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bbert\Desktop\Metingen\"/>
    </mc:Choice>
  </mc:AlternateContent>
  <bookViews>
    <workbookView xWindow="0" yWindow="0" windowWidth="16380" windowHeight="8190"/>
  </bookViews>
  <sheets>
    <sheet name="Kalibratiemetingen" sheetId="1" r:id="rId1"/>
    <sheet name="LegePeriodicos" sheetId="2" r:id="rId2"/>
    <sheet name="Impedantiemeter" sheetId="3" r:id="rId3"/>
    <sheet name="PeriodeTest" sheetId="4" r:id="rId4"/>
  </sheets>
  <calcPr calcId="171027" iterateDelta="1E-4"/>
</workbook>
</file>

<file path=xl/calcChain.xml><?xml version="1.0" encoding="utf-8"?>
<calcChain xmlns="http://schemas.openxmlformats.org/spreadsheetml/2006/main">
  <c r="G9" i="4" l="1"/>
  <c r="H9" i="4" s="1"/>
  <c r="G8" i="4"/>
  <c r="H8" i="4" s="1"/>
  <c r="G7" i="4"/>
  <c r="H7" i="4" s="1"/>
  <c r="G6" i="4"/>
  <c r="H6" i="4" s="1"/>
  <c r="G5" i="4"/>
  <c r="H5" i="4" s="1"/>
  <c r="F31" i="3"/>
  <c r="G31" i="3" s="1"/>
  <c r="E31" i="3"/>
  <c r="F30" i="3"/>
  <c r="E30" i="3"/>
  <c r="G30" i="3" s="1"/>
  <c r="F29" i="3"/>
  <c r="G29" i="3" s="1"/>
  <c r="E29" i="3"/>
  <c r="G28" i="3"/>
  <c r="I28" i="3" s="1"/>
  <c r="F28" i="3"/>
  <c r="E28" i="3"/>
  <c r="F27" i="3"/>
  <c r="G27" i="3" s="1"/>
  <c r="E27" i="3"/>
  <c r="F26" i="3"/>
  <c r="E26" i="3"/>
  <c r="G26" i="3" s="1"/>
  <c r="F25" i="3"/>
  <c r="G25" i="3" s="1"/>
  <c r="E25" i="3"/>
  <c r="G24" i="3"/>
  <c r="I24" i="3" s="1"/>
  <c r="F24" i="3"/>
  <c r="E24" i="3"/>
  <c r="F23" i="3"/>
  <c r="E23" i="3"/>
  <c r="G23" i="3" s="1"/>
  <c r="F22" i="3"/>
  <c r="E22" i="3"/>
  <c r="G22" i="3" s="1"/>
  <c r="F21" i="3"/>
  <c r="G21" i="3" s="1"/>
  <c r="E21" i="3"/>
  <c r="G20" i="3"/>
  <c r="I20" i="3" s="1"/>
  <c r="F20" i="3"/>
  <c r="E20" i="3"/>
  <c r="F19" i="3"/>
  <c r="E19" i="3"/>
  <c r="G19" i="3" s="1"/>
  <c r="F18" i="3"/>
  <c r="E18" i="3"/>
  <c r="G18" i="3" s="1"/>
  <c r="F17" i="3"/>
  <c r="G17" i="3" s="1"/>
  <c r="E17" i="3"/>
  <c r="G16" i="3"/>
  <c r="I16" i="3" s="1"/>
  <c r="F16" i="3"/>
  <c r="E16" i="3"/>
  <c r="F15" i="3"/>
  <c r="E15" i="3"/>
  <c r="G15" i="3" s="1"/>
  <c r="F14" i="3"/>
  <c r="E14" i="3"/>
  <c r="G14" i="3" s="1"/>
  <c r="F13" i="3"/>
  <c r="G13" i="3" s="1"/>
  <c r="E13" i="3"/>
  <c r="G12" i="3"/>
  <c r="I12" i="3" s="1"/>
  <c r="F12" i="3"/>
  <c r="E12" i="3"/>
  <c r="F11" i="3"/>
  <c r="E11" i="3"/>
  <c r="G11" i="3" s="1"/>
  <c r="F10" i="3"/>
  <c r="E10" i="3"/>
  <c r="G10" i="3" s="1"/>
  <c r="F9" i="3"/>
  <c r="G9" i="3" s="1"/>
  <c r="E9" i="3"/>
  <c r="G8" i="3"/>
  <c r="I8" i="3" s="1"/>
  <c r="F8" i="3"/>
  <c r="E8" i="3"/>
  <c r="F7" i="3"/>
  <c r="E7" i="3"/>
  <c r="G7" i="3" s="1"/>
  <c r="F6" i="3"/>
  <c r="E6" i="3"/>
  <c r="G6" i="3" s="1"/>
  <c r="F5" i="3"/>
  <c r="G5" i="3" s="1"/>
  <c r="E5" i="3"/>
  <c r="G4" i="3"/>
  <c r="I4" i="3" s="1"/>
  <c r="F4" i="3"/>
  <c r="E4" i="3"/>
  <c r="N1" i="1"/>
  <c r="M1" i="1"/>
  <c r="L1" i="1"/>
  <c r="K1" i="1"/>
  <c r="J1" i="1"/>
  <c r="I1" i="1"/>
  <c r="H1" i="1"/>
  <c r="G1" i="1"/>
  <c r="F1" i="1"/>
  <c r="E1" i="1"/>
  <c r="D1" i="1"/>
  <c r="C1" i="1"/>
  <c r="B1" i="1"/>
  <c r="A1" i="1"/>
  <c r="I27" i="3" l="1"/>
  <c r="H27" i="3"/>
  <c r="I31" i="3"/>
  <c r="H31" i="3"/>
  <c r="I5" i="3"/>
  <c r="H5" i="3"/>
  <c r="I10" i="3"/>
  <c r="H10" i="3"/>
  <c r="I18" i="3"/>
  <c r="H18" i="3"/>
  <c r="I15" i="3"/>
  <c r="H15" i="3"/>
  <c r="H22" i="3"/>
  <c r="I22" i="3"/>
  <c r="I25" i="3"/>
  <c r="H25" i="3"/>
  <c r="H6" i="3"/>
  <c r="I6" i="3"/>
  <c r="I9" i="3"/>
  <c r="H9" i="3"/>
  <c r="I13" i="3"/>
  <c r="H13" i="3"/>
  <c r="I7" i="3"/>
  <c r="H7" i="3"/>
  <c r="H14" i="3"/>
  <c r="I14" i="3"/>
  <c r="I17" i="3"/>
  <c r="H17" i="3"/>
  <c r="I11" i="3"/>
  <c r="H11" i="3"/>
  <c r="I21" i="3"/>
  <c r="H21" i="3"/>
  <c r="I19" i="3"/>
  <c r="H19" i="3"/>
  <c r="I26" i="3"/>
  <c r="H26" i="3"/>
  <c r="I29" i="3"/>
  <c r="H29" i="3"/>
  <c r="I23" i="3"/>
  <c r="H23" i="3"/>
  <c r="H30" i="3"/>
  <c r="I30" i="3"/>
  <c r="H8" i="3"/>
  <c r="H16" i="3"/>
  <c r="H24" i="3"/>
  <c r="H4" i="3"/>
  <c r="H12" i="3"/>
  <c r="H20" i="3"/>
  <c r="H28" i="3"/>
</calcChain>
</file>

<file path=xl/sharedStrings.xml><?xml version="1.0" encoding="utf-8"?>
<sst xmlns="http://schemas.openxmlformats.org/spreadsheetml/2006/main" count="440" uniqueCount="81">
  <si>
    <t>Sample nummer</t>
  </si>
  <si>
    <t>Gehaka humidity</t>
  </si>
  <si>
    <t>Gehaka  temp</t>
  </si>
  <si>
    <t>Gebruikte meter</t>
  </si>
  <si>
    <t>Lege cycli</t>
  </si>
  <si>
    <t>Sample cycli</t>
  </si>
  <si>
    <t>Temperatuur (°C)</t>
  </si>
  <si>
    <t>Plaats</t>
  </si>
  <si>
    <t>Hoogte (m)</t>
  </si>
  <si>
    <t>Geïsoleerde platen</t>
  </si>
  <si>
    <t>oro/pergamino</t>
  </si>
  <si>
    <t>datum</t>
  </si>
  <si>
    <t>weer</t>
  </si>
  <si>
    <t>extra</t>
  </si>
  <si>
    <t>Jaén</t>
  </si>
  <si>
    <t>nee</t>
  </si>
  <si>
    <t>oro</t>
  </si>
  <si>
    <t>zonnig</t>
  </si>
  <si>
    <t>niet gemeten met gehaka</t>
  </si>
  <si>
    <t>avond</t>
  </si>
  <si>
    <t>eerste volledig juiste</t>
  </si>
  <si>
    <t>3.0-2</t>
  </si>
  <si>
    <t>3,0-4</t>
  </si>
  <si>
    <t>3.0-4</t>
  </si>
  <si>
    <t>net genoeg bonen</t>
  </si>
  <si>
    <t>Periodicos lege meters</t>
  </si>
  <si>
    <t>opmerking</t>
  </si>
  <si>
    <t>opmerking 2</t>
  </si>
  <si>
    <t>3,0-7</t>
  </si>
  <si>
    <t>battery 4,8v</t>
  </si>
  <si>
    <t>op 08/07 heeft het heel veel geregend.</t>
  </si>
  <si>
    <t>3,0-18</t>
  </si>
  <si>
    <t>knoppen zijn belachelijk slecht</t>
  </si>
  <si>
    <t>3,0-12</t>
  </si>
  <si>
    <t>batterij net vervangen, werkte niet meer</t>
  </si>
  <si>
    <t>3,0-3</t>
  </si>
  <si>
    <t>3,0-8</t>
  </si>
  <si>
    <t>3,0-1</t>
  </si>
  <si>
    <t>dat consistency</t>
  </si>
  <si>
    <t>3,0-10</t>
  </si>
  <si>
    <t>3,0-11</t>
  </si>
  <si>
    <t>3,0-14</t>
  </si>
  <si>
    <t>3,0-13</t>
  </si>
  <si>
    <t>3,0-5</t>
  </si>
  <si>
    <t>3,0-6</t>
  </si>
  <si>
    <t>geeft heel wisselende waarden tussen 21k en 23k, stabiliseert na een tijd naar 21k</t>
  </si>
  <si>
    <t>3,0-16</t>
  </si>
  <si>
    <t>staat oude/andere software op</t>
  </si>
  <si>
    <t>2,3-1</t>
  </si>
  <si>
    <t>staat oude/andere software op, batterij 6,4V</t>
  </si>
  <si>
    <t>3,0-17</t>
  </si>
  <si>
    <t>3,0-15</t>
  </si>
  <si>
    <t>Uitleg:</t>
  </si>
  <si>
    <t>Top is telkens waar de piek van dat kanaal voorkomt. (in microseconden). Zo kan de faseverschuiving bepaald worden. Deze waarden zijn gemeten met de picoscope. Van elk kanaal worden 2 opeenvolgende pieken bepaald. Hieruit wordt de periode tweemaal berekend, de gemiddelde periode en ook tweemaal het faseverschil. De in te stellen parameters op de PCB worden ook meegegeven, de gebruikte toestellen en frequentie.</t>
  </si>
  <si>
    <t>Top A uitg instr µs</t>
  </si>
  <si>
    <t>Top B shunt µs</t>
  </si>
  <si>
    <t>nxt pk A</t>
  </si>
  <si>
    <t>nxt pk B</t>
  </si>
  <si>
    <t>Periode A</t>
  </si>
  <si>
    <t>Periode B</t>
  </si>
  <si>
    <t>Gemiddele periode</t>
  </si>
  <si>
    <t>Faseverschil 1 (°)</t>
  </si>
  <si>
    <t>Faseverschil 2 (°)</t>
  </si>
  <si>
    <t>Gain resistance</t>
  </si>
  <si>
    <t>Shunt resistance</t>
  </si>
  <si>
    <t>9V/12V</t>
  </si>
  <si>
    <t>AWG of humidity</t>
  </si>
  <si>
    <t>freq awg</t>
  </si>
  <si>
    <t>9V</t>
  </si>
  <si>
    <t>AWG</t>
  </si>
  <si>
    <t>Hier worden een aantal materialen in de humidity sensor gestoken, om te kijken of het aantal periodicos veranderen. Dit blijkt het geval te zijn. Wel moet in het achterhoofd gehouden worden dat de lege meting eraf getrokken wordt, en dat een verschil van 700 flanken overeen komt met een verschil van ongeveer 1% humidity</t>
  </si>
  <si>
    <t>gemiddeld</t>
  </si>
  <si>
    <t>afwijking in percent tov leeg</t>
  </si>
  <si>
    <t>andere plastic</t>
  </si>
  <si>
    <t>roze plastic</t>
  </si>
  <si>
    <t>hout</t>
  </si>
  <si>
    <t>schroevendraaier</t>
  </si>
  <si>
    <t>leeg</t>
  </si>
  <si>
    <t>142g voor meten gehaka</t>
  </si>
  <si>
    <t>lege cycli niet zeker</t>
  </si>
  <si>
    <t>overvol gedaan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</si>
</sst>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m/d/yyyy"/>
  </numFmts>
  <fonts count="4" x14ac:knownFonts="1">
    <font>
      <sz val="11"/>
      <color rgb="FF000000"/>
      <name val="Calibri"/>
      <family val="2"/>
      <charset val="1"/>
    </font>
    <font>
      <b/>
      <sz val="11"/>
      <color rgb="FF000000"/>
      <name val="Calibri"/>
      <family val="2"/>
      <charset val="1"/>
    </font>
    <font>
      <i/>
      <sz val="11"/>
      <color rgb="FF7F7F7F"/>
      <name val="Calibri"/>
      <family val="2"/>
      <charset val="1"/>
    </font>
    <font>
      <b/>
      <sz val="11"/>
      <color rgb="FF000000"/>
      <name val="Calibri"/>
      <family val="2"/>
    </font>
  </fonts>
  <fills count="4">
    <fill>
      <patternFill patternType="none"/>
    </fill>
    <fill>
      <patternFill patternType="gray125"/>
    </fill>
    <fill>
      <patternFill patternType="solid">
        <fgColor rgb="FFFFD966"/>
        <bgColor rgb="FFFFE699"/>
      </patternFill>
    </fill>
    <fill>
      <patternFill patternType="solid">
        <fgColor rgb="FFFFE699"/>
        <bgColor rgb="FFFFD966"/>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25">
    <xf numFmtId="0" fontId="0" fillId="0" borderId="0" xfId="0"/>
    <xf numFmtId="0" fontId="0" fillId="0" borderId="0" xfId="0" applyFont="1" applyBorder="1" applyAlignment="1">
      <alignment horizontal="left" wrapText="1"/>
    </xf>
    <xf numFmtId="0" fontId="0" fillId="0" borderId="0" xfId="0" applyFont="1" applyBorder="1" applyAlignment="1">
      <alignment horizontal="left" vertical="center" wrapText="1"/>
    </xf>
    <xf numFmtId="0" fontId="1" fillId="0" borderId="1" xfId="0" applyFont="1" applyBorder="1"/>
    <xf numFmtId="0" fontId="1" fillId="2" borderId="2" xfId="0" applyFont="1" applyFill="1" applyBorder="1"/>
    <xf numFmtId="0" fontId="1" fillId="3" borderId="2" xfId="0" applyFont="1" applyFill="1" applyBorder="1"/>
    <xf numFmtId="0" fontId="1" fillId="0" borderId="2" xfId="0" applyFont="1" applyBorder="1"/>
    <xf numFmtId="0" fontId="1" fillId="0" borderId="3" xfId="0" applyFont="1" applyBorder="1"/>
    <xf numFmtId="0" fontId="2" fillId="0" borderId="0" xfId="1" applyBorder="1" applyAlignment="1" applyProtection="1"/>
    <xf numFmtId="0" fontId="2" fillId="2" borderId="0" xfId="1" applyFill="1" applyBorder="1" applyAlignment="1" applyProtection="1"/>
    <xf numFmtId="0" fontId="2" fillId="3" borderId="0" xfId="1" applyFill="1" applyBorder="1" applyAlignment="1" applyProtection="1"/>
    <xf numFmtId="164" fontId="2" fillId="0" borderId="0" xfId="1" applyNumberFormat="1" applyBorder="1" applyAlignment="1" applyProtection="1"/>
    <xf numFmtId="0" fontId="0" fillId="2" borderId="0" xfId="0" applyFont="1" applyFill="1"/>
    <xf numFmtId="0" fontId="0" fillId="3" borderId="0" xfId="0" applyFont="1" applyFill="1"/>
    <xf numFmtId="164" fontId="0" fillId="0" borderId="0" xfId="0" applyNumberFormat="1"/>
    <xf numFmtId="0" fontId="0" fillId="2" borderId="0" xfId="0" applyFill="1"/>
    <xf numFmtId="0" fontId="0" fillId="3" borderId="0" xfId="0" applyFill="1"/>
    <xf numFmtId="0" fontId="1" fillId="0" borderId="0" xfId="0" applyFont="1"/>
    <xf numFmtId="165" fontId="1" fillId="0" borderId="0" xfId="0" applyNumberFormat="1" applyFont="1"/>
    <xf numFmtId="0" fontId="0" fillId="0" borderId="0" xfId="0" applyFont="1"/>
    <xf numFmtId="14" fontId="0" fillId="0" borderId="0" xfId="0" applyNumberFormat="1"/>
    <xf numFmtId="0" fontId="3" fillId="0" borderId="0" xfId="0" applyFont="1"/>
    <xf numFmtId="0" fontId="3" fillId="2" borderId="0" xfId="0" applyFont="1" applyFill="1"/>
    <xf numFmtId="0" fontId="3" fillId="3" borderId="0" xfId="0" applyFont="1" applyFill="1"/>
    <xf numFmtId="164" fontId="3" fillId="0" borderId="0" xfId="0" applyNumberFormat="1" applyFont="1"/>
  </cellXfs>
  <cellStyles count="2">
    <cellStyle name="Standaard" xfId="0" builtinId="0"/>
    <cellStyle name="TableStyleLight1" xfId="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D966"/>
      <rgbColor rgb="FF3366FF"/>
      <rgbColor rgb="FF33CCCC"/>
      <rgbColor rgb="FF99CC00"/>
      <rgbColor rgb="FFFFCC00"/>
      <rgbColor rgb="FFFF9900"/>
      <rgbColor rgb="FFFF6600"/>
      <rgbColor rgb="FF595959"/>
      <rgbColor rgb="FF7F7F7F"/>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1"/>
  <c:style val="2"/>
  <c:chart>
    <c:autoTitleDeleted val="1"/>
    <c:plotArea>
      <c:layout/>
      <c:scatterChart>
        <c:scatterStyle val="lineMarker"/>
        <c:varyColors val="0"/>
        <c:ser>
          <c:idx val="0"/>
          <c:order val="0"/>
          <c:spPr>
            <a:ln w="19050">
              <a:noFill/>
            </a:ln>
          </c:spPr>
          <c:marker>
            <c:symbol val="diamond"/>
            <c:size val="2"/>
          </c:marker>
          <c:trendline>
            <c:spPr>
              <a:ln>
                <a:solidFill>
                  <a:schemeClr val="accent1"/>
                </a:solidFill>
              </a:ln>
            </c:spPr>
            <c:trendlineType val="linear"/>
            <c:dispRSqr val="1"/>
            <c:dispEq val="1"/>
            <c:trendlineLbl>
              <c:numFmt formatCode="General" sourceLinked="0"/>
            </c:trendlineLbl>
          </c:trendline>
          <c:trendline>
            <c:spPr>
              <a:ln>
                <a:solidFill>
                  <a:schemeClr val="accent1"/>
                </a:solidFill>
              </a:ln>
            </c:spPr>
            <c:trendlineType val="log"/>
            <c:dispRSqr val="0"/>
            <c:dispEq val="0"/>
          </c:trendline>
          <c:xVal>
            <c:numRef>
              <c:f>Kalibratiemetingen!$B$14:$B$50000</c:f>
              <c:numCache>
                <c:formatCode>General</c:formatCode>
                <c:ptCount val="49987"/>
                <c:pt idx="0">
                  <c:v>12.1</c:v>
                </c:pt>
                <c:pt idx="1">
                  <c:v>15.1</c:v>
                </c:pt>
                <c:pt idx="2">
                  <c:v>11.2</c:v>
                </c:pt>
                <c:pt idx="3">
                  <c:v>11.2</c:v>
                </c:pt>
                <c:pt idx="4">
                  <c:v>14.5</c:v>
                </c:pt>
                <c:pt idx="5">
                  <c:v>9.8000000000000007</c:v>
                </c:pt>
                <c:pt idx="6">
                  <c:v>11</c:v>
                </c:pt>
                <c:pt idx="7">
                  <c:v>13.8</c:v>
                </c:pt>
                <c:pt idx="8">
                  <c:v>11.8</c:v>
                </c:pt>
                <c:pt idx="9">
                  <c:v>10.8</c:v>
                </c:pt>
                <c:pt idx="10">
                  <c:v>13.4</c:v>
                </c:pt>
                <c:pt idx="11">
                  <c:v>10.8</c:v>
                </c:pt>
                <c:pt idx="12">
                  <c:v>10.8</c:v>
                </c:pt>
                <c:pt idx="13">
                  <c:v>10.8</c:v>
                </c:pt>
                <c:pt idx="14">
                  <c:v>14.1</c:v>
                </c:pt>
                <c:pt idx="15">
                  <c:v>13.7</c:v>
                </c:pt>
                <c:pt idx="16">
                  <c:v>13.1</c:v>
                </c:pt>
                <c:pt idx="17">
                  <c:v>14.3</c:v>
                </c:pt>
                <c:pt idx="18">
                  <c:v>12.6</c:v>
                </c:pt>
                <c:pt idx="19">
                  <c:v>11.8</c:v>
                </c:pt>
                <c:pt idx="20">
                  <c:v>13.1</c:v>
                </c:pt>
                <c:pt idx="21">
                  <c:v>13.1</c:v>
                </c:pt>
                <c:pt idx="22">
                  <c:v>13.9</c:v>
                </c:pt>
                <c:pt idx="23">
                  <c:v>12.8</c:v>
                </c:pt>
                <c:pt idx="24">
                  <c:v>11.4</c:v>
                </c:pt>
                <c:pt idx="25">
                  <c:v>13.9</c:v>
                </c:pt>
                <c:pt idx="26">
                  <c:v>11.6</c:v>
                </c:pt>
                <c:pt idx="28">
                  <c:v>12.7</c:v>
                </c:pt>
                <c:pt idx="30">
                  <c:v>12.6</c:v>
                </c:pt>
                <c:pt idx="31">
                  <c:v>13.6</c:v>
                </c:pt>
                <c:pt idx="32">
                  <c:v>12.5</c:v>
                </c:pt>
                <c:pt idx="33">
                  <c:v>12</c:v>
                </c:pt>
                <c:pt idx="34">
                  <c:v>11.6</c:v>
                </c:pt>
                <c:pt idx="35">
                  <c:v>14.5</c:v>
                </c:pt>
                <c:pt idx="36">
                  <c:v>12.9</c:v>
                </c:pt>
                <c:pt idx="37">
                  <c:v>12.9</c:v>
                </c:pt>
                <c:pt idx="38">
                  <c:v>12.5</c:v>
                </c:pt>
                <c:pt idx="39">
                  <c:v>14</c:v>
                </c:pt>
                <c:pt idx="40">
                  <c:v>13.9</c:v>
                </c:pt>
                <c:pt idx="41">
                  <c:v>13.2</c:v>
                </c:pt>
                <c:pt idx="42">
                  <c:v>13.3</c:v>
                </c:pt>
                <c:pt idx="43">
                  <c:v>12</c:v>
                </c:pt>
                <c:pt idx="44">
                  <c:v>13.3</c:v>
                </c:pt>
                <c:pt idx="45">
                  <c:v>13.2</c:v>
                </c:pt>
                <c:pt idx="46">
                  <c:v>12.8</c:v>
                </c:pt>
                <c:pt idx="47">
                  <c:v>13.2</c:v>
                </c:pt>
                <c:pt idx="48">
                  <c:v>13</c:v>
                </c:pt>
                <c:pt idx="49">
                  <c:v>12.3</c:v>
                </c:pt>
                <c:pt idx="50">
                  <c:v>13</c:v>
                </c:pt>
                <c:pt idx="51">
                  <c:v>12.9</c:v>
                </c:pt>
                <c:pt idx="52">
                  <c:v>11.7</c:v>
                </c:pt>
                <c:pt idx="53">
                  <c:v>13.5</c:v>
                </c:pt>
                <c:pt idx="54">
                  <c:v>13.5</c:v>
                </c:pt>
                <c:pt idx="55">
                  <c:v>14.4</c:v>
                </c:pt>
                <c:pt idx="56">
                  <c:v>11.9</c:v>
                </c:pt>
                <c:pt idx="57">
                  <c:v>10.9</c:v>
                </c:pt>
                <c:pt idx="58">
                  <c:v>13.3</c:v>
                </c:pt>
                <c:pt idx="59">
                  <c:v>11.4</c:v>
                </c:pt>
                <c:pt idx="60">
                  <c:v>13.2</c:v>
                </c:pt>
                <c:pt idx="61">
                  <c:v>13.9</c:v>
                </c:pt>
              </c:numCache>
            </c:numRef>
          </c:xVal>
          <c:yVal>
            <c:numRef>
              <c:f>Kalibratiemetingen!$F$14:$F$50000</c:f>
              <c:numCache>
                <c:formatCode>General</c:formatCode>
                <c:ptCount val="49987"/>
                <c:pt idx="0">
                  <c:v>4834</c:v>
                </c:pt>
                <c:pt idx="1">
                  <c:v>5908</c:v>
                </c:pt>
                <c:pt idx="2">
                  <c:v>3614</c:v>
                </c:pt>
                <c:pt idx="3">
                  <c:v>3713</c:v>
                </c:pt>
                <c:pt idx="4">
                  <c:v>4436</c:v>
                </c:pt>
                <c:pt idx="5">
                  <c:v>1680</c:v>
                </c:pt>
                <c:pt idx="6">
                  <c:v>3546</c:v>
                </c:pt>
                <c:pt idx="7">
                  <c:v>5720</c:v>
                </c:pt>
                <c:pt idx="8">
                  <c:v>4329</c:v>
                </c:pt>
                <c:pt idx="9">
                  <c:v>3097</c:v>
                </c:pt>
                <c:pt idx="10">
                  <c:v>5232</c:v>
                </c:pt>
                <c:pt idx="11">
                  <c:v>2723</c:v>
                </c:pt>
                <c:pt idx="12">
                  <c:v>3339</c:v>
                </c:pt>
                <c:pt idx="13">
                  <c:v>3076</c:v>
                </c:pt>
                <c:pt idx="14">
                  <c:v>5479</c:v>
                </c:pt>
                <c:pt idx="15">
                  <c:v>5222</c:v>
                </c:pt>
                <c:pt idx="16">
                  <c:v>4905</c:v>
                </c:pt>
                <c:pt idx="18">
                  <c:v>4857</c:v>
                </c:pt>
                <c:pt idx="19">
                  <c:v>4007</c:v>
                </c:pt>
                <c:pt idx="20">
                  <c:v>5068</c:v>
                </c:pt>
                <c:pt idx="21">
                  <c:v>5386</c:v>
                </c:pt>
                <c:pt idx="22">
                  <c:v>5589</c:v>
                </c:pt>
                <c:pt idx="23">
                  <c:v>4876</c:v>
                </c:pt>
                <c:pt idx="24">
                  <c:v>3899</c:v>
                </c:pt>
                <c:pt idx="25">
                  <c:v>5294</c:v>
                </c:pt>
                <c:pt idx="26">
                  <c:v>4076</c:v>
                </c:pt>
                <c:pt idx="27">
                  <c:v>5007</c:v>
                </c:pt>
                <c:pt idx="28">
                  <c:v>4731</c:v>
                </c:pt>
                <c:pt idx="29">
                  <c:v>5010</c:v>
                </c:pt>
                <c:pt idx="30">
                  <c:v>4788</c:v>
                </c:pt>
                <c:pt idx="31">
                  <c:v>4985</c:v>
                </c:pt>
                <c:pt idx="32">
                  <c:v>4590</c:v>
                </c:pt>
                <c:pt idx="33">
                  <c:v>4106</c:v>
                </c:pt>
                <c:pt idx="34">
                  <c:v>3902</c:v>
                </c:pt>
                <c:pt idx="35">
                  <c:v>5646</c:v>
                </c:pt>
                <c:pt idx="36">
                  <c:v>4844</c:v>
                </c:pt>
                <c:pt idx="37">
                  <c:v>5110</c:v>
                </c:pt>
                <c:pt idx="38">
                  <c:v>4960</c:v>
                </c:pt>
                <c:pt idx="39">
                  <c:v>5283</c:v>
                </c:pt>
                <c:pt idx="40">
                  <c:v>5348</c:v>
                </c:pt>
                <c:pt idx="41">
                  <c:v>5216</c:v>
                </c:pt>
                <c:pt idx="42">
                  <c:v>5427</c:v>
                </c:pt>
                <c:pt idx="43">
                  <c:v>4691</c:v>
                </c:pt>
                <c:pt idx="44">
                  <c:v>5522</c:v>
                </c:pt>
                <c:pt idx="45">
                  <c:v>5260</c:v>
                </c:pt>
                <c:pt idx="46">
                  <c:v>5089</c:v>
                </c:pt>
                <c:pt idx="47">
                  <c:v>4814</c:v>
                </c:pt>
                <c:pt idx="48">
                  <c:v>5037</c:v>
                </c:pt>
                <c:pt idx="49">
                  <c:v>4731</c:v>
                </c:pt>
                <c:pt idx="50">
                  <c:v>5212</c:v>
                </c:pt>
                <c:pt idx="51">
                  <c:v>5180</c:v>
                </c:pt>
                <c:pt idx="52">
                  <c:v>4255</c:v>
                </c:pt>
                <c:pt idx="53">
                  <c:v>5477</c:v>
                </c:pt>
                <c:pt idx="54">
                  <c:v>5282</c:v>
                </c:pt>
                <c:pt idx="55">
                  <c:v>5525</c:v>
                </c:pt>
                <c:pt idx="56">
                  <c:v>4643</c:v>
                </c:pt>
                <c:pt idx="57">
                  <c:v>3469</c:v>
                </c:pt>
                <c:pt idx="58">
                  <c:v>5365</c:v>
                </c:pt>
                <c:pt idx="59">
                  <c:v>3842</c:v>
                </c:pt>
                <c:pt idx="60">
                  <c:v>5114</c:v>
                </c:pt>
                <c:pt idx="61">
                  <c:v>5420</c:v>
                </c:pt>
              </c:numCache>
            </c:numRef>
          </c:yVal>
          <c:smooth val="0"/>
          <c:extLst>
            <c:ext xmlns:c16="http://schemas.microsoft.com/office/drawing/2014/chart" uri="{C3380CC4-5D6E-409C-BE32-E72D297353CC}">
              <c16:uniqueId val="{00000000-26E2-45E5-998A-F431939F25E6}"/>
            </c:ext>
          </c:extLst>
        </c:ser>
        <c:dLbls>
          <c:showLegendKey val="0"/>
          <c:showVal val="0"/>
          <c:showCatName val="0"/>
          <c:showSerName val="0"/>
          <c:showPercent val="0"/>
          <c:showBubbleSize val="0"/>
        </c:dLbls>
        <c:axId val="29289779"/>
        <c:axId val="45855668"/>
      </c:scatterChart>
      <c:valAx>
        <c:axId val="29289779"/>
        <c:scaling>
          <c:orientation val="minMax"/>
          <c:min val="8"/>
        </c:scaling>
        <c:delete val="0"/>
        <c:axPos val="b"/>
        <c:majorGridlines>
          <c:spPr>
            <a:ln w="9360">
              <a:solidFill>
                <a:srgbClr val="595959"/>
              </a:solidFill>
              <a:round/>
            </a:ln>
          </c:spPr>
        </c:majorGridlines>
        <c:title>
          <c:tx>
            <c:rich>
              <a:bodyPr/>
              <a:lstStyle/>
              <a:p>
                <a:pPr>
                  <a:defRPr/>
                </a:pPr>
                <a:r>
                  <a:rPr lang="nl-BE" sz="1200" b="1">
                    <a:solidFill>
                      <a:srgbClr val="FFFFFF"/>
                    </a:solidFill>
                    <a:latin typeface="Calibri"/>
                  </a:rPr>
                  <a:t>Gehaka humidity</a:t>
                </a:r>
              </a:p>
            </c:rich>
          </c:tx>
          <c:overlay val="1"/>
        </c:title>
        <c:numFmt formatCode="General" sourceLinked="1"/>
        <c:majorTickMark val="none"/>
        <c:minorTickMark val="none"/>
        <c:tickLblPos val="nextTo"/>
        <c:spPr>
          <a:ln w="9360">
            <a:noFill/>
          </a:ln>
        </c:spPr>
        <c:crossAx val="45855668"/>
        <c:crossesAt val="0"/>
        <c:crossBetween val="midCat"/>
      </c:valAx>
      <c:valAx>
        <c:axId val="45855668"/>
        <c:scaling>
          <c:orientation val="minMax"/>
          <c:min val="1000"/>
        </c:scaling>
        <c:delete val="0"/>
        <c:axPos val="l"/>
        <c:majorGridlines>
          <c:spPr>
            <a:ln w="9360">
              <a:solidFill>
                <a:srgbClr val="595959"/>
              </a:solidFill>
              <a:round/>
            </a:ln>
          </c:spPr>
        </c:majorGridlines>
        <c:title>
          <c:tx>
            <c:rich>
              <a:bodyPr/>
              <a:lstStyle/>
              <a:p>
                <a:pPr>
                  <a:defRPr/>
                </a:pPr>
                <a:r>
                  <a:rPr lang="nl-BE" sz="1200" b="1">
                    <a:solidFill>
                      <a:srgbClr val="FFFFFF"/>
                    </a:solidFill>
                    <a:latin typeface="Calibri"/>
                  </a:rPr>
                  <a:t>Periodicos</a:t>
                </a:r>
              </a:p>
            </c:rich>
          </c:tx>
          <c:overlay val="1"/>
        </c:title>
        <c:numFmt formatCode="General" sourceLinked="1"/>
        <c:majorTickMark val="none"/>
        <c:minorTickMark val="none"/>
        <c:tickLblPos val="nextTo"/>
        <c:spPr>
          <a:ln w="9360">
            <a:solidFill>
              <a:srgbClr val="808080"/>
            </a:solidFill>
            <a:round/>
          </a:ln>
        </c:spPr>
        <c:crossAx val="29289779"/>
        <c:crossesAt val="0"/>
        <c:crossBetween val="midCat"/>
      </c:valAx>
      <c:spPr>
        <a:noFill/>
        <a:ln>
          <a:noFill/>
        </a:ln>
      </c:spPr>
    </c:plotArea>
    <c:plotVisOnly val="1"/>
    <c:dispBlanksAs val="zero"/>
    <c:showDLblsOverMax val="1"/>
  </c:chart>
  <c:spPr>
    <a:solidFill>
      <a:srgbClr val="404040"/>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14</xdr:col>
      <xdr:colOff>538200</xdr:colOff>
      <xdr:row>4</xdr:row>
      <xdr:rowOff>11160</xdr:rowOff>
    </xdr:from>
    <xdr:to>
      <xdr:col>24</xdr:col>
      <xdr:colOff>3810</xdr:colOff>
      <xdr:row>27</xdr:row>
      <xdr:rowOff>124560</xdr:rowOff>
    </xdr:to>
    <xdr:graphicFrame macro="">
      <xdr:nvGraphicFramePr>
        <xdr:cNvPr id="2" name="Grafie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5"/>
  <sheetViews>
    <sheetView tabSelected="1" topLeftCell="A48" zoomScaleNormal="100" workbookViewId="0">
      <selection activeCell="D79" sqref="D79"/>
    </sheetView>
  </sheetViews>
  <sheetFormatPr defaultRowHeight="15" x14ac:dyDescent="0.25"/>
  <cols>
    <col min="1" max="1" width="15.85546875"/>
    <col min="2" max="2" width="17.28515625"/>
    <col min="3" max="3" width="14.140625"/>
    <col min="4" max="4" width="16"/>
    <col min="5" max="5" width="9.5703125"/>
    <col min="6" max="6" width="12"/>
    <col min="7" max="7" width="16.5703125"/>
    <col min="8" max="8" width="6.28515625"/>
    <col min="9" max="9" width="11.140625"/>
    <col min="10" max="10" width="10.7109375"/>
    <col min="11" max="11" width="8.5703125"/>
    <col min="12" max="12" width="10.7109375"/>
    <col min="13" max="13" width="14.85546875"/>
    <col min="14" max="14" width="24.140625"/>
    <col min="15" max="1025" width="8.5703125"/>
  </cols>
  <sheetData>
    <row r="1" spans="1:18" x14ac:dyDescent="0.25">
      <c r="A1">
        <f t="shared" ref="A1:N1" si="0">COUNT(A$4:A$65000)</f>
        <v>69</v>
      </c>
      <c r="B1">
        <f t="shared" si="0"/>
        <v>70</v>
      </c>
      <c r="C1">
        <f t="shared" si="0"/>
        <v>58</v>
      </c>
      <c r="D1">
        <f t="shared" si="0"/>
        <v>0</v>
      </c>
      <c r="E1">
        <f t="shared" si="0"/>
        <v>71</v>
      </c>
      <c r="F1">
        <f t="shared" si="0"/>
        <v>71</v>
      </c>
      <c r="G1">
        <f t="shared" si="0"/>
        <v>71</v>
      </c>
      <c r="H1">
        <f t="shared" si="0"/>
        <v>0</v>
      </c>
      <c r="I1">
        <f t="shared" si="0"/>
        <v>72</v>
      </c>
      <c r="J1">
        <f t="shared" si="0"/>
        <v>0</v>
      </c>
      <c r="K1">
        <f t="shared" si="0"/>
        <v>0</v>
      </c>
      <c r="L1">
        <f t="shared" si="0"/>
        <v>72</v>
      </c>
      <c r="M1">
        <f t="shared" si="0"/>
        <v>0</v>
      </c>
      <c r="N1">
        <f t="shared" si="0"/>
        <v>0</v>
      </c>
      <c r="R1" t="s">
        <v>78</v>
      </c>
    </row>
    <row r="3" spans="1:18" x14ac:dyDescent="0.25">
      <c r="A3" s="3" t="s">
        <v>0</v>
      </c>
      <c r="B3" s="4" t="s">
        <v>1</v>
      </c>
      <c r="C3" s="5" t="s">
        <v>2</v>
      </c>
      <c r="D3" s="6" t="s">
        <v>3</v>
      </c>
      <c r="E3" s="5" t="s">
        <v>4</v>
      </c>
      <c r="F3" s="4" t="s">
        <v>5</v>
      </c>
      <c r="G3" s="5" t="s">
        <v>6</v>
      </c>
      <c r="H3" s="6" t="s">
        <v>7</v>
      </c>
      <c r="I3" s="6" t="s">
        <v>8</v>
      </c>
      <c r="J3" s="6" t="s">
        <v>9</v>
      </c>
      <c r="K3" s="6" t="s">
        <v>10</v>
      </c>
      <c r="L3" s="6" t="s">
        <v>11</v>
      </c>
      <c r="M3" s="6" t="s">
        <v>12</v>
      </c>
      <c r="N3" s="7" t="s">
        <v>13</v>
      </c>
    </row>
    <row r="4" spans="1:18" x14ac:dyDescent="0.25">
      <c r="A4" s="8">
        <v>8703</v>
      </c>
      <c r="B4" s="9">
        <v>17.8</v>
      </c>
      <c r="C4" s="10"/>
      <c r="D4" s="8"/>
      <c r="E4" s="10">
        <v>21629</v>
      </c>
      <c r="F4" s="9">
        <v>6274</v>
      </c>
      <c r="G4" s="10">
        <v>30</v>
      </c>
      <c r="H4" s="8" t="s">
        <v>14</v>
      </c>
      <c r="I4" s="8">
        <v>729</v>
      </c>
      <c r="J4" s="8" t="s">
        <v>15</v>
      </c>
      <c r="K4" s="8" t="s">
        <v>16</v>
      </c>
      <c r="L4" s="11">
        <v>42551</v>
      </c>
      <c r="M4" s="8" t="s">
        <v>17</v>
      </c>
      <c r="N4" s="8" t="s">
        <v>18</v>
      </c>
    </row>
    <row r="5" spans="1:18" x14ac:dyDescent="0.25">
      <c r="A5" s="8">
        <v>8705</v>
      </c>
      <c r="B5" s="9">
        <v>14.6</v>
      </c>
      <c r="C5" s="10"/>
      <c r="D5" s="8"/>
      <c r="E5" s="10">
        <v>21696</v>
      </c>
      <c r="F5" s="9">
        <v>5635</v>
      </c>
      <c r="G5" s="10">
        <v>31</v>
      </c>
      <c r="H5" s="8" t="s">
        <v>14</v>
      </c>
      <c r="I5" s="8">
        <v>729</v>
      </c>
      <c r="J5" s="8" t="s">
        <v>15</v>
      </c>
      <c r="K5" s="8" t="s">
        <v>16</v>
      </c>
      <c r="L5" s="11">
        <v>42551</v>
      </c>
      <c r="M5" s="8" t="s">
        <v>17</v>
      </c>
      <c r="N5" s="8" t="s">
        <v>18</v>
      </c>
    </row>
    <row r="6" spans="1:18" x14ac:dyDescent="0.25">
      <c r="A6" s="8">
        <v>8667</v>
      </c>
      <c r="B6" s="9">
        <v>13.7</v>
      </c>
      <c r="C6" s="10"/>
      <c r="D6" s="8"/>
      <c r="E6" s="10">
        <v>21709</v>
      </c>
      <c r="F6" s="9">
        <v>4577</v>
      </c>
      <c r="G6" s="10">
        <v>31</v>
      </c>
      <c r="H6" s="8" t="s">
        <v>14</v>
      </c>
      <c r="I6" s="8">
        <v>729</v>
      </c>
      <c r="J6" s="8" t="s">
        <v>15</v>
      </c>
      <c r="K6" s="8" t="s">
        <v>16</v>
      </c>
      <c r="L6" s="11">
        <v>42551</v>
      </c>
      <c r="M6" s="8" t="s">
        <v>17</v>
      </c>
      <c r="N6" s="8" t="s">
        <v>18</v>
      </c>
    </row>
    <row r="7" spans="1:18" x14ac:dyDescent="0.25">
      <c r="A7" s="8">
        <v>8708</v>
      </c>
      <c r="B7" s="9">
        <v>12</v>
      </c>
      <c r="C7" s="10"/>
      <c r="D7" s="8"/>
      <c r="E7" s="10">
        <v>21719</v>
      </c>
      <c r="F7" s="9">
        <v>3728</v>
      </c>
      <c r="G7" s="10">
        <v>31</v>
      </c>
      <c r="H7" s="8" t="s">
        <v>14</v>
      </c>
      <c r="I7" s="8">
        <v>729</v>
      </c>
      <c r="J7" s="8" t="s">
        <v>15</v>
      </c>
      <c r="K7" s="8" t="s">
        <v>16</v>
      </c>
      <c r="L7" s="11">
        <v>42551</v>
      </c>
      <c r="M7" s="8" t="s">
        <v>17</v>
      </c>
      <c r="N7" s="8" t="s">
        <v>18</v>
      </c>
    </row>
    <row r="8" spans="1:18" x14ac:dyDescent="0.25">
      <c r="A8" s="8">
        <v>8717</v>
      </c>
      <c r="B8" s="9">
        <v>14.6</v>
      </c>
      <c r="C8" s="10"/>
      <c r="D8" s="8"/>
      <c r="E8" s="10">
        <v>21686</v>
      </c>
      <c r="F8" s="9">
        <v>5617</v>
      </c>
      <c r="G8" s="10">
        <v>33</v>
      </c>
      <c r="H8" s="8" t="s">
        <v>14</v>
      </c>
      <c r="I8" s="8">
        <v>729</v>
      </c>
      <c r="J8" s="8" t="s">
        <v>15</v>
      </c>
      <c r="K8" s="8" t="s">
        <v>16</v>
      </c>
      <c r="L8" s="11">
        <v>42551</v>
      </c>
      <c r="M8" s="8" t="s">
        <v>17</v>
      </c>
      <c r="N8" s="8" t="s">
        <v>18</v>
      </c>
    </row>
    <row r="9" spans="1:18" x14ac:dyDescent="0.25">
      <c r="A9" s="8"/>
      <c r="B9" s="9">
        <v>16.100000000000001</v>
      </c>
      <c r="C9" s="10"/>
      <c r="D9" s="8"/>
      <c r="E9" s="10">
        <v>21647</v>
      </c>
      <c r="F9" s="9">
        <v>5908</v>
      </c>
      <c r="G9" s="10">
        <v>33</v>
      </c>
      <c r="H9" s="8" t="s">
        <v>14</v>
      </c>
      <c r="I9" s="8">
        <v>729</v>
      </c>
      <c r="J9" s="8" t="s">
        <v>15</v>
      </c>
      <c r="K9" s="8" t="s">
        <v>16</v>
      </c>
      <c r="L9" s="11">
        <v>42551</v>
      </c>
      <c r="M9" s="8" t="s">
        <v>17</v>
      </c>
      <c r="N9" s="8" t="s">
        <v>18</v>
      </c>
    </row>
    <row r="10" spans="1:18" x14ac:dyDescent="0.25">
      <c r="A10" s="8"/>
      <c r="B10" s="9">
        <v>13.9</v>
      </c>
      <c r="C10" s="10"/>
      <c r="D10" s="8"/>
      <c r="E10" s="10">
        <v>21646</v>
      </c>
      <c r="F10" s="9">
        <v>5081</v>
      </c>
      <c r="G10" s="10">
        <v>32</v>
      </c>
      <c r="H10" s="8" t="s">
        <v>14</v>
      </c>
      <c r="I10" s="8">
        <v>729</v>
      </c>
      <c r="J10" s="8" t="s">
        <v>15</v>
      </c>
      <c r="K10" s="8" t="s">
        <v>16</v>
      </c>
      <c r="L10" s="11">
        <v>42551</v>
      </c>
      <c r="M10" s="8" t="s">
        <v>17</v>
      </c>
      <c r="N10" s="8" t="s">
        <v>18</v>
      </c>
    </row>
    <row r="11" spans="1:18" x14ac:dyDescent="0.25">
      <c r="A11" s="8">
        <v>8723</v>
      </c>
      <c r="B11" s="9">
        <v>12</v>
      </c>
      <c r="C11" s="10"/>
      <c r="D11" s="8"/>
      <c r="E11" s="10">
        <v>21682</v>
      </c>
      <c r="F11" s="9">
        <v>3935</v>
      </c>
      <c r="G11" s="10">
        <v>33</v>
      </c>
      <c r="H11" s="8" t="s">
        <v>14</v>
      </c>
      <c r="I11" s="8">
        <v>729</v>
      </c>
      <c r="J11" s="8" t="s">
        <v>15</v>
      </c>
      <c r="K11" s="8" t="s">
        <v>16</v>
      </c>
      <c r="L11" s="11">
        <v>42551</v>
      </c>
      <c r="M11" s="8" t="s">
        <v>17</v>
      </c>
      <c r="N11" s="8" t="s">
        <v>18</v>
      </c>
    </row>
    <row r="12" spans="1:18" x14ac:dyDescent="0.25">
      <c r="A12" s="8">
        <v>8649</v>
      </c>
      <c r="B12" s="9">
        <v>14.8</v>
      </c>
      <c r="C12" s="10"/>
      <c r="D12" s="8"/>
      <c r="E12" s="10">
        <v>21538</v>
      </c>
      <c r="F12" s="9">
        <v>5546</v>
      </c>
      <c r="G12" s="10">
        <v>31</v>
      </c>
      <c r="H12" s="8" t="s">
        <v>14</v>
      </c>
      <c r="I12" s="8">
        <v>729</v>
      </c>
      <c r="J12" s="8" t="s">
        <v>15</v>
      </c>
      <c r="K12" s="8" t="s">
        <v>16</v>
      </c>
      <c r="L12" s="11">
        <v>42551</v>
      </c>
      <c r="M12" s="8" t="s">
        <v>17</v>
      </c>
      <c r="N12" s="8" t="s">
        <v>18</v>
      </c>
    </row>
    <row r="13" spans="1:18" x14ac:dyDescent="0.25">
      <c r="A13" s="8">
        <v>8647</v>
      </c>
      <c r="B13" s="9">
        <v>13.7</v>
      </c>
      <c r="C13" s="10"/>
      <c r="D13" s="8"/>
      <c r="E13" s="10">
        <v>21548</v>
      </c>
      <c r="F13" s="9">
        <v>5379</v>
      </c>
      <c r="G13" s="10">
        <v>31</v>
      </c>
      <c r="H13" s="8" t="s">
        <v>14</v>
      </c>
      <c r="I13" s="8">
        <v>729</v>
      </c>
      <c r="J13" s="8" t="s">
        <v>15</v>
      </c>
      <c r="K13" s="8" t="s">
        <v>16</v>
      </c>
      <c r="L13" s="11">
        <v>42551</v>
      </c>
      <c r="M13" s="8" t="s">
        <v>17</v>
      </c>
      <c r="N13" s="8" t="s">
        <v>18</v>
      </c>
    </row>
    <row r="14" spans="1:18" x14ac:dyDescent="0.25">
      <c r="A14" s="8">
        <v>123</v>
      </c>
      <c r="B14" s="9">
        <v>12.1</v>
      </c>
      <c r="C14" s="10"/>
      <c r="D14" s="8"/>
      <c r="E14" s="10">
        <v>21572</v>
      </c>
      <c r="F14" s="9">
        <v>4834</v>
      </c>
      <c r="G14" s="10">
        <v>31</v>
      </c>
      <c r="H14" s="8" t="s">
        <v>14</v>
      </c>
      <c r="I14" s="8">
        <v>729</v>
      </c>
      <c r="J14" s="8" t="s">
        <v>15</v>
      </c>
      <c r="K14" s="8" t="s">
        <v>16</v>
      </c>
      <c r="L14" s="11">
        <v>42551</v>
      </c>
      <c r="M14" s="8" t="s">
        <v>19</v>
      </c>
      <c r="N14" s="8" t="s">
        <v>18</v>
      </c>
    </row>
    <row r="15" spans="1:18" x14ac:dyDescent="0.25">
      <c r="A15">
        <v>121</v>
      </c>
      <c r="B15" s="12">
        <v>15.1</v>
      </c>
      <c r="C15" s="13"/>
      <c r="E15" s="13">
        <v>21521</v>
      </c>
      <c r="F15" s="12">
        <v>5908</v>
      </c>
      <c r="G15" s="13">
        <v>31</v>
      </c>
      <c r="H15" t="s">
        <v>14</v>
      </c>
      <c r="I15">
        <v>729</v>
      </c>
      <c r="J15" t="s">
        <v>15</v>
      </c>
      <c r="K15" t="s">
        <v>16</v>
      </c>
      <c r="L15" s="14">
        <v>42551</v>
      </c>
      <c r="M15" t="s">
        <v>19</v>
      </c>
      <c r="N15" t="s">
        <v>20</v>
      </c>
    </row>
    <row r="16" spans="1:18" x14ac:dyDescent="0.25">
      <c r="A16">
        <v>8892</v>
      </c>
      <c r="B16" s="12">
        <v>11.2</v>
      </c>
      <c r="C16" s="13">
        <v>31.3</v>
      </c>
      <c r="D16" t="s">
        <v>21</v>
      </c>
      <c r="E16" s="13">
        <v>22250</v>
      </c>
      <c r="F16" s="12">
        <v>3614</v>
      </c>
      <c r="G16" s="13">
        <v>25</v>
      </c>
      <c r="H16" t="s">
        <v>14</v>
      </c>
      <c r="I16">
        <v>729</v>
      </c>
      <c r="J16" t="s">
        <v>15</v>
      </c>
      <c r="K16" t="s">
        <v>16</v>
      </c>
      <c r="L16" s="14">
        <v>42556</v>
      </c>
      <c r="M16" t="s">
        <v>17</v>
      </c>
    </row>
    <row r="17" spans="1:13" x14ac:dyDescent="0.25">
      <c r="A17">
        <v>175</v>
      </c>
      <c r="B17" s="12">
        <v>11.2</v>
      </c>
      <c r="C17" s="13">
        <v>31.3</v>
      </c>
      <c r="D17" t="s">
        <v>21</v>
      </c>
      <c r="E17" s="13">
        <v>22353</v>
      </c>
      <c r="F17" s="12">
        <v>3713</v>
      </c>
      <c r="G17" s="13">
        <v>26</v>
      </c>
      <c r="H17" t="s">
        <v>14</v>
      </c>
      <c r="I17">
        <v>729</v>
      </c>
      <c r="J17" t="s">
        <v>15</v>
      </c>
      <c r="K17" t="s">
        <v>16</v>
      </c>
      <c r="L17" s="14">
        <v>42556</v>
      </c>
      <c r="M17" t="s">
        <v>17</v>
      </c>
    </row>
    <row r="18" spans="1:13" x14ac:dyDescent="0.25">
      <c r="A18" s="21">
        <v>212</v>
      </c>
      <c r="B18" s="22">
        <v>14.5</v>
      </c>
      <c r="C18" s="23">
        <v>31.5</v>
      </c>
      <c r="D18" s="21" t="s">
        <v>21</v>
      </c>
      <c r="E18" s="23">
        <v>22372</v>
      </c>
      <c r="F18" s="22">
        <v>4436</v>
      </c>
      <c r="G18" s="23">
        <v>26</v>
      </c>
      <c r="H18" s="21" t="s">
        <v>14</v>
      </c>
      <c r="I18" s="21">
        <v>729</v>
      </c>
      <c r="J18" s="21" t="s">
        <v>15</v>
      </c>
      <c r="K18" s="21" t="s">
        <v>16</v>
      </c>
      <c r="L18" s="24">
        <v>42556</v>
      </c>
      <c r="M18" s="21" t="s">
        <v>17</v>
      </c>
    </row>
    <row r="19" spans="1:13" x14ac:dyDescent="0.25">
      <c r="A19">
        <v>173</v>
      </c>
      <c r="B19" s="15">
        <v>9.8000000000000007</v>
      </c>
      <c r="C19" s="16">
        <v>31.4</v>
      </c>
      <c r="D19" t="s">
        <v>21</v>
      </c>
      <c r="E19" s="16">
        <v>22366</v>
      </c>
      <c r="F19" s="15">
        <v>1680</v>
      </c>
      <c r="G19" s="16">
        <v>26</v>
      </c>
      <c r="H19" t="s">
        <v>14</v>
      </c>
      <c r="I19">
        <v>729</v>
      </c>
      <c r="J19" t="s">
        <v>15</v>
      </c>
      <c r="K19" t="s">
        <v>16</v>
      </c>
      <c r="L19" s="14">
        <v>42556</v>
      </c>
      <c r="M19" t="s">
        <v>17</v>
      </c>
    </row>
    <row r="20" spans="1:13" x14ac:dyDescent="0.25">
      <c r="A20">
        <v>174</v>
      </c>
      <c r="B20" s="15">
        <v>11</v>
      </c>
      <c r="C20" s="16">
        <v>31.3</v>
      </c>
      <c r="D20" t="s">
        <v>21</v>
      </c>
      <c r="E20" s="16">
        <v>22367</v>
      </c>
      <c r="F20" s="15">
        <v>3546</v>
      </c>
      <c r="G20" s="16">
        <v>26</v>
      </c>
      <c r="H20" t="s">
        <v>14</v>
      </c>
      <c r="I20">
        <v>729</v>
      </c>
      <c r="J20" t="s">
        <v>15</v>
      </c>
      <c r="K20" t="s">
        <v>16</v>
      </c>
      <c r="L20" s="14">
        <v>42556</v>
      </c>
      <c r="M20" t="s">
        <v>17</v>
      </c>
    </row>
    <row r="21" spans="1:13" x14ac:dyDescent="0.25">
      <c r="A21">
        <v>8894</v>
      </c>
      <c r="B21" s="15">
        <v>13.8</v>
      </c>
      <c r="C21" s="16">
        <v>31.8</v>
      </c>
      <c r="D21" t="s">
        <v>21</v>
      </c>
      <c r="E21" s="16">
        <v>22306</v>
      </c>
      <c r="F21" s="15">
        <v>5720</v>
      </c>
      <c r="G21" s="16">
        <v>26</v>
      </c>
      <c r="H21" t="s">
        <v>14</v>
      </c>
      <c r="I21">
        <v>729</v>
      </c>
      <c r="J21" t="s">
        <v>15</v>
      </c>
      <c r="K21" t="s">
        <v>16</v>
      </c>
      <c r="L21" s="14">
        <v>42556</v>
      </c>
      <c r="M21" t="s">
        <v>17</v>
      </c>
    </row>
    <row r="22" spans="1:13" x14ac:dyDescent="0.25">
      <c r="A22">
        <v>8895</v>
      </c>
      <c r="B22" s="15">
        <v>11.8</v>
      </c>
      <c r="C22" s="16">
        <v>31.7</v>
      </c>
      <c r="D22" t="s">
        <v>21</v>
      </c>
      <c r="E22" s="16">
        <v>22306</v>
      </c>
      <c r="F22" s="15">
        <v>4329</v>
      </c>
      <c r="G22" s="16">
        <v>26</v>
      </c>
      <c r="H22" t="s">
        <v>14</v>
      </c>
      <c r="I22">
        <v>729</v>
      </c>
      <c r="J22" t="s">
        <v>15</v>
      </c>
      <c r="K22" t="s">
        <v>16</v>
      </c>
      <c r="L22" s="14">
        <v>42556</v>
      </c>
      <c r="M22" t="s">
        <v>17</v>
      </c>
    </row>
    <row r="23" spans="1:13" x14ac:dyDescent="0.25">
      <c r="A23">
        <v>8840</v>
      </c>
      <c r="B23" s="15">
        <v>10.8</v>
      </c>
      <c r="C23" s="16">
        <v>31.6</v>
      </c>
      <c r="D23" t="s">
        <v>21</v>
      </c>
      <c r="E23" s="16">
        <v>22203</v>
      </c>
      <c r="F23" s="15">
        <v>3097</v>
      </c>
      <c r="G23" s="16">
        <v>25</v>
      </c>
      <c r="H23" t="s">
        <v>14</v>
      </c>
      <c r="I23">
        <v>729</v>
      </c>
      <c r="J23" t="s">
        <v>15</v>
      </c>
      <c r="K23" t="s">
        <v>16</v>
      </c>
      <c r="L23" s="14">
        <v>42556</v>
      </c>
      <c r="M23" t="s">
        <v>19</v>
      </c>
    </row>
    <row r="24" spans="1:13" x14ac:dyDescent="0.25">
      <c r="A24">
        <v>8850</v>
      </c>
      <c r="B24" s="15">
        <v>13.4</v>
      </c>
      <c r="C24" s="16">
        <v>31.4</v>
      </c>
      <c r="D24" t="s">
        <v>21</v>
      </c>
      <c r="E24" s="16">
        <v>22217</v>
      </c>
      <c r="F24" s="15">
        <v>5232</v>
      </c>
      <c r="G24" s="16">
        <v>25</v>
      </c>
      <c r="H24" t="s">
        <v>14</v>
      </c>
      <c r="I24">
        <v>729</v>
      </c>
      <c r="J24" t="s">
        <v>15</v>
      </c>
      <c r="K24" t="s">
        <v>16</v>
      </c>
      <c r="L24" s="14">
        <v>42556</v>
      </c>
      <c r="M24" t="s">
        <v>19</v>
      </c>
    </row>
    <row r="25" spans="1:13" x14ac:dyDescent="0.25">
      <c r="A25">
        <v>8852</v>
      </c>
      <c r="B25" s="15">
        <v>10.8</v>
      </c>
      <c r="C25" s="16">
        <v>31.5</v>
      </c>
      <c r="D25" t="s">
        <v>21</v>
      </c>
      <c r="E25" s="16">
        <v>22215</v>
      </c>
      <c r="F25" s="15">
        <v>2723</v>
      </c>
      <c r="G25" s="16">
        <v>25</v>
      </c>
      <c r="H25" t="s">
        <v>14</v>
      </c>
      <c r="I25">
        <v>729</v>
      </c>
      <c r="J25" t="s">
        <v>15</v>
      </c>
      <c r="K25" t="s">
        <v>16</v>
      </c>
      <c r="L25" s="14">
        <v>42556</v>
      </c>
      <c r="M25" t="s">
        <v>19</v>
      </c>
    </row>
    <row r="26" spans="1:13" x14ac:dyDescent="0.25">
      <c r="A26">
        <v>8851</v>
      </c>
      <c r="B26" s="15">
        <v>10.8</v>
      </c>
      <c r="C26" s="16">
        <v>31.5</v>
      </c>
      <c r="D26" t="s">
        <v>21</v>
      </c>
      <c r="E26" s="16">
        <v>22216</v>
      </c>
      <c r="F26" s="15">
        <v>3339</v>
      </c>
      <c r="G26" s="16">
        <v>26</v>
      </c>
      <c r="H26" t="s">
        <v>14</v>
      </c>
      <c r="I26">
        <v>729</v>
      </c>
      <c r="J26" t="s">
        <v>15</v>
      </c>
      <c r="K26" t="s">
        <v>16</v>
      </c>
      <c r="L26" s="14">
        <v>42556</v>
      </c>
      <c r="M26" t="s">
        <v>19</v>
      </c>
    </row>
    <row r="27" spans="1:13" x14ac:dyDescent="0.25">
      <c r="A27">
        <v>8858</v>
      </c>
      <c r="B27" s="15">
        <v>10.8</v>
      </c>
      <c r="C27" s="16">
        <v>31.6</v>
      </c>
      <c r="D27" t="s">
        <v>21</v>
      </c>
      <c r="E27" s="16">
        <v>22212</v>
      </c>
      <c r="F27" s="15">
        <v>3076</v>
      </c>
      <c r="G27" s="16">
        <v>26</v>
      </c>
      <c r="H27" t="s">
        <v>14</v>
      </c>
      <c r="I27">
        <v>729</v>
      </c>
      <c r="J27" t="s">
        <v>15</v>
      </c>
      <c r="K27" t="s">
        <v>16</v>
      </c>
      <c r="L27" s="14">
        <v>42556</v>
      </c>
      <c r="M27" t="s">
        <v>19</v>
      </c>
    </row>
    <row r="28" spans="1:13" x14ac:dyDescent="0.25">
      <c r="A28">
        <v>9200</v>
      </c>
      <c r="B28" s="15">
        <v>14.1</v>
      </c>
      <c r="C28" s="16">
        <v>28.7</v>
      </c>
      <c r="D28" t="s">
        <v>22</v>
      </c>
      <c r="E28" s="16">
        <v>21798</v>
      </c>
      <c r="F28" s="15">
        <v>5479</v>
      </c>
      <c r="G28" s="16">
        <v>29</v>
      </c>
      <c r="H28" t="s">
        <v>14</v>
      </c>
      <c r="I28">
        <v>729</v>
      </c>
      <c r="J28" t="s">
        <v>15</v>
      </c>
      <c r="K28" t="s">
        <v>16</v>
      </c>
      <c r="L28" s="14">
        <v>42562</v>
      </c>
      <c r="M28" t="s">
        <v>17</v>
      </c>
    </row>
    <row r="29" spans="1:13" x14ac:dyDescent="0.25">
      <c r="A29">
        <v>9201</v>
      </c>
      <c r="B29" s="15">
        <v>13.7</v>
      </c>
      <c r="C29" s="16">
        <v>29</v>
      </c>
      <c r="D29" t="s">
        <v>22</v>
      </c>
      <c r="E29" s="16">
        <v>21874</v>
      </c>
      <c r="F29" s="15">
        <v>5222</v>
      </c>
      <c r="G29" s="16">
        <v>29</v>
      </c>
      <c r="H29" t="s">
        <v>14</v>
      </c>
      <c r="I29">
        <v>729</v>
      </c>
      <c r="J29" t="s">
        <v>15</v>
      </c>
      <c r="K29" t="s">
        <v>16</v>
      </c>
      <c r="L29" s="14">
        <v>42562</v>
      </c>
      <c r="M29" t="s">
        <v>17</v>
      </c>
    </row>
    <row r="30" spans="1:13" x14ac:dyDescent="0.25">
      <c r="A30">
        <v>9199</v>
      </c>
      <c r="B30" s="15">
        <v>13.1</v>
      </c>
      <c r="C30" s="16">
        <v>28.5</v>
      </c>
      <c r="D30" t="s">
        <v>22</v>
      </c>
      <c r="E30" s="16">
        <v>21900</v>
      </c>
      <c r="F30" s="15">
        <v>4905</v>
      </c>
      <c r="G30" s="16">
        <v>29</v>
      </c>
      <c r="H30" t="s">
        <v>14</v>
      </c>
      <c r="I30">
        <v>729</v>
      </c>
      <c r="J30" t="s">
        <v>15</v>
      </c>
      <c r="K30" t="s">
        <v>16</v>
      </c>
      <c r="L30" s="14">
        <v>42562</v>
      </c>
      <c r="M30" t="s">
        <v>17</v>
      </c>
    </row>
    <row r="31" spans="1:13" x14ac:dyDescent="0.25">
      <c r="B31" s="15">
        <v>14.3</v>
      </c>
      <c r="C31" s="16">
        <v>28.5</v>
      </c>
      <c r="D31" t="s">
        <v>22</v>
      </c>
      <c r="H31" t="s">
        <v>14</v>
      </c>
      <c r="I31">
        <v>729</v>
      </c>
      <c r="J31" t="s">
        <v>15</v>
      </c>
      <c r="K31" t="s">
        <v>16</v>
      </c>
      <c r="L31" s="14">
        <v>42562</v>
      </c>
      <c r="M31" t="s">
        <v>17</v>
      </c>
    </row>
    <row r="32" spans="1:13" x14ac:dyDescent="0.25">
      <c r="A32">
        <v>9192</v>
      </c>
      <c r="B32" s="15">
        <v>12.6</v>
      </c>
      <c r="C32" s="16">
        <v>28.1</v>
      </c>
      <c r="D32" t="s">
        <v>22</v>
      </c>
      <c r="E32" s="16">
        <v>21962</v>
      </c>
      <c r="F32" s="15">
        <v>4857</v>
      </c>
      <c r="G32" s="16">
        <v>30</v>
      </c>
      <c r="H32" t="s">
        <v>14</v>
      </c>
      <c r="I32">
        <v>729</v>
      </c>
      <c r="J32" t="s">
        <v>15</v>
      </c>
      <c r="K32" t="s">
        <v>16</v>
      </c>
      <c r="L32" s="14">
        <v>42562</v>
      </c>
      <c r="M32" t="s">
        <v>17</v>
      </c>
    </row>
    <row r="33" spans="1:14" x14ac:dyDescent="0.25">
      <c r="A33">
        <v>9165</v>
      </c>
      <c r="B33" s="15">
        <v>11.8</v>
      </c>
      <c r="C33" s="16">
        <v>27.8</v>
      </c>
      <c r="D33" t="s">
        <v>22</v>
      </c>
      <c r="E33" s="16">
        <v>21987</v>
      </c>
      <c r="F33" s="15">
        <v>4007</v>
      </c>
      <c r="G33" s="16">
        <v>30</v>
      </c>
      <c r="H33" t="s">
        <v>14</v>
      </c>
      <c r="I33">
        <v>729</v>
      </c>
      <c r="J33" t="s">
        <v>15</v>
      </c>
      <c r="K33" t="s">
        <v>16</v>
      </c>
      <c r="L33" s="14">
        <v>42562</v>
      </c>
      <c r="M33" t="s">
        <v>17</v>
      </c>
    </row>
    <row r="34" spans="1:14" x14ac:dyDescent="0.25">
      <c r="A34">
        <v>9162</v>
      </c>
      <c r="B34" s="15">
        <v>13.1</v>
      </c>
      <c r="C34" s="16">
        <v>27.5</v>
      </c>
      <c r="D34" t="s">
        <v>22</v>
      </c>
      <c r="E34" s="16">
        <v>22004</v>
      </c>
      <c r="F34" s="15">
        <v>5068</v>
      </c>
      <c r="G34" s="16">
        <v>30</v>
      </c>
      <c r="H34" t="s">
        <v>14</v>
      </c>
      <c r="I34">
        <v>729</v>
      </c>
      <c r="J34" t="s">
        <v>15</v>
      </c>
      <c r="K34" t="s">
        <v>16</v>
      </c>
      <c r="L34" s="14">
        <v>42562</v>
      </c>
      <c r="M34" t="s">
        <v>17</v>
      </c>
    </row>
    <row r="35" spans="1:14" x14ac:dyDescent="0.25">
      <c r="A35">
        <v>9163</v>
      </c>
      <c r="B35" s="15">
        <v>13.1</v>
      </c>
      <c r="C35" s="16">
        <v>27.6</v>
      </c>
      <c r="D35" t="s">
        <v>23</v>
      </c>
      <c r="E35" s="16">
        <v>22009</v>
      </c>
      <c r="F35" s="15">
        <v>5386</v>
      </c>
      <c r="G35" s="16">
        <v>30</v>
      </c>
      <c r="H35" t="s">
        <v>14</v>
      </c>
      <c r="I35">
        <v>729</v>
      </c>
      <c r="J35" t="s">
        <v>15</v>
      </c>
      <c r="K35" t="s">
        <v>16</v>
      </c>
      <c r="L35" s="14">
        <v>42562</v>
      </c>
      <c r="M35" t="s">
        <v>17</v>
      </c>
    </row>
    <row r="36" spans="1:14" x14ac:dyDescent="0.25">
      <c r="A36">
        <v>9164</v>
      </c>
      <c r="B36" s="15">
        <v>13.9</v>
      </c>
      <c r="C36" s="16">
        <v>27.5</v>
      </c>
      <c r="D36" t="s">
        <v>23</v>
      </c>
      <c r="E36" s="16">
        <v>22016</v>
      </c>
      <c r="F36" s="15">
        <v>5589</v>
      </c>
      <c r="G36" s="16">
        <v>30</v>
      </c>
      <c r="H36" t="s">
        <v>14</v>
      </c>
      <c r="I36">
        <v>729</v>
      </c>
      <c r="J36" t="s">
        <v>15</v>
      </c>
      <c r="K36" t="s">
        <v>16</v>
      </c>
      <c r="L36" s="14">
        <v>42562</v>
      </c>
      <c r="M36" t="s">
        <v>17</v>
      </c>
    </row>
    <row r="37" spans="1:14" x14ac:dyDescent="0.25">
      <c r="A37">
        <v>195</v>
      </c>
      <c r="B37" s="15">
        <v>12.8</v>
      </c>
      <c r="C37" s="16">
        <v>27.5</v>
      </c>
      <c r="D37" t="s">
        <v>23</v>
      </c>
      <c r="E37" s="16">
        <v>22050</v>
      </c>
      <c r="F37" s="15">
        <v>4876</v>
      </c>
      <c r="G37" s="16">
        <v>30</v>
      </c>
      <c r="H37" t="s">
        <v>14</v>
      </c>
      <c r="I37">
        <v>729</v>
      </c>
      <c r="J37" t="s">
        <v>15</v>
      </c>
      <c r="K37" t="s">
        <v>16</v>
      </c>
      <c r="L37" s="14">
        <v>42562</v>
      </c>
      <c r="M37" t="s">
        <v>17</v>
      </c>
    </row>
    <row r="38" spans="1:14" x14ac:dyDescent="0.25">
      <c r="A38">
        <v>8932</v>
      </c>
      <c r="B38" s="15">
        <v>11.4</v>
      </c>
      <c r="C38" s="16">
        <v>27.7</v>
      </c>
      <c r="D38" t="s">
        <v>23</v>
      </c>
      <c r="E38" s="16">
        <v>21987</v>
      </c>
      <c r="F38" s="15">
        <v>3899</v>
      </c>
      <c r="G38" s="16">
        <v>30</v>
      </c>
      <c r="H38" t="s">
        <v>14</v>
      </c>
      <c r="I38">
        <v>729</v>
      </c>
      <c r="J38" t="s">
        <v>15</v>
      </c>
      <c r="K38" t="s">
        <v>16</v>
      </c>
      <c r="L38" s="14">
        <v>42562</v>
      </c>
      <c r="M38" t="s">
        <v>17</v>
      </c>
    </row>
    <row r="39" spans="1:14" x14ac:dyDescent="0.25">
      <c r="A39">
        <v>9161</v>
      </c>
      <c r="B39" s="15">
        <v>13.9</v>
      </c>
      <c r="C39" s="16">
        <v>28.1</v>
      </c>
      <c r="D39" t="s">
        <v>23</v>
      </c>
      <c r="E39" s="16">
        <v>21945</v>
      </c>
      <c r="F39" s="15">
        <v>5294</v>
      </c>
      <c r="G39" s="16">
        <v>30</v>
      </c>
      <c r="H39" t="s">
        <v>14</v>
      </c>
      <c r="I39">
        <v>729</v>
      </c>
      <c r="J39" t="s">
        <v>15</v>
      </c>
      <c r="K39" t="s">
        <v>16</v>
      </c>
      <c r="L39" s="14">
        <v>42562</v>
      </c>
      <c r="M39" t="s">
        <v>17</v>
      </c>
    </row>
    <row r="40" spans="1:14" x14ac:dyDescent="0.25">
      <c r="A40">
        <v>9172</v>
      </c>
      <c r="B40" s="15">
        <v>11.6</v>
      </c>
      <c r="C40" s="16">
        <v>28.5</v>
      </c>
      <c r="D40" t="s">
        <v>23</v>
      </c>
      <c r="E40" s="16">
        <v>22050</v>
      </c>
      <c r="F40" s="15">
        <v>4076</v>
      </c>
      <c r="G40" s="16">
        <v>30</v>
      </c>
      <c r="H40" t="s">
        <v>14</v>
      </c>
      <c r="I40">
        <v>729</v>
      </c>
      <c r="J40" t="s">
        <v>15</v>
      </c>
      <c r="K40" t="s">
        <v>16</v>
      </c>
      <c r="L40" s="14">
        <v>42562</v>
      </c>
      <c r="M40" t="s">
        <v>17</v>
      </c>
    </row>
    <row r="41" spans="1:14" x14ac:dyDescent="0.25">
      <c r="A41">
        <v>9205</v>
      </c>
      <c r="D41" t="s">
        <v>23</v>
      </c>
      <c r="E41" s="16">
        <v>22005</v>
      </c>
      <c r="F41" s="15">
        <v>5007</v>
      </c>
      <c r="G41" s="16">
        <v>30</v>
      </c>
      <c r="H41" t="s">
        <v>14</v>
      </c>
      <c r="I41">
        <v>729</v>
      </c>
      <c r="J41" t="s">
        <v>15</v>
      </c>
      <c r="K41" t="s">
        <v>16</v>
      </c>
      <c r="L41" s="14">
        <v>42562</v>
      </c>
      <c r="M41" t="s">
        <v>17</v>
      </c>
      <c r="N41" t="s">
        <v>24</v>
      </c>
    </row>
    <row r="42" spans="1:14" x14ac:dyDescent="0.25">
      <c r="A42">
        <v>9174</v>
      </c>
      <c r="B42" s="15">
        <v>12.7</v>
      </c>
      <c r="C42" s="16">
        <v>28.4</v>
      </c>
      <c r="D42" t="s">
        <v>23</v>
      </c>
      <c r="E42" s="16">
        <v>22055</v>
      </c>
      <c r="F42" s="15">
        <v>4731</v>
      </c>
      <c r="G42" s="16">
        <v>30</v>
      </c>
      <c r="H42" t="s">
        <v>14</v>
      </c>
      <c r="I42">
        <v>729</v>
      </c>
      <c r="J42" t="s">
        <v>15</v>
      </c>
      <c r="K42" t="s">
        <v>16</v>
      </c>
      <c r="L42" s="14">
        <v>42562</v>
      </c>
      <c r="M42" t="s">
        <v>17</v>
      </c>
    </row>
    <row r="43" spans="1:14" x14ac:dyDescent="0.25">
      <c r="A43">
        <v>9204</v>
      </c>
      <c r="D43" t="s">
        <v>23</v>
      </c>
      <c r="E43" s="16">
        <v>22002</v>
      </c>
      <c r="F43" s="15">
        <v>5010</v>
      </c>
      <c r="G43" s="16">
        <v>30</v>
      </c>
      <c r="H43" t="s">
        <v>14</v>
      </c>
      <c r="I43">
        <v>729</v>
      </c>
      <c r="J43" t="s">
        <v>15</v>
      </c>
      <c r="K43" t="s">
        <v>16</v>
      </c>
      <c r="L43" s="14">
        <v>42562</v>
      </c>
      <c r="M43" t="s">
        <v>17</v>
      </c>
    </row>
    <row r="44" spans="1:14" x14ac:dyDescent="0.25">
      <c r="A44">
        <v>9175</v>
      </c>
      <c r="B44" s="15">
        <v>12.6</v>
      </c>
      <c r="C44" s="16">
        <v>28.3</v>
      </c>
      <c r="D44" t="s">
        <v>23</v>
      </c>
      <c r="E44" s="16">
        <v>21986</v>
      </c>
      <c r="F44" s="15">
        <v>4788</v>
      </c>
      <c r="G44" s="16">
        <v>30</v>
      </c>
      <c r="H44" t="s">
        <v>14</v>
      </c>
      <c r="I44">
        <v>729</v>
      </c>
      <c r="J44" t="s">
        <v>15</v>
      </c>
      <c r="K44" t="s">
        <v>16</v>
      </c>
      <c r="L44" s="14">
        <v>42562</v>
      </c>
      <c r="M44" t="s">
        <v>17</v>
      </c>
    </row>
    <row r="45" spans="1:14" x14ac:dyDescent="0.25">
      <c r="A45">
        <v>9176</v>
      </c>
      <c r="B45" s="15">
        <v>13.6</v>
      </c>
      <c r="C45" s="16">
        <v>28.4</v>
      </c>
      <c r="D45" t="s">
        <v>23</v>
      </c>
      <c r="E45" s="16">
        <v>22032</v>
      </c>
      <c r="F45" s="15">
        <v>4985</v>
      </c>
      <c r="G45" s="16">
        <v>30</v>
      </c>
      <c r="H45" t="s">
        <v>14</v>
      </c>
      <c r="I45">
        <v>729</v>
      </c>
      <c r="J45" t="s">
        <v>15</v>
      </c>
      <c r="K45" t="s">
        <v>16</v>
      </c>
      <c r="L45" s="14">
        <v>42562</v>
      </c>
      <c r="M45" t="s">
        <v>17</v>
      </c>
    </row>
    <row r="46" spans="1:14" x14ac:dyDescent="0.25">
      <c r="A46">
        <v>9173</v>
      </c>
      <c r="B46" s="15">
        <v>12.5</v>
      </c>
      <c r="C46" s="16">
        <v>28.4</v>
      </c>
      <c r="D46" t="s">
        <v>23</v>
      </c>
      <c r="E46" s="16">
        <v>22053</v>
      </c>
      <c r="F46" s="15">
        <v>4590</v>
      </c>
      <c r="G46" s="16">
        <v>30</v>
      </c>
      <c r="H46" t="s">
        <v>14</v>
      </c>
      <c r="I46">
        <v>729</v>
      </c>
      <c r="J46" t="s">
        <v>15</v>
      </c>
      <c r="K46" t="s">
        <v>16</v>
      </c>
      <c r="L46" s="14">
        <v>42562</v>
      </c>
      <c r="M46" t="s">
        <v>17</v>
      </c>
    </row>
    <row r="47" spans="1:14" x14ac:dyDescent="0.25">
      <c r="A47">
        <v>9171</v>
      </c>
      <c r="B47" s="15">
        <v>12</v>
      </c>
      <c r="C47" s="16">
        <v>28.3</v>
      </c>
      <c r="D47" t="s">
        <v>23</v>
      </c>
      <c r="E47" s="16">
        <v>22067</v>
      </c>
      <c r="F47" s="15">
        <v>4106</v>
      </c>
      <c r="G47" s="16">
        <v>30</v>
      </c>
      <c r="H47" t="s">
        <v>14</v>
      </c>
      <c r="I47">
        <v>729</v>
      </c>
      <c r="J47" t="s">
        <v>15</v>
      </c>
      <c r="K47" t="s">
        <v>16</v>
      </c>
      <c r="L47" s="14">
        <v>42562</v>
      </c>
      <c r="M47" t="s">
        <v>17</v>
      </c>
    </row>
    <row r="48" spans="1:14" x14ac:dyDescent="0.25">
      <c r="A48">
        <v>9166</v>
      </c>
      <c r="B48" s="15">
        <v>11.6</v>
      </c>
      <c r="C48" s="16">
        <v>28.1</v>
      </c>
      <c r="D48" t="s">
        <v>23</v>
      </c>
      <c r="E48" s="16">
        <v>22057</v>
      </c>
      <c r="F48" s="15">
        <v>3902</v>
      </c>
      <c r="G48" s="16">
        <v>30</v>
      </c>
      <c r="H48" t="s">
        <v>14</v>
      </c>
      <c r="I48">
        <v>729</v>
      </c>
      <c r="J48" t="s">
        <v>15</v>
      </c>
      <c r="K48" t="s">
        <v>16</v>
      </c>
      <c r="L48" s="14">
        <v>42562</v>
      </c>
      <c r="M48" t="s">
        <v>17</v>
      </c>
    </row>
    <row r="49" spans="1:14" x14ac:dyDescent="0.25">
      <c r="A49">
        <v>9203</v>
      </c>
      <c r="B49" s="15">
        <v>14.5</v>
      </c>
      <c r="C49" s="16">
        <v>28.8</v>
      </c>
      <c r="D49" t="s">
        <v>23</v>
      </c>
      <c r="E49" s="16">
        <v>22041</v>
      </c>
      <c r="F49" s="15">
        <v>5646</v>
      </c>
      <c r="G49" s="16">
        <v>30</v>
      </c>
      <c r="H49" t="s">
        <v>14</v>
      </c>
      <c r="I49">
        <v>729</v>
      </c>
      <c r="J49" t="s">
        <v>15</v>
      </c>
      <c r="K49" t="s">
        <v>16</v>
      </c>
      <c r="L49" s="14">
        <v>42562</v>
      </c>
      <c r="M49" t="s">
        <v>17</v>
      </c>
    </row>
    <row r="50" spans="1:14" x14ac:dyDescent="0.25">
      <c r="A50">
        <v>9188</v>
      </c>
      <c r="B50" s="15">
        <v>12.9</v>
      </c>
      <c r="C50" s="16">
        <v>28.8</v>
      </c>
      <c r="D50" t="s">
        <v>23</v>
      </c>
      <c r="E50" s="16">
        <v>22015</v>
      </c>
      <c r="F50" s="15">
        <v>4844</v>
      </c>
      <c r="G50" s="16">
        <v>30</v>
      </c>
      <c r="H50" t="s">
        <v>14</v>
      </c>
      <c r="I50">
        <v>729</v>
      </c>
      <c r="J50" t="s">
        <v>15</v>
      </c>
      <c r="K50" t="s">
        <v>16</v>
      </c>
      <c r="L50" s="14">
        <v>42562</v>
      </c>
      <c r="M50" t="s">
        <v>17</v>
      </c>
    </row>
    <row r="51" spans="1:14" x14ac:dyDescent="0.25">
      <c r="A51">
        <v>9204</v>
      </c>
      <c r="B51" s="15">
        <v>12.9</v>
      </c>
      <c r="C51" s="16">
        <v>28.9</v>
      </c>
      <c r="D51" t="s">
        <v>23</v>
      </c>
      <c r="E51" s="16">
        <v>22008</v>
      </c>
      <c r="F51" s="15">
        <v>5110</v>
      </c>
      <c r="G51" s="16">
        <v>30</v>
      </c>
      <c r="H51" t="s">
        <v>14</v>
      </c>
      <c r="I51">
        <v>729</v>
      </c>
      <c r="J51" t="s">
        <v>15</v>
      </c>
      <c r="K51" t="s">
        <v>16</v>
      </c>
      <c r="L51" s="14">
        <v>42562</v>
      </c>
      <c r="M51" t="s">
        <v>17</v>
      </c>
    </row>
    <row r="52" spans="1:14" x14ac:dyDescent="0.25">
      <c r="A52">
        <v>9205</v>
      </c>
      <c r="B52" s="15">
        <v>12.5</v>
      </c>
      <c r="C52" s="16">
        <v>28.9</v>
      </c>
      <c r="D52" t="s">
        <v>23</v>
      </c>
      <c r="E52" s="16">
        <v>22034</v>
      </c>
      <c r="F52" s="15">
        <v>4960</v>
      </c>
      <c r="G52" s="16">
        <v>30</v>
      </c>
      <c r="H52" t="s">
        <v>14</v>
      </c>
      <c r="I52">
        <v>729</v>
      </c>
      <c r="J52" t="s">
        <v>15</v>
      </c>
      <c r="K52" t="s">
        <v>16</v>
      </c>
      <c r="L52" s="14">
        <v>42562</v>
      </c>
      <c r="M52" t="s">
        <v>17</v>
      </c>
      <c r="N52" t="s">
        <v>24</v>
      </c>
    </row>
    <row r="53" spans="1:14" x14ac:dyDescent="0.25">
      <c r="A53">
        <v>9183</v>
      </c>
      <c r="B53">
        <v>14</v>
      </c>
      <c r="C53">
        <v>28.4</v>
      </c>
      <c r="D53" t="s">
        <v>23</v>
      </c>
      <c r="E53">
        <v>21750</v>
      </c>
      <c r="F53">
        <v>5283</v>
      </c>
      <c r="G53">
        <v>29</v>
      </c>
      <c r="H53" t="s">
        <v>14</v>
      </c>
      <c r="I53">
        <v>729</v>
      </c>
      <c r="J53" t="s">
        <v>15</v>
      </c>
      <c r="K53" t="s">
        <v>16</v>
      </c>
      <c r="L53" s="14">
        <v>42562</v>
      </c>
      <c r="M53" t="s">
        <v>17</v>
      </c>
    </row>
    <row r="54" spans="1:14" x14ac:dyDescent="0.25">
      <c r="A54">
        <v>9185</v>
      </c>
      <c r="B54">
        <v>13.9</v>
      </c>
      <c r="C54">
        <v>28.4</v>
      </c>
      <c r="D54" t="s">
        <v>23</v>
      </c>
      <c r="E54">
        <v>21809</v>
      </c>
      <c r="F54">
        <v>5348</v>
      </c>
      <c r="G54">
        <v>30</v>
      </c>
      <c r="H54" t="s">
        <v>14</v>
      </c>
      <c r="I54">
        <v>729</v>
      </c>
      <c r="J54" t="s">
        <v>15</v>
      </c>
      <c r="K54" t="s">
        <v>16</v>
      </c>
      <c r="L54" s="14">
        <v>42562</v>
      </c>
      <c r="M54" t="s">
        <v>17</v>
      </c>
    </row>
    <row r="55" spans="1:14" x14ac:dyDescent="0.25">
      <c r="A55">
        <v>9186</v>
      </c>
      <c r="B55">
        <v>13.2</v>
      </c>
      <c r="C55">
        <v>28.3</v>
      </c>
      <c r="D55" t="s">
        <v>23</v>
      </c>
      <c r="E55">
        <v>21859</v>
      </c>
      <c r="F55">
        <v>5216</v>
      </c>
      <c r="G55">
        <v>30</v>
      </c>
      <c r="H55" t="s">
        <v>14</v>
      </c>
      <c r="I55">
        <v>729</v>
      </c>
      <c r="J55" t="s">
        <v>15</v>
      </c>
      <c r="K55" t="s">
        <v>16</v>
      </c>
      <c r="L55" s="14">
        <v>42562</v>
      </c>
      <c r="M55" t="s">
        <v>17</v>
      </c>
    </row>
    <row r="56" spans="1:14" x14ac:dyDescent="0.25">
      <c r="A56">
        <v>9189</v>
      </c>
      <c r="B56">
        <v>13.3</v>
      </c>
      <c r="C56">
        <v>28.4</v>
      </c>
      <c r="D56" t="s">
        <v>23</v>
      </c>
      <c r="E56">
        <v>21884</v>
      </c>
      <c r="F56">
        <v>5427</v>
      </c>
      <c r="G56">
        <v>30</v>
      </c>
      <c r="H56" t="s">
        <v>14</v>
      </c>
      <c r="I56">
        <v>729</v>
      </c>
      <c r="J56" t="s">
        <v>15</v>
      </c>
      <c r="K56" t="s">
        <v>16</v>
      </c>
      <c r="L56" s="14">
        <v>42562</v>
      </c>
      <c r="M56" t="s">
        <v>17</v>
      </c>
    </row>
    <row r="57" spans="1:14" x14ac:dyDescent="0.25">
      <c r="A57">
        <v>9177</v>
      </c>
      <c r="B57">
        <v>12</v>
      </c>
      <c r="C57">
        <v>28.3</v>
      </c>
      <c r="D57" t="s">
        <v>23</v>
      </c>
      <c r="E57">
        <v>21892</v>
      </c>
      <c r="F57">
        <v>4691</v>
      </c>
      <c r="G57">
        <v>30</v>
      </c>
      <c r="H57" t="s">
        <v>14</v>
      </c>
      <c r="I57">
        <v>729</v>
      </c>
      <c r="J57" t="s">
        <v>15</v>
      </c>
      <c r="K57" t="s">
        <v>16</v>
      </c>
      <c r="L57" s="14">
        <v>42562</v>
      </c>
      <c r="M57" t="s">
        <v>19</v>
      </c>
    </row>
    <row r="58" spans="1:14" x14ac:dyDescent="0.25">
      <c r="A58">
        <v>189</v>
      </c>
      <c r="B58">
        <v>13.3</v>
      </c>
      <c r="C58">
        <v>28.3</v>
      </c>
      <c r="D58" t="s">
        <v>23</v>
      </c>
      <c r="E58">
        <v>21929</v>
      </c>
      <c r="F58">
        <v>5522</v>
      </c>
      <c r="G58">
        <v>30</v>
      </c>
      <c r="H58" t="s">
        <v>14</v>
      </c>
      <c r="I58">
        <v>729</v>
      </c>
      <c r="J58" t="s">
        <v>15</v>
      </c>
      <c r="K58" t="s">
        <v>16</v>
      </c>
      <c r="L58" s="14">
        <v>42562</v>
      </c>
      <c r="M58" t="s">
        <v>19</v>
      </c>
    </row>
    <row r="59" spans="1:14" x14ac:dyDescent="0.25">
      <c r="A59">
        <v>9178</v>
      </c>
      <c r="B59">
        <v>13.2</v>
      </c>
      <c r="C59">
        <v>28.3</v>
      </c>
      <c r="D59" t="s">
        <v>23</v>
      </c>
      <c r="E59">
        <v>21922</v>
      </c>
      <c r="F59">
        <v>5260</v>
      </c>
      <c r="G59">
        <v>30</v>
      </c>
      <c r="H59" t="s">
        <v>14</v>
      </c>
      <c r="I59">
        <v>729</v>
      </c>
      <c r="J59" t="s">
        <v>15</v>
      </c>
      <c r="K59" t="s">
        <v>16</v>
      </c>
      <c r="L59" s="14">
        <v>42562</v>
      </c>
      <c r="M59" t="s">
        <v>19</v>
      </c>
    </row>
    <row r="60" spans="1:14" x14ac:dyDescent="0.25">
      <c r="A60">
        <v>9179</v>
      </c>
      <c r="B60">
        <v>12.8</v>
      </c>
      <c r="C60">
        <v>28.2</v>
      </c>
      <c r="D60" t="s">
        <v>23</v>
      </c>
      <c r="E60">
        <v>21923</v>
      </c>
      <c r="F60">
        <v>5089</v>
      </c>
      <c r="G60">
        <v>30</v>
      </c>
      <c r="H60" t="s">
        <v>14</v>
      </c>
      <c r="I60">
        <v>729</v>
      </c>
      <c r="J60" t="s">
        <v>15</v>
      </c>
      <c r="K60" t="s">
        <v>16</v>
      </c>
      <c r="L60" s="14">
        <v>42562</v>
      </c>
      <c r="M60" t="s">
        <v>19</v>
      </c>
    </row>
    <row r="61" spans="1:14" x14ac:dyDescent="0.25">
      <c r="A61">
        <v>9180</v>
      </c>
      <c r="B61">
        <v>13.2</v>
      </c>
      <c r="C61">
        <v>28.2</v>
      </c>
      <c r="D61" t="s">
        <v>23</v>
      </c>
      <c r="E61">
        <v>21965</v>
      </c>
      <c r="F61">
        <v>4814</v>
      </c>
      <c r="G61">
        <v>30</v>
      </c>
      <c r="H61" t="s">
        <v>14</v>
      </c>
      <c r="I61">
        <v>729</v>
      </c>
      <c r="J61" t="s">
        <v>15</v>
      </c>
      <c r="K61" t="s">
        <v>16</v>
      </c>
      <c r="L61" s="14">
        <v>42562</v>
      </c>
      <c r="M61" t="s">
        <v>19</v>
      </c>
    </row>
    <row r="62" spans="1:14" x14ac:dyDescent="0.25">
      <c r="A62">
        <v>9182</v>
      </c>
      <c r="B62">
        <v>13</v>
      </c>
      <c r="C62">
        <v>28.4</v>
      </c>
      <c r="D62" t="s">
        <v>23</v>
      </c>
      <c r="E62">
        <v>21875</v>
      </c>
      <c r="F62">
        <v>5037</v>
      </c>
      <c r="G62">
        <v>30</v>
      </c>
      <c r="H62" t="s">
        <v>14</v>
      </c>
      <c r="I62">
        <v>729</v>
      </c>
      <c r="J62" t="s">
        <v>15</v>
      </c>
      <c r="K62" t="s">
        <v>16</v>
      </c>
      <c r="L62" s="14">
        <v>42562</v>
      </c>
      <c r="M62" t="s">
        <v>19</v>
      </c>
    </row>
    <row r="63" spans="1:14" x14ac:dyDescent="0.25">
      <c r="A63">
        <v>199</v>
      </c>
      <c r="B63">
        <v>12.3</v>
      </c>
      <c r="C63">
        <v>30.3</v>
      </c>
      <c r="D63" t="s">
        <v>23</v>
      </c>
      <c r="E63">
        <v>21665</v>
      </c>
      <c r="F63">
        <v>4731</v>
      </c>
      <c r="G63">
        <v>30</v>
      </c>
      <c r="H63" t="s">
        <v>14</v>
      </c>
      <c r="I63">
        <v>729</v>
      </c>
      <c r="J63" t="s">
        <v>15</v>
      </c>
      <c r="K63" t="s">
        <v>16</v>
      </c>
      <c r="L63" s="20">
        <v>42564</v>
      </c>
      <c r="M63" t="s">
        <v>19</v>
      </c>
    </row>
    <row r="64" spans="1:14" x14ac:dyDescent="0.25">
      <c r="A64">
        <v>203</v>
      </c>
      <c r="B64">
        <v>13</v>
      </c>
      <c r="C64">
        <v>30.3</v>
      </c>
      <c r="D64" t="s">
        <v>23</v>
      </c>
      <c r="E64">
        <v>21799</v>
      </c>
      <c r="F64">
        <v>5212</v>
      </c>
      <c r="G64">
        <v>30</v>
      </c>
      <c r="H64" t="s">
        <v>14</v>
      </c>
      <c r="I64">
        <v>729</v>
      </c>
      <c r="J64" t="s">
        <v>15</v>
      </c>
      <c r="K64" t="s">
        <v>16</v>
      </c>
      <c r="L64" s="20">
        <v>42564</v>
      </c>
      <c r="M64" t="s">
        <v>19</v>
      </c>
    </row>
    <row r="65" spans="1:14" x14ac:dyDescent="0.25">
      <c r="A65">
        <v>9238</v>
      </c>
      <c r="B65">
        <v>12.9</v>
      </c>
      <c r="C65">
        <v>30.2</v>
      </c>
      <c r="D65" t="s">
        <v>23</v>
      </c>
      <c r="E65">
        <v>21841</v>
      </c>
      <c r="F65">
        <v>5180</v>
      </c>
      <c r="G65">
        <v>30</v>
      </c>
      <c r="H65" t="s">
        <v>14</v>
      </c>
      <c r="I65">
        <v>729</v>
      </c>
      <c r="J65" t="s">
        <v>15</v>
      </c>
      <c r="K65" t="s">
        <v>16</v>
      </c>
      <c r="L65" s="20">
        <v>42564</v>
      </c>
      <c r="M65" t="s">
        <v>19</v>
      </c>
    </row>
    <row r="66" spans="1:14" x14ac:dyDescent="0.25">
      <c r="A66">
        <v>9177</v>
      </c>
      <c r="B66">
        <v>11.7</v>
      </c>
      <c r="C66">
        <v>30.4</v>
      </c>
      <c r="D66" t="s">
        <v>23</v>
      </c>
      <c r="E66">
        <v>21816</v>
      </c>
      <c r="F66">
        <v>4255</v>
      </c>
      <c r="G66">
        <v>30</v>
      </c>
      <c r="H66" t="s">
        <v>14</v>
      </c>
      <c r="I66">
        <v>729</v>
      </c>
      <c r="J66" t="s">
        <v>15</v>
      </c>
      <c r="K66" t="s">
        <v>16</v>
      </c>
      <c r="L66" s="20">
        <v>42564</v>
      </c>
      <c r="M66" t="s">
        <v>19</v>
      </c>
    </row>
    <row r="67" spans="1:14" x14ac:dyDescent="0.25">
      <c r="A67">
        <v>9189</v>
      </c>
      <c r="B67">
        <v>13.5</v>
      </c>
      <c r="C67">
        <v>30.4</v>
      </c>
      <c r="D67" t="s">
        <v>23</v>
      </c>
      <c r="E67">
        <v>21815</v>
      </c>
      <c r="F67">
        <v>5477</v>
      </c>
      <c r="G67">
        <v>30</v>
      </c>
      <c r="H67" t="s">
        <v>14</v>
      </c>
      <c r="I67">
        <v>729</v>
      </c>
      <c r="J67" t="s">
        <v>15</v>
      </c>
      <c r="K67" t="s">
        <v>16</v>
      </c>
      <c r="L67" s="20">
        <v>42564</v>
      </c>
      <c r="M67" t="s">
        <v>19</v>
      </c>
      <c r="N67" t="s">
        <v>79</v>
      </c>
    </row>
    <row r="68" spans="1:14" x14ac:dyDescent="0.25">
      <c r="A68">
        <v>9186</v>
      </c>
      <c r="B68">
        <v>13.5</v>
      </c>
      <c r="C68">
        <v>30.3</v>
      </c>
      <c r="D68" t="s">
        <v>23</v>
      </c>
      <c r="E68">
        <v>21824</v>
      </c>
      <c r="F68">
        <v>5282</v>
      </c>
      <c r="G68">
        <v>31</v>
      </c>
      <c r="H68" t="s">
        <v>14</v>
      </c>
      <c r="I68">
        <v>729</v>
      </c>
      <c r="J68" t="s">
        <v>15</v>
      </c>
      <c r="K68" t="s">
        <v>16</v>
      </c>
      <c r="L68" s="20">
        <v>42564</v>
      </c>
      <c r="M68" t="s">
        <v>19</v>
      </c>
      <c r="N68" t="s">
        <v>80</v>
      </c>
    </row>
    <row r="69" spans="1:14" x14ac:dyDescent="0.25">
      <c r="A69">
        <v>9216</v>
      </c>
      <c r="B69">
        <v>14.4</v>
      </c>
      <c r="C69">
        <v>30.1</v>
      </c>
      <c r="D69" t="s">
        <v>23</v>
      </c>
      <c r="E69">
        <v>21799</v>
      </c>
      <c r="F69">
        <v>5525</v>
      </c>
      <c r="G69">
        <v>31</v>
      </c>
      <c r="H69" t="s">
        <v>14</v>
      </c>
      <c r="I69">
        <v>729</v>
      </c>
      <c r="J69" t="s">
        <v>15</v>
      </c>
      <c r="K69" t="s">
        <v>16</v>
      </c>
      <c r="L69" s="20">
        <v>42564</v>
      </c>
      <c r="M69" t="s">
        <v>19</v>
      </c>
    </row>
    <row r="70" spans="1:14" x14ac:dyDescent="0.25">
      <c r="A70">
        <v>9214</v>
      </c>
      <c r="B70">
        <v>11.9</v>
      </c>
      <c r="C70">
        <v>30.3</v>
      </c>
      <c r="D70" t="s">
        <v>23</v>
      </c>
      <c r="E70">
        <v>21779</v>
      </c>
      <c r="F70">
        <v>4643</v>
      </c>
      <c r="G70">
        <v>31</v>
      </c>
      <c r="H70" t="s">
        <v>14</v>
      </c>
      <c r="I70">
        <v>729</v>
      </c>
      <c r="J70" t="s">
        <v>15</v>
      </c>
      <c r="K70" t="s">
        <v>16</v>
      </c>
      <c r="L70" s="20">
        <v>42564</v>
      </c>
      <c r="M70" t="s">
        <v>19</v>
      </c>
    </row>
    <row r="71" spans="1:14" x14ac:dyDescent="0.25">
      <c r="A71">
        <v>9211</v>
      </c>
      <c r="B71">
        <v>10.9</v>
      </c>
      <c r="C71">
        <v>30.3</v>
      </c>
      <c r="D71" t="s">
        <v>23</v>
      </c>
      <c r="E71">
        <v>21818</v>
      </c>
      <c r="F71">
        <v>3469</v>
      </c>
      <c r="G71">
        <v>31</v>
      </c>
      <c r="H71" t="s">
        <v>14</v>
      </c>
      <c r="I71">
        <v>729</v>
      </c>
      <c r="J71" t="s">
        <v>15</v>
      </c>
      <c r="K71" t="s">
        <v>16</v>
      </c>
      <c r="L71" s="20">
        <v>42564</v>
      </c>
      <c r="M71" t="s">
        <v>19</v>
      </c>
    </row>
    <row r="72" spans="1:14" x14ac:dyDescent="0.25">
      <c r="A72">
        <v>9212</v>
      </c>
      <c r="B72">
        <v>13.3</v>
      </c>
      <c r="C72">
        <v>30.2</v>
      </c>
      <c r="D72" t="s">
        <v>23</v>
      </c>
      <c r="E72">
        <v>21815</v>
      </c>
      <c r="F72">
        <v>5365</v>
      </c>
      <c r="G72">
        <v>31</v>
      </c>
      <c r="H72" t="s">
        <v>14</v>
      </c>
      <c r="I72">
        <v>729</v>
      </c>
      <c r="J72" t="s">
        <v>15</v>
      </c>
      <c r="K72" t="s">
        <v>16</v>
      </c>
      <c r="L72" s="20">
        <v>42564</v>
      </c>
      <c r="M72" t="s">
        <v>19</v>
      </c>
    </row>
    <row r="73" spans="1:14" x14ac:dyDescent="0.25">
      <c r="A73">
        <v>9210</v>
      </c>
      <c r="B73">
        <v>11.4</v>
      </c>
      <c r="C73">
        <v>30.2</v>
      </c>
      <c r="D73" t="s">
        <v>23</v>
      </c>
      <c r="E73">
        <v>21820</v>
      </c>
      <c r="F73">
        <v>3842</v>
      </c>
      <c r="G73">
        <v>31</v>
      </c>
      <c r="H73" t="s">
        <v>14</v>
      </c>
      <c r="I73">
        <v>729</v>
      </c>
      <c r="J73" t="s">
        <v>15</v>
      </c>
      <c r="K73" t="s">
        <v>16</v>
      </c>
      <c r="L73" s="20">
        <v>42564</v>
      </c>
      <c r="M73" t="s">
        <v>19</v>
      </c>
    </row>
    <row r="74" spans="1:14" x14ac:dyDescent="0.25">
      <c r="A74">
        <v>9209</v>
      </c>
      <c r="B74">
        <v>13.2</v>
      </c>
      <c r="C74">
        <v>30.2</v>
      </c>
      <c r="D74" t="s">
        <v>23</v>
      </c>
      <c r="E74">
        <v>21834</v>
      </c>
      <c r="F74">
        <v>5114</v>
      </c>
      <c r="G74">
        <v>31</v>
      </c>
      <c r="H74" t="s">
        <v>14</v>
      </c>
      <c r="I74">
        <v>729</v>
      </c>
      <c r="J74" t="s">
        <v>15</v>
      </c>
      <c r="K74" t="s">
        <v>16</v>
      </c>
      <c r="L74" s="20">
        <v>42564</v>
      </c>
      <c r="M74" t="s">
        <v>19</v>
      </c>
    </row>
    <row r="75" spans="1:14" x14ac:dyDescent="0.25">
      <c r="A75">
        <v>215</v>
      </c>
      <c r="B75">
        <v>13.9</v>
      </c>
      <c r="C75">
        <v>31</v>
      </c>
      <c r="D75" t="s">
        <v>23</v>
      </c>
      <c r="E75">
        <v>21840</v>
      </c>
      <c r="F75">
        <v>5420</v>
      </c>
      <c r="G75">
        <v>30</v>
      </c>
      <c r="H75" t="s">
        <v>14</v>
      </c>
      <c r="I75">
        <v>729</v>
      </c>
      <c r="J75" t="s">
        <v>15</v>
      </c>
      <c r="K75" t="s">
        <v>16</v>
      </c>
      <c r="L75" s="20">
        <v>42564</v>
      </c>
      <c r="M75" t="s">
        <v>19</v>
      </c>
    </row>
  </sheetData>
  <pageMargins left="0.7" right="0.7" top="0.75" bottom="0.75" header="0.51180555555555496" footer="0.51180555555555496"/>
  <pageSetup paperSize="9" firstPageNumber="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C21" sqref="C21"/>
    </sheetView>
  </sheetViews>
  <sheetFormatPr defaultRowHeight="15" x14ac:dyDescent="0.25"/>
  <cols>
    <col min="1" max="1" width="21.7109375"/>
    <col min="2" max="3" width="9.7109375"/>
    <col min="4" max="4" width="8.5703125"/>
    <col min="5" max="5" width="75.5703125"/>
    <col min="6" max="6" width="36.7109375"/>
    <col min="7" max="1025" width="8.5703125"/>
  </cols>
  <sheetData>
    <row r="1" spans="1:6" x14ac:dyDescent="0.25">
      <c r="A1" s="17" t="s">
        <v>25</v>
      </c>
    </row>
    <row r="3" spans="1:6" x14ac:dyDescent="0.25">
      <c r="A3" s="17" t="s">
        <v>11</v>
      </c>
      <c r="B3" s="18">
        <v>42559</v>
      </c>
      <c r="C3" s="18">
        <v>42559</v>
      </c>
      <c r="D3" s="17"/>
      <c r="E3" s="17" t="s">
        <v>26</v>
      </c>
      <c r="F3" s="17" t="s">
        <v>27</v>
      </c>
    </row>
    <row r="4" spans="1:6" x14ac:dyDescent="0.25">
      <c r="A4" t="s">
        <v>28</v>
      </c>
      <c r="B4">
        <v>24888</v>
      </c>
      <c r="C4">
        <v>24933</v>
      </c>
      <c r="E4" t="s">
        <v>29</v>
      </c>
      <c r="F4" t="s">
        <v>30</v>
      </c>
    </row>
    <row r="5" spans="1:6" x14ac:dyDescent="0.25">
      <c r="A5" t="s">
        <v>31</v>
      </c>
      <c r="B5">
        <v>16469</v>
      </c>
      <c r="C5">
        <v>16482</v>
      </c>
      <c r="E5" t="s">
        <v>32</v>
      </c>
    </row>
    <row r="6" spans="1:6" x14ac:dyDescent="0.25">
      <c r="A6" t="s">
        <v>33</v>
      </c>
      <c r="B6">
        <v>17109</v>
      </c>
      <c r="C6">
        <v>17083</v>
      </c>
      <c r="E6" t="s">
        <v>34</v>
      </c>
    </row>
    <row r="7" spans="1:6" x14ac:dyDescent="0.25">
      <c r="A7" t="s">
        <v>35</v>
      </c>
      <c r="B7">
        <v>21039</v>
      </c>
      <c r="C7">
        <v>21075</v>
      </c>
    </row>
    <row r="8" spans="1:6" x14ac:dyDescent="0.25">
      <c r="A8" t="s">
        <v>36</v>
      </c>
      <c r="B8">
        <v>17225</v>
      </c>
      <c r="C8">
        <v>17237</v>
      </c>
    </row>
    <row r="9" spans="1:6" x14ac:dyDescent="0.25">
      <c r="A9" t="s">
        <v>37</v>
      </c>
      <c r="B9">
        <v>20472</v>
      </c>
      <c r="C9">
        <v>20472</v>
      </c>
      <c r="E9" t="s">
        <v>38</v>
      </c>
    </row>
    <row r="10" spans="1:6" x14ac:dyDescent="0.25">
      <c r="A10" t="s">
        <v>39</v>
      </c>
      <c r="B10">
        <v>17155</v>
      </c>
      <c r="C10">
        <v>17053</v>
      </c>
    </row>
    <row r="11" spans="1:6" x14ac:dyDescent="0.25">
      <c r="A11" t="s">
        <v>40</v>
      </c>
      <c r="B11">
        <v>23131</v>
      </c>
      <c r="C11">
        <v>23142</v>
      </c>
    </row>
    <row r="12" spans="1:6" x14ac:dyDescent="0.25">
      <c r="A12" t="s">
        <v>41</v>
      </c>
      <c r="B12">
        <v>20786</v>
      </c>
      <c r="C12">
        <v>20800</v>
      </c>
    </row>
    <row r="13" spans="1:6" x14ac:dyDescent="0.25">
      <c r="A13" t="s">
        <v>42</v>
      </c>
      <c r="B13">
        <v>23576</v>
      </c>
      <c r="C13">
        <v>23584</v>
      </c>
    </row>
    <row r="14" spans="1:6" x14ac:dyDescent="0.25">
      <c r="A14" t="s">
        <v>43</v>
      </c>
      <c r="B14">
        <v>16736</v>
      </c>
      <c r="C14">
        <v>16740</v>
      </c>
      <c r="E14" t="s">
        <v>34</v>
      </c>
    </row>
    <row r="15" spans="1:6" x14ac:dyDescent="0.25">
      <c r="A15" t="s">
        <v>44</v>
      </c>
      <c r="B15">
        <v>23538</v>
      </c>
      <c r="C15">
        <v>21597</v>
      </c>
      <c r="E15" t="s">
        <v>45</v>
      </c>
    </row>
    <row r="16" spans="1:6" x14ac:dyDescent="0.25">
      <c r="A16" t="s">
        <v>46</v>
      </c>
      <c r="B16">
        <v>16855</v>
      </c>
      <c r="C16">
        <v>16863</v>
      </c>
      <c r="E16" t="s">
        <v>47</v>
      </c>
    </row>
    <row r="17" spans="1:5" x14ac:dyDescent="0.25">
      <c r="A17" t="s">
        <v>48</v>
      </c>
      <c r="B17">
        <v>17667</v>
      </c>
      <c r="C17">
        <v>17660</v>
      </c>
      <c r="E17" t="s">
        <v>49</v>
      </c>
    </row>
    <row r="18" spans="1:5" x14ac:dyDescent="0.25">
      <c r="A18" t="s">
        <v>50</v>
      </c>
      <c r="B18">
        <v>20042</v>
      </c>
      <c r="C18">
        <v>20108</v>
      </c>
      <c r="E18" t="s">
        <v>47</v>
      </c>
    </row>
    <row r="19" spans="1:5" x14ac:dyDescent="0.25">
      <c r="A19" t="s">
        <v>51</v>
      </c>
      <c r="B19">
        <v>20633</v>
      </c>
      <c r="C19">
        <v>20621</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Normal="100" workbookViewId="0">
      <selection activeCell="J8" sqref="J8"/>
    </sheetView>
  </sheetViews>
  <sheetFormatPr defaultRowHeight="15" x14ac:dyDescent="0.25"/>
  <cols>
    <col min="1" max="1" width="16.85546875"/>
    <col min="2" max="2" width="13.85546875"/>
    <col min="3" max="3" width="8.140625"/>
    <col min="4" max="4" width="8"/>
    <col min="5" max="5" width="9.7109375"/>
    <col min="6" max="6" width="9.5703125"/>
    <col min="7" max="7" width="18.7109375"/>
    <col min="8" max="9" width="16"/>
    <col min="10" max="10" width="14.7109375"/>
    <col min="11" max="11" width="15.7109375"/>
    <col min="12" max="12" width="8.5703125"/>
    <col min="13" max="13" width="16.5703125"/>
    <col min="14" max="14" width="8.7109375"/>
    <col min="15" max="17" width="8.5703125"/>
    <col min="18" max="18" width="16.5703125"/>
    <col min="19" max="23" width="8.5703125"/>
    <col min="24" max="24" width="10.5703125"/>
    <col min="25" max="1025" width="8.5703125"/>
  </cols>
  <sheetData>
    <row r="1" spans="1:14" ht="60.75" customHeight="1" x14ac:dyDescent="0.25">
      <c r="A1" t="s">
        <v>52</v>
      </c>
      <c r="B1" s="2" t="s">
        <v>53</v>
      </c>
      <c r="C1" s="2"/>
      <c r="D1" s="2"/>
      <c r="E1" s="2"/>
      <c r="F1" s="2"/>
      <c r="G1" s="2"/>
      <c r="H1" s="2"/>
      <c r="I1" s="2"/>
      <c r="J1" s="2"/>
      <c r="K1" s="2"/>
      <c r="L1" s="2"/>
      <c r="M1" s="2"/>
    </row>
    <row r="3" spans="1:14" x14ac:dyDescent="0.25">
      <c r="A3" s="17" t="s">
        <v>54</v>
      </c>
      <c r="B3" s="17" t="s">
        <v>55</v>
      </c>
      <c r="C3" s="17" t="s">
        <v>56</v>
      </c>
      <c r="D3" s="17" t="s">
        <v>57</v>
      </c>
      <c r="E3" s="17" t="s">
        <v>58</v>
      </c>
      <c r="F3" s="17" t="s">
        <v>59</v>
      </c>
      <c r="G3" s="17" t="s">
        <v>60</v>
      </c>
      <c r="H3" s="17" t="s">
        <v>61</v>
      </c>
      <c r="I3" s="17" t="s">
        <v>62</v>
      </c>
      <c r="J3" s="17" t="s">
        <v>63</v>
      </c>
      <c r="K3" s="17" t="s">
        <v>64</v>
      </c>
      <c r="L3" s="17" t="s">
        <v>65</v>
      </c>
      <c r="M3" s="17" t="s">
        <v>66</v>
      </c>
      <c r="N3" s="17" t="s">
        <v>67</v>
      </c>
    </row>
    <row r="4" spans="1:14" x14ac:dyDescent="0.25">
      <c r="A4">
        <v>617</v>
      </c>
      <c r="B4">
        <v>705</v>
      </c>
      <c r="C4">
        <v>956</v>
      </c>
      <c r="D4">
        <v>1048</v>
      </c>
      <c r="E4">
        <f t="shared" ref="E4:E31" si="0">C4-A4</f>
        <v>339</v>
      </c>
      <c r="F4">
        <f t="shared" ref="F4:F31" si="1">D4-B4</f>
        <v>343</v>
      </c>
      <c r="G4">
        <f t="shared" ref="G4:G31" si="2">AVERAGE(E4:F4)</f>
        <v>341</v>
      </c>
      <c r="H4">
        <f t="shared" ref="H4:H31" si="3">((B4-A4)/G4)*360</f>
        <v>92.903225806451616</v>
      </c>
      <c r="I4">
        <f t="shared" ref="I4:I31" si="4">(D4-C4)/G4*360</f>
        <v>97.126099706744867</v>
      </c>
      <c r="L4" t="s">
        <v>68</v>
      </c>
      <c r="M4" t="s">
        <v>69</v>
      </c>
      <c r="N4">
        <v>3000</v>
      </c>
    </row>
    <row r="5" spans="1:14" x14ac:dyDescent="0.25">
      <c r="A5">
        <v>680</v>
      </c>
      <c r="B5">
        <v>826</v>
      </c>
      <c r="C5">
        <v>1184</v>
      </c>
      <c r="D5">
        <v>1324</v>
      </c>
      <c r="E5">
        <f t="shared" si="0"/>
        <v>504</v>
      </c>
      <c r="F5">
        <f t="shared" si="1"/>
        <v>498</v>
      </c>
      <c r="G5">
        <f t="shared" si="2"/>
        <v>501</v>
      </c>
      <c r="H5">
        <f t="shared" si="3"/>
        <v>104.91017964071855</v>
      </c>
      <c r="I5">
        <f t="shared" si="4"/>
        <v>100.59880239520957</v>
      </c>
      <c r="L5" t="s">
        <v>68</v>
      </c>
      <c r="M5" t="s">
        <v>69</v>
      </c>
      <c r="N5">
        <v>2000</v>
      </c>
    </row>
    <row r="6" spans="1:14" x14ac:dyDescent="0.25">
      <c r="A6">
        <v>1170</v>
      </c>
      <c r="B6">
        <v>1508</v>
      </c>
      <c r="C6">
        <v>2166</v>
      </c>
      <c r="D6">
        <v>2514</v>
      </c>
      <c r="E6">
        <f t="shared" si="0"/>
        <v>996</v>
      </c>
      <c r="F6">
        <f t="shared" si="1"/>
        <v>1006</v>
      </c>
      <c r="G6">
        <f t="shared" si="2"/>
        <v>1001</v>
      </c>
      <c r="H6">
        <f t="shared" si="3"/>
        <v>121.55844155844156</v>
      </c>
      <c r="I6">
        <f t="shared" si="4"/>
        <v>125.15484515484515</v>
      </c>
      <c r="L6" t="s">
        <v>68</v>
      </c>
      <c r="M6" t="s">
        <v>69</v>
      </c>
      <c r="N6">
        <v>1000</v>
      </c>
    </row>
    <row r="7" spans="1:14" x14ac:dyDescent="0.25">
      <c r="A7">
        <v>8050</v>
      </c>
      <c r="B7">
        <v>13000</v>
      </c>
      <c r="C7">
        <v>18200</v>
      </c>
      <c r="D7">
        <v>23000</v>
      </c>
      <c r="E7">
        <f t="shared" si="0"/>
        <v>10150</v>
      </c>
      <c r="F7">
        <f t="shared" si="1"/>
        <v>10000</v>
      </c>
      <c r="G7">
        <f t="shared" si="2"/>
        <v>10075</v>
      </c>
      <c r="H7">
        <f t="shared" si="3"/>
        <v>176.87344913151364</v>
      </c>
      <c r="I7">
        <f t="shared" si="4"/>
        <v>171.5136476426799</v>
      </c>
      <c r="N7">
        <v>100</v>
      </c>
    </row>
    <row r="8" spans="1:14" x14ac:dyDescent="0.25">
      <c r="A8">
        <v>2315</v>
      </c>
      <c r="B8">
        <v>3200</v>
      </c>
      <c r="C8">
        <v>4300</v>
      </c>
      <c r="D8">
        <v>5200</v>
      </c>
      <c r="E8">
        <f t="shared" si="0"/>
        <v>1985</v>
      </c>
      <c r="F8">
        <f t="shared" si="1"/>
        <v>2000</v>
      </c>
      <c r="G8">
        <f t="shared" si="2"/>
        <v>1992.5</v>
      </c>
      <c r="H8">
        <f t="shared" si="3"/>
        <v>159.89962358845673</v>
      </c>
      <c r="I8">
        <f t="shared" si="4"/>
        <v>162.60978670012548</v>
      </c>
    </row>
    <row r="9" spans="1:14" x14ac:dyDescent="0.25">
      <c r="E9">
        <f t="shared" si="0"/>
        <v>0</v>
      </c>
      <c r="F9">
        <f t="shared" si="1"/>
        <v>0</v>
      </c>
      <c r="G9">
        <f t="shared" si="2"/>
        <v>0</v>
      </c>
      <c r="H9" t="e">
        <f t="shared" si="3"/>
        <v>#DIV/0!</v>
      </c>
      <c r="I9" t="e">
        <f t="shared" si="4"/>
        <v>#DIV/0!</v>
      </c>
    </row>
    <row r="10" spans="1:14" x14ac:dyDescent="0.25">
      <c r="E10">
        <f t="shared" si="0"/>
        <v>0</v>
      </c>
      <c r="F10">
        <f t="shared" si="1"/>
        <v>0</v>
      </c>
      <c r="G10">
        <f t="shared" si="2"/>
        <v>0</v>
      </c>
      <c r="H10" t="e">
        <f t="shared" si="3"/>
        <v>#DIV/0!</v>
      </c>
      <c r="I10" t="e">
        <f t="shared" si="4"/>
        <v>#DIV/0!</v>
      </c>
    </row>
    <row r="11" spans="1:14" x14ac:dyDescent="0.25">
      <c r="E11">
        <f t="shared" si="0"/>
        <v>0</v>
      </c>
      <c r="F11">
        <f t="shared" si="1"/>
        <v>0</v>
      </c>
      <c r="G11">
        <f t="shared" si="2"/>
        <v>0</v>
      </c>
      <c r="H11" t="e">
        <f t="shared" si="3"/>
        <v>#DIV/0!</v>
      </c>
      <c r="I11" t="e">
        <f t="shared" si="4"/>
        <v>#DIV/0!</v>
      </c>
    </row>
    <row r="12" spans="1:14" x14ac:dyDescent="0.25">
      <c r="E12">
        <f t="shared" si="0"/>
        <v>0</v>
      </c>
      <c r="F12">
        <f t="shared" si="1"/>
        <v>0</v>
      </c>
      <c r="G12">
        <f t="shared" si="2"/>
        <v>0</v>
      </c>
      <c r="H12" t="e">
        <f t="shared" si="3"/>
        <v>#DIV/0!</v>
      </c>
      <c r="I12" t="e">
        <f t="shared" si="4"/>
        <v>#DIV/0!</v>
      </c>
    </row>
    <row r="13" spans="1:14" x14ac:dyDescent="0.25">
      <c r="E13">
        <f t="shared" si="0"/>
        <v>0</v>
      </c>
      <c r="F13">
        <f t="shared" si="1"/>
        <v>0</v>
      </c>
      <c r="G13">
        <f t="shared" si="2"/>
        <v>0</v>
      </c>
      <c r="H13" t="e">
        <f t="shared" si="3"/>
        <v>#DIV/0!</v>
      </c>
      <c r="I13" t="e">
        <f t="shared" si="4"/>
        <v>#DIV/0!</v>
      </c>
    </row>
    <row r="14" spans="1:14" x14ac:dyDescent="0.25">
      <c r="E14">
        <f t="shared" si="0"/>
        <v>0</v>
      </c>
      <c r="F14">
        <f t="shared" si="1"/>
        <v>0</v>
      </c>
      <c r="G14">
        <f t="shared" si="2"/>
        <v>0</v>
      </c>
      <c r="H14" t="e">
        <f t="shared" si="3"/>
        <v>#DIV/0!</v>
      </c>
      <c r="I14" t="e">
        <f t="shared" si="4"/>
        <v>#DIV/0!</v>
      </c>
    </row>
    <row r="15" spans="1:14" x14ac:dyDescent="0.25">
      <c r="E15">
        <f t="shared" si="0"/>
        <v>0</v>
      </c>
      <c r="F15">
        <f t="shared" si="1"/>
        <v>0</v>
      </c>
      <c r="G15">
        <f t="shared" si="2"/>
        <v>0</v>
      </c>
      <c r="H15" t="e">
        <f t="shared" si="3"/>
        <v>#DIV/0!</v>
      </c>
      <c r="I15" t="e">
        <f t="shared" si="4"/>
        <v>#DIV/0!</v>
      </c>
    </row>
    <row r="16" spans="1:14" x14ac:dyDescent="0.25">
      <c r="E16">
        <f t="shared" si="0"/>
        <v>0</v>
      </c>
      <c r="F16">
        <f t="shared" si="1"/>
        <v>0</v>
      </c>
      <c r="G16">
        <f t="shared" si="2"/>
        <v>0</v>
      </c>
      <c r="H16" t="e">
        <f t="shared" si="3"/>
        <v>#DIV/0!</v>
      </c>
      <c r="I16" t="e">
        <f t="shared" si="4"/>
        <v>#DIV/0!</v>
      </c>
    </row>
    <row r="17" spans="5:9" x14ac:dyDescent="0.25">
      <c r="E17">
        <f t="shared" si="0"/>
        <v>0</v>
      </c>
      <c r="F17">
        <f t="shared" si="1"/>
        <v>0</v>
      </c>
      <c r="G17">
        <f t="shared" si="2"/>
        <v>0</v>
      </c>
      <c r="H17" t="e">
        <f t="shared" si="3"/>
        <v>#DIV/0!</v>
      </c>
      <c r="I17" t="e">
        <f t="shared" si="4"/>
        <v>#DIV/0!</v>
      </c>
    </row>
    <row r="18" spans="5:9" x14ac:dyDescent="0.25">
      <c r="E18">
        <f t="shared" si="0"/>
        <v>0</v>
      </c>
      <c r="F18">
        <f t="shared" si="1"/>
        <v>0</v>
      </c>
      <c r="G18">
        <f t="shared" si="2"/>
        <v>0</v>
      </c>
      <c r="H18" t="e">
        <f t="shared" si="3"/>
        <v>#DIV/0!</v>
      </c>
      <c r="I18" t="e">
        <f t="shared" si="4"/>
        <v>#DIV/0!</v>
      </c>
    </row>
    <row r="19" spans="5:9" x14ac:dyDescent="0.25">
      <c r="E19">
        <f t="shared" si="0"/>
        <v>0</v>
      </c>
      <c r="F19">
        <f t="shared" si="1"/>
        <v>0</v>
      </c>
      <c r="G19">
        <f t="shared" si="2"/>
        <v>0</v>
      </c>
      <c r="H19" t="e">
        <f t="shared" si="3"/>
        <v>#DIV/0!</v>
      </c>
      <c r="I19" t="e">
        <f t="shared" si="4"/>
        <v>#DIV/0!</v>
      </c>
    </row>
    <row r="20" spans="5:9" x14ac:dyDescent="0.25">
      <c r="E20">
        <f t="shared" si="0"/>
        <v>0</v>
      </c>
      <c r="F20">
        <f t="shared" si="1"/>
        <v>0</v>
      </c>
      <c r="G20">
        <f t="shared" si="2"/>
        <v>0</v>
      </c>
      <c r="H20" t="e">
        <f t="shared" si="3"/>
        <v>#DIV/0!</v>
      </c>
      <c r="I20" t="e">
        <f t="shared" si="4"/>
        <v>#DIV/0!</v>
      </c>
    </row>
    <row r="21" spans="5:9" x14ac:dyDescent="0.25">
      <c r="E21">
        <f t="shared" si="0"/>
        <v>0</v>
      </c>
      <c r="F21">
        <f t="shared" si="1"/>
        <v>0</v>
      </c>
      <c r="G21">
        <f t="shared" si="2"/>
        <v>0</v>
      </c>
      <c r="H21" t="e">
        <f t="shared" si="3"/>
        <v>#DIV/0!</v>
      </c>
      <c r="I21" t="e">
        <f t="shared" si="4"/>
        <v>#DIV/0!</v>
      </c>
    </row>
    <row r="22" spans="5:9" x14ac:dyDescent="0.25">
      <c r="E22">
        <f t="shared" si="0"/>
        <v>0</v>
      </c>
      <c r="F22">
        <f t="shared" si="1"/>
        <v>0</v>
      </c>
      <c r="G22">
        <f t="shared" si="2"/>
        <v>0</v>
      </c>
      <c r="H22" t="e">
        <f t="shared" si="3"/>
        <v>#DIV/0!</v>
      </c>
      <c r="I22" t="e">
        <f t="shared" si="4"/>
        <v>#DIV/0!</v>
      </c>
    </row>
    <row r="23" spans="5:9" x14ac:dyDescent="0.25">
      <c r="E23">
        <f t="shared" si="0"/>
        <v>0</v>
      </c>
      <c r="F23">
        <f t="shared" si="1"/>
        <v>0</v>
      </c>
      <c r="G23">
        <f t="shared" si="2"/>
        <v>0</v>
      </c>
      <c r="H23" t="e">
        <f t="shared" si="3"/>
        <v>#DIV/0!</v>
      </c>
      <c r="I23" t="e">
        <f t="shared" si="4"/>
        <v>#DIV/0!</v>
      </c>
    </row>
    <row r="24" spans="5:9" x14ac:dyDescent="0.25">
      <c r="E24">
        <f t="shared" si="0"/>
        <v>0</v>
      </c>
      <c r="F24">
        <f t="shared" si="1"/>
        <v>0</v>
      </c>
      <c r="G24">
        <f t="shared" si="2"/>
        <v>0</v>
      </c>
      <c r="H24" t="e">
        <f t="shared" si="3"/>
        <v>#DIV/0!</v>
      </c>
      <c r="I24" t="e">
        <f t="shared" si="4"/>
        <v>#DIV/0!</v>
      </c>
    </row>
    <row r="25" spans="5:9" x14ac:dyDescent="0.25">
      <c r="E25">
        <f t="shared" si="0"/>
        <v>0</v>
      </c>
      <c r="F25">
        <f t="shared" si="1"/>
        <v>0</v>
      </c>
      <c r="G25">
        <f t="shared" si="2"/>
        <v>0</v>
      </c>
      <c r="H25" t="e">
        <f t="shared" si="3"/>
        <v>#DIV/0!</v>
      </c>
      <c r="I25" t="e">
        <f t="shared" si="4"/>
        <v>#DIV/0!</v>
      </c>
    </row>
    <row r="26" spans="5:9" x14ac:dyDescent="0.25">
      <c r="E26">
        <f t="shared" si="0"/>
        <v>0</v>
      </c>
      <c r="F26">
        <f t="shared" si="1"/>
        <v>0</v>
      </c>
      <c r="G26">
        <f t="shared" si="2"/>
        <v>0</v>
      </c>
      <c r="H26" t="e">
        <f t="shared" si="3"/>
        <v>#DIV/0!</v>
      </c>
      <c r="I26" t="e">
        <f t="shared" si="4"/>
        <v>#DIV/0!</v>
      </c>
    </row>
    <row r="27" spans="5:9" x14ac:dyDescent="0.25">
      <c r="E27">
        <f t="shared" si="0"/>
        <v>0</v>
      </c>
      <c r="F27">
        <f t="shared" si="1"/>
        <v>0</v>
      </c>
      <c r="G27">
        <f t="shared" si="2"/>
        <v>0</v>
      </c>
      <c r="H27" t="e">
        <f t="shared" si="3"/>
        <v>#DIV/0!</v>
      </c>
      <c r="I27" t="e">
        <f t="shared" si="4"/>
        <v>#DIV/0!</v>
      </c>
    </row>
    <row r="28" spans="5:9" x14ac:dyDescent="0.25">
      <c r="E28">
        <f t="shared" si="0"/>
        <v>0</v>
      </c>
      <c r="F28">
        <f t="shared" si="1"/>
        <v>0</v>
      </c>
      <c r="G28">
        <f t="shared" si="2"/>
        <v>0</v>
      </c>
      <c r="H28" t="e">
        <f t="shared" si="3"/>
        <v>#DIV/0!</v>
      </c>
      <c r="I28" t="e">
        <f t="shared" si="4"/>
        <v>#DIV/0!</v>
      </c>
    </row>
    <row r="29" spans="5:9" x14ac:dyDescent="0.25">
      <c r="E29">
        <f t="shared" si="0"/>
        <v>0</v>
      </c>
      <c r="F29">
        <f t="shared" si="1"/>
        <v>0</v>
      </c>
      <c r="G29">
        <f t="shared" si="2"/>
        <v>0</v>
      </c>
      <c r="H29" t="e">
        <f t="shared" si="3"/>
        <v>#DIV/0!</v>
      </c>
      <c r="I29" t="e">
        <f t="shared" si="4"/>
        <v>#DIV/0!</v>
      </c>
    </row>
    <row r="30" spans="5:9" x14ac:dyDescent="0.25">
      <c r="E30">
        <f t="shared" si="0"/>
        <v>0</v>
      </c>
      <c r="F30">
        <f t="shared" si="1"/>
        <v>0</v>
      </c>
      <c r="G30">
        <f t="shared" si="2"/>
        <v>0</v>
      </c>
      <c r="H30" t="e">
        <f t="shared" si="3"/>
        <v>#DIV/0!</v>
      </c>
      <c r="I30" t="e">
        <f t="shared" si="4"/>
        <v>#DIV/0!</v>
      </c>
    </row>
    <row r="31" spans="5:9" x14ac:dyDescent="0.25">
      <c r="E31">
        <f t="shared" si="0"/>
        <v>0</v>
      </c>
      <c r="F31">
        <f t="shared" si="1"/>
        <v>0</v>
      </c>
      <c r="G31">
        <f t="shared" si="2"/>
        <v>0</v>
      </c>
      <c r="H31" t="e">
        <f t="shared" si="3"/>
        <v>#DIV/0!</v>
      </c>
      <c r="I31" t="e">
        <f t="shared" si="4"/>
        <v>#DIV/0!</v>
      </c>
    </row>
  </sheetData>
  <mergeCells count="1">
    <mergeCell ref="B1:M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Normal="100" workbookViewId="0">
      <selection activeCell="J3" sqref="J3"/>
    </sheetView>
  </sheetViews>
  <sheetFormatPr defaultRowHeight="15" x14ac:dyDescent="0.25"/>
  <cols>
    <col min="1" max="1" width="16.5703125"/>
    <col min="2" max="6" width="8.5703125"/>
    <col min="7" max="7" width="10.5703125"/>
    <col min="8" max="8" width="26.7109375"/>
    <col min="9" max="1025" width="8.5703125"/>
  </cols>
  <sheetData>
    <row r="1" spans="1:8" ht="64.5" customHeight="1" x14ac:dyDescent="0.25">
      <c r="A1" t="s">
        <v>52</v>
      </c>
      <c r="B1" s="1" t="s">
        <v>70</v>
      </c>
      <c r="C1" s="1"/>
      <c r="D1" s="1"/>
      <c r="E1" s="1"/>
      <c r="F1" s="1"/>
      <c r="G1" s="1"/>
      <c r="H1" s="1"/>
    </row>
    <row r="4" spans="1:8" x14ac:dyDescent="0.25">
      <c r="G4" s="17" t="s">
        <v>71</v>
      </c>
      <c r="H4" t="s">
        <v>72</v>
      </c>
    </row>
    <row r="5" spans="1:8" x14ac:dyDescent="0.25">
      <c r="A5" s="17" t="s">
        <v>73</v>
      </c>
      <c r="B5">
        <v>21089</v>
      </c>
      <c r="C5">
        <v>21093</v>
      </c>
      <c r="D5">
        <v>21116</v>
      </c>
      <c r="E5">
        <v>21096</v>
      </c>
      <c r="F5">
        <v>21108</v>
      </c>
      <c r="G5">
        <f>AVERAGE(B5:F5)</f>
        <v>21100.400000000001</v>
      </c>
      <c r="H5">
        <f>((G5/G$9)-1)*100</f>
        <v>0.23657282927804779</v>
      </c>
    </row>
    <row r="6" spans="1:8" x14ac:dyDescent="0.25">
      <c r="A6" s="17" t="s">
        <v>74</v>
      </c>
      <c r="B6">
        <v>22307</v>
      </c>
      <c r="C6">
        <v>21562</v>
      </c>
      <c r="D6">
        <v>21585</v>
      </c>
      <c r="E6">
        <v>21660</v>
      </c>
      <c r="F6">
        <v>21917</v>
      </c>
      <c r="G6">
        <f>AVERAGE(B6:F6)</f>
        <v>21806.2</v>
      </c>
      <c r="H6">
        <f>((G6/G$9)-1)*100</f>
        <v>3.5894463815758337</v>
      </c>
    </row>
    <row r="7" spans="1:8" x14ac:dyDescent="0.25">
      <c r="A7" s="17" t="s">
        <v>75</v>
      </c>
      <c r="B7">
        <v>21307</v>
      </c>
      <c r="C7">
        <v>21299</v>
      </c>
      <c r="D7">
        <v>21191</v>
      </c>
      <c r="E7">
        <v>21150</v>
      </c>
      <c r="F7">
        <v>21200</v>
      </c>
      <c r="G7">
        <f>AVERAGE(B7:F7)</f>
        <v>21229.4</v>
      </c>
      <c r="H7">
        <f>((G7/G$9)-1)*100</f>
        <v>0.84938196535966348</v>
      </c>
    </row>
    <row r="8" spans="1:8" x14ac:dyDescent="0.25">
      <c r="A8" s="17" t="s">
        <v>76</v>
      </c>
      <c r="B8">
        <v>21084</v>
      </c>
      <c r="C8">
        <v>21081</v>
      </c>
      <c r="D8">
        <v>21094</v>
      </c>
      <c r="E8">
        <v>21093</v>
      </c>
      <c r="F8">
        <v>21084</v>
      </c>
      <c r="G8">
        <f>AVERAGE(B8:F8)</f>
        <v>21087.200000000001</v>
      </c>
      <c r="H8">
        <f>((G8/G$9)-1)*100</f>
        <v>0.17386677814410501</v>
      </c>
    </row>
    <row r="9" spans="1:8" x14ac:dyDescent="0.25">
      <c r="A9" s="17" t="s">
        <v>77</v>
      </c>
      <c r="B9">
        <v>21034</v>
      </c>
      <c r="C9">
        <v>21062</v>
      </c>
      <c r="D9">
        <v>21043</v>
      </c>
      <c r="E9">
        <v>21052</v>
      </c>
      <c r="F9">
        <v>21062</v>
      </c>
      <c r="G9" s="19">
        <f>AVERAGE(B9:F9)</f>
        <v>21050.6</v>
      </c>
      <c r="H9">
        <f>((G9/G$9)-1)*100</f>
        <v>0</v>
      </c>
    </row>
  </sheetData>
  <mergeCells count="1">
    <mergeCell ref="B1:H1"/>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4</vt:i4>
      </vt:variant>
    </vt:vector>
  </HeadingPairs>
  <TitlesOfParts>
    <vt:vector size="4" baseType="lpstr">
      <vt:lpstr>Kalibratiemetingen</vt:lpstr>
      <vt:lpstr>LegePeriodicos</vt:lpstr>
      <vt:lpstr>Impedantiemeter</vt:lpstr>
      <vt:lpstr>PeriodeTest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Robbert.Hofman@hotmail.com</dc:creator>
  <cp:lastModifiedBy>Robbert.Hofman@hotmail.com</cp:lastModifiedBy>
  <cp:revision>0</cp:revision>
  <dcterms:created xsi:type="dcterms:W3CDTF">2016-06-30T17:17:01Z</dcterms:created>
  <dcterms:modified xsi:type="dcterms:W3CDTF">2016-07-13T00:44:56Z</dcterms:modified>
  <dc:language>en-US</dc:language>
</cp:coreProperties>
</file>