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U Delft\Geomatics\GEO2020 - MSC Thesis\VegetationModeling\Data\Rotterdam\Benchmark Segmentation\"/>
    </mc:Choice>
  </mc:AlternateContent>
  <bookViews>
    <workbookView xWindow="0" yWindow="0" windowWidth="23040" windowHeight="9384" firstSheet="1" activeTab="3"/>
  </bookViews>
  <sheets>
    <sheet name="Benchmark 1" sheetId="1" r:id="rId1"/>
    <sheet name="Benchmark 2" sheetId="2" r:id="rId2"/>
    <sheet name="Benchmark 2 Only Joins" sheetId="3" r:id="rId3"/>
    <sheet name="Benchmark 3 Only Join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38" i="3" l="1"/>
  <c r="T38" i="3" s="1"/>
  <c r="R37" i="3"/>
  <c r="S37" i="3" s="1"/>
  <c r="R36" i="3"/>
  <c r="T36" i="3" s="1"/>
  <c r="R35" i="3"/>
  <c r="T35" i="3" s="1"/>
  <c r="R34" i="3"/>
  <c r="T34" i="3" s="1"/>
  <c r="R33" i="3"/>
  <c r="T33" i="3" s="1"/>
  <c r="R25" i="3"/>
  <c r="T25" i="3" s="1"/>
  <c r="R26" i="3"/>
  <c r="T26" i="3" s="1"/>
  <c r="R27" i="3"/>
  <c r="T27" i="3" s="1"/>
  <c r="R28" i="3"/>
  <c r="T28" i="3" s="1"/>
  <c r="R29" i="3"/>
  <c r="S29" i="3" s="1"/>
  <c r="R24" i="3"/>
  <c r="S24" i="3"/>
  <c r="T32" i="4"/>
  <c r="T33" i="4"/>
  <c r="T35" i="4"/>
  <c r="T36" i="4"/>
  <c r="T37" i="4"/>
  <c r="S30" i="4"/>
  <c r="S33" i="4"/>
  <c r="S34" i="4"/>
  <c r="S36" i="4"/>
  <c r="S37" i="4"/>
  <c r="R30" i="4"/>
  <c r="T30" i="4" s="1"/>
  <c r="R31" i="4"/>
  <c r="S31" i="4" s="1"/>
  <c r="R32" i="4"/>
  <c r="S32" i="4" s="1"/>
  <c r="R33" i="4"/>
  <c r="R34" i="4"/>
  <c r="T34" i="4" s="1"/>
  <c r="R35" i="4"/>
  <c r="S35" i="4" s="1"/>
  <c r="R36" i="4"/>
  <c r="R37" i="4"/>
  <c r="R38" i="4"/>
  <c r="S38" i="4" s="1"/>
  <c r="R39" i="4"/>
  <c r="S39" i="4" s="1"/>
  <c r="R29" i="4"/>
  <c r="S29" i="4" s="1"/>
  <c r="T29" i="4" l="1"/>
  <c r="T39" i="4"/>
  <c r="T38" i="4"/>
  <c r="T31" i="4"/>
  <c r="S36" i="3"/>
  <c r="S33" i="3"/>
  <c r="T37" i="3"/>
  <c r="S35" i="3"/>
  <c r="S34" i="3"/>
  <c r="S38" i="3"/>
  <c r="S25" i="3"/>
  <c r="T29" i="3"/>
  <c r="S26" i="3"/>
  <c r="S27" i="3"/>
  <c r="S28" i="3"/>
  <c r="T24" i="3"/>
  <c r="U16" i="4"/>
  <c r="U18" i="4"/>
  <c r="U19" i="4"/>
  <c r="U20" i="4"/>
  <c r="U21" i="4"/>
  <c r="U22" i="4"/>
  <c r="U24" i="4"/>
  <c r="U25" i="4"/>
  <c r="U15" i="4"/>
  <c r="T16" i="4"/>
  <c r="T17" i="4"/>
  <c r="U17" i="4" s="1"/>
  <c r="T18" i="4"/>
  <c r="T19" i="4"/>
  <c r="T20" i="4"/>
  <c r="T21" i="4"/>
  <c r="T22" i="4"/>
  <c r="T23" i="4"/>
  <c r="U23" i="4" s="1"/>
  <c r="T24" i="4"/>
  <c r="T25" i="4"/>
  <c r="T15" i="4"/>
  <c r="M35" i="4"/>
  <c r="N35" i="4"/>
  <c r="O35" i="4"/>
  <c r="O37" i="4"/>
  <c r="M39" i="4"/>
  <c r="N39" i="4"/>
  <c r="O39" i="4"/>
  <c r="J35" i="4"/>
  <c r="K35" i="4"/>
  <c r="L35" i="4"/>
  <c r="J36" i="4"/>
  <c r="O36" i="4" s="1"/>
  <c r="K36" i="4"/>
  <c r="L36" i="4"/>
  <c r="J37" i="4"/>
  <c r="K37" i="4"/>
  <c r="L37" i="4"/>
  <c r="J38" i="4"/>
  <c r="O38" i="4" s="1"/>
  <c r="K38" i="4"/>
  <c r="L38" i="4"/>
  <c r="J39" i="4"/>
  <c r="K39" i="4"/>
  <c r="L39" i="4"/>
  <c r="H35" i="4"/>
  <c r="H36" i="4"/>
  <c r="M36" i="4" s="1"/>
  <c r="H37" i="4"/>
  <c r="M37" i="4" s="1"/>
  <c r="H38" i="4"/>
  <c r="M38" i="4" s="1"/>
  <c r="H39" i="4"/>
  <c r="I39" i="4"/>
  <c r="I38" i="4"/>
  <c r="N38" i="4" s="1"/>
  <c r="I37" i="4"/>
  <c r="N37" i="4" s="1"/>
  <c r="I36" i="4"/>
  <c r="N36" i="4" s="1"/>
  <c r="I35" i="4"/>
  <c r="M22" i="4"/>
  <c r="N22" i="4"/>
  <c r="N23" i="4"/>
  <c r="O23" i="4"/>
  <c r="M24" i="4"/>
  <c r="N24" i="4"/>
  <c r="N25" i="4"/>
  <c r="O25" i="4"/>
  <c r="H21" i="4"/>
  <c r="O21" i="4" s="1"/>
  <c r="H22" i="4"/>
  <c r="O22" i="4" s="1"/>
  <c r="H23" i="4"/>
  <c r="H24" i="4"/>
  <c r="O24" i="4" s="1"/>
  <c r="H25" i="4"/>
  <c r="J21" i="4"/>
  <c r="M21" i="4" s="1"/>
  <c r="K21" i="4"/>
  <c r="L21" i="4"/>
  <c r="J22" i="4"/>
  <c r="K22" i="4"/>
  <c r="L22" i="4"/>
  <c r="J23" i="4"/>
  <c r="M23" i="4" s="1"/>
  <c r="K23" i="4"/>
  <c r="L23" i="4"/>
  <c r="J24" i="4"/>
  <c r="K24" i="4"/>
  <c r="L24" i="4"/>
  <c r="J25" i="4"/>
  <c r="M25" i="4" s="1"/>
  <c r="K25" i="4"/>
  <c r="L25" i="4"/>
  <c r="I25" i="4"/>
  <c r="I24" i="4"/>
  <c r="I23" i="4"/>
  <c r="I22" i="4"/>
  <c r="I21" i="4"/>
  <c r="N21" i="4" s="1"/>
  <c r="L34" i="4"/>
  <c r="L33" i="4"/>
  <c r="L32" i="4"/>
  <c r="J31" i="4"/>
  <c r="H30" i="4"/>
  <c r="M30" i="4" s="1"/>
  <c r="L29" i="4"/>
  <c r="L20" i="4"/>
  <c r="K20" i="4"/>
  <c r="I20" i="4"/>
  <c r="N20" i="4" s="1"/>
  <c r="H20" i="4"/>
  <c r="O20" i="4" s="1"/>
  <c r="J20" i="4"/>
  <c r="J19" i="4"/>
  <c r="I19" i="4"/>
  <c r="N19" i="4" s="1"/>
  <c r="L19" i="4"/>
  <c r="J18" i="4"/>
  <c r="L17" i="4"/>
  <c r="K17" i="4"/>
  <c r="J17" i="4"/>
  <c r="M17" i="4" s="1"/>
  <c r="H17" i="4"/>
  <c r="O17" i="4" s="1"/>
  <c r="L16" i="4"/>
  <c r="J16" i="4"/>
  <c r="I16" i="4"/>
  <c r="N16" i="4" s="1"/>
  <c r="H16" i="4"/>
  <c r="O16" i="4" s="1"/>
  <c r="K16" i="4"/>
  <c r="J15" i="4"/>
  <c r="H15" i="4"/>
  <c r="O15" i="4" s="1"/>
  <c r="L15" i="4"/>
  <c r="M20" i="4" l="1"/>
  <c r="J34" i="4"/>
  <c r="H34" i="4"/>
  <c r="M34" i="4" s="1"/>
  <c r="I34" i="4"/>
  <c r="N34" i="4" s="1"/>
  <c r="J30" i="4"/>
  <c r="I30" i="4"/>
  <c r="N30" i="4" s="1"/>
  <c r="K30" i="4"/>
  <c r="L30" i="4"/>
  <c r="J32" i="4"/>
  <c r="H29" i="4"/>
  <c r="M29" i="4" s="1"/>
  <c r="H33" i="4"/>
  <c r="M33" i="4" s="1"/>
  <c r="J33" i="4"/>
  <c r="J29" i="4"/>
  <c r="K34" i="4"/>
  <c r="M16" i="4"/>
  <c r="K32" i="4"/>
  <c r="I31" i="4"/>
  <c r="N31" i="4" s="1"/>
  <c r="I17" i="4"/>
  <c r="N17" i="4" s="1"/>
  <c r="K18" i="4"/>
  <c r="K31" i="4"/>
  <c r="L18" i="4"/>
  <c r="L31" i="4"/>
  <c r="I15" i="4"/>
  <c r="N15" i="4" s="1"/>
  <c r="I29" i="4"/>
  <c r="N29" i="4" s="1"/>
  <c r="I33" i="4"/>
  <c r="N33" i="4" s="1"/>
  <c r="K15" i="4"/>
  <c r="M15" i="4" s="1"/>
  <c r="K29" i="4"/>
  <c r="H32" i="4"/>
  <c r="M32" i="4" s="1"/>
  <c r="K33" i="4"/>
  <c r="H19" i="4"/>
  <c r="O19" i="4" s="1"/>
  <c r="I32" i="4"/>
  <c r="N32" i="4" s="1"/>
  <c r="H18" i="4"/>
  <c r="O18" i="4" s="1"/>
  <c r="I18" i="4"/>
  <c r="N18" i="4" s="1"/>
  <c r="H31" i="4"/>
  <c r="M31" i="4" s="1"/>
  <c r="K19" i="4"/>
  <c r="M19" i="4" s="1"/>
  <c r="T16" i="3"/>
  <c r="T17" i="3"/>
  <c r="T18" i="3"/>
  <c r="T19" i="3"/>
  <c r="T20" i="3"/>
  <c r="T15" i="3"/>
  <c r="O34" i="4" l="1"/>
  <c r="O32" i="4"/>
  <c r="O30" i="4"/>
  <c r="O29" i="4"/>
  <c r="M18" i="4"/>
  <c r="O33" i="4"/>
  <c r="O31" i="4"/>
  <c r="B25" i="3"/>
  <c r="L25" i="3" s="1"/>
  <c r="B26" i="3"/>
  <c r="L26" i="3" s="1"/>
  <c r="B27" i="3"/>
  <c r="K27" i="3" s="1"/>
  <c r="B28" i="3"/>
  <c r="K28" i="3" s="1"/>
  <c r="B29" i="3"/>
  <c r="K29" i="3" s="1"/>
  <c r="B24" i="3"/>
  <c r="L24" i="3" s="1"/>
  <c r="B16" i="3"/>
  <c r="H16" i="3" s="1"/>
  <c r="O16" i="3" s="1"/>
  <c r="B17" i="3"/>
  <c r="J17" i="3" s="1"/>
  <c r="B18" i="3"/>
  <c r="L18" i="3" s="1"/>
  <c r="B19" i="3"/>
  <c r="I19" i="3" s="1"/>
  <c r="N19" i="3" s="1"/>
  <c r="B20" i="3"/>
  <c r="I20" i="3" s="1"/>
  <c r="N20" i="3" s="1"/>
  <c r="B15" i="3"/>
  <c r="H15" i="3" s="1"/>
  <c r="O15" i="3" s="1"/>
  <c r="L48" i="3"/>
  <c r="K48" i="3"/>
  <c r="J48" i="3"/>
  <c r="I48" i="3"/>
  <c r="N48" i="3" s="1"/>
  <c r="H48" i="3"/>
  <c r="M48" i="3" s="1"/>
  <c r="L47" i="3"/>
  <c r="K47" i="3"/>
  <c r="J47" i="3"/>
  <c r="O47" i="3" s="1"/>
  <c r="I47" i="3"/>
  <c r="N47" i="3" s="1"/>
  <c r="H47" i="3"/>
  <c r="M47" i="3" s="1"/>
  <c r="L46" i="3"/>
  <c r="K46" i="3"/>
  <c r="J46" i="3"/>
  <c r="I46" i="3"/>
  <c r="N46" i="3" s="1"/>
  <c r="H46" i="3"/>
  <c r="M46" i="3" s="1"/>
  <c r="N45" i="3"/>
  <c r="M45" i="3"/>
  <c r="L45" i="3"/>
  <c r="K45" i="3"/>
  <c r="J45" i="3"/>
  <c r="I45" i="3"/>
  <c r="H45" i="3"/>
  <c r="L39" i="3"/>
  <c r="K39" i="3"/>
  <c r="J39" i="3"/>
  <c r="M39" i="3" s="1"/>
  <c r="I39" i="3"/>
  <c r="N39" i="3" s="1"/>
  <c r="H39" i="3"/>
  <c r="O39" i="3" s="1"/>
  <c r="O38" i="3"/>
  <c r="N38" i="3"/>
  <c r="L38" i="3"/>
  <c r="K38" i="3"/>
  <c r="J38" i="3"/>
  <c r="I38" i="3"/>
  <c r="H38" i="3"/>
  <c r="L37" i="3"/>
  <c r="K37" i="3"/>
  <c r="J37" i="3"/>
  <c r="I37" i="3"/>
  <c r="N37" i="3" s="1"/>
  <c r="H37" i="3"/>
  <c r="O37" i="3" s="1"/>
  <c r="L36" i="3"/>
  <c r="K36" i="3"/>
  <c r="J36" i="3"/>
  <c r="I36" i="3"/>
  <c r="N36" i="3" s="1"/>
  <c r="H36" i="3"/>
  <c r="O36" i="3" s="1"/>
  <c r="L29" i="3"/>
  <c r="H28" i="3"/>
  <c r="M28" i="3" s="1"/>
  <c r="L27" i="3"/>
  <c r="J26" i="3"/>
  <c r="I26" i="3"/>
  <c r="N26" i="3" s="1"/>
  <c r="H26" i="3"/>
  <c r="M26" i="3" s="1"/>
  <c r="I24" i="3"/>
  <c r="N24" i="3" s="1"/>
  <c r="H24" i="3"/>
  <c r="M24" i="3" s="1"/>
  <c r="K16" i="3"/>
  <c r="I16" i="3"/>
  <c r="N16" i="3" s="1"/>
  <c r="L15" i="3"/>
  <c r="K15" i="3"/>
  <c r="J15" i="3"/>
  <c r="M15" i="3" s="1"/>
  <c r="I15" i="3"/>
  <c r="N15" i="3" s="1"/>
  <c r="M28" i="2"/>
  <c r="N28" i="2"/>
  <c r="O28" i="2"/>
  <c r="I28" i="2"/>
  <c r="J28" i="2"/>
  <c r="K28" i="2"/>
  <c r="L28" i="2"/>
  <c r="I29" i="2"/>
  <c r="N29" i="2" s="1"/>
  <c r="R29" i="2" s="1"/>
  <c r="J29" i="2"/>
  <c r="O29" i="2" s="1"/>
  <c r="S29" i="2" s="1"/>
  <c r="K29" i="2"/>
  <c r="L29" i="2"/>
  <c r="H29" i="2"/>
  <c r="M29" i="2" s="1"/>
  <c r="Q29" i="2" s="1"/>
  <c r="H28" i="2"/>
  <c r="O20" i="2"/>
  <c r="S20" i="2" s="1"/>
  <c r="I19" i="2"/>
  <c r="N19" i="2" s="1"/>
  <c r="J19" i="2"/>
  <c r="M19" i="2" s="1"/>
  <c r="K19" i="2"/>
  <c r="L19" i="2"/>
  <c r="I20" i="2"/>
  <c r="N20" i="2" s="1"/>
  <c r="R20" i="2" s="1"/>
  <c r="J20" i="2"/>
  <c r="M20" i="2" s="1"/>
  <c r="K20" i="2"/>
  <c r="L20" i="2"/>
  <c r="H20" i="2"/>
  <c r="H19" i="2"/>
  <c r="O19" i="2" s="1"/>
  <c r="Q20" i="2" l="1"/>
  <c r="I18" i="3"/>
  <c r="N18" i="3" s="1"/>
  <c r="O45" i="3"/>
  <c r="M37" i="3"/>
  <c r="O46" i="3"/>
  <c r="O48" i="3"/>
  <c r="J16" i="3"/>
  <c r="M16" i="3" s="1"/>
  <c r="L16" i="3"/>
  <c r="H18" i="3"/>
  <c r="O18" i="3" s="1"/>
  <c r="M36" i="3"/>
  <c r="M38" i="3"/>
  <c r="O26" i="3"/>
  <c r="L28" i="3"/>
  <c r="I28" i="3"/>
  <c r="N28" i="3" s="1"/>
  <c r="J28" i="3"/>
  <c r="O28" i="3" s="1"/>
  <c r="H25" i="3"/>
  <c r="M25" i="3" s="1"/>
  <c r="I25" i="3"/>
  <c r="N25" i="3" s="1"/>
  <c r="J25" i="3"/>
  <c r="K25" i="3"/>
  <c r="O25" i="3" s="1"/>
  <c r="I29" i="3"/>
  <c r="N29" i="3" s="1"/>
  <c r="J27" i="3"/>
  <c r="O27" i="3" s="1"/>
  <c r="J29" i="3"/>
  <c r="O29" i="3" s="1"/>
  <c r="K26" i="3"/>
  <c r="H27" i="3"/>
  <c r="M27" i="3" s="1"/>
  <c r="H29" i="3"/>
  <c r="M29" i="3" s="1"/>
  <c r="I27" i="3"/>
  <c r="N27" i="3" s="1"/>
  <c r="K24" i="3"/>
  <c r="J24" i="3"/>
  <c r="O24" i="3" s="1"/>
  <c r="H20" i="3"/>
  <c r="O20" i="3" s="1"/>
  <c r="J18" i="3"/>
  <c r="K20" i="3"/>
  <c r="H17" i="3"/>
  <c r="O17" i="3" s="1"/>
  <c r="H19" i="3"/>
  <c r="O19" i="3" s="1"/>
  <c r="J20" i="3"/>
  <c r="L20" i="3"/>
  <c r="I17" i="3"/>
  <c r="N17" i="3" s="1"/>
  <c r="J19" i="3"/>
  <c r="K17" i="3"/>
  <c r="K19" i="3"/>
  <c r="L17" i="3"/>
  <c r="L19" i="3"/>
  <c r="K18" i="3"/>
  <c r="L48" i="2"/>
  <c r="K48" i="2"/>
  <c r="J48" i="2"/>
  <c r="I48" i="2"/>
  <c r="N48" i="2" s="1"/>
  <c r="H48" i="2"/>
  <c r="M48" i="2" s="1"/>
  <c r="L47" i="2"/>
  <c r="K47" i="2"/>
  <c r="J47" i="2"/>
  <c r="O47" i="2" s="1"/>
  <c r="I47" i="2"/>
  <c r="N47" i="2" s="1"/>
  <c r="H47" i="2"/>
  <c r="M47" i="2" s="1"/>
  <c r="M46" i="2"/>
  <c r="L46" i="2"/>
  <c r="K46" i="2"/>
  <c r="J46" i="2"/>
  <c r="I46" i="2"/>
  <c r="N46" i="2" s="1"/>
  <c r="H46" i="2"/>
  <c r="L45" i="2"/>
  <c r="K45" i="2"/>
  <c r="J45" i="2"/>
  <c r="I45" i="2"/>
  <c r="N45" i="2" s="1"/>
  <c r="H45" i="2"/>
  <c r="M45" i="2" s="1"/>
  <c r="N39" i="2"/>
  <c r="L39" i="2"/>
  <c r="K39" i="2"/>
  <c r="J39" i="2"/>
  <c r="I39" i="2"/>
  <c r="H39" i="2"/>
  <c r="O39" i="2" s="1"/>
  <c r="L38" i="2"/>
  <c r="K38" i="2"/>
  <c r="J38" i="2"/>
  <c r="I38" i="2"/>
  <c r="N38" i="2" s="1"/>
  <c r="H38" i="2"/>
  <c r="O38" i="2" s="1"/>
  <c r="L37" i="2"/>
  <c r="K37" i="2"/>
  <c r="J37" i="2"/>
  <c r="I37" i="2"/>
  <c r="N37" i="2" s="1"/>
  <c r="H37" i="2"/>
  <c r="O37" i="2" s="1"/>
  <c r="L36" i="2"/>
  <c r="K36" i="2"/>
  <c r="J36" i="2"/>
  <c r="I36" i="2"/>
  <c r="N36" i="2" s="1"/>
  <c r="H36" i="2"/>
  <c r="O36" i="2" s="1"/>
  <c r="L27" i="2"/>
  <c r="K27" i="2"/>
  <c r="J27" i="2"/>
  <c r="I27" i="2"/>
  <c r="N27" i="2" s="1"/>
  <c r="R27" i="2" s="1"/>
  <c r="H27" i="2"/>
  <c r="M27" i="2" s="1"/>
  <c r="Q27" i="2" s="1"/>
  <c r="L26" i="2"/>
  <c r="K26" i="2"/>
  <c r="J26" i="2"/>
  <c r="I26" i="2"/>
  <c r="N26" i="2" s="1"/>
  <c r="H26" i="2"/>
  <c r="M26" i="2" s="1"/>
  <c r="L25" i="2"/>
  <c r="K25" i="2"/>
  <c r="J25" i="2"/>
  <c r="I25" i="2"/>
  <c r="N25" i="2" s="1"/>
  <c r="R25" i="2" s="1"/>
  <c r="H25" i="2"/>
  <c r="M25" i="2" s="1"/>
  <c r="Q25" i="2" s="1"/>
  <c r="L24" i="2"/>
  <c r="K24" i="2"/>
  <c r="J24" i="2"/>
  <c r="I24" i="2"/>
  <c r="N24" i="2" s="1"/>
  <c r="H24" i="2"/>
  <c r="M24" i="2" s="1"/>
  <c r="L18" i="2"/>
  <c r="K18" i="2"/>
  <c r="J18" i="2"/>
  <c r="I18" i="2"/>
  <c r="N18" i="2" s="1"/>
  <c r="H18" i="2"/>
  <c r="O18" i="2" s="1"/>
  <c r="L17" i="2"/>
  <c r="K17" i="2"/>
  <c r="J17" i="2"/>
  <c r="I17" i="2"/>
  <c r="N17" i="2" s="1"/>
  <c r="R17" i="2" s="1"/>
  <c r="H17" i="2"/>
  <c r="O17" i="2" s="1"/>
  <c r="S17" i="2" s="1"/>
  <c r="L16" i="2"/>
  <c r="K16" i="2"/>
  <c r="J16" i="2"/>
  <c r="I16" i="2"/>
  <c r="N16" i="2" s="1"/>
  <c r="H16" i="2"/>
  <c r="O16" i="2" s="1"/>
  <c r="L15" i="2"/>
  <c r="K15" i="2"/>
  <c r="J15" i="2"/>
  <c r="M15" i="2" s="1"/>
  <c r="I15" i="2"/>
  <c r="N15" i="2" s="1"/>
  <c r="H15" i="2"/>
  <c r="O15" i="2" s="1"/>
  <c r="I38" i="1"/>
  <c r="N38" i="1" s="1"/>
  <c r="J38" i="1"/>
  <c r="K38" i="1"/>
  <c r="L38" i="1"/>
  <c r="I39" i="1"/>
  <c r="N39" i="1" s="1"/>
  <c r="J39" i="1"/>
  <c r="K39" i="1"/>
  <c r="L39" i="1"/>
  <c r="I40" i="1"/>
  <c r="N40" i="1" s="1"/>
  <c r="J40" i="1"/>
  <c r="K40" i="1"/>
  <c r="L40" i="1"/>
  <c r="I41" i="1"/>
  <c r="N41" i="1" s="1"/>
  <c r="J41" i="1"/>
  <c r="K41" i="1"/>
  <c r="L41" i="1"/>
  <c r="H41" i="1"/>
  <c r="H40" i="1"/>
  <c r="M40" i="1" s="1"/>
  <c r="H39" i="1"/>
  <c r="H38" i="1"/>
  <c r="I31" i="1"/>
  <c r="J31" i="1"/>
  <c r="K31" i="1"/>
  <c r="L31" i="1"/>
  <c r="I32" i="1"/>
  <c r="N32" i="1" s="1"/>
  <c r="J32" i="1"/>
  <c r="M32" i="1" s="1"/>
  <c r="K32" i="1"/>
  <c r="L32" i="1"/>
  <c r="I33" i="1"/>
  <c r="J33" i="1"/>
  <c r="K33" i="1"/>
  <c r="L33" i="1"/>
  <c r="I34" i="1"/>
  <c r="N34" i="1" s="1"/>
  <c r="J34" i="1"/>
  <c r="K34" i="1"/>
  <c r="L34" i="1"/>
  <c r="H34" i="1"/>
  <c r="O34" i="1" s="1"/>
  <c r="H33" i="1"/>
  <c r="O33" i="1" s="1"/>
  <c r="H32" i="1"/>
  <c r="H31" i="1"/>
  <c r="O31" i="1" s="1"/>
  <c r="M41" i="1"/>
  <c r="M39" i="1"/>
  <c r="M38" i="1"/>
  <c r="N33" i="1"/>
  <c r="O32" i="1"/>
  <c r="N31" i="1"/>
  <c r="M23" i="1"/>
  <c r="M24" i="1"/>
  <c r="N24" i="1"/>
  <c r="N25" i="1"/>
  <c r="O16" i="1"/>
  <c r="N17" i="1"/>
  <c r="N18" i="1"/>
  <c r="N15" i="1"/>
  <c r="I22" i="1"/>
  <c r="N22" i="1" s="1"/>
  <c r="J22" i="1"/>
  <c r="O22" i="1" s="1"/>
  <c r="K22" i="1"/>
  <c r="L22" i="1"/>
  <c r="I23" i="1"/>
  <c r="N23" i="1" s="1"/>
  <c r="J23" i="1"/>
  <c r="O23" i="1" s="1"/>
  <c r="K23" i="1"/>
  <c r="L23" i="1"/>
  <c r="I24" i="1"/>
  <c r="J24" i="1"/>
  <c r="O24" i="1" s="1"/>
  <c r="K24" i="1"/>
  <c r="L24" i="1"/>
  <c r="I25" i="1"/>
  <c r="J25" i="1"/>
  <c r="O25" i="1" s="1"/>
  <c r="K25" i="1"/>
  <c r="L25" i="1"/>
  <c r="H25" i="1"/>
  <c r="M25" i="1" s="1"/>
  <c r="H24" i="1"/>
  <c r="H23" i="1"/>
  <c r="H22" i="1"/>
  <c r="M22" i="1" s="1"/>
  <c r="I15" i="1"/>
  <c r="J15" i="1"/>
  <c r="M15" i="1" s="1"/>
  <c r="K15" i="1"/>
  <c r="L15" i="1"/>
  <c r="I16" i="1"/>
  <c r="N16" i="1" s="1"/>
  <c r="J16" i="1"/>
  <c r="M16" i="1" s="1"/>
  <c r="K16" i="1"/>
  <c r="L16" i="1"/>
  <c r="I17" i="1"/>
  <c r="J17" i="1"/>
  <c r="M17" i="1" s="1"/>
  <c r="K17" i="1"/>
  <c r="L17" i="1"/>
  <c r="I18" i="1"/>
  <c r="J18" i="1"/>
  <c r="M18" i="1" s="1"/>
  <c r="K18" i="1"/>
  <c r="L18" i="1"/>
  <c r="H18" i="1"/>
  <c r="O18" i="1" s="1"/>
  <c r="H17" i="1"/>
  <c r="O17" i="1" s="1"/>
  <c r="H16" i="1"/>
  <c r="H15" i="1"/>
  <c r="O15" i="1" s="1"/>
  <c r="M18" i="3" l="1"/>
  <c r="M19" i="3"/>
  <c r="M17" i="3"/>
  <c r="S18" i="2"/>
  <c r="S16" i="2"/>
  <c r="S19" i="2"/>
  <c r="R16" i="2"/>
  <c r="Q26" i="2"/>
  <c r="R28" i="2"/>
  <c r="R26" i="2"/>
  <c r="R18" i="2"/>
  <c r="Q28" i="2"/>
  <c r="R19" i="2"/>
  <c r="M20" i="3"/>
  <c r="O24" i="2"/>
  <c r="M17" i="2"/>
  <c r="O25" i="2"/>
  <c r="S25" i="2" s="1"/>
  <c r="O45" i="2"/>
  <c r="O26" i="2"/>
  <c r="S26" i="2" s="1"/>
  <c r="M36" i="2"/>
  <c r="O48" i="2"/>
  <c r="O46" i="2"/>
  <c r="M39" i="2"/>
  <c r="M38" i="2"/>
  <c r="M37" i="2"/>
  <c r="O27" i="2"/>
  <c r="M16" i="2"/>
  <c r="Q16" i="2" s="1"/>
  <c r="M18" i="2"/>
  <c r="O41" i="1"/>
  <c r="O40" i="1"/>
  <c r="O39" i="1"/>
  <c r="M34" i="1"/>
  <c r="M31" i="1"/>
  <c r="O38" i="1"/>
  <c r="M33" i="1"/>
  <c r="S27" i="2" l="1"/>
  <c r="S28" i="2"/>
  <c r="Q18" i="2"/>
  <c r="Q19" i="2"/>
  <c r="Q17" i="2"/>
</calcChain>
</file>

<file path=xl/sharedStrings.xml><?xml version="1.0" encoding="utf-8"?>
<sst xmlns="http://schemas.openxmlformats.org/spreadsheetml/2006/main" count="474" uniqueCount="61">
  <si>
    <t>DEM</t>
  </si>
  <si>
    <t>0.25</t>
  </si>
  <si>
    <t>0.5</t>
  </si>
  <si>
    <t>0.75</t>
  </si>
  <si>
    <t>1.0</t>
  </si>
  <si>
    <t>Visual inspection</t>
  </si>
  <si>
    <t>Often oversegmentation</t>
  </si>
  <si>
    <t>Sometimes good, sometimes oversegmentation, sometimes undersegmentation</t>
  </si>
  <si>
    <t>Sometimes good, sometimes undersegmentation</t>
  </si>
  <si>
    <t>nr of trees</t>
  </si>
  <si>
    <t>Rotterdam3d</t>
  </si>
  <si>
    <t>Noordereiland</t>
  </si>
  <si>
    <t>recognized</t>
  </si>
  <si>
    <t>nr of points</t>
  </si>
  <si>
    <t>Polygon containing x points</t>
  </si>
  <si>
    <t>Point within x polygons</t>
  </si>
  <si>
    <t>0 Points</t>
  </si>
  <si>
    <t>1 Point</t>
  </si>
  <si>
    <t>2 Points</t>
  </si>
  <si>
    <t>3 Points</t>
  </si>
  <si>
    <t>&gt;3 Points</t>
  </si>
  <si>
    <t>0 Polygons</t>
  </si>
  <si>
    <t>1 Polygon</t>
  </si>
  <si>
    <t>3 Polygons</t>
  </si>
  <si>
    <t>&gt;3 Polygons</t>
  </si>
  <si>
    <t>2 Polygons</t>
  </si>
  <si>
    <t>Polygon containing x points (%)</t>
  </si>
  <si>
    <t>Point within x polygons (%)</t>
  </si>
  <si>
    <t>Quality based on Polygon containing x points (%)</t>
  </si>
  <si>
    <t>Undersegmentation</t>
  </si>
  <si>
    <t>Good segmentation</t>
  </si>
  <si>
    <t>Oversegmentation</t>
  </si>
  <si>
    <t>Quality based on Point within x polygons  (%)</t>
  </si>
  <si>
    <t>BASED ON SEGMENTATION RASTERS</t>
  </si>
  <si>
    <t>nr of segments</t>
  </si>
  <si>
    <t>Rotterdam3D</t>
  </si>
  <si>
    <t>BASED ON JSON OUTPUTS</t>
  </si>
  <si>
    <t>1.25</t>
  </si>
  <si>
    <t>1.5</t>
  </si>
  <si>
    <t>Quality based on Polygon containing x points (+%)</t>
  </si>
  <si>
    <t>Combined Quality measure (%)</t>
  </si>
  <si>
    <t>Combined</t>
  </si>
  <si>
    <t>Threshold</t>
  </si>
  <si>
    <t>1.00</t>
  </si>
  <si>
    <t>1.10</t>
  </si>
  <si>
    <t>1.20</t>
  </si>
  <si>
    <t>1.30</t>
  </si>
  <si>
    <t>1.40</t>
  </si>
  <si>
    <t>1.50</t>
  </si>
  <si>
    <t>1.60</t>
  </si>
  <si>
    <t>1.70</t>
  </si>
  <si>
    <t>1.80</t>
  </si>
  <si>
    <t>1.90</t>
  </si>
  <si>
    <t>2.00</t>
  </si>
  <si>
    <t>Rastersize 0.75</t>
  </si>
  <si>
    <t xml:space="preserve">Good </t>
  </si>
  <si>
    <t>Polygon Tree Detection Quality (%)</t>
  </si>
  <si>
    <t>Recognized trees</t>
  </si>
  <si>
    <t>Recognized trees %</t>
  </si>
  <si>
    <t>Total Trees %</t>
  </si>
  <si>
    <t>Point Tree Detection Quality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</si>
</sst>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.0"/>
    <numFmt numFmtId="165" formatCode="\+#.#0;[Red]\-#.#0"/>
    <numFmt numFmtId="166" formatCode="[Red]\+#.#0;[Green]\-#.#0"/>
    <numFmt numFmtId="167" formatCode="[Green]\+#.#0;[Red]\-#.#0"/>
    <numFmt numFmtId="168" formatCode="0.0%"/>
  </numFmts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164" fontId="0" fillId="0" borderId="1" xfId="0" applyNumberFormat="1" applyBorder="1"/>
    <xf numFmtId="164" fontId="0" fillId="0" borderId="4" xfId="0" applyNumberFormat="1" applyBorder="1"/>
    <xf numFmtId="164" fontId="0" fillId="0" borderId="6" xfId="0" applyNumberFormat="1" applyBorder="1"/>
    <xf numFmtId="0" fontId="0" fillId="0" borderId="4" xfId="0" applyFill="1" applyBorder="1"/>
    <xf numFmtId="0" fontId="0" fillId="0" borderId="0" xfId="0" applyFill="1" applyBorder="1"/>
    <xf numFmtId="0" fontId="0" fillId="0" borderId="3" xfId="0" applyBorder="1"/>
    <xf numFmtId="164" fontId="0" fillId="0" borderId="0" xfId="0" applyNumberFormat="1" applyBorder="1"/>
    <xf numFmtId="164" fontId="0" fillId="0" borderId="2" xfId="0" applyNumberFormat="1" applyBorder="1"/>
    <xf numFmtId="164" fontId="0" fillId="0" borderId="3" xfId="0" applyNumberFormat="1" applyBorder="1"/>
    <xf numFmtId="164" fontId="0" fillId="0" borderId="5" xfId="0" applyNumberFormat="1" applyBorder="1"/>
    <xf numFmtId="164" fontId="0" fillId="0" borderId="7" xfId="0" applyNumberFormat="1" applyBorder="1"/>
    <xf numFmtId="164" fontId="0" fillId="0" borderId="8" xfId="0" applyNumberFormat="1" applyBorder="1"/>
    <xf numFmtId="0" fontId="1" fillId="0" borderId="0" xfId="0" applyFont="1" applyBorder="1" applyAlignment="1"/>
    <xf numFmtId="164" fontId="0" fillId="0" borderId="0" xfId="0" applyNumberFormat="1" applyFill="1" applyBorder="1"/>
    <xf numFmtId="0" fontId="0" fillId="0" borderId="9" xfId="0" applyFill="1" applyBorder="1"/>
    <xf numFmtId="0" fontId="0" fillId="0" borderId="10" xfId="0" applyFill="1" applyBorder="1"/>
    <xf numFmtId="0" fontId="0" fillId="0" borderId="11" xfId="0" applyFill="1" applyBorder="1"/>
    <xf numFmtId="164" fontId="0" fillId="0" borderId="4" xfId="0" applyNumberFormat="1" applyFill="1" applyBorder="1"/>
    <xf numFmtId="164" fontId="0" fillId="0" borderId="6" xfId="0" applyNumberFormat="1" applyFill="1" applyBorder="1"/>
    <xf numFmtId="0" fontId="1" fillId="0" borderId="0" xfId="0" applyFont="1"/>
    <xf numFmtId="164" fontId="0" fillId="0" borderId="7" xfId="0" applyNumberFormat="1" applyFill="1" applyBorder="1"/>
    <xf numFmtId="0" fontId="0" fillId="0" borderId="6" xfId="0" applyFill="1" applyBorder="1"/>
    <xf numFmtId="164" fontId="0" fillId="0" borderId="1" xfId="0" applyNumberFormat="1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5" xfId="0" applyFill="1" applyBorder="1"/>
    <xf numFmtId="164" fontId="0" fillId="0" borderId="0" xfId="0" applyNumberFormat="1"/>
    <xf numFmtId="0" fontId="0" fillId="0" borderId="1" xfId="0" applyFill="1" applyBorder="1"/>
    <xf numFmtId="165" fontId="0" fillId="0" borderId="1" xfId="0" applyNumberFormat="1" applyFill="1" applyBorder="1"/>
    <xf numFmtId="165" fontId="0" fillId="0" borderId="2" xfId="0" applyNumberFormat="1" applyBorder="1"/>
    <xf numFmtId="165" fontId="0" fillId="0" borderId="3" xfId="0" applyNumberFormat="1" applyBorder="1"/>
    <xf numFmtId="166" fontId="0" fillId="0" borderId="4" xfId="0" applyNumberFormat="1" applyFill="1" applyBorder="1"/>
    <xf numFmtId="166" fontId="0" fillId="0" borderId="6" xfId="0" applyNumberFormat="1" applyFill="1" applyBorder="1"/>
    <xf numFmtId="166" fontId="0" fillId="0" borderId="5" xfId="0" applyNumberFormat="1" applyFill="1" applyBorder="1"/>
    <xf numFmtId="166" fontId="0" fillId="0" borderId="8" xfId="0" applyNumberFormat="1" applyFill="1" applyBorder="1"/>
    <xf numFmtId="167" fontId="0" fillId="0" borderId="0" xfId="0" applyNumberFormat="1" applyFill="1" applyBorder="1"/>
    <xf numFmtId="167" fontId="0" fillId="0" borderId="7" xfId="0" applyNumberFormat="1" applyFill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4" xfId="0" applyFill="1" applyBorder="1"/>
    <xf numFmtId="0" fontId="0" fillId="0" borderId="15" xfId="0" applyBorder="1"/>
    <xf numFmtId="0" fontId="1" fillId="0" borderId="9" xfId="0" applyFont="1" applyBorder="1" applyAlignment="1"/>
    <xf numFmtId="0" fontId="1" fillId="0" borderId="10" xfId="0" applyFont="1" applyBorder="1" applyAlignment="1"/>
    <xf numFmtId="0" fontId="1" fillId="0" borderId="11" xfId="0" applyFont="1" applyBorder="1" applyAlignment="1"/>
    <xf numFmtId="164" fontId="0" fillId="0" borderId="13" xfId="0" applyNumberFormat="1" applyBorder="1"/>
    <xf numFmtId="164" fontId="0" fillId="0" borderId="14" xfId="0" applyNumberFormat="1" applyBorder="1"/>
    <xf numFmtId="1" fontId="0" fillId="0" borderId="0" xfId="0" applyNumberFormat="1" applyBorder="1"/>
    <xf numFmtId="168" fontId="0" fillId="0" borderId="5" xfId="0" applyNumberFormat="1" applyBorder="1"/>
    <xf numFmtId="1" fontId="0" fillId="0" borderId="4" xfId="0" applyNumberFormat="1" applyBorder="1"/>
    <xf numFmtId="1" fontId="0" fillId="0" borderId="6" xfId="0" applyNumberFormat="1" applyBorder="1"/>
    <xf numFmtId="168" fontId="0" fillId="0" borderId="8" xfId="0" applyNumberFormat="1" applyBorder="1"/>
    <xf numFmtId="168" fontId="0" fillId="0" borderId="0" xfId="0" applyNumberFormat="1" applyBorder="1"/>
    <xf numFmtId="168" fontId="0" fillId="0" borderId="7" xfId="0" applyNumberFormat="1" applyBorder="1"/>
    <xf numFmtId="1" fontId="0" fillId="0" borderId="1" xfId="0" applyNumberFormat="1" applyBorder="1"/>
    <xf numFmtId="168" fontId="0" fillId="0" borderId="2" xfId="0" applyNumberFormat="1" applyBorder="1"/>
    <xf numFmtId="168" fontId="0" fillId="0" borderId="3" xfId="0" applyNumberForma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0" xfId="0" applyFont="1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topLeftCell="A4" zoomScale="85" zoomScaleNormal="85" workbookViewId="0">
      <selection activeCell="R45" sqref="R45"/>
    </sheetView>
  </sheetViews>
  <sheetFormatPr defaultRowHeight="14.4" x14ac:dyDescent="0.3"/>
  <cols>
    <col min="1" max="1" width="11.88671875" customWidth="1"/>
    <col min="2" max="2" width="10.33203125" customWidth="1"/>
    <col min="3" max="3" width="9.6640625" customWidth="1"/>
    <col min="4" max="4" width="8.88671875" customWidth="1"/>
    <col min="5" max="6" width="9.6640625" customWidth="1"/>
    <col min="7" max="7" width="10.6640625" customWidth="1"/>
    <col min="8" max="8" width="9.6640625" bestFit="1" customWidth="1"/>
    <col min="10" max="11" width="9.6640625" bestFit="1" customWidth="1"/>
    <col min="12" max="12" width="10.6640625" bestFit="1" customWidth="1"/>
    <col min="13" max="13" width="17.33203125" bestFit="1" customWidth="1"/>
    <col min="14" max="14" width="17.21875" bestFit="1" customWidth="1"/>
    <col min="15" max="15" width="16.109375" bestFit="1" customWidth="1"/>
  </cols>
  <sheetData>
    <row r="1" spans="1:17" x14ac:dyDescent="0.3">
      <c r="A1" t="s">
        <v>11</v>
      </c>
    </row>
    <row r="2" spans="1:17" x14ac:dyDescent="0.3">
      <c r="A2" t="s">
        <v>0</v>
      </c>
      <c r="B2" t="s">
        <v>5</v>
      </c>
    </row>
    <row r="3" spans="1:17" x14ac:dyDescent="0.3">
      <c r="A3" t="s">
        <v>1</v>
      </c>
      <c r="B3" t="s">
        <v>6</v>
      </c>
    </row>
    <row r="4" spans="1:17" x14ac:dyDescent="0.3">
      <c r="A4" t="s">
        <v>2</v>
      </c>
      <c r="B4" t="s">
        <v>7</v>
      </c>
    </row>
    <row r="5" spans="1:17" x14ac:dyDescent="0.3">
      <c r="A5" t="s">
        <v>3</v>
      </c>
      <c r="B5" t="s">
        <v>8</v>
      </c>
    </row>
    <row r="6" spans="1:17" x14ac:dyDescent="0.3">
      <c r="A6" t="s">
        <v>4</v>
      </c>
      <c r="B6" t="s">
        <v>8</v>
      </c>
    </row>
    <row r="10" spans="1:17" x14ac:dyDescent="0.3">
      <c r="B10" t="s">
        <v>9</v>
      </c>
    </row>
    <row r="11" spans="1:17" x14ac:dyDescent="0.3">
      <c r="A11" t="s">
        <v>10</v>
      </c>
      <c r="B11">
        <v>467</v>
      </c>
    </row>
    <row r="12" spans="1:17" x14ac:dyDescent="0.3">
      <c r="A12" t="s">
        <v>12</v>
      </c>
      <c r="B12">
        <v>414</v>
      </c>
      <c r="E12" s="31" t="s">
        <v>36</v>
      </c>
    </row>
    <row r="13" spans="1:17" x14ac:dyDescent="0.3">
      <c r="A13" s="1"/>
      <c r="B13" s="2"/>
      <c r="C13" s="69" t="s">
        <v>14</v>
      </c>
      <c r="D13" s="70"/>
      <c r="E13" s="70"/>
      <c r="F13" s="70"/>
      <c r="G13" s="71"/>
      <c r="H13" s="69" t="s">
        <v>26</v>
      </c>
      <c r="I13" s="70"/>
      <c r="J13" s="70"/>
      <c r="K13" s="70"/>
      <c r="L13" s="71"/>
      <c r="M13" s="69" t="s">
        <v>28</v>
      </c>
      <c r="N13" s="70"/>
      <c r="O13" s="71"/>
      <c r="P13" s="24"/>
      <c r="Q13" s="24"/>
    </row>
    <row r="14" spans="1:17" x14ac:dyDescent="0.3">
      <c r="A14" s="3" t="s">
        <v>0</v>
      </c>
      <c r="B14" s="4" t="s">
        <v>9</v>
      </c>
      <c r="C14" s="9" t="s">
        <v>16</v>
      </c>
      <c r="D14" s="10" t="s">
        <v>17</v>
      </c>
      <c r="E14" s="10" t="s">
        <v>18</v>
      </c>
      <c r="F14" s="10" t="s">
        <v>19</v>
      </c>
      <c r="G14" s="11" t="s">
        <v>20</v>
      </c>
      <c r="H14" s="1" t="s">
        <v>16</v>
      </c>
      <c r="I14" s="2" t="s">
        <v>17</v>
      </c>
      <c r="J14" s="2" t="s">
        <v>18</v>
      </c>
      <c r="K14" s="2" t="s">
        <v>19</v>
      </c>
      <c r="L14" s="17" t="s">
        <v>20</v>
      </c>
      <c r="M14" s="26" t="s">
        <v>29</v>
      </c>
      <c r="N14" s="27" t="s">
        <v>30</v>
      </c>
      <c r="O14" s="28" t="s">
        <v>31</v>
      </c>
    </row>
    <row r="15" spans="1:17" x14ac:dyDescent="0.3">
      <c r="A15" s="3" t="s">
        <v>1</v>
      </c>
      <c r="B15" s="4">
        <v>1542</v>
      </c>
      <c r="C15" s="3">
        <v>1103</v>
      </c>
      <c r="D15" s="4">
        <v>420</v>
      </c>
      <c r="E15" s="4">
        <v>16</v>
      </c>
      <c r="F15" s="4">
        <v>3</v>
      </c>
      <c r="G15" s="4">
        <v>0</v>
      </c>
      <c r="H15" s="12">
        <f>(C15/$B$15)*100</f>
        <v>71.530479896238646</v>
      </c>
      <c r="I15" s="19">
        <f t="shared" ref="I15:L15" si="0">(D15/$B$15)*100</f>
        <v>27.237354085603112</v>
      </c>
      <c r="J15" s="19">
        <f t="shared" si="0"/>
        <v>1.0376134889753565</v>
      </c>
      <c r="K15" s="19">
        <f t="shared" si="0"/>
        <v>0.19455252918287938</v>
      </c>
      <c r="L15" s="20">
        <f t="shared" si="0"/>
        <v>0</v>
      </c>
      <c r="M15" s="29">
        <f>SUM(J15:L15)</f>
        <v>1.2321660181582359</v>
      </c>
      <c r="N15" s="18">
        <f>(I15)</f>
        <v>27.237354085603112</v>
      </c>
      <c r="O15" s="21">
        <f>(H15)</f>
        <v>71.530479896238646</v>
      </c>
    </row>
    <row r="16" spans="1:17" x14ac:dyDescent="0.3">
      <c r="A16" s="3" t="s">
        <v>2</v>
      </c>
      <c r="B16" s="4">
        <v>635</v>
      </c>
      <c r="C16" s="3">
        <v>256</v>
      </c>
      <c r="D16" s="4">
        <v>339</v>
      </c>
      <c r="E16" s="4">
        <v>28</v>
      </c>
      <c r="F16" s="4">
        <v>5</v>
      </c>
      <c r="G16" s="4">
        <v>7</v>
      </c>
      <c r="H16" s="13">
        <f>(C16/$B$16)*100</f>
        <v>40.314960629921259</v>
      </c>
      <c r="I16" s="18">
        <f t="shared" ref="I16:L16" si="1">(D16/$B$16)*100</f>
        <v>53.385826771653541</v>
      </c>
      <c r="J16" s="18">
        <f t="shared" si="1"/>
        <v>4.409448818897638</v>
      </c>
      <c r="K16" s="18">
        <f t="shared" si="1"/>
        <v>0.78740157480314954</v>
      </c>
      <c r="L16" s="21">
        <f t="shared" si="1"/>
        <v>1.1023622047244095</v>
      </c>
      <c r="M16" s="29">
        <f t="shared" ref="M16:M18" si="2">SUM(J16:L16)</f>
        <v>6.2992125984251963</v>
      </c>
      <c r="N16" s="18">
        <f t="shared" ref="N16:N18" si="3">(I16)</f>
        <v>53.385826771653541</v>
      </c>
      <c r="O16" s="21">
        <f t="shared" ref="O16:O18" si="4">(H16)</f>
        <v>40.314960629921259</v>
      </c>
    </row>
    <row r="17" spans="1:15" x14ac:dyDescent="0.3">
      <c r="A17" s="3" t="s">
        <v>3</v>
      </c>
      <c r="B17" s="4">
        <v>528</v>
      </c>
      <c r="C17" s="3">
        <v>191</v>
      </c>
      <c r="D17" s="4">
        <v>295</v>
      </c>
      <c r="E17" s="4">
        <v>27</v>
      </c>
      <c r="F17" s="4">
        <v>8</v>
      </c>
      <c r="G17" s="4">
        <v>7</v>
      </c>
      <c r="H17" s="13">
        <f>(C17/$B$17)*100</f>
        <v>36.174242424242422</v>
      </c>
      <c r="I17" s="18">
        <f t="shared" ref="I17:L17" si="5">(D17/$B$17)*100</f>
        <v>55.871212121212125</v>
      </c>
      <c r="J17" s="18">
        <f t="shared" si="5"/>
        <v>5.1136363636363642</v>
      </c>
      <c r="K17" s="18">
        <f t="shared" si="5"/>
        <v>1.5151515151515151</v>
      </c>
      <c r="L17" s="21">
        <f t="shared" si="5"/>
        <v>1.3257575757575757</v>
      </c>
      <c r="M17" s="29">
        <f t="shared" si="2"/>
        <v>7.954545454545455</v>
      </c>
      <c r="N17" s="18">
        <f t="shared" si="3"/>
        <v>55.871212121212125</v>
      </c>
      <c r="O17" s="21">
        <f t="shared" si="4"/>
        <v>36.174242424242422</v>
      </c>
    </row>
    <row r="18" spans="1:15" x14ac:dyDescent="0.3">
      <c r="A18" s="6" t="s">
        <v>4</v>
      </c>
      <c r="B18" s="7">
        <v>489</v>
      </c>
      <c r="C18" s="6">
        <v>166</v>
      </c>
      <c r="D18" s="7">
        <v>280</v>
      </c>
      <c r="E18" s="7">
        <v>26</v>
      </c>
      <c r="F18" s="7">
        <v>8</v>
      </c>
      <c r="G18" s="7">
        <v>9</v>
      </c>
      <c r="H18" s="14">
        <f>(C18/$B$18)*100</f>
        <v>33.946830265848668</v>
      </c>
      <c r="I18" s="22">
        <f t="shared" ref="I18:L18" si="6">(D18/$B$18)*100</f>
        <v>57.259713701431494</v>
      </c>
      <c r="J18" s="22">
        <f t="shared" si="6"/>
        <v>5.3169734151329244</v>
      </c>
      <c r="K18" s="22">
        <f t="shared" si="6"/>
        <v>1.6359918200409</v>
      </c>
      <c r="L18" s="23">
        <f t="shared" si="6"/>
        <v>1.8404907975460123</v>
      </c>
      <c r="M18" s="30">
        <f t="shared" si="2"/>
        <v>8.7934560327198366</v>
      </c>
      <c r="N18" s="22">
        <f t="shared" si="3"/>
        <v>57.259713701431494</v>
      </c>
      <c r="O18" s="23">
        <f t="shared" si="4"/>
        <v>33.946830265848668</v>
      </c>
    </row>
    <row r="20" spans="1:15" x14ac:dyDescent="0.3">
      <c r="A20" s="1"/>
      <c r="B20" s="2"/>
      <c r="C20" s="69" t="s">
        <v>15</v>
      </c>
      <c r="D20" s="70"/>
      <c r="E20" s="70"/>
      <c r="F20" s="70"/>
      <c r="G20" s="71"/>
      <c r="H20" s="69" t="s">
        <v>27</v>
      </c>
      <c r="I20" s="70"/>
      <c r="J20" s="70"/>
      <c r="K20" s="70"/>
      <c r="L20" s="71"/>
      <c r="M20" s="69" t="s">
        <v>32</v>
      </c>
      <c r="N20" s="70"/>
      <c r="O20" s="71"/>
    </row>
    <row r="21" spans="1:15" x14ac:dyDescent="0.3">
      <c r="A21" s="3" t="s">
        <v>0</v>
      </c>
      <c r="B21" s="4" t="s">
        <v>13</v>
      </c>
      <c r="C21" s="9" t="s">
        <v>21</v>
      </c>
      <c r="D21" s="10" t="s">
        <v>22</v>
      </c>
      <c r="E21" s="10" t="s">
        <v>25</v>
      </c>
      <c r="F21" s="10" t="s">
        <v>23</v>
      </c>
      <c r="G21" s="11" t="s">
        <v>24</v>
      </c>
      <c r="H21" s="9" t="s">
        <v>21</v>
      </c>
      <c r="I21" s="10" t="s">
        <v>22</v>
      </c>
      <c r="J21" s="10" t="s">
        <v>25</v>
      </c>
      <c r="K21" s="10" t="s">
        <v>23</v>
      </c>
      <c r="L21" s="11" t="s">
        <v>24</v>
      </c>
      <c r="M21" s="26" t="s">
        <v>29</v>
      </c>
      <c r="N21" s="27" t="s">
        <v>30</v>
      </c>
      <c r="O21" s="28" t="s">
        <v>31</v>
      </c>
    </row>
    <row r="22" spans="1:15" x14ac:dyDescent="0.3">
      <c r="A22" s="3" t="s">
        <v>1</v>
      </c>
      <c r="B22" s="4">
        <v>414</v>
      </c>
      <c r="C22" s="3">
        <v>41</v>
      </c>
      <c r="D22" s="4">
        <v>296</v>
      </c>
      <c r="E22" s="4">
        <v>67</v>
      </c>
      <c r="F22" s="4">
        <v>9</v>
      </c>
      <c r="G22" s="5">
        <v>1</v>
      </c>
      <c r="H22" s="12">
        <f>(C22/$B$22)*100</f>
        <v>9.9033816425120769</v>
      </c>
      <c r="I22" s="18">
        <f t="shared" ref="I22:L22" si="7">(D22/$B$22)*100</f>
        <v>71.497584541062793</v>
      </c>
      <c r="J22" s="18">
        <f t="shared" si="7"/>
        <v>16.183574879227052</v>
      </c>
      <c r="K22" s="18">
        <f t="shared" si="7"/>
        <v>2.1739130434782608</v>
      </c>
      <c r="L22" s="21">
        <f t="shared" si="7"/>
        <v>0.24154589371980675</v>
      </c>
      <c r="M22" s="12">
        <f>H22</f>
        <v>9.9033816425120769</v>
      </c>
      <c r="N22" s="19">
        <f>(I22)</f>
        <v>71.497584541062793</v>
      </c>
      <c r="O22" s="20">
        <f>SUM(J22:L22)</f>
        <v>18.59903381642512</v>
      </c>
    </row>
    <row r="23" spans="1:15" x14ac:dyDescent="0.3">
      <c r="A23" s="3" t="s">
        <v>2</v>
      </c>
      <c r="B23" s="4">
        <v>414</v>
      </c>
      <c r="C23" s="3">
        <v>8</v>
      </c>
      <c r="D23" s="4">
        <v>371</v>
      </c>
      <c r="E23" s="4">
        <v>30</v>
      </c>
      <c r="F23" s="4">
        <v>5</v>
      </c>
      <c r="G23" s="5">
        <v>0</v>
      </c>
      <c r="H23" s="13">
        <f>(C23/$B$23)*100</f>
        <v>1.932367149758454</v>
      </c>
      <c r="I23" s="18">
        <f t="shared" ref="I23:L23" si="8">(D23/$B$23)*100</f>
        <v>89.613526570048307</v>
      </c>
      <c r="J23" s="18">
        <f t="shared" si="8"/>
        <v>7.2463768115942031</v>
      </c>
      <c r="K23" s="18">
        <f t="shared" si="8"/>
        <v>1.2077294685990339</v>
      </c>
      <c r="L23" s="21">
        <f t="shared" si="8"/>
        <v>0</v>
      </c>
      <c r="M23" s="13">
        <f t="shared" ref="M23:M25" si="9">H23</f>
        <v>1.932367149758454</v>
      </c>
      <c r="N23" s="18">
        <f t="shared" ref="N23:N25" si="10">(I23)</f>
        <v>89.613526570048307</v>
      </c>
      <c r="O23" s="21">
        <f t="shared" ref="O23:O25" si="11">SUM(J23:L23)</f>
        <v>8.454106280193237</v>
      </c>
    </row>
    <row r="24" spans="1:15" x14ac:dyDescent="0.3">
      <c r="A24" s="3" t="s">
        <v>3</v>
      </c>
      <c r="B24" s="4">
        <v>414</v>
      </c>
      <c r="C24" s="3">
        <v>11</v>
      </c>
      <c r="D24" s="4">
        <v>387</v>
      </c>
      <c r="E24" s="4">
        <v>15</v>
      </c>
      <c r="F24" s="4">
        <v>1</v>
      </c>
      <c r="G24" s="5">
        <v>0</v>
      </c>
      <c r="H24" s="13">
        <f>(C24/$B$24)*100</f>
        <v>2.6570048309178742</v>
      </c>
      <c r="I24" s="18">
        <f t="shared" ref="I24:L24" si="12">(D24/$B$24)*100</f>
        <v>93.478260869565219</v>
      </c>
      <c r="J24" s="18">
        <f t="shared" si="12"/>
        <v>3.6231884057971016</v>
      </c>
      <c r="K24" s="18">
        <f t="shared" si="12"/>
        <v>0.24154589371980675</v>
      </c>
      <c r="L24" s="21">
        <f t="shared" si="12"/>
        <v>0</v>
      </c>
      <c r="M24" s="13">
        <f t="shared" si="9"/>
        <v>2.6570048309178742</v>
      </c>
      <c r="N24" s="18">
        <f t="shared" si="10"/>
        <v>93.478260869565219</v>
      </c>
      <c r="O24" s="21">
        <f t="shared" si="11"/>
        <v>3.8647342995169085</v>
      </c>
    </row>
    <row r="25" spans="1:15" x14ac:dyDescent="0.3">
      <c r="A25" s="6" t="s">
        <v>4</v>
      </c>
      <c r="B25" s="7">
        <v>414</v>
      </c>
      <c r="C25" s="6">
        <v>7</v>
      </c>
      <c r="D25" s="7">
        <v>393</v>
      </c>
      <c r="E25" s="7">
        <v>14</v>
      </c>
      <c r="F25" s="7">
        <v>0</v>
      </c>
      <c r="G25" s="8">
        <v>0</v>
      </c>
      <c r="H25" s="14">
        <f>(C25/$B$25)*100</f>
        <v>1.6908212560386473</v>
      </c>
      <c r="I25" s="22">
        <f t="shared" ref="I25:L25" si="13">(D25/$B$25)*100</f>
        <v>94.927536231884062</v>
      </c>
      <c r="J25" s="22">
        <f t="shared" si="13"/>
        <v>3.3816425120772946</v>
      </c>
      <c r="K25" s="22">
        <f t="shared" si="13"/>
        <v>0</v>
      </c>
      <c r="L25" s="23">
        <f t="shared" si="13"/>
        <v>0</v>
      </c>
      <c r="M25" s="14">
        <f t="shared" si="9"/>
        <v>1.6908212560386473</v>
      </c>
      <c r="N25" s="22">
        <f t="shared" si="10"/>
        <v>94.927536231884062</v>
      </c>
      <c r="O25" s="23">
        <f t="shared" si="11"/>
        <v>3.3816425120772946</v>
      </c>
    </row>
    <row r="26" spans="1:15" x14ac:dyDescent="0.3">
      <c r="B26" t="s">
        <v>9</v>
      </c>
    </row>
    <row r="27" spans="1:15" x14ac:dyDescent="0.3">
      <c r="A27" t="s">
        <v>35</v>
      </c>
      <c r="B27">
        <v>467</v>
      </c>
    </row>
    <row r="28" spans="1:15" x14ac:dyDescent="0.3">
      <c r="A28" t="s">
        <v>12</v>
      </c>
      <c r="B28">
        <v>421</v>
      </c>
      <c r="E28" s="31" t="s">
        <v>33</v>
      </c>
    </row>
    <row r="29" spans="1:15" x14ac:dyDescent="0.3">
      <c r="A29" s="1"/>
      <c r="B29" s="2"/>
      <c r="C29" s="69" t="s">
        <v>14</v>
      </c>
      <c r="D29" s="70"/>
      <c r="E29" s="70"/>
      <c r="F29" s="70"/>
      <c r="G29" s="71"/>
      <c r="H29" s="69" t="s">
        <v>26</v>
      </c>
      <c r="I29" s="70"/>
      <c r="J29" s="70"/>
      <c r="K29" s="70"/>
      <c r="L29" s="71"/>
      <c r="M29" s="69" t="s">
        <v>28</v>
      </c>
      <c r="N29" s="70"/>
      <c r="O29" s="71"/>
    </row>
    <row r="30" spans="1:15" x14ac:dyDescent="0.3">
      <c r="A30" s="3" t="s">
        <v>0</v>
      </c>
      <c r="B30" s="4" t="s">
        <v>34</v>
      </c>
      <c r="C30" s="9" t="s">
        <v>16</v>
      </c>
      <c r="D30" s="10" t="s">
        <v>17</v>
      </c>
      <c r="E30" s="10" t="s">
        <v>18</v>
      </c>
      <c r="F30" s="10" t="s">
        <v>19</v>
      </c>
      <c r="G30" s="11" t="s">
        <v>20</v>
      </c>
      <c r="H30" s="1" t="s">
        <v>16</v>
      </c>
      <c r="I30" s="2" t="s">
        <v>17</v>
      </c>
      <c r="J30" s="2" t="s">
        <v>18</v>
      </c>
      <c r="K30" s="2" t="s">
        <v>19</v>
      </c>
      <c r="L30" s="17" t="s">
        <v>20</v>
      </c>
      <c r="M30" s="26" t="s">
        <v>29</v>
      </c>
      <c r="N30" s="27" t="s">
        <v>30</v>
      </c>
      <c r="O30" s="28" t="s">
        <v>31</v>
      </c>
    </row>
    <row r="31" spans="1:15" x14ac:dyDescent="0.3">
      <c r="A31" s="3" t="s">
        <v>1</v>
      </c>
      <c r="B31" s="4">
        <v>20525</v>
      </c>
      <c r="C31" s="3">
        <v>20146</v>
      </c>
      <c r="D31" s="4">
        <v>369</v>
      </c>
      <c r="E31" s="4">
        <v>9</v>
      </c>
      <c r="F31" s="16">
        <v>1</v>
      </c>
      <c r="G31" s="16">
        <v>0</v>
      </c>
      <c r="H31" s="12">
        <f>(C31/$B$31)*100</f>
        <v>98.153471376370277</v>
      </c>
      <c r="I31" s="19">
        <f t="shared" ref="I31:L31" si="14">(D31/$B$31)*100</f>
        <v>1.7978075517661389</v>
      </c>
      <c r="J31" s="19">
        <f t="shared" si="14"/>
        <v>4.38489646772229E-2</v>
      </c>
      <c r="K31" s="19">
        <f t="shared" si="14"/>
        <v>4.8721071863580996E-3</v>
      </c>
      <c r="L31" s="20">
        <f t="shared" si="14"/>
        <v>0</v>
      </c>
      <c r="M31" s="25">
        <f>SUM(J31:L31)</f>
        <v>4.8721071863581003E-2</v>
      </c>
      <c r="N31" s="18">
        <f>(I31)</f>
        <v>1.7978075517661389</v>
      </c>
      <c r="O31" s="21">
        <f>(H31)</f>
        <v>98.153471376370277</v>
      </c>
    </row>
    <row r="32" spans="1:15" x14ac:dyDescent="0.3">
      <c r="A32" s="3" t="s">
        <v>2</v>
      </c>
      <c r="B32" s="4">
        <v>2443</v>
      </c>
      <c r="C32" s="3">
        <v>2075</v>
      </c>
      <c r="D32" s="4">
        <v>335</v>
      </c>
      <c r="E32" s="4">
        <v>25</v>
      </c>
      <c r="F32" s="16">
        <v>6</v>
      </c>
      <c r="G32" s="16">
        <v>2</v>
      </c>
      <c r="H32" s="13">
        <f>(C32/$B$32)*100</f>
        <v>84.936553417928778</v>
      </c>
      <c r="I32" s="18">
        <f t="shared" ref="I32:L32" si="15">(D32/$B$32)*100</f>
        <v>13.712648383135489</v>
      </c>
      <c r="J32" s="18">
        <f t="shared" si="15"/>
        <v>1.0233319688907081</v>
      </c>
      <c r="K32" s="18">
        <f t="shared" si="15"/>
        <v>0.24559967253376994</v>
      </c>
      <c r="L32" s="21">
        <f t="shared" si="15"/>
        <v>8.1866557511256655E-2</v>
      </c>
      <c r="M32" s="25">
        <f t="shared" ref="M32:M34" si="16">SUM(J32:L32)</f>
        <v>1.3507981989357347</v>
      </c>
      <c r="N32" s="18">
        <f t="shared" ref="N32:N34" si="17">(I32)</f>
        <v>13.712648383135489</v>
      </c>
      <c r="O32" s="21">
        <f t="shared" ref="O32:O34" si="18">(H32)</f>
        <v>84.936553417928778</v>
      </c>
    </row>
    <row r="33" spans="1:15" x14ac:dyDescent="0.3">
      <c r="A33" s="3" t="s">
        <v>3</v>
      </c>
      <c r="B33" s="4">
        <v>1332</v>
      </c>
      <c r="C33" s="3">
        <v>988</v>
      </c>
      <c r="D33" s="4">
        <v>300</v>
      </c>
      <c r="E33" s="4">
        <v>29</v>
      </c>
      <c r="F33" s="16">
        <v>7</v>
      </c>
      <c r="G33" s="16">
        <v>8</v>
      </c>
      <c r="H33" s="13">
        <f>(C33/$B$33)*100</f>
        <v>74.174174174174183</v>
      </c>
      <c r="I33" s="18">
        <f t="shared" ref="I33:L33" si="19">(D33/$B$33)*100</f>
        <v>22.522522522522522</v>
      </c>
      <c r="J33" s="18">
        <f t="shared" si="19"/>
        <v>2.1771771771771768</v>
      </c>
      <c r="K33" s="18">
        <f t="shared" si="19"/>
        <v>0.52552552552552556</v>
      </c>
      <c r="L33" s="21">
        <f t="shared" si="19"/>
        <v>0.60060060060060061</v>
      </c>
      <c r="M33" s="25">
        <f t="shared" si="16"/>
        <v>3.303303303303303</v>
      </c>
      <c r="N33" s="18">
        <f t="shared" si="17"/>
        <v>22.522522522522522</v>
      </c>
      <c r="O33" s="21">
        <f t="shared" si="18"/>
        <v>74.174174174174183</v>
      </c>
    </row>
    <row r="34" spans="1:15" x14ac:dyDescent="0.3">
      <c r="A34" s="6" t="s">
        <v>4</v>
      </c>
      <c r="B34" s="7">
        <v>995</v>
      </c>
      <c r="C34" s="6">
        <v>664</v>
      </c>
      <c r="D34" s="7">
        <v>285</v>
      </c>
      <c r="E34" s="7">
        <v>31</v>
      </c>
      <c r="F34" s="7">
        <v>6</v>
      </c>
      <c r="G34" s="7">
        <v>9</v>
      </c>
      <c r="H34" s="14">
        <f>(C34/$B$34)*100</f>
        <v>66.733668341708537</v>
      </c>
      <c r="I34" s="22">
        <f t="shared" ref="I34:L34" si="20">(D34/$B$34)*100</f>
        <v>28.643216080402013</v>
      </c>
      <c r="J34" s="22">
        <f t="shared" si="20"/>
        <v>3.1155778894472363</v>
      </c>
      <c r="K34" s="22">
        <f t="shared" si="20"/>
        <v>0.60301507537688437</v>
      </c>
      <c r="L34" s="23">
        <f t="shared" si="20"/>
        <v>0.90452261306532655</v>
      </c>
      <c r="M34" s="32">
        <f t="shared" si="16"/>
        <v>4.6231155778894468</v>
      </c>
      <c r="N34" s="22">
        <f t="shared" si="17"/>
        <v>28.643216080402013</v>
      </c>
      <c r="O34" s="23">
        <f t="shared" si="18"/>
        <v>66.733668341708537</v>
      </c>
    </row>
    <row r="36" spans="1:15" x14ac:dyDescent="0.3">
      <c r="A36" s="1"/>
      <c r="B36" s="2"/>
      <c r="C36" s="69" t="s">
        <v>15</v>
      </c>
      <c r="D36" s="70"/>
      <c r="E36" s="70"/>
      <c r="F36" s="70"/>
      <c r="G36" s="71"/>
      <c r="H36" s="69" t="s">
        <v>27</v>
      </c>
      <c r="I36" s="70"/>
      <c r="J36" s="70"/>
      <c r="K36" s="70"/>
      <c r="L36" s="71"/>
      <c r="M36" s="69" t="s">
        <v>32</v>
      </c>
      <c r="N36" s="70"/>
      <c r="O36" s="71"/>
    </row>
    <row r="37" spans="1:15" x14ac:dyDescent="0.3">
      <c r="A37" s="3" t="s">
        <v>0</v>
      </c>
      <c r="B37" s="4" t="s">
        <v>13</v>
      </c>
      <c r="C37" s="9" t="s">
        <v>21</v>
      </c>
      <c r="D37" s="10" t="s">
        <v>22</v>
      </c>
      <c r="E37" s="10" t="s">
        <v>25</v>
      </c>
      <c r="F37" s="10" t="s">
        <v>23</v>
      </c>
      <c r="G37" s="11" t="s">
        <v>24</v>
      </c>
      <c r="H37" s="1" t="s">
        <v>21</v>
      </c>
      <c r="I37" s="2" t="s">
        <v>22</v>
      </c>
      <c r="J37" s="2" t="s">
        <v>25</v>
      </c>
      <c r="K37" s="2" t="s">
        <v>23</v>
      </c>
      <c r="L37" s="17" t="s">
        <v>24</v>
      </c>
      <c r="M37" s="26" t="s">
        <v>29</v>
      </c>
      <c r="N37" s="27" t="s">
        <v>30</v>
      </c>
      <c r="O37" s="28" t="s">
        <v>31</v>
      </c>
    </row>
    <row r="38" spans="1:15" x14ac:dyDescent="0.3">
      <c r="A38" s="3" t="s">
        <v>1</v>
      </c>
      <c r="B38" s="4">
        <v>421</v>
      </c>
      <c r="C38" s="3">
        <v>31</v>
      </c>
      <c r="D38" s="4">
        <v>390</v>
      </c>
      <c r="E38" s="16">
        <v>0</v>
      </c>
      <c r="F38" s="16">
        <v>0</v>
      </c>
      <c r="G38" s="4">
        <v>0</v>
      </c>
      <c r="H38" s="12">
        <f>(C38/$B$38)*100</f>
        <v>7.3634204275534438</v>
      </c>
      <c r="I38" s="19">
        <f t="shared" ref="I38:L38" si="21">(D38/$B$38)*100</f>
        <v>92.63657957244655</v>
      </c>
      <c r="J38" s="19">
        <f t="shared" si="21"/>
        <v>0</v>
      </c>
      <c r="K38" s="19">
        <f t="shared" si="21"/>
        <v>0</v>
      </c>
      <c r="L38" s="20">
        <f t="shared" si="21"/>
        <v>0</v>
      </c>
      <c r="M38" s="19">
        <f>H38</f>
        <v>7.3634204275534438</v>
      </c>
      <c r="N38" s="19">
        <f>(I38)</f>
        <v>92.63657957244655</v>
      </c>
      <c r="O38" s="20">
        <f>SUM(J38:L38)</f>
        <v>0</v>
      </c>
    </row>
    <row r="39" spans="1:15" x14ac:dyDescent="0.3">
      <c r="A39" s="3" t="s">
        <v>2</v>
      </c>
      <c r="B39" s="4">
        <v>421</v>
      </c>
      <c r="C39" s="3">
        <v>7</v>
      </c>
      <c r="D39" s="4">
        <v>414</v>
      </c>
      <c r="E39" s="4">
        <v>0</v>
      </c>
      <c r="F39" s="4">
        <v>0</v>
      </c>
      <c r="G39" s="4">
        <v>0</v>
      </c>
      <c r="H39" s="13">
        <f>(C39/$B$39)*100</f>
        <v>1.66270783847981</v>
      </c>
      <c r="I39" s="18">
        <f t="shared" ref="I39:L39" si="22">(D39/$B$39)*100</f>
        <v>98.337292161520182</v>
      </c>
      <c r="J39" s="18">
        <f t="shared" si="22"/>
        <v>0</v>
      </c>
      <c r="K39" s="18">
        <f t="shared" si="22"/>
        <v>0</v>
      </c>
      <c r="L39" s="21">
        <f t="shared" si="22"/>
        <v>0</v>
      </c>
      <c r="M39" s="18">
        <f t="shared" ref="M39:M41" si="23">H39</f>
        <v>1.66270783847981</v>
      </c>
      <c r="N39" s="18">
        <f t="shared" ref="N39:N41" si="24">(I39)</f>
        <v>98.337292161520182</v>
      </c>
      <c r="O39" s="21">
        <f t="shared" ref="O39:O41" si="25">SUM(J39:L39)</f>
        <v>0</v>
      </c>
    </row>
    <row r="40" spans="1:15" x14ac:dyDescent="0.3">
      <c r="A40" s="3" t="s">
        <v>3</v>
      </c>
      <c r="B40" s="4">
        <v>421</v>
      </c>
      <c r="C40" s="3">
        <v>5</v>
      </c>
      <c r="D40" s="4">
        <v>416</v>
      </c>
      <c r="E40" s="4">
        <v>0</v>
      </c>
      <c r="F40" s="4">
        <v>0</v>
      </c>
      <c r="G40" s="4">
        <v>0</v>
      </c>
      <c r="H40" s="13">
        <f>(C40/$B$40)*100</f>
        <v>1.1876484560570071</v>
      </c>
      <c r="I40" s="18">
        <f t="shared" ref="I40:L40" si="26">(D40/$B$40)*100</f>
        <v>98.812351543942995</v>
      </c>
      <c r="J40" s="18">
        <f t="shared" si="26"/>
        <v>0</v>
      </c>
      <c r="K40" s="18">
        <f t="shared" si="26"/>
        <v>0</v>
      </c>
      <c r="L40" s="21">
        <f t="shared" si="26"/>
        <v>0</v>
      </c>
      <c r="M40" s="18">
        <f t="shared" si="23"/>
        <v>1.1876484560570071</v>
      </c>
      <c r="N40" s="18">
        <f t="shared" si="24"/>
        <v>98.812351543942995</v>
      </c>
      <c r="O40" s="21">
        <f t="shared" si="25"/>
        <v>0</v>
      </c>
    </row>
    <row r="41" spans="1:15" x14ac:dyDescent="0.3">
      <c r="A41" s="6" t="s">
        <v>4</v>
      </c>
      <c r="B41" s="7">
        <v>421</v>
      </c>
      <c r="C41" s="6">
        <v>0</v>
      </c>
      <c r="D41" s="7">
        <v>421</v>
      </c>
      <c r="E41" s="7">
        <v>0</v>
      </c>
      <c r="F41" s="7">
        <v>0</v>
      </c>
      <c r="G41" s="7">
        <v>0</v>
      </c>
      <c r="H41" s="14">
        <f>(C41/$B$41)*100</f>
        <v>0</v>
      </c>
      <c r="I41" s="22">
        <f t="shared" ref="I41:L41" si="27">(D41/$B$41)*100</f>
        <v>100</v>
      </c>
      <c r="J41" s="22">
        <f t="shared" si="27"/>
        <v>0</v>
      </c>
      <c r="K41" s="22">
        <f t="shared" si="27"/>
        <v>0</v>
      </c>
      <c r="L41" s="23">
        <f t="shared" si="27"/>
        <v>0</v>
      </c>
      <c r="M41" s="22">
        <f t="shared" si="23"/>
        <v>0</v>
      </c>
      <c r="N41" s="22">
        <f t="shared" si="24"/>
        <v>100</v>
      </c>
      <c r="O41" s="23">
        <f t="shared" si="25"/>
        <v>0</v>
      </c>
    </row>
  </sheetData>
  <mergeCells count="12">
    <mergeCell ref="C13:G13"/>
    <mergeCell ref="C20:G20"/>
    <mergeCell ref="H13:L13"/>
    <mergeCell ref="H20:L20"/>
    <mergeCell ref="M13:O13"/>
    <mergeCell ref="M20:O20"/>
    <mergeCell ref="C29:G29"/>
    <mergeCell ref="H29:L29"/>
    <mergeCell ref="M29:O29"/>
    <mergeCell ref="C36:G36"/>
    <mergeCell ref="H36:L36"/>
    <mergeCell ref="M36:O3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zoomScale="70" zoomScaleNormal="70" workbookViewId="0">
      <selection activeCell="M15" sqref="M15"/>
    </sheetView>
  </sheetViews>
  <sheetFormatPr defaultRowHeight="14.4" x14ac:dyDescent="0.3"/>
  <cols>
    <col min="1" max="1" width="11.88671875" customWidth="1"/>
    <col min="2" max="2" width="10.33203125" customWidth="1"/>
    <col min="3" max="3" width="9.6640625" customWidth="1"/>
    <col min="4" max="4" width="8.88671875" customWidth="1"/>
    <col min="5" max="6" width="9.6640625" customWidth="1"/>
    <col min="7" max="7" width="10.6640625" customWidth="1"/>
    <col min="8" max="8" width="9.6640625" bestFit="1" customWidth="1"/>
    <col min="10" max="11" width="9.6640625" bestFit="1" customWidth="1"/>
    <col min="12" max="12" width="10.6640625" bestFit="1" customWidth="1"/>
    <col min="13" max="13" width="17.33203125" bestFit="1" customWidth="1"/>
    <col min="14" max="14" width="17.21875" bestFit="1" customWidth="1"/>
    <col min="15" max="15" width="16.109375" bestFit="1" customWidth="1"/>
    <col min="17" max="17" width="17.88671875" bestFit="1" customWidth="1"/>
    <col min="18" max="18" width="17.6640625" bestFit="1" customWidth="1"/>
    <col min="19" max="19" width="16.6640625" bestFit="1" customWidth="1"/>
  </cols>
  <sheetData>
    <row r="1" spans="1:19" x14ac:dyDescent="0.3">
      <c r="A1" t="s">
        <v>11</v>
      </c>
    </row>
    <row r="2" spans="1:19" x14ac:dyDescent="0.3">
      <c r="A2" t="s">
        <v>0</v>
      </c>
      <c r="B2" t="s">
        <v>5</v>
      </c>
    </row>
    <row r="3" spans="1:19" x14ac:dyDescent="0.3">
      <c r="A3" t="s">
        <v>1</v>
      </c>
      <c r="B3" t="s">
        <v>6</v>
      </c>
    </row>
    <row r="4" spans="1:19" x14ac:dyDescent="0.3">
      <c r="A4" t="s">
        <v>2</v>
      </c>
      <c r="B4" t="s">
        <v>7</v>
      </c>
    </row>
    <row r="5" spans="1:19" x14ac:dyDescent="0.3">
      <c r="A5" t="s">
        <v>3</v>
      </c>
      <c r="B5" t="s">
        <v>8</v>
      </c>
    </row>
    <row r="6" spans="1:19" x14ac:dyDescent="0.3">
      <c r="A6" t="s">
        <v>4</v>
      </c>
      <c r="B6" t="s">
        <v>8</v>
      </c>
    </row>
    <row r="10" spans="1:19" x14ac:dyDescent="0.3">
      <c r="B10" t="s">
        <v>9</v>
      </c>
    </row>
    <row r="11" spans="1:19" x14ac:dyDescent="0.3">
      <c r="A11" t="s">
        <v>10</v>
      </c>
      <c r="B11">
        <v>467</v>
      </c>
      <c r="J11" s="38"/>
    </row>
    <row r="12" spans="1:19" x14ac:dyDescent="0.3">
      <c r="A12" t="s">
        <v>12</v>
      </c>
      <c r="B12">
        <v>418</v>
      </c>
      <c r="E12" s="31" t="s">
        <v>36</v>
      </c>
    </row>
    <row r="13" spans="1:19" x14ac:dyDescent="0.3">
      <c r="A13" s="1"/>
      <c r="B13" s="2"/>
      <c r="C13" s="69" t="s">
        <v>14</v>
      </c>
      <c r="D13" s="70"/>
      <c r="E13" s="70"/>
      <c r="F13" s="70"/>
      <c r="G13" s="71"/>
      <c r="H13" s="69" t="s">
        <v>26</v>
      </c>
      <c r="I13" s="70"/>
      <c r="J13" s="70"/>
      <c r="K13" s="70"/>
      <c r="L13" s="71"/>
      <c r="M13" s="69" t="s">
        <v>28</v>
      </c>
      <c r="N13" s="70"/>
      <c r="O13" s="71"/>
      <c r="P13" s="24"/>
      <c r="Q13" s="69" t="s">
        <v>39</v>
      </c>
      <c r="R13" s="70"/>
      <c r="S13" s="71"/>
    </row>
    <row r="14" spans="1:19" x14ac:dyDescent="0.3">
      <c r="A14" s="9" t="s">
        <v>0</v>
      </c>
      <c r="B14" s="11" t="s">
        <v>9</v>
      </c>
      <c r="C14" s="9" t="s">
        <v>16</v>
      </c>
      <c r="D14" s="10" t="s">
        <v>17</v>
      </c>
      <c r="E14" s="10" t="s">
        <v>18</v>
      </c>
      <c r="F14" s="10" t="s">
        <v>19</v>
      </c>
      <c r="G14" s="11" t="s">
        <v>20</v>
      </c>
      <c r="H14" s="1" t="s">
        <v>16</v>
      </c>
      <c r="I14" s="2" t="s">
        <v>17</v>
      </c>
      <c r="J14" s="2" t="s">
        <v>18</v>
      </c>
      <c r="K14" s="2" t="s">
        <v>19</v>
      </c>
      <c r="L14" s="17" t="s">
        <v>20</v>
      </c>
      <c r="M14" s="26" t="s">
        <v>29</v>
      </c>
      <c r="N14" s="27" t="s">
        <v>30</v>
      </c>
      <c r="O14" s="28" t="s">
        <v>31</v>
      </c>
      <c r="Q14" s="39" t="s">
        <v>29</v>
      </c>
      <c r="R14" s="35" t="s">
        <v>30</v>
      </c>
      <c r="S14" s="36" t="s">
        <v>31</v>
      </c>
    </row>
    <row r="15" spans="1:19" x14ac:dyDescent="0.3">
      <c r="A15" s="3" t="s">
        <v>1</v>
      </c>
      <c r="B15" s="4">
        <v>1542</v>
      </c>
      <c r="C15" s="1">
        <v>1103</v>
      </c>
      <c r="D15" s="2">
        <v>420</v>
      </c>
      <c r="E15" s="2">
        <v>16</v>
      </c>
      <c r="F15" s="2">
        <v>3</v>
      </c>
      <c r="G15" s="17">
        <v>0</v>
      </c>
      <c r="H15" s="12">
        <f>(C15/$B$15)*100</f>
        <v>71.530479896238646</v>
      </c>
      <c r="I15" s="19">
        <f t="shared" ref="I15:L15" si="0">(D15/$B$15)*100</f>
        <v>27.237354085603112</v>
      </c>
      <c r="J15" s="19">
        <f t="shared" si="0"/>
        <v>1.0376134889753565</v>
      </c>
      <c r="K15" s="19">
        <f t="shared" si="0"/>
        <v>0.19455252918287938</v>
      </c>
      <c r="L15" s="20">
        <f t="shared" si="0"/>
        <v>0</v>
      </c>
      <c r="M15" s="34">
        <f>SUM(J15:L15)</f>
        <v>1.2321660181582359</v>
      </c>
      <c r="N15" s="19">
        <f>(I15)</f>
        <v>27.237354085603112</v>
      </c>
      <c r="O15" s="20">
        <f>(H15)</f>
        <v>71.530479896238646</v>
      </c>
      <c r="Q15" s="40">
        <v>0</v>
      </c>
      <c r="R15" s="41">
        <v>0</v>
      </c>
      <c r="S15" s="42">
        <v>0</v>
      </c>
    </row>
    <row r="16" spans="1:19" x14ac:dyDescent="0.3">
      <c r="A16" s="3" t="s">
        <v>2</v>
      </c>
      <c r="B16" s="4">
        <v>635</v>
      </c>
      <c r="C16" s="3">
        <v>256</v>
      </c>
      <c r="D16" s="4">
        <v>339</v>
      </c>
      <c r="E16" s="4">
        <v>28</v>
      </c>
      <c r="F16" s="16">
        <v>5</v>
      </c>
      <c r="G16" s="5">
        <v>7</v>
      </c>
      <c r="H16" s="13">
        <f>(C16/$B$16)*100</f>
        <v>40.314960629921259</v>
      </c>
      <c r="I16" s="18">
        <f t="shared" ref="I16:L16" si="1">(D16/$B$16)*100</f>
        <v>53.385826771653541</v>
      </c>
      <c r="J16" s="18">
        <f t="shared" si="1"/>
        <v>4.409448818897638</v>
      </c>
      <c r="K16" s="18">
        <f t="shared" si="1"/>
        <v>0.78740157480314954</v>
      </c>
      <c r="L16" s="21">
        <f t="shared" si="1"/>
        <v>1.1023622047244095</v>
      </c>
      <c r="M16" s="29">
        <f t="shared" ref="M16:M18" si="2">SUM(J16:L16)</f>
        <v>6.2992125984251963</v>
      </c>
      <c r="N16" s="18">
        <f t="shared" ref="N16:N18" si="3">(I16)</f>
        <v>53.385826771653541</v>
      </c>
      <c r="O16" s="21">
        <f t="shared" ref="O16:O18" si="4">(H16)</f>
        <v>40.314960629921259</v>
      </c>
      <c r="Q16" s="43">
        <f>(M16-M15)</f>
        <v>5.0670465802669602</v>
      </c>
      <c r="R16" s="47">
        <f t="shared" ref="R16:S20" si="5">(N16-N15)</f>
        <v>26.148472686050429</v>
      </c>
      <c r="S16" s="45">
        <f t="shared" si="5"/>
        <v>-31.215519266317386</v>
      </c>
    </row>
    <row r="17" spans="1:19" x14ac:dyDescent="0.3">
      <c r="A17" s="3" t="s">
        <v>3</v>
      </c>
      <c r="B17" s="4">
        <v>528</v>
      </c>
      <c r="C17" s="3">
        <v>191</v>
      </c>
      <c r="D17" s="4">
        <v>295</v>
      </c>
      <c r="E17" s="4">
        <v>27</v>
      </c>
      <c r="F17" s="16">
        <v>8</v>
      </c>
      <c r="G17" s="5">
        <v>7</v>
      </c>
      <c r="H17" s="13">
        <f>(C17/$B$17)*100</f>
        <v>36.174242424242422</v>
      </c>
      <c r="I17" s="18">
        <f t="shared" ref="I17:L17" si="6">(D17/$B$17)*100</f>
        <v>55.871212121212125</v>
      </c>
      <c r="J17" s="18">
        <f t="shared" si="6"/>
        <v>5.1136363636363642</v>
      </c>
      <c r="K17" s="18">
        <f t="shared" si="6"/>
        <v>1.5151515151515151</v>
      </c>
      <c r="L17" s="21">
        <f t="shared" si="6"/>
        <v>1.3257575757575757</v>
      </c>
      <c r="M17" s="29">
        <f t="shared" si="2"/>
        <v>7.954545454545455</v>
      </c>
      <c r="N17" s="18">
        <f t="shared" si="3"/>
        <v>55.871212121212125</v>
      </c>
      <c r="O17" s="21">
        <f t="shared" si="4"/>
        <v>36.174242424242422</v>
      </c>
      <c r="Q17" s="43">
        <f t="shared" ref="Q17:Q20" si="7">(M17-M16)</f>
        <v>1.6553328561202587</v>
      </c>
      <c r="R17" s="47">
        <f t="shared" si="5"/>
        <v>2.4853853495585838</v>
      </c>
      <c r="S17" s="45">
        <f t="shared" si="5"/>
        <v>-4.1407182056788372</v>
      </c>
    </row>
    <row r="18" spans="1:19" x14ac:dyDescent="0.3">
      <c r="A18" s="3" t="s">
        <v>4</v>
      </c>
      <c r="B18" s="4">
        <v>489</v>
      </c>
      <c r="C18" s="3">
        <v>166</v>
      </c>
      <c r="D18" s="16">
        <v>280</v>
      </c>
      <c r="E18" s="16">
        <v>26</v>
      </c>
      <c r="F18" s="16">
        <v>8</v>
      </c>
      <c r="G18" s="5">
        <v>9</v>
      </c>
      <c r="H18" s="13">
        <f>(C18/$B$18)*100</f>
        <v>33.946830265848668</v>
      </c>
      <c r="I18" s="18">
        <f t="shared" ref="I18:L18" si="8">(D18/$B$18)*100</f>
        <v>57.259713701431494</v>
      </c>
      <c r="J18" s="18">
        <f t="shared" si="8"/>
        <v>5.3169734151329244</v>
      </c>
      <c r="K18" s="18">
        <f t="shared" si="8"/>
        <v>1.6359918200409</v>
      </c>
      <c r="L18" s="21">
        <f t="shared" si="8"/>
        <v>1.8404907975460123</v>
      </c>
      <c r="M18" s="29">
        <f t="shared" si="2"/>
        <v>8.7934560327198366</v>
      </c>
      <c r="N18" s="18">
        <f t="shared" si="3"/>
        <v>57.259713701431494</v>
      </c>
      <c r="O18" s="21">
        <f t="shared" si="4"/>
        <v>33.946830265848668</v>
      </c>
      <c r="Q18" s="43">
        <f t="shared" si="7"/>
        <v>0.83891057817438153</v>
      </c>
      <c r="R18" s="47">
        <f t="shared" si="5"/>
        <v>1.3885015802193692</v>
      </c>
      <c r="S18" s="45">
        <f t="shared" si="5"/>
        <v>-2.2274121583937543</v>
      </c>
    </row>
    <row r="19" spans="1:19" x14ac:dyDescent="0.3">
      <c r="A19" s="15" t="s">
        <v>37</v>
      </c>
      <c r="B19" s="16">
        <v>452</v>
      </c>
      <c r="C19" s="3">
        <v>146</v>
      </c>
      <c r="D19" s="16">
        <v>253</v>
      </c>
      <c r="E19" s="16">
        <v>37</v>
      </c>
      <c r="F19" s="16">
        <v>8</v>
      </c>
      <c r="G19" s="5">
        <v>8</v>
      </c>
      <c r="H19" s="13">
        <f>(C19/$B$19)*100</f>
        <v>32.30088495575221</v>
      </c>
      <c r="I19" s="18">
        <f t="shared" ref="I19:L19" si="9">(D19/$B$19)*100</f>
        <v>55.973451327433629</v>
      </c>
      <c r="J19" s="18">
        <f t="shared" si="9"/>
        <v>8.1858407079646014</v>
      </c>
      <c r="K19" s="18">
        <f t="shared" si="9"/>
        <v>1.7699115044247788</v>
      </c>
      <c r="L19" s="21">
        <f t="shared" si="9"/>
        <v>1.7699115044247788</v>
      </c>
      <c r="M19" s="29">
        <f t="shared" ref="M19:M20" si="10">SUM(J19:L19)</f>
        <v>11.725663716814161</v>
      </c>
      <c r="N19" s="18">
        <f t="shared" ref="N19:N20" si="11">(I19)</f>
        <v>55.973451327433629</v>
      </c>
      <c r="O19" s="21">
        <f t="shared" ref="O19:O20" si="12">(H19)</f>
        <v>32.30088495575221</v>
      </c>
      <c r="Q19" s="43">
        <f t="shared" si="7"/>
        <v>2.9322076840943243</v>
      </c>
      <c r="R19" s="47">
        <f t="shared" si="5"/>
        <v>-1.2862623739978645</v>
      </c>
      <c r="S19" s="45">
        <f t="shared" si="5"/>
        <v>-1.6459453100964581</v>
      </c>
    </row>
    <row r="20" spans="1:19" x14ac:dyDescent="0.3">
      <c r="A20" s="33" t="s">
        <v>38</v>
      </c>
      <c r="B20" s="7">
        <v>415</v>
      </c>
      <c r="C20" s="6">
        <v>123</v>
      </c>
      <c r="D20" s="7">
        <v>238</v>
      </c>
      <c r="E20" s="7">
        <v>34</v>
      </c>
      <c r="F20" s="7">
        <v>11</v>
      </c>
      <c r="G20" s="8">
        <v>9</v>
      </c>
      <c r="H20" s="14">
        <f>(C20/$B$20)*100</f>
        <v>29.638554216867469</v>
      </c>
      <c r="I20" s="22">
        <f t="shared" ref="I20:L20" si="13">(D20/$B$20)*100</f>
        <v>57.349397590361448</v>
      </c>
      <c r="J20" s="22">
        <f t="shared" si="13"/>
        <v>8.19277108433735</v>
      </c>
      <c r="K20" s="22">
        <f t="shared" si="13"/>
        <v>2.6506024096385543</v>
      </c>
      <c r="L20" s="23">
        <f t="shared" si="13"/>
        <v>2.1686746987951806</v>
      </c>
      <c r="M20" s="30">
        <f t="shared" si="10"/>
        <v>13.012048192771084</v>
      </c>
      <c r="N20" s="22">
        <f t="shared" si="11"/>
        <v>57.349397590361448</v>
      </c>
      <c r="O20" s="23">
        <f t="shared" si="12"/>
        <v>29.638554216867469</v>
      </c>
      <c r="Q20" s="44">
        <f t="shared" si="7"/>
        <v>1.2863844759569236</v>
      </c>
      <c r="R20" s="48">
        <f t="shared" si="5"/>
        <v>1.375946262927819</v>
      </c>
      <c r="S20" s="46">
        <f t="shared" si="5"/>
        <v>-2.6623307388847408</v>
      </c>
    </row>
    <row r="22" spans="1:19" x14ac:dyDescent="0.3">
      <c r="A22" s="1"/>
      <c r="B22" s="17"/>
      <c r="C22" s="70" t="s">
        <v>15</v>
      </c>
      <c r="D22" s="70"/>
      <c r="E22" s="70"/>
      <c r="F22" s="70"/>
      <c r="G22" s="71"/>
      <c r="H22" s="69" t="s">
        <v>27</v>
      </c>
      <c r="I22" s="70"/>
      <c r="J22" s="70"/>
      <c r="K22" s="70"/>
      <c r="L22" s="71"/>
      <c r="M22" s="69" t="s">
        <v>32</v>
      </c>
      <c r="N22" s="70"/>
      <c r="O22" s="71"/>
    </row>
    <row r="23" spans="1:19" x14ac:dyDescent="0.3">
      <c r="A23" s="9" t="s">
        <v>0</v>
      </c>
      <c r="B23" s="11" t="s">
        <v>13</v>
      </c>
      <c r="C23" s="10" t="s">
        <v>21</v>
      </c>
      <c r="D23" s="10" t="s">
        <v>22</v>
      </c>
      <c r="E23" s="10" t="s">
        <v>25</v>
      </c>
      <c r="F23" s="10" t="s">
        <v>23</v>
      </c>
      <c r="G23" s="11" t="s">
        <v>24</v>
      </c>
      <c r="H23" s="9" t="s">
        <v>21</v>
      </c>
      <c r="I23" s="10" t="s">
        <v>22</v>
      </c>
      <c r="J23" s="10" t="s">
        <v>25</v>
      </c>
      <c r="K23" s="10" t="s">
        <v>23</v>
      </c>
      <c r="L23" s="11" t="s">
        <v>24</v>
      </c>
      <c r="M23" s="26" t="s">
        <v>29</v>
      </c>
      <c r="N23" s="27" t="s">
        <v>30</v>
      </c>
      <c r="O23" s="28" t="s">
        <v>31</v>
      </c>
      <c r="Q23" s="39" t="s">
        <v>29</v>
      </c>
      <c r="R23" s="35" t="s">
        <v>30</v>
      </c>
      <c r="S23" s="36" t="s">
        <v>31</v>
      </c>
    </row>
    <row r="24" spans="1:19" x14ac:dyDescent="0.3">
      <c r="A24" s="1" t="s">
        <v>1</v>
      </c>
      <c r="B24" s="17">
        <v>418</v>
      </c>
      <c r="C24" s="4">
        <v>45</v>
      </c>
      <c r="D24" s="4">
        <v>296</v>
      </c>
      <c r="E24" s="4">
        <v>67</v>
      </c>
      <c r="F24" s="16">
        <v>9</v>
      </c>
      <c r="G24" s="16">
        <v>1</v>
      </c>
      <c r="H24" s="12">
        <f>(C24/$B$24)*100</f>
        <v>10.76555023923445</v>
      </c>
      <c r="I24" s="19">
        <f>(D24/$B$24)*100</f>
        <v>70.813397129186612</v>
      </c>
      <c r="J24" s="19">
        <f>(E24/$B$24)*100</f>
        <v>16.028708133971293</v>
      </c>
      <c r="K24" s="19">
        <f>(F24/$B$24)*100</f>
        <v>2.1531100478468899</v>
      </c>
      <c r="L24" s="20">
        <f>(G24/$B$24)*100</f>
        <v>0.23923444976076555</v>
      </c>
      <c r="M24" s="12">
        <f>H24</f>
        <v>10.76555023923445</v>
      </c>
      <c r="N24" s="19">
        <f>(I24)</f>
        <v>70.813397129186612</v>
      </c>
      <c r="O24" s="20">
        <f>SUM(J24:L24)</f>
        <v>18.421052631578949</v>
      </c>
      <c r="Q24" s="40">
        <v>0</v>
      </c>
      <c r="R24" s="41">
        <v>0</v>
      </c>
      <c r="S24" s="42">
        <v>0</v>
      </c>
    </row>
    <row r="25" spans="1:19" x14ac:dyDescent="0.3">
      <c r="A25" s="3" t="s">
        <v>2</v>
      </c>
      <c r="B25" s="5">
        <v>418</v>
      </c>
      <c r="C25" s="4">
        <v>12</v>
      </c>
      <c r="D25" s="4">
        <v>371</v>
      </c>
      <c r="E25" s="4">
        <v>30</v>
      </c>
      <c r="F25" s="16">
        <v>5</v>
      </c>
      <c r="G25" s="16">
        <v>0</v>
      </c>
      <c r="H25" s="13">
        <f>(C25/$B$25)*100</f>
        <v>2.8708133971291865</v>
      </c>
      <c r="I25" s="18">
        <f>(D25/$B$25)*100</f>
        <v>88.755980861244026</v>
      </c>
      <c r="J25" s="18">
        <f>(E25/$B$25)*100</f>
        <v>7.1770334928229662</v>
      </c>
      <c r="K25" s="18">
        <f>(F25/$B$25)*100</f>
        <v>1.1961722488038278</v>
      </c>
      <c r="L25" s="21">
        <f>(G25/$B$25)*100</f>
        <v>0</v>
      </c>
      <c r="M25" s="13">
        <f t="shared" ref="M25:M27" si="14">H25</f>
        <v>2.8708133971291865</v>
      </c>
      <c r="N25" s="18">
        <f t="shared" ref="N25:N27" si="15">(I25)</f>
        <v>88.755980861244026</v>
      </c>
      <c r="O25" s="21">
        <f t="shared" ref="O25:O27" si="16">SUM(J25:L25)</f>
        <v>8.3732057416267942</v>
      </c>
      <c r="Q25" s="43">
        <f>(M25-M24)</f>
        <v>-7.8947368421052637</v>
      </c>
      <c r="R25" s="47">
        <f t="shared" ref="R25:R29" si="17">(N25-N24)</f>
        <v>17.942583732057415</v>
      </c>
      <c r="S25" s="45">
        <f t="shared" ref="S25:S29" si="18">(O25-O24)</f>
        <v>-10.047846889952154</v>
      </c>
    </row>
    <row r="26" spans="1:19" x14ac:dyDescent="0.3">
      <c r="A26" s="3" t="s">
        <v>3</v>
      </c>
      <c r="B26" s="5">
        <v>418</v>
      </c>
      <c r="C26" s="4">
        <v>15</v>
      </c>
      <c r="D26" s="4">
        <v>387</v>
      </c>
      <c r="E26" s="4">
        <v>15</v>
      </c>
      <c r="F26" s="16">
        <v>1</v>
      </c>
      <c r="G26" s="16">
        <v>0</v>
      </c>
      <c r="H26" s="13">
        <f>(C26/$B$26)*100</f>
        <v>3.5885167464114831</v>
      </c>
      <c r="I26" s="18">
        <f>(D26/$B$26)*100</f>
        <v>92.58373205741627</v>
      </c>
      <c r="J26" s="18">
        <f>(E26/$B$26)*100</f>
        <v>3.5885167464114831</v>
      </c>
      <c r="K26" s="18">
        <f>(F26/$B$26)*100</f>
        <v>0.23923444976076555</v>
      </c>
      <c r="L26" s="21">
        <f>(G26/$B$26)*100</f>
        <v>0</v>
      </c>
      <c r="M26" s="13">
        <f t="shared" si="14"/>
        <v>3.5885167464114831</v>
      </c>
      <c r="N26" s="18">
        <f t="shared" si="15"/>
        <v>92.58373205741627</v>
      </c>
      <c r="O26" s="21">
        <f t="shared" si="16"/>
        <v>3.8277511961722488</v>
      </c>
      <c r="Q26" s="43">
        <f t="shared" ref="Q26:Q29" si="19">(M26-M25)</f>
        <v>0.71770334928229662</v>
      </c>
      <c r="R26" s="47">
        <f t="shared" si="17"/>
        <v>3.8277511961722439</v>
      </c>
      <c r="S26" s="45">
        <f t="shared" si="18"/>
        <v>-4.545454545454545</v>
      </c>
    </row>
    <row r="27" spans="1:19" x14ac:dyDescent="0.3">
      <c r="A27" s="3" t="s">
        <v>4</v>
      </c>
      <c r="B27" s="5">
        <v>418</v>
      </c>
      <c r="C27" s="16">
        <v>11</v>
      </c>
      <c r="D27" s="16">
        <v>393</v>
      </c>
      <c r="E27" s="16">
        <v>14</v>
      </c>
      <c r="F27" s="16">
        <v>0</v>
      </c>
      <c r="G27" s="16">
        <v>0</v>
      </c>
      <c r="H27" s="13">
        <f>(C27/$B$27)*100</f>
        <v>2.6315789473684208</v>
      </c>
      <c r="I27" s="18">
        <f>(D27/$B$27)*100</f>
        <v>94.019138755980862</v>
      </c>
      <c r="J27" s="18">
        <f>(E27/$B$27)*100</f>
        <v>3.3492822966507179</v>
      </c>
      <c r="K27" s="18">
        <f>(F27/$B$27)*100</f>
        <v>0</v>
      </c>
      <c r="L27" s="21">
        <f>(G27/$B$27)*100</f>
        <v>0</v>
      </c>
      <c r="M27" s="13">
        <f t="shared" si="14"/>
        <v>2.6315789473684208</v>
      </c>
      <c r="N27" s="18">
        <f t="shared" si="15"/>
        <v>94.019138755980862</v>
      </c>
      <c r="O27" s="21">
        <f t="shared" si="16"/>
        <v>3.3492822966507179</v>
      </c>
      <c r="Q27" s="43">
        <f t="shared" si="19"/>
        <v>-0.95693779904306231</v>
      </c>
      <c r="R27" s="47">
        <f t="shared" si="17"/>
        <v>1.4354066985645915</v>
      </c>
      <c r="S27" s="45">
        <f t="shared" si="18"/>
        <v>-0.47846889952153093</v>
      </c>
    </row>
    <row r="28" spans="1:19" x14ac:dyDescent="0.3">
      <c r="A28" s="15" t="s">
        <v>37</v>
      </c>
      <c r="B28" s="5">
        <v>418</v>
      </c>
      <c r="C28" s="16">
        <v>17</v>
      </c>
      <c r="D28" s="16">
        <v>396</v>
      </c>
      <c r="E28" s="16">
        <v>5</v>
      </c>
      <c r="F28" s="16">
        <v>0</v>
      </c>
      <c r="G28" s="16">
        <v>0</v>
      </c>
      <c r="H28" s="13">
        <f>(C28/$B$28)*100</f>
        <v>4.0669856459330145</v>
      </c>
      <c r="I28" s="18">
        <f t="shared" ref="I28:L28" si="20">(D28/$B$28)*100</f>
        <v>94.73684210526315</v>
      </c>
      <c r="J28" s="18">
        <f t="shared" si="20"/>
        <v>1.1961722488038278</v>
      </c>
      <c r="K28" s="18">
        <f t="shared" si="20"/>
        <v>0</v>
      </c>
      <c r="L28" s="21">
        <f t="shared" si="20"/>
        <v>0</v>
      </c>
      <c r="M28" s="13">
        <f t="shared" ref="M28:M29" si="21">H28</f>
        <v>4.0669856459330145</v>
      </c>
      <c r="N28" s="18">
        <f t="shared" ref="N28:N29" si="22">(I28)</f>
        <v>94.73684210526315</v>
      </c>
      <c r="O28" s="21">
        <f t="shared" ref="O28:O29" si="23">SUM(J28:L28)</f>
        <v>1.1961722488038278</v>
      </c>
      <c r="Q28" s="43">
        <f t="shared" si="19"/>
        <v>1.4354066985645937</v>
      </c>
      <c r="R28" s="47">
        <f t="shared" si="17"/>
        <v>0.71770334928228863</v>
      </c>
      <c r="S28" s="45">
        <f t="shared" si="18"/>
        <v>-2.1531100478468899</v>
      </c>
    </row>
    <row r="29" spans="1:19" x14ac:dyDescent="0.3">
      <c r="A29" s="33" t="s">
        <v>38</v>
      </c>
      <c r="B29" s="8">
        <v>418</v>
      </c>
      <c r="C29" s="7">
        <v>18</v>
      </c>
      <c r="D29" s="7">
        <v>391</v>
      </c>
      <c r="E29" s="7">
        <v>9</v>
      </c>
      <c r="F29" s="7">
        <v>0</v>
      </c>
      <c r="G29" s="7">
        <v>0</v>
      </c>
      <c r="H29" s="14">
        <f>(C29/$B$29)*100</f>
        <v>4.3062200956937797</v>
      </c>
      <c r="I29" s="22">
        <f t="shared" ref="I29:L29" si="24">(D29/$B$29)*100</f>
        <v>93.540669856459331</v>
      </c>
      <c r="J29" s="22">
        <f t="shared" si="24"/>
        <v>2.1531100478468899</v>
      </c>
      <c r="K29" s="22">
        <f t="shared" si="24"/>
        <v>0</v>
      </c>
      <c r="L29" s="23">
        <f t="shared" si="24"/>
        <v>0</v>
      </c>
      <c r="M29" s="14">
        <f t="shared" si="21"/>
        <v>4.3062200956937797</v>
      </c>
      <c r="N29" s="22">
        <f t="shared" si="22"/>
        <v>93.540669856459331</v>
      </c>
      <c r="O29" s="23">
        <f t="shared" si="23"/>
        <v>2.1531100478468899</v>
      </c>
      <c r="Q29" s="44">
        <f t="shared" si="19"/>
        <v>0.23923444976076524</v>
      </c>
      <c r="R29" s="48">
        <f t="shared" si="17"/>
        <v>-1.1961722488038191</v>
      </c>
      <c r="S29" s="46">
        <f t="shared" si="18"/>
        <v>0.95693779904306209</v>
      </c>
    </row>
    <row r="31" spans="1:19" x14ac:dyDescent="0.3">
      <c r="B31" t="s">
        <v>9</v>
      </c>
    </row>
    <row r="32" spans="1:19" x14ac:dyDescent="0.3">
      <c r="A32" t="s">
        <v>35</v>
      </c>
      <c r="B32">
        <v>467</v>
      </c>
    </row>
    <row r="33" spans="1:15" x14ac:dyDescent="0.3">
      <c r="A33" t="s">
        <v>12</v>
      </c>
      <c r="B33">
        <v>421</v>
      </c>
      <c r="E33" s="31" t="s">
        <v>33</v>
      </c>
    </row>
    <row r="34" spans="1:15" x14ac:dyDescent="0.3">
      <c r="A34" s="1"/>
      <c r="B34" s="2"/>
      <c r="C34" s="72" t="s">
        <v>14</v>
      </c>
      <c r="D34" s="73"/>
      <c r="E34" s="73"/>
      <c r="F34" s="73"/>
      <c r="G34" s="74"/>
      <c r="H34" s="72" t="s">
        <v>26</v>
      </c>
      <c r="I34" s="73"/>
      <c r="J34" s="73"/>
      <c r="K34" s="73"/>
      <c r="L34" s="74"/>
      <c r="M34" s="72" t="s">
        <v>28</v>
      </c>
      <c r="N34" s="73"/>
      <c r="O34" s="74"/>
    </row>
    <row r="35" spans="1:15" x14ac:dyDescent="0.3">
      <c r="A35" s="9" t="s">
        <v>0</v>
      </c>
      <c r="B35" s="11" t="s">
        <v>34</v>
      </c>
      <c r="C35" s="9" t="s">
        <v>16</v>
      </c>
      <c r="D35" s="10" t="s">
        <v>17</v>
      </c>
      <c r="E35" s="10" t="s">
        <v>18</v>
      </c>
      <c r="F35" s="10" t="s">
        <v>19</v>
      </c>
      <c r="G35" s="11" t="s">
        <v>20</v>
      </c>
      <c r="H35" s="1" t="s">
        <v>16</v>
      </c>
      <c r="I35" s="2" t="s">
        <v>17</v>
      </c>
      <c r="J35" s="2" t="s">
        <v>18</v>
      </c>
      <c r="K35" s="2" t="s">
        <v>19</v>
      </c>
      <c r="L35" s="17" t="s">
        <v>20</v>
      </c>
      <c r="M35" s="26" t="s">
        <v>29</v>
      </c>
      <c r="N35" s="27" t="s">
        <v>30</v>
      </c>
      <c r="O35" s="28" t="s">
        <v>31</v>
      </c>
    </row>
    <row r="36" spans="1:15" x14ac:dyDescent="0.3">
      <c r="A36" s="3" t="s">
        <v>1</v>
      </c>
      <c r="B36" s="4">
        <v>20525</v>
      </c>
      <c r="C36" s="1"/>
      <c r="D36" s="2"/>
      <c r="E36" s="2"/>
      <c r="F36" s="35"/>
      <c r="G36" s="36"/>
      <c r="H36" s="19">
        <f>(C36/$B$36)*100</f>
        <v>0</v>
      </c>
      <c r="I36" s="19">
        <f>(D36/$B$36)*100</f>
        <v>0</v>
      </c>
      <c r="J36" s="19">
        <f>(E36/$B$36)*100</f>
        <v>0</v>
      </c>
      <c r="K36" s="19">
        <f>(F36/$B$36)*100</f>
        <v>0</v>
      </c>
      <c r="L36" s="19">
        <f>(G36/$B$36)*100</f>
        <v>0</v>
      </c>
      <c r="M36" s="34">
        <f>SUM(J36:L36)</f>
        <v>0</v>
      </c>
      <c r="N36" s="19">
        <f>(I36)</f>
        <v>0</v>
      </c>
      <c r="O36" s="20">
        <f>(H36)</f>
        <v>0</v>
      </c>
    </row>
    <row r="37" spans="1:15" x14ac:dyDescent="0.3">
      <c r="A37" s="3" t="s">
        <v>2</v>
      </c>
      <c r="B37" s="4">
        <v>2443</v>
      </c>
      <c r="C37" s="3"/>
      <c r="D37" s="4"/>
      <c r="E37" s="4"/>
      <c r="F37" s="16"/>
      <c r="G37" s="37"/>
      <c r="H37" s="18">
        <f>(C37/$B$37)*100</f>
        <v>0</v>
      </c>
      <c r="I37" s="18">
        <f>(D37/$B$37)*100</f>
        <v>0</v>
      </c>
      <c r="J37" s="18">
        <f>(E37/$B$37)*100</f>
        <v>0</v>
      </c>
      <c r="K37" s="18">
        <f>(F37/$B$37)*100</f>
        <v>0</v>
      </c>
      <c r="L37" s="18">
        <f>(G37/$B$37)*100</f>
        <v>0</v>
      </c>
      <c r="M37" s="29">
        <f t="shared" ref="M37:M39" si="25">SUM(J37:L37)</f>
        <v>0</v>
      </c>
      <c r="N37" s="18">
        <f t="shared" ref="N37:N39" si="26">(I37)</f>
        <v>0</v>
      </c>
      <c r="O37" s="21">
        <f t="shared" ref="O37:O39" si="27">(H37)</f>
        <v>0</v>
      </c>
    </row>
    <row r="38" spans="1:15" x14ac:dyDescent="0.3">
      <c r="A38" s="3" t="s">
        <v>3</v>
      </c>
      <c r="B38" s="4">
        <v>1332</v>
      </c>
      <c r="C38" s="3"/>
      <c r="D38" s="4"/>
      <c r="E38" s="4"/>
      <c r="F38" s="16"/>
      <c r="G38" s="37"/>
      <c r="H38" s="18">
        <f>(C38/$B$38)*100</f>
        <v>0</v>
      </c>
      <c r="I38" s="18">
        <f>(D38/$B$38)*100</f>
        <v>0</v>
      </c>
      <c r="J38" s="18">
        <f>(E38/$B$38)*100</f>
        <v>0</v>
      </c>
      <c r="K38" s="18">
        <f>(F38/$B$38)*100</f>
        <v>0</v>
      </c>
      <c r="L38" s="18">
        <f>(G38/$B$38)*100</f>
        <v>0</v>
      </c>
      <c r="M38" s="29">
        <f t="shared" si="25"/>
        <v>0</v>
      </c>
      <c r="N38" s="18">
        <f t="shared" si="26"/>
        <v>0</v>
      </c>
      <c r="O38" s="21">
        <f t="shared" si="27"/>
        <v>0</v>
      </c>
    </row>
    <row r="39" spans="1:15" x14ac:dyDescent="0.3">
      <c r="A39" s="3" t="s">
        <v>4</v>
      </c>
      <c r="B39" s="4">
        <v>995</v>
      </c>
      <c r="C39" s="3"/>
      <c r="D39" s="4"/>
      <c r="E39" s="4"/>
      <c r="F39" s="4"/>
      <c r="G39" s="5"/>
      <c r="H39" s="18">
        <f>(C39/$B$39)*100</f>
        <v>0</v>
      </c>
      <c r="I39" s="18">
        <f>(D39/$B$39)*100</f>
        <v>0</v>
      </c>
      <c r="J39" s="18">
        <f>(E39/$B$39)*100</f>
        <v>0</v>
      </c>
      <c r="K39" s="18">
        <f>(F39/$B$39)*100</f>
        <v>0</v>
      </c>
      <c r="L39" s="18">
        <f>(G39/$B$39)*100</f>
        <v>0</v>
      </c>
      <c r="M39" s="29">
        <f t="shared" si="25"/>
        <v>0</v>
      </c>
      <c r="N39" s="18">
        <f t="shared" si="26"/>
        <v>0</v>
      </c>
      <c r="O39" s="21">
        <f t="shared" si="27"/>
        <v>0</v>
      </c>
    </row>
    <row r="40" spans="1:15" x14ac:dyDescent="0.3">
      <c r="A40" s="15" t="s">
        <v>37</v>
      </c>
      <c r="B40" s="4"/>
      <c r="C40" s="3"/>
      <c r="D40" s="4"/>
      <c r="E40" s="4"/>
      <c r="F40" s="4"/>
      <c r="G40" s="5"/>
      <c r="H40" s="4"/>
      <c r="I40" s="4"/>
      <c r="J40" s="4"/>
      <c r="K40" s="4"/>
      <c r="L40" s="4"/>
      <c r="M40" s="3"/>
      <c r="N40" s="4"/>
      <c r="O40" s="5"/>
    </row>
    <row r="41" spans="1:15" x14ac:dyDescent="0.3">
      <c r="A41" s="33" t="s">
        <v>38</v>
      </c>
      <c r="B41" s="7"/>
      <c r="C41" s="6"/>
      <c r="D41" s="7"/>
      <c r="E41" s="7"/>
      <c r="F41" s="7"/>
      <c r="G41" s="8"/>
      <c r="H41" s="7"/>
      <c r="I41" s="7"/>
      <c r="J41" s="7"/>
      <c r="K41" s="7"/>
      <c r="L41" s="7"/>
      <c r="M41" s="6"/>
      <c r="N41" s="7"/>
      <c r="O41" s="8"/>
    </row>
    <row r="43" spans="1:15" x14ac:dyDescent="0.3">
      <c r="A43" s="9"/>
      <c r="B43" s="11"/>
      <c r="C43" s="73" t="s">
        <v>15</v>
      </c>
      <c r="D43" s="73"/>
      <c r="E43" s="73"/>
      <c r="F43" s="73"/>
      <c r="G43" s="74"/>
      <c r="H43" s="72" t="s">
        <v>27</v>
      </c>
      <c r="I43" s="73"/>
      <c r="J43" s="73"/>
      <c r="K43" s="73"/>
      <c r="L43" s="74"/>
      <c r="M43" s="72" t="s">
        <v>32</v>
      </c>
      <c r="N43" s="73"/>
      <c r="O43" s="74"/>
    </row>
    <row r="44" spans="1:15" x14ac:dyDescent="0.3">
      <c r="A44" s="3" t="s">
        <v>0</v>
      </c>
      <c r="B44" s="4" t="s">
        <v>13</v>
      </c>
      <c r="C44" s="9" t="s">
        <v>21</v>
      </c>
      <c r="D44" s="10" t="s">
        <v>22</v>
      </c>
      <c r="E44" s="10" t="s">
        <v>25</v>
      </c>
      <c r="F44" s="10" t="s">
        <v>23</v>
      </c>
      <c r="G44" s="11" t="s">
        <v>24</v>
      </c>
      <c r="H44" s="1" t="s">
        <v>21</v>
      </c>
      <c r="I44" s="2" t="s">
        <v>22</v>
      </c>
      <c r="J44" s="2" t="s">
        <v>25</v>
      </c>
      <c r="K44" s="2" t="s">
        <v>23</v>
      </c>
      <c r="L44" s="17" t="s">
        <v>24</v>
      </c>
      <c r="M44" s="26" t="s">
        <v>29</v>
      </c>
      <c r="N44" s="27" t="s">
        <v>30</v>
      </c>
      <c r="O44" s="28" t="s">
        <v>31</v>
      </c>
    </row>
    <row r="45" spans="1:15" x14ac:dyDescent="0.3">
      <c r="A45" s="3" t="s">
        <v>1</v>
      </c>
      <c r="B45" s="4">
        <v>421</v>
      </c>
      <c r="C45" s="1"/>
      <c r="D45" s="2"/>
      <c r="E45" s="35"/>
      <c r="F45" s="35"/>
      <c r="G45" s="17"/>
      <c r="H45" s="19">
        <f>(C45/$B$45)*100</f>
        <v>0</v>
      </c>
      <c r="I45" s="19">
        <f>(D45/$B$45)*100</f>
        <v>0</v>
      </c>
      <c r="J45" s="19">
        <f>(E45/$B$45)*100</f>
        <v>0</v>
      </c>
      <c r="K45" s="19">
        <f>(F45/$B$45)*100</f>
        <v>0</v>
      </c>
      <c r="L45" s="19">
        <f>(G45/$B$45)*100</f>
        <v>0</v>
      </c>
      <c r="M45" s="12">
        <f>H45</f>
        <v>0</v>
      </c>
      <c r="N45" s="19">
        <f>(I45)</f>
        <v>0</v>
      </c>
      <c r="O45" s="20">
        <f>SUM(J45:L45)</f>
        <v>0</v>
      </c>
    </row>
    <row r="46" spans="1:15" x14ac:dyDescent="0.3">
      <c r="A46" s="3" t="s">
        <v>2</v>
      </c>
      <c r="B46" s="4">
        <v>421</v>
      </c>
      <c r="C46" s="3"/>
      <c r="D46" s="4"/>
      <c r="E46" s="4"/>
      <c r="F46" s="4"/>
      <c r="G46" s="5"/>
      <c r="H46" s="18">
        <f>(C46/$B$46)*100</f>
        <v>0</v>
      </c>
      <c r="I46" s="18">
        <f>(D46/$B$46)*100</f>
        <v>0</v>
      </c>
      <c r="J46" s="18">
        <f>(E46/$B$46)*100</f>
        <v>0</v>
      </c>
      <c r="K46" s="18">
        <f>(F46/$B$46)*100</f>
        <v>0</v>
      </c>
      <c r="L46" s="18">
        <f>(G46/$B$46)*100</f>
        <v>0</v>
      </c>
      <c r="M46" s="13">
        <f t="shared" ref="M46:M48" si="28">H46</f>
        <v>0</v>
      </c>
      <c r="N46" s="18">
        <f t="shared" ref="N46:N48" si="29">(I46)</f>
        <v>0</v>
      </c>
      <c r="O46" s="21">
        <f t="shared" ref="O46:O48" si="30">SUM(J46:L46)</f>
        <v>0</v>
      </c>
    </row>
    <row r="47" spans="1:15" x14ac:dyDescent="0.3">
      <c r="A47" s="3" t="s">
        <v>3</v>
      </c>
      <c r="B47" s="4">
        <v>421</v>
      </c>
      <c r="C47" s="3"/>
      <c r="D47" s="4"/>
      <c r="E47" s="4"/>
      <c r="F47" s="4"/>
      <c r="G47" s="5"/>
      <c r="H47" s="18">
        <f>(C47/$B$47)*100</f>
        <v>0</v>
      </c>
      <c r="I47" s="18">
        <f>(D47/$B$47)*100</f>
        <v>0</v>
      </c>
      <c r="J47" s="18">
        <f>(E47/$B$47)*100</f>
        <v>0</v>
      </c>
      <c r="K47" s="18">
        <f>(F47/$B$47)*100</f>
        <v>0</v>
      </c>
      <c r="L47" s="18">
        <f>(G47/$B$47)*100</f>
        <v>0</v>
      </c>
      <c r="M47" s="13">
        <f t="shared" si="28"/>
        <v>0</v>
      </c>
      <c r="N47" s="18">
        <f t="shared" si="29"/>
        <v>0</v>
      </c>
      <c r="O47" s="21">
        <f t="shared" si="30"/>
        <v>0</v>
      </c>
    </row>
    <row r="48" spans="1:15" x14ac:dyDescent="0.3">
      <c r="A48" s="3" t="s">
        <v>4</v>
      </c>
      <c r="B48" s="4">
        <v>421</v>
      </c>
      <c r="C48" s="3"/>
      <c r="D48" s="4"/>
      <c r="E48" s="4"/>
      <c r="F48" s="4"/>
      <c r="G48" s="5"/>
      <c r="H48" s="18">
        <f>(C48/$B$48)*100</f>
        <v>0</v>
      </c>
      <c r="I48" s="18">
        <f>(D48/$B$48)*100</f>
        <v>0</v>
      </c>
      <c r="J48" s="18">
        <f>(E48/$B$48)*100</f>
        <v>0</v>
      </c>
      <c r="K48" s="18">
        <f>(F48/$B$48)*100</f>
        <v>0</v>
      </c>
      <c r="L48" s="18">
        <f>(G48/$B$48)*100</f>
        <v>0</v>
      </c>
      <c r="M48" s="13">
        <f t="shared" si="28"/>
        <v>0</v>
      </c>
      <c r="N48" s="18">
        <f t="shared" si="29"/>
        <v>0</v>
      </c>
      <c r="O48" s="21">
        <f t="shared" si="30"/>
        <v>0</v>
      </c>
    </row>
    <row r="49" spans="1:15" x14ac:dyDescent="0.3">
      <c r="A49" s="15" t="s">
        <v>37</v>
      </c>
      <c r="B49" s="4"/>
      <c r="C49" s="3"/>
      <c r="D49" s="4"/>
      <c r="E49" s="4"/>
      <c r="F49" s="4"/>
      <c r="G49" s="5"/>
      <c r="H49" s="4"/>
      <c r="I49" s="4"/>
      <c r="J49" s="4"/>
      <c r="K49" s="4"/>
      <c r="L49" s="4"/>
      <c r="M49" s="3"/>
      <c r="N49" s="4"/>
      <c r="O49" s="5"/>
    </row>
    <row r="50" spans="1:15" x14ac:dyDescent="0.3">
      <c r="A50" s="33" t="s">
        <v>38</v>
      </c>
      <c r="B50" s="7"/>
      <c r="C50" s="6"/>
      <c r="D50" s="7"/>
      <c r="E50" s="7"/>
      <c r="F50" s="7"/>
      <c r="G50" s="8"/>
      <c r="H50" s="7"/>
      <c r="I50" s="7"/>
      <c r="J50" s="7"/>
      <c r="K50" s="7"/>
      <c r="L50" s="7"/>
      <c r="M50" s="6"/>
      <c r="N50" s="7"/>
      <c r="O50" s="8"/>
    </row>
  </sheetData>
  <mergeCells count="13">
    <mergeCell ref="Q13:S13"/>
    <mergeCell ref="C13:G13"/>
    <mergeCell ref="H13:L13"/>
    <mergeCell ref="M13:O13"/>
    <mergeCell ref="C22:G22"/>
    <mergeCell ref="H22:L22"/>
    <mergeCell ref="M22:O22"/>
    <mergeCell ref="H34:L34"/>
    <mergeCell ref="C34:G34"/>
    <mergeCell ref="M43:O43"/>
    <mergeCell ref="H43:L43"/>
    <mergeCell ref="C43:G43"/>
    <mergeCell ref="M34:O3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0"/>
  <sheetViews>
    <sheetView topLeftCell="A4" zoomScale="85" zoomScaleNormal="85" workbookViewId="0">
      <selection activeCell="B17" sqref="B17"/>
    </sheetView>
  </sheetViews>
  <sheetFormatPr defaultRowHeight="14.4" x14ac:dyDescent="0.3"/>
  <cols>
    <col min="1" max="1" width="11.88671875" customWidth="1"/>
    <col min="2" max="2" width="10.33203125" customWidth="1"/>
    <col min="3" max="3" width="9.6640625" customWidth="1"/>
    <col min="4" max="4" width="8.88671875" customWidth="1"/>
    <col min="5" max="6" width="9.6640625" customWidth="1"/>
    <col min="7" max="7" width="10.6640625" customWidth="1"/>
    <col min="8" max="8" width="9.6640625" bestFit="1" customWidth="1"/>
    <col min="10" max="11" width="9.6640625" bestFit="1" customWidth="1"/>
    <col min="12" max="12" width="10.6640625" bestFit="1" customWidth="1"/>
    <col min="13" max="13" width="17.33203125" bestFit="1" customWidth="1"/>
    <col min="14" max="14" width="17.21875" bestFit="1" customWidth="1"/>
    <col min="15" max="15" width="16.109375" bestFit="1" customWidth="1"/>
    <col min="18" max="18" width="18.6640625" bestFit="1" customWidth="1"/>
    <col min="19" max="19" width="17.44140625" bestFit="1" customWidth="1"/>
    <col min="20" max="20" width="12.44140625" bestFit="1" customWidth="1"/>
  </cols>
  <sheetData>
    <row r="1" spans="1:20" x14ac:dyDescent="0.3">
      <c r="A1" t="s">
        <v>11</v>
      </c>
    </row>
    <row r="2" spans="1:20" x14ac:dyDescent="0.3">
      <c r="A2" t="s">
        <v>0</v>
      </c>
      <c r="B2" t="s">
        <v>5</v>
      </c>
    </row>
    <row r="3" spans="1:20" x14ac:dyDescent="0.3">
      <c r="A3" t="s">
        <v>1</v>
      </c>
      <c r="B3" t="s">
        <v>6</v>
      </c>
    </row>
    <row r="4" spans="1:20" x14ac:dyDescent="0.3">
      <c r="A4" t="s">
        <v>2</v>
      </c>
      <c r="B4" t="s">
        <v>7</v>
      </c>
    </row>
    <row r="5" spans="1:20" x14ac:dyDescent="0.3">
      <c r="A5" t="s">
        <v>3</v>
      </c>
      <c r="B5" t="s">
        <v>8</v>
      </c>
    </row>
    <row r="6" spans="1:20" x14ac:dyDescent="0.3">
      <c r="A6" t="s">
        <v>4</v>
      </c>
      <c r="B6" t="s">
        <v>8</v>
      </c>
    </row>
    <row r="10" spans="1:20" x14ac:dyDescent="0.3">
      <c r="B10" t="s">
        <v>9</v>
      </c>
    </row>
    <row r="11" spans="1:20" x14ac:dyDescent="0.3">
      <c r="A11" t="s">
        <v>10</v>
      </c>
      <c r="B11">
        <v>467</v>
      </c>
      <c r="J11" s="38"/>
    </row>
    <row r="12" spans="1:20" x14ac:dyDescent="0.3">
      <c r="A12" t="s">
        <v>12</v>
      </c>
      <c r="B12">
        <v>418</v>
      </c>
      <c r="E12" s="31" t="s">
        <v>36</v>
      </c>
    </row>
    <row r="13" spans="1:20" x14ac:dyDescent="0.3">
      <c r="A13" s="1"/>
      <c r="B13" s="2"/>
      <c r="C13" s="69" t="s">
        <v>14</v>
      </c>
      <c r="D13" s="70"/>
      <c r="E13" s="70"/>
      <c r="F13" s="70"/>
      <c r="G13" s="71"/>
      <c r="H13" s="69" t="s">
        <v>26</v>
      </c>
      <c r="I13" s="70"/>
      <c r="J13" s="70"/>
      <c r="K13" s="70"/>
      <c r="L13" s="71"/>
      <c r="M13" s="69" t="s">
        <v>28</v>
      </c>
      <c r="N13" s="70"/>
      <c r="O13" s="71"/>
      <c r="P13" s="24"/>
      <c r="Q13" s="24"/>
      <c r="R13" s="72" t="s">
        <v>40</v>
      </c>
      <c r="S13" s="73"/>
      <c r="T13" s="74"/>
    </row>
    <row r="14" spans="1:20" x14ac:dyDescent="0.3">
      <c r="A14" s="9" t="s">
        <v>0</v>
      </c>
      <c r="B14" s="11" t="s">
        <v>9</v>
      </c>
      <c r="C14" s="9" t="s">
        <v>16</v>
      </c>
      <c r="D14" s="10" t="s">
        <v>17</v>
      </c>
      <c r="E14" s="10" t="s">
        <v>18</v>
      </c>
      <c r="F14" s="10" t="s">
        <v>19</v>
      </c>
      <c r="G14" s="11" t="s">
        <v>20</v>
      </c>
      <c r="H14" s="1" t="s">
        <v>16</v>
      </c>
      <c r="I14" s="2" t="s">
        <v>17</v>
      </c>
      <c r="J14" s="2" t="s">
        <v>18</v>
      </c>
      <c r="K14" s="2" t="s">
        <v>19</v>
      </c>
      <c r="L14" s="17" t="s">
        <v>20</v>
      </c>
      <c r="M14" s="26" t="s">
        <v>29</v>
      </c>
      <c r="N14" s="27" t="s">
        <v>30</v>
      </c>
      <c r="O14" s="28" t="s">
        <v>31</v>
      </c>
      <c r="Q14" s="53" t="s">
        <v>0</v>
      </c>
      <c r="R14" s="9" t="s">
        <v>29</v>
      </c>
      <c r="S14" s="10" t="s">
        <v>31</v>
      </c>
      <c r="T14" s="11" t="s">
        <v>41</v>
      </c>
    </row>
    <row r="15" spans="1:20" x14ac:dyDescent="0.3">
      <c r="A15" s="1" t="s">
        <v>1</v>
      </c>
      <c r="B15" s="17">
        <f>SUM(C15:G15)</f>
        <v>439</v>
      </c>
      <c r="C15" s="1"/>
      <c r="D15" s="2">
        <v>420</v>
      </c>
      <c r="E15" s="2">
        <v>16</v>
      </c>
      <c r="F15" s="2">
        <v>3</v>
      </c>
      <c r="G15" s="17">
        <v>0</v>
      </c>
      <c r="H15" s="12">
        <f>(C15/$B$15)*100</f>
        <v>0</v>
      </c>
      <c r="I15" s="19">
        <f t="shared" ref="I15:L15" si="0">(D15/$B$15)*100</f>
        <v>95.671981776765378</v>
      </c>
      <c r="J15" s="19">
        <f t="shared" si="0"/>
        <v>3.6446469248291571</v>
      </c>
      <c r="K15" s="19">
        <f t="shared" si="0"/>
        <v>0.68337129840546695</v>
      </c>
      <c r="L15" s="20">
        <f t="shared" si="0"/>
        <v>0</v>
      </c>
      <c r="M15" s="34">
        <f>SUM(J15:L15)</f>
        <v>4.3280182232346238</v>
      </c>
      <c r="N15" s="19">
        <f>(I15)</f>
        <v>95.671981776765378</v>
      </c>
      <c r="O15" s="20">
        <f>(H15)</f>
        <v>0</v>
      </c>
      <c r="Q15" s="50" t="s">
        <v>1</v>
      </c>
      <c r="R15" s="29">
        <v>4.3280182232346238</v>
      </c>
      <c r="S15" s="18">
        <v>20.64343163538874</v>
      </c>
      <c r="T15" s="21">
        <f>SUM(R15:S15)</f>
        <v>24.971449858623366</v>
      </c>
    </row>
    <row r="16" spans="1:20" x14ac:dyDescent="0.3">
      <c r="A16" s="3" t="s">
        <v>2</v>
      </c>
      <c r="B16" s="5">
        <f t="shared" ref="B16:B20" si="1">SUM(C16:G16)</f>
        <v>379</v>
      </c>
      <c r="C16" s="3"/>
      <c r="D16" s="4">
        <v>339</v>
      </c>
      <c r="E16" s="4">
        <v>28</v>
      </c>
      <c r="F16" s="16">
        <v>5</v>
      </c>
      <c r="G16" s="5">
        <v>7</v>
      </c>
      <c r="H16" s="13">
        <f>(C16/$B$16)*100</f>
        <v>0</v>
      </c>
      <c r="I16" s="18">
        <f t="shared" ref="I16:L16" si="2">(D16/$B$16)*100</f>
        <v>89.445910290237464</v>
      </c>
      <c r="J16" s="18">
        <f t="shared" si="2"/>
        <v>7.3878627968337733</v>
      </c>
      <c r="K16" s="18">
        <f t="shared" si="2"/>
        <v>1.3192612137203166</v>
      </c>
      <c r="L16" s="21">
        <f t="shared" si="2"/>
        <v>1.8469656992084433</v>
      </c>
      <c r="M16" s="29">
        <f t="shared" ref="M16:M20" si="3">SUM(J16:L16)</f>
        <v>10.554089709762533</v>
      </c>
      <c r="N16" s="18">
        <f t="shared" ref="N16:N20" si="4">(I16)</f>
        <v>89.445910290237464</v>
      </c>
      <c r="O16" s="21">
        <f t="shared" ref="O16:O20" si="5">(H16)</f>
        <v>0</v>
      </c>
      <c r="Q16" s="50" t="s">
        <v>2</v>
      </c>
      <c r="R16" s="29">
        <v>10.554089709762533</v>
      </c>
      <c r="S16" s="18">
        <v>8.6206896551724146</v>
      </c>
      <c r="T16" s="21">
        <f t="shared" ref="T16:T20" si="6">SUM(R16:S16)</f>
        <v>19.174779364934949</v>
      </c>
    </row>
    <row r="17" spans="1:20" x14ac:dyDescent="0.3">
      <c r="A17" s="3" t="s">
        <v>3</v>
      </c>
      <c r="B17" s="5">
        <f t="shared" si="1"/>
        <v>337</v>
      </c>
      <c r="C17" s="3"/>
      <c r="D17" s="4">
        <v>295</v>
      </c>
      <c r="E17" s="4">
        <v>27</v>
      </c>
      <c r="F17" s="16">
        <v>8</v>
      </c>
      <c r="G17" s="5">
        <v>7</v>
      </c>
      <c r="H17" s="13">
        <f>(C17/$B$17)*100</f>
        <v>0</v>
      </c>
      <c r="I17" s="18">
        <f t="shared" ref="I17:L17" si="7">(D17/$B$17)*100</f>
        <v>87.53709198813057</v>
      </c>
      <c r="J17" s="18">
        <f t="shared" si="7"/>
        <v>8.0118694362017813</v>
      </c>
      <c r="K17" s="18">
        <f t="shared" si="7"/>
        <v>2.3738872403560833</v>
      </c>
      <c r="L17" s="21">
        <f t="shared" si="7"/>
        <v>2.0771513353115725</v>
      </c>
      <c r="M17" s="29">
        <f t="shared" si="3"/>
        <v>12.462908011869438</v>
      </c>
      <c r="N17" s="18">
        <f t="shared" si="4"/>
        <v>87.53709198813057</v>
      </c>
      <c r="O17" s="21">
        <f t="shared" si="5"/>
        <v>0</v>
      </c>
      <c r="Q17" s="50" t="s">
        <v>3</v>
      </c>
      <c r="R17" s="29">
        <v>12.462908011869438</v>
      </c>
      <c r="S17" s="18">
        <v>3.9702233250620345</v>
      </c>
      <c r="T17" s="21">
        <f t="shared" si="6"/>
        <v>16.433131336931471</v>
      </c>
    </row>
    <row r="18" spans="1:20" x14ac:dyDescent="0.3">
      <c r="A18" s="3" t="s">
        <v>4</v>
      </c>
      <c r="B18" s="5">
        <f t="shared" si="1"/>
        <v>323</v>
      </c>
      <c r="C18" s="3"/>
      <c r="D18" s="16">
        <v>280</v>
      </c>
      <c r="E18" s="16">
        <v>26</v>
      </c>
      <c r="F18" s="16">
        <v>8</v>
      </c>
      <c r="G18" s="5">
        <v>9</v>
      </c>
      <c r="H18" s="13">
        <f>(C18/$B$18)*100</f>
        <v>0</v>
      </c>
      <c r="I18" s="18">
        <f t="shared" ref="I18:L18" si="8">(D18/$B$18)*100</f>
        <v>86.687306501547994</v>
      </c>
      <c r="J18" s="18">
        <f t="shared" si="8"/>
        <v>8.0495356037151709</v>
      </c>
      <c r="K18" s="18">
        <f t="shared" si="8"/>
        <v>2.4767801857585141</v>
      </c>
      <c r="L18" s="21">
        <f t="shared" si="8"/>
        <v>2.7863777089783279</v>
      </c>
      <c r="M18" s="29">
        <f t="shared" si="3"/>
        <v>13.312693498452013</v>
      </c>
      <c r="N18" s="18">
        <f t="shared" si="4"/>
        <v>86.687306501547994</v>
      </c>
      <c r="O18" s="21">
        <f t="shared" si="5"/>
        <v>0</v>
      </c>
      <c r="Q18" s="50" t="s">
        <v>4</v>
      </c>
      <c r="R18" s="29">
        <v>13.312693498452013</v>
      </c>
      <c r="S18" s="18">
        <v>3.4398034398034398</v>
      </c>
      <c r="T18" s="21">
        <f t="shared" si="6"/>
        <v>16.752496938255454</v>
      </c>
    </row>
    <row r="19" spans="1:20" x14ac:dyDescent="0.3">
      <c r="A19" s="15" t="s">
        <v>37</v>
      </c>
      <c r="B19" s="5">
        <f t="shared" si="1"/>
        <v>306</v>
      </c>
      <c r="C19" s="3"/>
      <c r="D19" s="16">
        <v>253</v>
      </c>
      <c r="E19" s="16">
        <v>37</v>
      </c>
      <c r="F19" s="16">
        <v>8</v>
      </c>
      <c r="G19" s="5">
        <v>8</v>
      </c>
      <c r="H19" s="13">
        <f>(C19/$B$19)*100</f>
        <v>0</v>
      </c>
      <c r="I19" s="18">
        <f t="shared" ref="I19:L19" si="9">(D19/$B$19)*100</f>
        <v>82.679738562091501</v>
      </c>
      <c r="J19" s="18">
        <f t="shared" si="9"/>
        <v>12.091503267973856</v>
      </c>
      <c r="K19" s="18">
        <f t="shared" si="9"/>
        <v>2.6143790849673203</v>
      </c>
      <c r="L19" s="21">
        <f t="shared" si="9"/>
        <v>2.6143790849673203</v>
      </c>
      <c r="M19" s="29">
        <f t="shared" si="3"/>
        <v>17.320261437908496</v>
      </c>
      <c r="N19" s="18">
        <f t="shared" si="4"/>
        <v>82.679738562091501</v>
      </c>
      <c r="O19" s="21">
        <f t="shared" si="5"/>
        <v>0</v>
      </c>
      <c r="Q19" s="50" t="s">
        <v>37</v>
      </c>
      <c r="R19" s="29">
        <v>17.320261437908496</v>
      </c>
      <c r="S19" s="18">
        <v>1.2468827930174564</v>
      </c>
      <c r="T19" s="21">
        <f t="shared" si="6"/>
        <v>18.567144230925951</v>
      </c>
    </row>
    <row r="20" spans="1:20" x14ac:dyDescent="0.3">
      <c r="A20" s="33" t="s">
        <v>38</v>
      </c>
      <c r="B20" s="8">
        <f t="shared" si="1"/>
        <v>292</v>
      </c>
      <c r="C20" s="6"/>
      <c r="D20" s="7">
        <v>238</v>
      </c>
      <c r="E20" s="7">
        <v>34</v>
      </c>
      <c r="F20" s="7">
        <v>11</v>
      </c>
      <c r="G20" s="8">
        <v>9</v>
      </c>
      <c r="H20" s="14">
        <f>(C20/$B$20)*100</f>
        <v>0</v>
      </c>
      <c r="I20" s="22">
        <f t="shared" ref="I20:L20" si="10">(D20/$B$20)*100</f>
        <v>81.506849315068493</v>
      </c>
      <c r="J20" s="22">
        <f t="shared" si="10"/>
        <v>11.643835616438356</v>
      </c>
      <c r="K20" s="22">
        <f t="shared" si="10"/>
        <v>3.7671232876712328</v>
      </c>
      <c r="L20" s="23">
        <f t="shared" si="10"/>
        <v>3.0821917808219177</v>
      </c>
      <c r="M20" s="30">
        <f t="shared" si="3"/>
        <v>18.493150684931507</v>
      </c>
      <c r="N20" s="22">
        <f t="shared" si="4"/>
        <v>81.506849315068493</v>
      </c>
      <c r="O20" s="23">
        <f t="shared" si="5"/>
        <v>0</v>
      </c>
      <c r="Q20" s="51" t="s">
        <v>38</v>
      </c>
      <c r="R20" s="30">
        <v>18.493150684931507</v>
      </c>
      <c r="S20" s="22">
        <v>2.25</v>
      </c>
      <c r="T20" s="23">
        <f t="shared" si="6"/>
        <v>20.743150684931507</v>
      </c>
    </row>
    <row r="22" spans="1:20" x14ac:dyDescent="0.3">
      <c r="A22" s="1"/>
      <c r="B22" s="17"/>
      <c r="C22" s="70" t="s">
        <v>15</v>
      </c>
      <c r="D22" s="70"/>
      <c r="E22" s="70"/>
      <c r="F22" s="70"/>
      <c r="G22" s="71"/>
      <c r="H22" s="69" t="s">
        <v>27</v>
      </c>
      <c r="I22" s="70"/>
      <c r="J22" s="70"/>
      <c r="K22" s="70"/>
      <c r="L22" s="71"/>
      <c r="M22" s="69" t="s">
        <v>32</v>
      </c>
      <c r="N22" s="70"/>
      <c r="O22" s="71"/>
      <c r="R22" s="69" t="s">
        <v>56</v>
      </c>
      <c r="S22" s="70"/>
      <c r="T22" s="71"/>
    </row>
    <row r="23" spans="1:20" x14ac:dyDescent="0.3">
      <c r="A23" s="1" t="s">
        <v>0</v>
      </c>
      <c r="B23" s="17" t="s">
        <v>13</v>
      </c>
      <c r="C23" s="10" t="s">
        <v>21</v>
      </c>
      <c r="D23" s="10" t="s">
        <v>22</v>
      </c>
      <c r="E23" s="10" t="s">
        <v>25</v>
      </c>
      <c r="F23" s="10" t="s">
        <v>23</v>
      </c>
      <c r="G23" s="11" t="s">
        <v>24</v>
      </c>
      <c r="H23" s="9" t="s">
        <v>21</v>
      </c>
      <c r="I23" s="10" t="s">
        <v>22</v>
      </c>
      <c r="J23" s="10" t="s">
        <v>25</v>
      </c>
      <c r="K23" s="10" t="s">
        <v>23</v>
      </c>
      <c r="L23" s="11" t="s">
        <v>24</v>
      </c>
      <c r="M23" s="26" t="s">
        <v>29</v>
      </c>
      <c r="N23" s="27" t="s">
        <v>30</v>
      </c>
      <c r="O23" s="28" t="s">
        <v>31</v>
      </c>
      <c r="Q23" s="53" t="s">
        <v>0</v>
      </c>
      <c r="R23" s="26" t="s">
        <v>57</v>
      </c>
      <c r="S23" s="27" t="s">
        <v>58</v>
      </c>
      <c r="T23" s="28" t="s">
        <v>59</v>
      </c>
    </row>
    <row r="24" spans="1:20" x14ac:dyDescent="0.3">
      <c r="A24" s="1" t="s">
        <v>1</v>
      </c>
      <c r="B24" s="17">
        <f>SUM(D24:G24)</f>
        <v>373</v>
      </c>
      <c r="C24" s="4"/>
      <c r="D24" s="4">
        <v>296</v>
      </c>
      <c r="E24" s="4">
        <v>67</v>
      </c>
      <c r="F24" s="16">
        <v>9</v>
      </c>
      <c r="G24" s="16">
        <v>1</v>
      </c>
      <c r="H24" s="12">
        <f>(C24/$B$24)*100</f>
        <v>0</v>
      </c>
      <c r="I24" s="19">
        <f>(D24/$B$24)*100</f>
        <v>79.356568364611263</v>
      </c>
      <c r="J24" s="19">
        <f>(E24/$B$24)*100</f>
        <v>17.962466487935657</v>
      </c>
      <c r="K24" s="19">
        <f>(F24/$B$24)*100</f>
        <v>2.4128686327077746</v>
      </c>
      <c r="L24" s="20">
        <f>(G24/$B$24)*100</f>
        <v>0.26809651474530832</v>
      </c>
      <c r="M24" s="12">
        <f>H24</f>
        <v>0</v>
      </c>
      <c r="N24" s="19">
        <f>(I24)</f>
        <v>79.356568364611263</v>
      </c>
      <c r="O24" s="20">
        <f>SUM(J24:L24)</f>
        <v>20.64343163538874</v>
      </c>
      <c r="Q24" s="50" t="s">
        <v>1</v>
      </c>
      <c r="R24" s="66">
        <f>SUM(D15:G15)</f>
        <v>439</v>
      </c>
      <c r="S24" s="67">
        <f>(R24/B$12)</f>
        <v>1.0502392344497609</v>
      </c>
      <c r="T24" s="68">
        <f>(R24/B$11)</f>
        <v>0.94004282655246252</v>
      </c>
    </row>
    <row r="25" spans="1:20" x14ac:dyDescent="0.3">
      <c r="A25" s="3" t="s">
        <v>2</v>
      </c>
      <c r="B25" s="5">
        <f t="shared" ref="B25:B29" si="11">SUM(D25:G25)</f>
        <v>406</v>
      </c>
      <c r="C25" s="4"/>
      <c r="D25" s="4">
        <v>371</v>
      </c>
      <c r="E25" s="4">
        <v>30</v>
      </c>
      <c r="F25" s="16">
        <v>5</v>
      </c>
      <c r="G25" s="16">
        <v>0</v>
      </c>
      <c r="H25" s="13">
        <f>(C25/$B$25)*100</f>
        <v>0</v>
      </c>
      <c r="I25" s="18">
        <f>(D25/$B$25)*100</f>
        <v>91.379310344827587</v>
      </c>
      <c r="J25" s="18">
        <f>(E25/$B$25)*100</f>
        <v>7.389162561576355</v>
      </c>
      <c r="K25" s="18">
        <f>(F25/$B$25)*100</f>
        <v>1.2315270935960592</v>
      </c>
      <c r="L25" s="21">
        <f>(G25/$B$25)*100</f>
        <v>0</v>
      </c>
      <c r="M25" s="13">
        <f t="shared" ref="M25:M29" si="12">H25</f>
        <v>0</v>
      </c>
      <c r="N25" s="18">
        <f t="shared" ref="N25:N29" si="13">(I25)</f>
        <v>91.379310344827587</v>
      </c>
      <c r="O25" s="21">
        <f t="shared" ref="O25:O29" si="14">SUM(J25:L25)</f>
        <v>8.6206896551724146</v>
      </c>
      <c r="Q25" s="50" t="s">
        <v>2</v>
      </c>
      <c r="R25" s="61">
        <f t="shared" ref="R25:R29" si="15">SUM(D16:G16)</f>
        <v>379</v>
      </c>
      <c r="S25" s="64">
        <f t="shared" ref="S25:S29" si="16">(R25/B$12)</f>
        <v>0.90669856459330145</v>
      </c>
      <c r="T25" s="60">
        <f t="shared" ref="T25:T29" si="17">(R25/B$11)</f>
        <v>0.81156316916488225</v>
      </c>
    </row>
    <row r="26" spans="1:20" x14ac:dyDescent="0.3">
      <c r="A26" s="3" t="s">
        <v>3</v>
      </c>
      <c r="B26" s="5">
        <f t="shared" si="11"/>
        <v>403</v>
      </c>
      <c r="C26" s="4"/>
      <c r="D26" s="4">
        <v>387</v>
      </c>
      <c r="E26" s="4">
        <v>15</v>
      </c>
      <c r="F26" s="16">
        <v>1</v>
      </c>
      <c r="G26" s="16">
        <v>0</v>
      </c>
      <c r="H26" s="13">
        <f>(C26/$B$26)*100</f>
        <v>0</v>
      </c>
      <c r="I26" s="18">
        <f>(D26/$B$26)*100</f>
        <v>96.029776674937963</v>
      </c>
      <c r="J26" s="18">
        <f>(E26/$B$26)*100</f>
        <v>3.7220843672456572</v>
      </c>
      <c r="K26" s="18">
        <f>(F26/$B$26)*100</f>
        <v>0.24813895781637718</v>
      </c>
      <c r="L26" s="21">
        <f>(G26/$B$26)*100</f>
        <v>0</v>
      </c>
      <c r="M26" s="13">
        <f t="shared" si="12"/>
        <v>0</v>
      </c>
      <c r="N26" s="18">
        <f t="shared" si="13"/>
        <v>96.029776674937963</v>
      </c>
      <c r="O26" s="21">
        <f t="shared" si="14"/>
        <v>3.9702233250620345</v>
      </c>
      <c r="Q26" s="50" t="s">
        <v>3</v>
      </c>
      <c r="R26" s="61">
        <f t="shared" si="15"/>
        <v>337</v>
      </c>
      <c r="S26" s="64">
        <f t="shared" si="16"/>
        <v>0.80622009569377995</v>
      </c>
      <c r="T26" s="60">
        <f t="shared" si="17"/>
        <v>0.72162740899357602</v>
      </c>
    </row>
    <row r="27" spans="1:20" x14ac:dyDescent="0.3">
      <c r="A27" s="3" t="s">
        <v>4</v>
      </c>
      <c r="B27" s="5">
        <f t="shared" si="11"/>
        <v>407</v>
      </c>
      <c r="C27" s="16"/>
      <c r="D27" s="16">
        <v>393</v>
      </c>
      <c r="E27" s="16">
        <v>14</v>
      </c>
      <c r="F27" s="16">
        <v>0</v>
      </c>
      <c r="G27" s="16">
        <v>0</v>
      </c>
      <c r="H27" s="13">
        <f>(C27/$B$27)*100</f>
        <v>0</v>
      </c>
      <c r="I27" s="18">
        <f>(D27/$B$27)*100</f>
        <v>96.560196560196559</v>
      </c>
      <c r="J27" s="18">
        <f>(E27/$B$27)*100</f>
        <v>3.4398034398034398</v>
      </c>
      <c r="K27" s="18">
        <f>(F27/$B$27)*100</f>
        <v>0</v>
      </c>
      <c r="L27" s="21">
        <f>(G27/$B$27)*100</f>
        <v>0</v>
      </c>
      <c r="M27" s="13">
        <f t="shared" si="12"/>
        <v>0</v>
      </c>
      <c r="N27" s="18">
        <f t="shared" si="13"/>
        <v>96.560196560196559</v>
      </c>
      <c r="O27" s="21">
        <f t="shared" si="14"/>
        <v>3.4398034398034398</v>
      </c>
      <c r="Q27" s="50" t="s">
        <v>4</v>
      </c>
      <c r="R27" s="61">
        <f t="shared" si="15"/>
        <v>323</v>
      </c>
      <c r="S27" s="64">
        <f t="shared" si="16"/>
        <v>0.77272727272727271</v>
      </c>
      <c r="T27" s="60">
        <f t="shared" si="17"/>
        <v>0.69164882226980728</v>
      </c>
    </row>
    <row r="28" spans="1:20" x14ac:dyDescent="0.3">
      <c r="A28" s="15" t="s">
        <v>37</v>
      </c>
      <c r="B28" s="5">
        <f t="shared" si="11"/>
        <v>401</v>
      </c>
      <c r="C28" s="16"/>
      <c r="D28" s="16">
        <v>396</v>
      </c>
      <c r="E28" s="16">
        <v>5</v>
      </c>
      <c r="F28" s="16">
        <v>0</v>
      </c>
      <c r="G28" s="16">
        <v>0</v>
      </c>
      <c r="H28" s="13">
        <f>(C28/$B$28)*100</f>
        <v>0</v>
      </c>
      <c r="I28" s="18">
        <f t="shared" ref="I28:L28" si="18">(D28/$B$28)*100</f>
        <v>98.753117206982537</v>
      </c>
      <c r="J28" s="18">
        <f t="shared" si="18"/>
        <v>1.2468827930174564</v>
      </c>
      <c r="K28" s="18">
        <f t="shared" si="18"/>
        <v>0</v>
      </c>
      <c r="L28" s="21">
        <f t="shared" si="18"/>
        <v>0</v>
      </c>
      <c r="M28" s="13">
        <f t="shared" si="12"/>
        <v>0</v>
      </c>
      <c r="N28" s="18">
        <f t="shared" si="13"/>
        <v>98.753117206982537</v>
      </c>
      <c r="O28" s="21">
        <f t="shared" si="14"/>
        <v>1.2468827930174564</v>
      </c>
      <c r="Q28" s="50" t="s">
        <v>37</v>
      </c>
      <c r="R28" s="61">
        <f t="shared" si="15"/>
        <v>306</v>
      </c>
      <c r="S28" s="64">
        <f t="shared" si="16"/>
        <v>0.73205741626794263</v>
      </c>
      <c r="T28" s="60">
        <f t="shared" si="17"/>
        <v>0.65524625267665948</v>
      </c>
    </row>
    <row r="29" spans="1:20" x14ac:dyDescent="0.3">
      <c r="A29" s="33" t="s">
        <v>38</v>
      </c>
      <c r="B29" s="8">
        <f t="shared" si="11"/>
        <v>400</v>
      </c>
      <c r="C29" s="7"/>
      <c r="D29" s="7">
        <v>391</v>
      </c>
      <c r="E29" s="7">
        <v>9</v>
      </c>
      <c r="F29" s="7">
        <v>0</v>
      </c>
      <c r="G29" s="7">
        <v>0</v>
      </c>
      <c r="H29" s="14">
        <f>(C29/$B$29)*100</f>
        <v>0</v>
      </c>
      <c r="I29" s="22">
        <f t="shared" ref="I29:L29" si="19">(D29/$B$29)*100</f>
        <v>97.75</v>
      </c>
      <c r="J29" s="22">
        <f t="shared" si="19"/>
        <v>2.25</v>
      </c>
      <c r="K29" s="22">
        <f t="shared" si="19"/>
        <v>0</v>
      </c>
      <c r="L29" s="23">
        <f t="shared" si="19"/>
        <v>0</v>
      </c>
      <c r="M29" s="14">
        <f t="shared" si="12"/>
        <v>0</v>
      </c>
      <c r="N29" s="22">
        <f t="shared" si="13"/>
        <v>97.75</v>
      </c>
      <c r="O29" s="23">
        <f t="shared" si="14"/>
        <v>2.25</v>
      </c>
      <c r="Q29" s="51" t="s">
        <v>38</v>
      </c>
      <c r="R29" s="62">
        <f t="shared" si="15"/>
        <v>292</v>
      </c>
      <c r="S29" s="65">
        <f t="shared" si="16"/>
        <v>0.69856459330143539</v>
      </c>
      <c r="T29" s="63">
        <f t="shared" si="17"/>
        <v>0.62526766595289074</v>
      </c>
    </row>
    <row r="30" spans="1:20" x14ac:dyDescent="0.3">
      <c r="Q30" s="4"/>
      <c r="R30" s="59"/>
      <c r="S30" s="64"/>
      <c r="T30" s="64"/>
    </row>
    <row r="31" spans="1:20" x14ac:dyDescent="0.3">
      <c r="B31" t="s">
        <v>9</v>
      </c>
      <c r="R31" s="69" t="s">
        <v>60</v>
      </c>
      <c r="S31" s="70"/>
      <c r="T31" s="71"/>
    </row>
    <row r="32" spans="1:20" x14ac:dyDescent="0.3">
      <c r="A32" t="s">
        <v>35</v>
      </c>
      <c r="B32">
        <v>467</v>
      </c>
      <c r="Q32" s="53" t="s">
        <v>0</v>
      </c>
      <c r="R32" s="26" t="s">
        <v>57</v>
      </c>
      <c r="S32" s="27" t="s">
        <v>58</v>
      </c>
      <c r="T32" s="28" t="s">
        <v>59</v>
      </c>
    </row>
    <row r="33" spans="1:20" x14ac:dyDescent="0.3">
      <c r="A33" t="s">
        <v>12</v>
      </c>
      <c r="B33">
        <v>421</v>
      </c>
      <c r="E33" s="31" t="s">
        <v>33</v>
      </c>
      <c r="Q33" s="50" t="s">
        <v>1</v>
      </c>
      <c r="R33" s="66">
        <f>SUM(D24:G24)</f>
        <v>373</v>
      </c>
      <c r="S33" s="67">
        <f>(R33/B$12)</f>
        <v>0.89234449760765555</v>
      </c>
      <c r="T33" s="68">
        <f>(R33/B$11)</f>
        <v>0.79871520342612423</v>
      </c>
    </row>
    <row r="34" spans="1:20" x14ac:dyDescent="0.3">
      <c r="A34" s="1"/>
      <c r="B34" s="2"/>
      <c r="C34" s="72" t="s">
        <v>14</v>
      </c>
      <c r="D34" s="73"/>
      <c r="E34" s="73"/>
      <c r="F34" s="73"/>
      <c r="G34" s="74"/>
      <c r="H34" s="72" t="s">
        <v>26</v>
      </c>
      <c r="I34" s="73"/>
      <c r="J34" s="73"/>
      <c r="K34" s="73"/>
      <c r="L34" s="74"/>
      <c r="M34" s="72" t="s">
        <v>28</v>
      </c>
      <c r="N34" s="73"/>
      <c r="O34" s="74"/>
      <c r="Q34" s="50" t="s">
        <v>2</v>
      </c>
      <c r="R34" s="61">
        <f t="shared" ref="R34:R38" si="20">SUM(D25:G25)</f>
        <v>406</v>
      </c>
      <c r="S34" s="64">
        <f t="shared" ref="S34:S38" si="21">(R34/B$12)</f>
        <v>0.9712918660287081</v>
      </c>
      <c r="T34" s="60">
        <f t="shared" ref="T34:T38" si="22">(R34/B$11)</f>
        <v>0.86937901498929337</v>
      </c>
    </row>
    <row r="35" spans="1:20" x14ac:dyDescent="0.3">
      <c r="A35" s="9" t="s">
        <v>0</v>
      </c>
      <c r="B35" s="11" t="s">
        <v>34</v>
      </c>
      <c r="C35" s="9" t="s">
        <v>16</v>
      </c>
      <c r="D35" s="10" t="s">
        <v>17</v>
      </c>
      <c r="E35" s="10" t="s">
        <v>18</v>
      </c>
      <c r="F35" s="10" t="s">
        <v>19</v>
      </c>
      <c r="G35" s="11" t="s">
        <v>20</v>
      </c>
      <c r="H35" s="1" t="s">
        <v>16</v>
      </c>
      <c r="I35" s="2" t="s">
        <v>17</v>
      </c>
      <c r="J35" s="2" t="s">
        <v>18</v>
      </c>
      <c r="K35" s="2" t="s">
        <v>19</v>
      </c>
      <c r="L35" s="17" t="s">
        <v>20</v>
      </c>
      <c r="M35" s="26" t="s">
        <v>29</v>
      </c>
      <c r="N35" s="27" t="s">
        <v>30</v>
      </c>
      <c r="O35" s="28" t="s">
        <v>31</v>
      </c>
      <c r="Q35" s="50" t="s">
        <v>3</v>
      </c>
      <c r="R35" s="61">
        <f t="shared" si="20"/>
        <v>403</v>
      </c>
      <c r="S35" s="64">
        <f t="shared" si="21"/>
        <v>0.96411483253588515</v>
      </c>
      <c r="T35" s="60">
        <f t="shared" si="22"/>
        <v>0.86295503211991431</v>
      </c>
    </row>
    <row r="36" spans="1:20" x14ac:dyDescent="0.3">
      <c r="A36" s="3" t="s">
        <v>1</v>
      </c>
      <c r="B36" s="4">
        <v>20525</v>
      </c>
      <c r="C36" s="1"/>
      <c r="D36" s="2"/>
      <c r="E36" s="2"/>
      <c r="F36" s="35"/>
      <c r="G36" s="36"/>
      <c r="H36" s="19">
        <f>(C36/$B$36)*100</f>
        <v>0</v>
      </c>
      <c r="I36" s="19">
        <f>(D36/$B$36)*100</f>
        <v>0</v>
      </c>
      <c r="J36" s="19">
        <f>(E36/$B$36)*100</f>
        <v>0</v>
      </c>
      <c r="K36" s="19">
        <f>(F36/$B$36)*100</f>
        <v>0</v>
      </c>
      <c r="L36" s="19">
        <f>(G36/$B$36)*100</f>
        <v>0</v>
      </c>
      <c r="M36" s="34">
        <f>SUM(J36:L36)</f>
        <v>0</v>
      </c>
      <c r="N36" s="19">
        <f>(I36)</f>
        <v>0</v>
      </c>
      <c r="O36" s="20">
        <f>(H36)</f>
        <v>0</v>
      </c>
      <c r="Q36" s="50" t="s">
        <v>4</v>
      </c>
      <c r="R36" s="61">
        <f t="shared" si="20"/>
        <v>407</v>
      </c>
      <c r="S36" s="64">
        <f t="shared" si="21"/>
        <v>0.97368421052631582</v>
      </c>
      <c r="T36" s="60">
        <f t="shared" si="22"/>
        <v>0.87152034261241973</v>
      </c>
    </row>
    <row r="37" spans="1:20" x14ac:dyDescent="0.3">
      <c r="A37" s="3" t="s">
        <v>2</v>
      </c>
      <c r="B37" s="4">
        <v>2443</v>
      </c>
      <c r="C37" s="3"/>
      <c r="D37" s="4"/>
      <c r="E37" s="4"/>
      <c r="F37" s="16"/>
      <c r="G37" s="37"/>
      <c r="H37" s="18">
        <f>(C37/$B$37)*100</f>
        <v>0</v>
      </c>
      <c r="I37" s="18">
        <f>(D37/$B$37)*100</f>
        <v>0</v>
      </c>
      <c r="J37" s="18">
        <f>(E37/$B$37)*100</f>
        <v>0</v>
      </c>
      <c r="K37" s="18">
        <f>(F37/$B$37)*100</f>
        <v>0</v>
      </c>
      <c r="L37" s="18">
        <f>(G37/$B$37)*100</f>
        <v>0</v>
      </c>
      <c r="M37" s="29">
        <f t="shared" ref="M37:M39" si="23">SUM(J37:L37)</f>
        <v>0</v>
      </c>
      <c r="N37" s="18">
        <f t="shared" ref="N37:N39" si="24">(I37)</f>
        <v>0</v>
      </c>
      <c r="O37" s="21">
        <f t="shared" ref="O37:O39" si="25">(H37)</f>
        <v>0</v>
      </c>
      <c r="Q37" s="50" t="s">
        <v>37</v>
      </c>
      <c r="R37" s="61">
        <f t="shared" si="20"/>
        <v>401</v>
      </c>
      <c r="S37" s="64">
        <f t="shared" si="21"/>
        <v>0.95933014354066981</v>
      </c>
      <c r="T37" s="60">
        <f t="shared" si="22"/>
        <v>0.85867237687366171</v>
      </c>
    </row>
    <row r="38" spans="1:20" x14ac:dyDescent="0.3">
      <c r="A38" s="3" t="s">
        <v>3</v>
      </c>
      <c r="B38" s="4">
        <v>1332</v>
      </c>
      <c r="C38" s="3"/>
      <c r="D38" s="4"/>
      <c r="E38" s="4"/>
      <c r="F38" s="16"/>
      <c r="G38" s="37"/>
      <c r="H38" s="18">
        <f>(C38/$B$38)*100</f>
        <v>0</v>
      </c>
      <c r="I38" s="18">
        <f>(D38/$B$38)*100</f>
        <v>0</v>
      </c>
      <c r="J38" s="18">
        <f>(E38/$B$38)*100</f>
        <v>0</v>
      </c>
      <c r="K38" s="18">
        <f>(F38/$B$38)*100</f>
        <v>0</v>
      </c>
      <c r="L38" s="18">
        <f>(G38/$B$38)*100</f>
        <v>0</v>
      </c>
      <c r="M38" s="29">
        <f t="shared" si="23"/>
        <v>0</v>
      </c>
      <c r="N38" s="18">
        <f t="shared" si="24"/>
        <v>0</v>
      </c>
      <c r="O38" s="21">
        <f t="shared" si="25"/>
        <v>0</v>
      </c>
      <c r="Q38" s="51" t="s">
        <v>38</v>
      </c>
      <c r="R38" s="62">
        <f t="shared" si="20"/>
        <v>400</v>
      </c>
      <c r="S38" s="65">
        <f t="shared" si="21"/>
        <v>0.9569377990430622</v>
      </c>
      <c r="T38" s="63">
        <f t="shared" si="22"/>
        <v>0.85653104925053536</v>
      </c>
    </row>
    <row r="39" spans="1:20" x14ac:dyDescent="0.3">
      <c r="A39" s="3" t="s">
        <v>4</v>
      </c>
      <c r="B39" s="4">
        <v>995</v>
      </c>
      <c r="C39" s="3"/>
      <c r="D39" s="4"/>
      <c r="E39" s="4"/>
      <c r="F39" s="4"/>
      <c r="G39" s="5"/>
      <c r="H39" s="18">
        <f>(C39/$B$39)*100</f>
        <v>0</v>
      </c>
      <c r="I39" s="18">
        <f>(D39/$B$39)*100</f>
        <v>0</v>
      </c>
      <c r="J39" s="18">
        <f>(E39/$B$39)*100</f>
        <v>0</v>
      </c>
      <c r="K39" s="18">
        <f>(F39/$B$39)*100</f>
        <v>0</v>
      </c>
      <c r="L39" s="18">
        <f>(G39/$B$39)*100</f>
        <v>0</v>
      </c>
      <c r="M39" s="29">
        <f t="shared" si="23"/>
        <v>0</v>
      </c>
      <c r="N39" s="18">
        <f t="shared" si="24"/>
        <v>0</v>
      </c>
      <c r="O39" s="21">
        <f t="shared" si="25"/>
        <v>0</v>
      </c>
    </row>
    <row r="40" spans="1:20" x14ac:dyDescent="0.3">
      <c r="A40" s="15" t="s">
        <v>37</v>
      </c>
      <c r="B40" s="4"/>
      <c r="C40" s="3"/>
      <c r="D40" s="4"/>
      <c r="E40" s="4"/>
      <c r="F40" s="4"/>
      <c r="G40" s="5"/>
      <c r="H40" s="4"/>
      <c r="I40" s="4"/>
      <c r="J40" s="4"/>
      <c r="K40" s="4"/>
      <c r="L40" s="4"/>
      <c r="M40" s="3"/>
      <c r="N40" s="4"/>
      <c r="O40" s="5"/>
    </row>
    <row r="41" spans="1:20" x14ac:dyDescent="0.3">
      <c r="A41" s="33" t="s">
        <v>38</v>
      </c>
      <c r="B41" s="7"/>
      <c r="C41" s="6"/>
      <c r="D41" s="7"/>
      <c r="E41" s="7"/>
      <c r="F41" s="7"/>
      <c r="G41" s="8"/>
      <c r="H41" s="7"/>
      <c r="I41" s="7"/>
      <c r="J41" s="7"/>
      <c r="K41" s="7"/>
      <c r="L41" s="7"/>
      <c r="M41" s="6"/>
      <c r="N41" s="7"/>
      <c r="O41" s="8"/>
    </row>
    <row r="43" spans="1:20" x14ac:dyDescent="0.3">
      <c r="A43" s="9"/>
      <c r="B43" s="11"/>
      <c r="C43" s="73" t="s">
        <v>15</v>
      </c>
      <c r="D43" s="73"/>
      <c r="E43" s="73"/>
      <c r="F43" s="73"/>
      <c r="G43" s="74"/>
      <c r="H43" s="72" t="s">
        <v>27</v>
      </c>
      <c r="I43" s="73"/>
      <c r="J43" s="73"/>
      <c r="K43" s="73"/>
      <c r="L43" s="74"/>
      <c r="M43" s="72" t="s">
        <v>32</v>
      </c>
      <c r="N43" s="73"/>
      <c r="O43" s="74"/>
    </row>
    <row r="44" spans="1:20" x14ac:dyDescent="0.3">
      <c r="A44" s="3" t="s">
        <v>0</v>
      </c>
      <c r="B44" s="4" t="s">
        <v>13</v>
      </c>
      <c r="C44" s="9" t="s">
        <v>21</v>
      </c>
      <c r="D44" s="10" t="s">
        <v>22</v>
      </c>
      <c r="E44" s="10" t="s">
        <v>25</v>
      </c>
      <c r="F44" s="10" t="s">
        <v>23</v>
      </c>
      <c r="G44" s="11" t="s">
        <v>24</v>
      </c>
      <c r="H44" s="1" t="s">
        <v>21</v>
      </c>
      <c r="I44" s="2" t="s">
        <v>22</v>
      </c>
      <c r="J44" s="2" t="s">
        <v>25</v>
      </c>
      <c r="K44" s="2" t="s">
        <v>23</v>
      </c>
      <c r="L44" s="17" t="s">
        <v>24</v>
      </c>
      <c r="M44" s="26" t="s">
        <v>29</v>
      </c>
      <c r="N44" s="27" t="s">
        <v>30</v>
      </c>
      <c r="O44" s="28" t="s">
        <v>31</v>
      </c>
    </row>
    <row r="45" spans="1:20" x14ac:dyDescent="0.3">
      <c r="A45" s="3" t="s">
        <v>1</v>
      </c>
      <c r="B45" s="4">
        <v>421</v>
      </c>
      <c r="C45" s="1"/>
      <c r="D45" s="2"/>
      <c r="E45" s="35"/>
      <c r="F45" s="35"/>
      <c r="G45" s="17"/>
      <c r="H45" s="19">
        <f>(C45/$B$45)*100</f>
        <v>0</v>
      </c>
      <c r="I45" s="19">
        <f>(D45/$B$45)*100</f>
        <v>0</v>
      </c>
      <c r="J45" s="19">
        <f>(E45/$B$45)*100</f>
        <v>0</v>
      </c>
      <c r="K45" s="19">
        <f>(F45/$B$45)*100</f>
        <v>0</v>
      </c>
      <c r="L45" s="19">
        <f>(G45/$B$45)*100</f>
        <v>0</v>
      </c>
      <c r="M45" s="12">
        <f>H45</f>
        <v>0</v>
      </c>
      <c r="N45" s="19">
        <f>(I45)</f>
        <v>0</v>
      </c>
      <c r="O45" s="20">
        <f>SUM(J45:L45)</f>
        <v>0</v>
      </c>
    </row>
    <row r="46" spans="1:20" x14ac:dyDescent="0.3">
      <c r="A46" s="3" t="s">
        <v>2</v>
      </c>
      <c r="B46" s="4">
        <v>421</v>
      </c>
      <c r="C46" s="3"/>
      <c r="D46" s="4"/>
      <c r="E46" s="4"/>
      <c r="F46" s="4"/>
      <c r="G46" s="5"/>
      <c r="H46" s="18">
        <f>(C46/$B$46)*100</f>
        <v>0</v>
      </c>
      <c r="I46" s="18">
        <f>(D46/$B$46)*100</f>
        <v>0</v>
      </c>
      <c r="J46" s="18">
        <f>(E46/$B$46)*100</f>
        <v>0</v>
      </c>
      <c r="K46" s="18">
        <f>(F46/$B$46)*100</f>
        <v>0</v>
      </c>
      <c r="L46" s="18">
        <f>(G46/$B$46)*100</f>
        <v>0</v>
      </c>
      <c r="M46" s="13">
        <f t="shared" ref="M46:M48" si="26">H46</f>
        <v>0</v>
      </c>
      <c r="N46" s="18">
        <f t="shared" ref="N46:N48" si="27">(I46)</f>
        <v>0</v>
      </c>
      <c r="O46" s="21">
        <f t="shared" ref="O46:O48" si="28">SUM(J46:L46)</f>
        <v>0</v>
      </c>
    </row>
    <row r="47" spans="1:20" x14ac:dyDescent="0.3">
      <c r="A47" s="3" t="s">
        <v>3</v>
      </c>
      <c r="B47" s="4">
        <v>421</v>
      </c>
      <c r="C47" s="3"/>
      <c r="D47" s="4"/>
      <c r="E47" s="4"/>
      <c r="F47" s="4"/>
      <c r="G47" s="5"/>
      <c r="H47" s="18">
        <f>(C47/$B$47)*100</f>
        <v>0</v>
      </c>
      <c r="I47" s="18">
        <f>(D47/$B$47)*100</f>
        <v>0</v>
      </c>
      <c r="J47" s="18">
        <f>(E47/$B$47)*100</f>
        <v>0</v>
      </c>
      <c r="K47" s="18">
        <f>(F47/$B$47)*100</f>
        <v>0</v>
      </c>
      <c r="L47" s="18">
        <f>(G47/$B$47)*100</f>
        <v>0</v>
      </c>
      <c r="M47" s="13">
        <f t="shared" si="26"/>
        <v>0</v>
      </c>
      <c r="N47" s="18">
        <f t="shared" si="27"/>
        <v>0</v>
      </c>
      <c r="O47" s="21">
        <f t="shared" si="28"/>
        <v>0</v>
      </c>
    </row>
    <row r="48" spans="1:20" x14ac:dyDescent="0.3">
      <c r="A48" s="3" t="s">
        <v>4</v>
      </c>
      <c r="B48" s="4">
        <v>421</v>
      </c>
      <c r="C48" s="3"/>
      <c r="D48" s="4"/>
      <c r="E48" s="4"/>
      <c r="F48" s="4"/>
      <c r="G48" s="5"/>
      <c r="H48" s="18">
        <f>(C48/$B$48)*100</f>
        <v>0</v>
      </c>
      <c r="I48" s="18">
        <f>(D48/$B$48)*100</f>
        <v>0</v>
      </c>
      <c r="J48" s="18">
        <f>(E48/$B$48)*100</f>
        <v>0</v>
      </c>
      <c r="K48" s="18">
        <f>(F48/$B$48)*100</f>
        <v>0</v>
      </c>
      <c r="L48" s="18">
        <f>(G48/$B$48)*100</f>
        <v>0</v>
      </c>
      <c r="M48" s="13">
        <f t="shared" si="26"/>
        <v>0</v>
      </c>
      <c r="N48" s="18">
        <f t="shared" si="27"/>
        <v>0</v>
      </c>
      <c r="O48" s="21">
        <f t="shared" si="28"/>
        <v>0</v>
      </c>
    </row>
    <row r="49" spans="1:15" x14ac:dyDescent="0.3">
      <c r="A49" s="15" t="s">
        <v>37</v>
      </c>
      <c r="B49" s="4"/>
      <c r="C49" s="3"/>
      <c r="D49" s="4"/>
      <c r="E49" s="4"/>
      <c r="F49" s="4"/>
      <c r="G49" s="5"/>
      <c r="H49" s="4"/>
      <c r="I49" s="4"/>
      <c r="J49" s="4"/>
      <c r="K49" s="4"/>
      <c r="L49" s="4"/>
      <c r="M49" s="3"/>
      <c r="N49" s="4"/>
      <c r="O49" s="5"/>
    </row>
    <row r="50" spans="1:15" x14ac:dyDescent="0.3">
      <c r="A50" s="33" t="s">
        <v>38</v>
      </c>
      <c r="B50" s="7"/>
      <c r="C50" s="6"/>
      <c r="D50" s="7"/>
      <c r="E50" s="7"/>
      <c r="F50" s="7"/>
      <c r="G50" s="8"/>
      <c r="H50" s="7"/>
      <c r="I50" s="7"/>
      <c r="J50" s="7"/>
      <c r="K50" s="7"/>
      <c r="L50" s="7"/>
      <c r="M50" s="6"/>
      <c r="N50" s="7"/>
      <c r="O50" s="8"/>
    </row>
  </sheetData>
  <mergeCells count="15">
    <mergeCell ref="C34:G34"/>
    <mergeCell ref="H34:L34"/>
    <mergeCell ref="M34:O34"/>
    <mergeCell ref="C43:G43"/>
    <mergeCell ref="H43:L43"/>
    <mergeCell ref="M43:O43"/>
    <mergeCell ref="R31:T31"/>
    <mergeCell ref="R13:T13"/>
    <mergeCell ref="C13:G13"/>
    <mergeCell ref="H13:L13"/>
    <mergeCell ref="M13:O13"/>
    <mergeCell ref="C22:G22"/>
    <mergeCell ref="H22:L22"/>
    <mergeCell ref="M22:O22"/>
    <mergeCell ref="R22:T2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1"/>
  <sheetViews>
    <sheetView tabSelected="1" topLeftCell="A10" zoomScale="85" zoomScaleNormal="85" workbookViewId="0">
      <selection activeCell="A19" sqref="A19:O19"/>
    </sheetView>
  </sheetViews>
  <sheetFormatPr defaultRowHeight="14.4" x14ac:dyDescent="0.3"/>
  <cols>
    <col min="1" max="1" width="11.88671875" customWidth="1"/>
    <col min="2" max="2" width="10.33203125" customWidth="1"/>
    <col min="3" max="3" width="9.6640625" customWidth="1"/>
    <col min="4" max="4" width="8.88671875" customWidth="1"/>
    <col min="5" max="6" width="9.6640625" customWidth="1"/>
    <col min="7" max="7" width="10.6640625" customWidth="1"/>
    <col min="8" max="8" width="9.6640625" bestFit="1" customWidth="1"/>
    <col min="10" max="11" width="9.6640625" bestFit="1" customWidth="1"/>
    <col min="12" max="12" width="10.6640625" bestFit="1" customWidth="1"/>
    <col min="13" max="13" width="17.33203125" bestFit="1" customWidth="1"/>
    <col min="14" max="14" width="17.21875" bestFit="1" customWidth="1"/>
    <col min="15" max="15" width="16.109375" bestFit="1" customWidth="1"/>
    <col min="18" max="18" width="18.6640625" bestFit="1" customWidth="1"/>
    <col min="19" max="19" width="19.88671875" bestFit="1" customWidth="1"/>
    <col min="20" max="20" width="14.77734375" bestFit="1" customWidth="1"/>
    <col min="22" max="22" width="9.6640625" customWidth="1"/>
    <col min="23" max="23" width="9.44140625" bestFit="1" customWidth="1"/>
  </cols>
  <sheetData>
    <row r="1" spans="1:23" x14ac:dyDescent="0.3">
      <c r="A1" t="s">
        <v>11</v>
      </c>
    </row>
    <row r="3" spans="1:23" x14ac:dyDescent="0.3">
      <c r="A3" t="s">
        <v>54</v>
      </c>
    </row>
    <row r="10" spans="1:23" x14ac:dyDescent="0.3">
      <c r="B10" t="s">
        <v>9</v>
      </c>
    </row>
    <row r="11" spans="1:23" x14ac:dyDescent="0.3">
      <c r="A11" t="s">
        <v>10</v>
      </c>
      <c r="B11">
        <v>467</v>
      </c>
      <c r="J11" s="38"/>
    </row>
    <row r="12" spans="1:23" x14ac:dyDescent="0.3">
      <c r="A12" t="s">
        <v>12</v>
      </c>
      <c r="B12">
        <v>407</v>
      </c>
      <c r="E12" s="31" t="s">
        <v>36</v>
      </c>
    </row>
    <row r="13" spans="1:23" x14ac:dyDescent="0.3">
      <c r="A13" s="1"/>
      <c r="B13" s="2"/>
      <c r="C13" s="69" t="s">
        <v>14</v>
      </c>
      <c r="D13" s="70"/>
      <c r="E13" s="70"/>
      <c r="F13" s="70"/>
      <c r="G13" s="70"/>
      <c r="H13" s="69" t="s">
        <v>26</v>
      </c>
      <c r="I13" s="70"/>
      <c r="J13" s="70"/>
      <c r="K13" s="70"/>
      <c r="L13" s="71"/>
      <c r="M13" s="70" t="s">
        <v>28</v>
      </c>
      <c r="N13" s="70"/>
      <c r="O13" s="71"/>
      <c r="P13" s="24"/>
      <c r="Q13" s="24"/>
      <c r="R13" s="54" t="s">
        <v>40</v>
      </c>
      <c r="S13" s="55"/>
      <c r="T13" s="55"/>
      <c r="U13" s="56"/>
      <c r="V13" s="24"/>
      <c r="W13" s="24"/>
    </row>
    <row r="14" spans="1:23" x14ac:dyDescent="0.3">
      <c r="A14" s="49" t="s">
        <v>42</v>
      </c>
      <c r="B14" s="49" t="s">
        <v>9</v>
      </c>
      <c r="C14" s="2" t="s">
        <v>16</v>
      </c>
      <c r="D14" s="2" t="s">
        <v>17</v>
      </c>
      <c r="E14" s="2" t="s">
        <v>18</v>
      </c>
      <c r="F14" s="2" t="s">
        <v>19</v>
      </c>
      <c r="G14" s="2" t="s">
        <v>20</v>
      </c>
      <c r="H14" s="1" t="s">
        <v>16</v>
      </c>
      <c r="I14" s="2" t="s">
        <v>17</v>
      </c>
      <c r="J14" s="2" t="s">
        <v>18</v>
      </c>
      <c r="K14" s="2" t="s">
        <v>19</v>
      </c>
      <c r="L14" s="17" t="s">
        <v>20</v>
      </c>
      <c r="M14" s="35" t="s">
        <v>29</v>
      </c>
      <c r="N14" s="35" t="s">
        <v>30</v>
      </c>
      <c r="O14" s="36" t="s">
        <v>31</v>
      </c>
      <c r="Q14" s="49" t="s">
        <v>42</v>
      </c>
      <c r="R14" s="1" t="s">
        <v>29</v>
      </c>
      <c r="S14" s="2" t="s">
        <v>31</v>
      </c>
      <c r="T14" s="17" t="s">
        <v>41</v>
      </c>
      <c r="U14" s="53" t="s">
        <v>55</v>
      </c>
      <c r="V14" s="4"/>
      <c r="W14" s="4"/>
    </row>
    <row r="15" spans="1:23" x14ac:dyDescent="0.3">
      <c r="A15" s="49" t="s">
        <v>43</v>
      </c>
      <c r="B15" s="49">
        <v>373</v>
      </c>
      <c r="C15" s="2"/>
      <c r="D15" s="2">
        <v>339</v>
      </c>
      <c r="E15" s="2">
        <v>21</v>
      </c>
      <c r="F15" s="2">
        <v>6</v>
      </c>
      <c r="G15" s="2">
        <v>7</v>
      </c>
      <c r="H15" s="12">
        <f>(C15/$B$15)*100</f>
        <v>0</v>
      </c>
      <c r="I15" s="19">
        <f t="shared" ref="I15:L15" si="0">(D15/$B$15)*100</f>
        <v>90.884718498659524</v>
      </c>
      <c r="J15" s="19">
        <f t="shared" si="0"/>
        <v>5.6300268096514747</v>
      </c>
      <c r="K15" s="19">
        <f t="shared" si="0"/>
        <v>1.6085790884718498</v>
      </c>
      <c r="L15" s="19">
        <f t="shared" si="0"/>
        <v>1.8766756032171581</v>
      </c>
      <c r="M15" s="34">
        <f>SUM(J15:L15)</f>
        <v>9.1152815013404833</v>
      </c>
      <c r="N15" s="19">
        <f>(I15)</f>
        <v>90.884718498659524</v>
      </c>
      <c r="O15" s="20">
        <f>(H15)</f>
        <v>0</v>
      </c>
      <c r="Q15" s="49" t="s">
        <v>43</v>
      </c>
      <c r="R15" s="34">
        <v>9.1152815013404833</v>
      </c>
      <c r="S15" s="19">
        <v>7.7114427860696519</v>
      </c>
      <c r="T15" s="20">
        <f>SUM(R15:S15)</f>
        <v>16.826724287410137</v>
      </c>
      <c r="U15" s="57">
        <f>(100-T15)</f>
        <v>83.173275712589856</v>
      </c>
      <c r="V15" s="4"/>
      <c r="W15" s="4"/>
    </row>
    <row r="16" spans="1:23" x14ac:dyDescent="0.3">
      <c r="A16" s="50" t="s">
        <v>44</v>
      </c>
      <c r="B16" s="50">
        <v>365</v>
      </c>
      <c r="C16" s="4"/>
      <c r="D16" s="4">
        <v>327</v>
      </c>
      <c r="E16" s="4">
        <v>24</v>
      </c>
      <c r="F16" s="16">
        <v>7</v>
      </c>
      <c r="G16" s="16">
        <v>7</v>
      </c>
      <c r="H16" s="13">
        <f>(C16/$B$16)*100</f>
        <v>0</v>
      </c>
      <c r="I16" s="18">
        <f t="shared" ref="I16:L16" si="1">(D16/$B$16)*100</f>
        <v>89.589041095890408</v>
      </c>
      <c r="J16" s="18">
        <f t="shared" si="1"/>
        <v>6.5753424657534243</v>
      </c>
      <c r="K16" s="18">
        <f t="shared" si="1"/>
        <v>1.9178082191780823</v>
      </c>
      <c r="L16" s="18">
        <f t="shared" si="1"/>
        <v>1.9178082191780823</v>
      </c>
      <c r="M16" s="29">
        <f t="shared" ref="M16:M20" si="2">SUM(J16:L16)</f>
        <v>10.41095890410959</v>
      </c>
      <c r="N16" s="18">
        <f t="shared" ref="N16:N20" si="3">(I16)</f>
        <v>89.589041095890408</v>
      </c>
      <c r="O16" s="21">
        <f t="shared" ref="O16:O20" si="4">(H16)</f>
        <v>0</v>
      </c>
      <c r="Q16" s="50" t="s">
        <v>44</v>
      </c>
      <c r="R16" s="29">
        <v>10.41095890410959</v>
      </c>
      <c r="S16" s="18">
        <v>6.6831683168316829</v>
      </c>
      <c r="T16" s="21">
        <f t="shared" ref="T16:T25" si="5">SUM(R16:S16)</f>
        <v>17.094127220941274</v>
      </c>
      <c r="U16" s="57">
        <f t="shared" ref="U16:U25" si="6">(100-T16)</f>
        <v>82.905872779058726</v>
      </c>
      <c r="V16" s="4"/>
      <c r="W16" s="4"/>
    </row>
    <row r="17" spans="1:23" x14ac:dyDescent="0.3">
      <c r="A17" s="50" t="s">
        <v>45</v>
      </c>
      <c r="B17" s="50">
        <v>358</v>
      </c>
      <c r="C17" s="4"/>
      <c r="D17" s="4">
        <v>318</v>
      </c>
      <c r="E17" s="4">
        <v>27</v>
      </c>
      <c r="F17" s="16">
        <v>6</v>
      </c>
      <c r="G17" s="4">
        <v>7</v>
      </c>
      <c r="H17" s="13">
        <f>(C17/$B$17)*100</f>
        <v>0</v>
      </c>
      <c r="I17" s="18">
        <f t="shared" ref="I17:L17" si="7">(D17/$B$17)*100</f>
        <v>88.826815642458101</v>
      </c>
      <c r="J17" s="18">
        <f t="shared" si="7"/>
        <v>7.5418994413407825</v>
      </c>
      <c r="K17" s="18">
        <f t="shared" si="7"/>
        <v>1.6759776536312849</v>
      </c>
      <c r="L17" s="18">
        <f t="shared" si="7"/>
        <v>1.9553072625698324</v>
      </c>
      <c r="M17" s="29">
        <f t="shared" si="2"/>
        <v>11.173184357541899</v>
      </c>
      <c r="N17" s="18">
        <f t="shared" si="3"/>
        <v>88.826815642458101</v>
      </c>
      <c r="O17" s="21">
        <f t="shared" si="4"/>
        <v>0</v>
      </c>
      <c r="Q17" s="50" t="s">
        <v>45</v>
      </c>
      <c r="R17" s="29">
        <v>11.173184357541899</v>
      </c>
      <c r="S17" s="18">
        <v>5.7213930348258701</v>
      </c>
      <c r="T17" s="21">
        <f t="shared" si="5"/>
        <v>16.894577392367768</v>
      </c>
      <c r="U17" s="57">
        <f t="shared" si="6"/>
        <v>83.105422607632235</v>
      </c>
      <c r="V17" s="4"/>
      <c r="W17" s="4"/>
    </row>
    <row r="18" spans="1:23" x14ac:dyDescent="0.3">
      <c r="A18" s="50" t="s">
        <v>46</v>
      </c>
      <c r="B18" s="50">
        <v>349</v>
      </c>
      <c r="C18" s="4"/>
      <c r="D18" s="16">
        <v>306</v>
      </c>
      <c r="E18" s="16">
        <v>28</v>
      </c>
      <c r="F18" s="16">
        <v>7</v>
      </c>
      <c r="G18" s="16">
        <v>8</v>
      </c>
      <c r="H18" s="13">
        <f>(C18/$B$18)*100</f>
        <v>0</v>
      </c>
      <c r="I18" s="18">
        <f t="shared" ref="I18:L18" si="8">(D18/$B$18)*100</f>
        <v>87.679083094555878</v>
      </c>
      <c r="J18" s="18">
        <f t="shared" si="8"/>
        <v>8.0229226361031518</v>
      </c>
      <c r="K18" s="18">
        <f t="shared" si="8"/>
        <v>2.005730659025788</v>
      </c>
      <c r="L18" s="18">
        <f t="shared" si="8"/>
        <v>2.2922636103151861</v>
      </c>
      <c r="M18" s="29">
        <f t="shared" si="2"/>
        <v>12.320916905444125</v>
      </c>
      <c r="N18" s="18">
        <f t="shared" si="3"/>
        <v>87.679083094555878</v>
      </c>
      <c r="O18" s="21">
        <f t="shared" si="4"/>
        <v>0</v>
      </c>
      <c r="Q18" s="50" t="s">
        <v>46</v>
      </c>
      <c r="R18" s="29">
        <v>12.320916905444125</v>
      </c>
      <c r="S18" s="18">
        <v>4.4776119402985071</v>
      </c>
      <c r="T18" s="21">
        <f t="shared" si="5"/>
        <v>16.798528845742631</v>
      </c>
      <c r="U18" s="57">
        <f t="shared" si="6"/>
        <v>83.201471154257376</v>
      </c>
      <c r="V18" s="4"/>
      <c r="W18" s="4"/>
    </row>
    <row r="19" spans="1:23" x14ac:dyDescent="0.3">
      <c r="A19" s="50" t="s">
        <v>47</v>
      </c>
      <c r="B19" s="50">
        <v>344</v>
      </c>
      <c r="C19" s="4"/>
      <c r="D19" s="16">
        <v>301</v>
      </c>
      <c r="E19" s="16">
        <v>28</v>
      </c>
      <c r="F19" s="16">
        <v>7</v>
      </c>
      <c r="G19" s="16">
        <v>8</v>
      </c>
      <c r="H19" s="13">
        <f>(C19/$B$19)*100</f>
        <v>0</v>
      </c>
      <c r="I19" s="18">
        <f t="shared" ref="I19:L19" si="9">(D19/$B$19)*100</f>
        <v>87.5</v>
      </c>
      <c r="J19" s="18">
        <f t="shared" si="9"/>
        <v>8.1395348837209305</v>
      </c>
      <c r="K19" s="18">
        <f t="shared" si="9"/>
        <v>2.0348837209302326</v>
      </c>
      <c r="L19" s="18">
        <f t="shared" si="9"/>
        <v>2.3255813953488373</v>
      </c>
      <c r="M19" s="29">
        <f t="shared" si="2"/>
        <v>12.5</v>
      </c>
      <c r="N19" s="18">
        <f t="shared" si="3"/>
        <v>87.5</v>
      </c>
      <c r="O19" s="21">
        <f t="shared" si="4"/>
        <v>0</v>
      </c>
      <c r="Q19" s="50" t="s">
        <v>47</v>
      </c>
      <c r="R19" s="29">
        <v>12.5</v>
      </c>
      <c r="S19" s="18">
        <v>3.7313432835820892</v>
      </c>
      <c r="T19" s="21">
        <f t="shared" si="5"/>
        <v>16.231343283582088</v>
      </c>
      <c r="U19" s="57">
        <f t="shared" si="6"/>
        <v>83.768656716417908</v>
      </c>
      <c r="V19" s="4"/>
      <c r="W19" s="4"/>
    </row>
    <row r="20" spans="1:23" x14ac:dyDescent="0.3">
      <c r="A20" s="50" t="s">
        <v>48</v>
      </c>
      <c r="B20" s="50">
        <v>337</v>
      </c>
      <c r="C20" s="4"/>
      <c r="D20" s="16">
        <v>295</v>
      </c>
      <c r="E20" s="16">
        <v>27</v>
      </c>
      <c r="F20" s="16">
        <v>8</v>
      </c>
      <c r="G20" s="16">
        <v>7</v>
      </c>
      <c r="H20" s="13">
        <f>(C20/$B$20)*100</f>
        <v>0</v>
      </c>
      <c r="I20" s="18">
        <f t="shared" ref="I20:L20" si="10">(D20/$B$20)*100</f>
        <v>87.53709198813057</v>
      </c>
      <c r="J20" s="18">
        <f t="shared" si="10"/>
        <v>8.0118694362017813</v>
      </c>
      <c r="K20" s="18">
        <f t="shared" si="10"/>
        <v>2.3738872403560833</v>
      </c>
      <c r="L20" s="18">
        <f t="shared" si="10"/>
        <v>2.0771513353115725</v>
      </c>
      <c r="M20" s="29">
        <f t="shared" si="2"/>
        <v>12.462908011869438</v>
      </c>
      <c r="N20" s="18">
        <f t="shared" si="3"/>
        <v>87.53709198813057</v>
      </c>
      <c r="O20" s="21">
        <f t="shared" si="4"/>
        <v>0</v>
      </c>
      <c r="Q20" s="50" t="s">
        <v>48</v>
      </c>
      <c r="R20" s="29">
        <v>12.462908011869438</v>
      </c>
      <c r="S20" s="18">
        <v>3.9702233250620345</v>
      </c>
      <c r="T20" s="21">
        <f t="shared" si="5"/>
        <v>16.433131336931471</v>
      </c>
      <c r="U20" s="57">
        <f t="shared" si="6"/>
        <v>83.566868663068533</v>
      </c>
      <c r="V20" s="4"/>
      <c r="W20" s="4"/>
    </row>
    <row r="21" spans="1:23" x14ac:dyDescent="0.3">
      <c r="A21" s="50" t="s">
        <v>49</v>
      </c>
      <c r="B21" s="50">
        <v>333</v>
      </c>
      <c r="C21" s="4"/>
      <c r="D21" s="16">
        <v>291</v>
      </c>
      <c r="E21" s="16">
        <v>26</v>
      </c>
      <c r="F21" s="16">
        <v>8</v>
      </c>
      <c r="G21" s="16">
        <v>8</v>
      </c>
      <c r="H21" s="13">
        <f>(C21/$B$21)*100</f>
        <v>0</v>
      </c>
      <c r="I21" s="18">
        <f>(D21/$B$21)*100</f>
        <v>87.387387387387378</v>
      </c>
      <c r="J21" s="18">
        <f t="shared" ref="J21:L21" si="11">(E21/$B$21)*100</f>
        <v>7.8078078078078077</v>
      </c>
      <c r="K21" s="18">
        <f t="shared" si="11"/>
        <v>2.4024024024024024</v>
      </c>
      <c r="L21" s="18">
        <f t="shared" si="11"/>
        <v>2.4024024024024024</v>
      </c>
      <c r="M21" s="29">
        <f t="shared" ref="M21:M25" si="12">SUM(J21:L21)</f>
        <v>12.612612612612612</v>
      </c>
      <c r="N21" s="18">
        <f t="shared" ref="N21:N25" si="13">(I21)</f>
        <v>87.387387387387378</v>
      </c>
      <c r="O21" s="21">
        <f t="shared" ref="O21:O25" si="14">(H21)</f>
        <v>0</v>
      </c>
      <c r="Q21" s="50" t="s">
        <v>49</v>
      </c>
      <c r="R21" s="29">
        <v>12.612612612612612</v>
      </c>
      <c r="S21" s="18">
        <v>3.2258064516129035</v>
      </c>
      <c r="T21" s="21">
        <f t="shared" si="5"/>
        <v>15.838419064225516</v>
      </c>
      <c r="U21" s="57">
        <f t="shared" si="6"/>
        <v>84.161580935774481</v>
      </c>
      <c r="V21" s="4"/>
      <c r="W21" s="4"/>
    </row>
    <row r="22" spans="1:23" x14ac:dyDescent="0.3">
      <c r="A22" s="50" t="s">
        <v>50</v>
      </c>
      <c r="B22" s="50">
        <v>333</v>
      </c>
      <c r="C22" s="4"/>
      <c r="D22" s="16">
        <v>291</v>
      </c>
      <c r="E22" s="16">
        <v>26</v>
      </c>
      <c r="F22" s="16">
        <v>8</v>
      </c>
      <c r="G22" s="16">
        <v>8</v>
      </c>
      <c r="H22" s="13">
        <f>(C22/$B$22)*100</f>
        <v>0</v>
      </c>
      <c r="I22" s="18">
        <f>(D22/$B$22)*100</f>
        <v>87.387387387387378</v>
      </c>
      <c r="J22" s="18">
        <f t="shared" ref="J22:L22" si="15">(E22/$B$22)*100</f>
        <v>7.8078078078078077</v>
      </c>
      <c r="K22" s="18">
        <f t="shared" si="15"/>
        <v>2.4024024024024024</v>
      </c>
      <c r="L22" s="18">
        <f t="shared" si="15"/>
        <v>2.4024024024024024</v>
      </c>
      <c r="M22" s="29">
        <f t="shared" si="12"/>
        <v>12.612612612612612</v>
      </c>
      <c r="N22" s="18">
        <f t="shared" si="13"/>
        <v>87.387387387387378</v>
      </c>
      <c r="O22" s="21">
        <f t="shared" si="14"/>
        <v>0</v>
      </c>
      <c r="Q22" s="50" t="s">
        <v>50</v>
      </c>
      <c r="R22" s="29">
        <v>12.612612612612612</v>
      </c>
      <c r="S22" s="18">
        <v>3.2258064516129035</v>
      </c>
      <c r="T22" s="21">
        <f t="shared" si="5"/>
        <v>15.838419064225516</v>
      </c>
      <c r="U22" s="57">
        <f t="shared" si="6"/>
        <v>84.161580935774481</v>
      </c>
      <c r="V22" s="4"/>
      <c r="W22" s="4"/>
    </row>
    <row r="23" spans="1:23" x14ac:dyDescent="0.3">
      <c r="A23" s="50" t="s">
        <v>51</v>
      </c>
      <c r="B23" s="50">
        <v>331</v>
      </c>
      <c r="C23" s="4"/>
      <c r="D23" s="16">
        <v>287</v>
      </c>
      <c r="E23" s="16">
        <v>28</v>
      </c>
      <c r="F23" s="16">
        <v>8</v>
      </c>
      <c r="G23" s="16">
        <v>8</v>
      </c>
      <c r="H23" s="13">
        <f>(C23/$B$23)*100</f>
        <v>0</v>
      </c>
      <c r="I23" s="18">
        <f>(D23/$B$23)*100</f>
        <v>86.70694864048339</v>
      </c>
      <c r="J23" s="18">
        <f t="shared" ref="J23:L23" si="16">(E23/$B$23)*100</f>
        <v>8.4592145015105746</v>
      </c>
      <c r="K23" s="18">
        <f t="shared" si="16"/>
        <v>2.416918429003021</v>
      </c>
      <c r="L23" s="18">
        <f t="shared" si="16"/>
        <v>2.416918429003021</v>
      </c>
      <c r="M23" s="29">
        <f t="shared" si="12"/>
        <v>13.293051359516616</v>
      </c>
      <c r="N23" s="18">
        <f t="shared" si="13"/>
        <v>86.70694864048339</v>
      </c>
      <c r="O23" s="21">
        <f t="shared" si="14"/>
        <v>0</v>
      </c>
      <c r="Q23" s="50" t="s">
        <v>51</v>
      </c>
      <c r="R23" s="29">
        <v>13.293051359516616</v>
      </c>
      <c r="S23" s="18">
        <v>3.4825870646766166</v>
      </c>
      <c r="T23" s="21">
        <f t="shared" si="5"/>
        <v>16.775638424193232</v>
      </c>
      <c r="U23" s="57">
        <f t="shared" si="6"/>
        <v>83.224361575806768</v>
      </c>
      <c r="V23" s="4"/>
      <c r="W23" s="4"/>
    </row>
    <row r="24" spans="1:23" x14ac:dyDescent="0.3">
      <c r="A24" s="50" t="s">
        <v>52</v>
      </c>
      <c r="B24" s="50">
        <v>328</v>
      </c>
      <c r="C24" s="4"/>
      <c r="D24" s="16">
        <v>285</v>
      </c>
      <c r="E24" s="16">
        <v>29</v>
      </c>
      <c r="F24" s="16">
        <v>7</v>
      </c>
      <c r="G24" s="16">
        <v>7</v>
      </c>
      <c r="H24" s="13">
        <f>(C24/$B$24)*100</f>
        <v>0</v>
      </c>
      <c r="I24" s="18">
        <f>(D24/$B$24)*100</f>
        <v>86.890243902439025</v>
      </c>
      <c r="J24" s="18">
        <f t="shared" ref="J24:L24" si="17">(E24/$B$24)*100</f>
        <v>8.8414634146341466</v>
      </c>
      <c r="K24" s="18">
        <f t="shared" si="17"/>
        <v>2.1341463414634148</v>
      </c>
      <c r="L24" s="18">
        <f t="shared" si="17"/>
        <v>2.1341463414634148</v>
      </c>
      <c r="M24" s="29">
        <f t="shared" si="12"/>
        <v>13.109756097560977</v>
      </c>
      <c r="N24" s="18">
        <f t="shared" si="13"/>
        <v>86.890243902439025</v>
      </c>
      <c r="O24" s="21">
        <f t="shared" si="14"/>
        <v>0</v>
      </c>
      <c r="Q24" s="50" t="s">
        <v>52</v>
      </c>
      <c r="R24" s="29">
        <v>13.109756097560977</v>
      </c>
      <c r="S24" s="18">
        <v>2.2443890274314211</v>
      </c>
      <c r="T24" s="21">
        <f t="shared" si="5"/>
        <v>15.354145124992398</v>
      </c>
      <c r="U24" s="57">
        <f t="shared" si="6"/>
        <v>84.645854875007601</v>
      </c>
      <c r="V24" s="4"/>
      <c r="W24" s="4"/>
    </row>
    <row r="25" spans="1:23" x14ac:dyDescent="0.3">
      <c r="A25" s="52" t="s">
        <v>53</v>
      </c>
      <c r="B25" s="51">
        <v>325</v>
      </c>
      <c r="C25" s="7"/>
      <c r="D25" s="7">
        <v>281</v>
      </c>
      <c r="E25" s="7">
        <v>30</v>
      </c>
      <c r="F25" s="7">
        <v>7</v>
      </c>
      <c r="G25" s="7">
        <v>7</v>
      </c>
      <c r="H25" s="14">
        <f>(C25/$B$25)*100</f>
        <v>0</v>
      </c>
      <c r="I25" s="22">
        <f>(D25/$B$25)*100</f>
        <v>86.461538461538453</v>
      </c>
      <c r="J25" s="22">
        <f t="shared" ref="J25:L25" si="18">(E25/$B$25)*100</f>
        <v>9.2307692307692317</v>
      </c>
      <c r="K25" s="22">
        <f t="shared" si="18"/>
        <v>2.1538461538461537</v>
      </c>
      <c r="L25" s="22">
        <f t="shared" si="18"/>
        <v>2.1538461538461537</v>
      </c>
      <c r="M25" s="30">
        <f t="shared" si="12"/>
        <v>13.538461538461538</v>
      </c>
      <c r="N25" s="22">
        <f t="shared" si="13"/>
        <v>86.461538461538453</v>
      </c>
      <c r="O25" s="23">
        <f t="shared" si="14"/>
        <v>0</v>
      </c>
      <c r="Q25" s="52" t="s">
        <v>53</v>
      </c>
      <c r="R25" s="30">
        <v>13.538461538461538</v>
      </c>
      <c r="S25" s="22">
        <v>2.2443890274314211</v>
      </c>
      <c r="T25" s="23">
        <f t="shared" si="5"/>
        <v>15.782850565892959</v>
      </c>
      <c r="U25" s="58">
        <f t="shared" si="6"/>
        <v>84.217149434107043</v>
      </c>
      <c r="V25" s="4"/>
      <c r="W25" s="4"/>
    </row>
    <row r="27" spans="1:23" x14ac:dyDescent="0.3">
      <c r="A27" s="1"/>
      <c r="B27" s="17"/>
      <c r="C27" s="72" t="s">
        <v>15</v>
      </c>
      <c r="D27" s="73"/>
      <c r="E27" s="73"/>
      <c r="F27" s="73"/>
      <c r="G27" s="74"/>
      <c r="H27" s="72" t="s">
        <v>27</v>
      </c>
      <c r="I27" s="73"/>
      <c r="J27" s="73"/>
      <c r="K27" s="73"/>
      <c r="L27" s="74"/>
      <c r="M27" s="72" t="s">
        <v>32</v>
      </c>
      <c r="N27" s="73"/>
      <c r="O27" s="74"/>
      <c r="R27" s="54" t="s">
        <v>56</v>
      </c>
      <c r="S27" s="10"/>
      <c r="T27" s="11"/>
    </row>
    <row r="28" spans="1:23" x14ac:dyDescent="0.3">
      <c r="A28" s="53" t="s">
        <v>42</v>
      </c>
      <c r="B28" s="11" t="s">
        <v>13</v>
      </c>
      <c r="C28" s="10" t="s">
        <v>21</v>
      </c>
      <c r="D28" s="10" t="s">
        <v>22</v>
      </c>
      <c r="E28" s="10" t="s">
        <v>25</v>
      </c>
      <c r="F28" s="10" t="s">
        <v>23</v>
      </c>
      <c r="G28" s="11" t="s">
        <v>24</v>
      </c>
      <c r="H28" s="2" t="s">
        <v>21</v>
      </c>
      <c r="I28" s="2" t="s">
        <v>22</v>
      </c>
      <c r="J28" s="2" t="s">
        <v>25</v>
      </c>
      <c r="K28" s="2" t="s">
        <v>23</v>
      </c>
      <c r="L28" s="17" t="s">
        <v>24</v>
      </c>
      <c r="M28" s="39" t="s">
        <v>29</v>
      </c>
      <c r="N28" s="35" t="s">
        <v>30</v>
      </c>
      <c r="O28" s="36" t="s">
        <v>31</v>
      </c>
      <c r="Q28" s="49" t="s">
        <v>42</v>
      </c>
      <c r="R28" s="26" t="s">
        <v>57</v>
      </c>
      <c r="S28" s="28" t="s">
        <v>58</v>
      </c>
      <c r="T28" s="28" t="s">
        <v>59</v>
      </c>
    </row>
    <row r="29" spans="1:23" x14ac:dyDescent="0.3">
      <c r="A29" s="50" t="s">
        <v>43</v>
      </c>
      <c r="B29" s="4">
        <v>402</v>
      </c>
      <c r="C29" s="4"/>
      <c r="D29" s="4">
        <v>371</v>
      </c>
      <c r="E29" s="4">
        <v>29</v>
      </c>
      <c r="F29" s="16">
        <v>2</v>
      </c>
      <c r="G29" s="16">
        <v>0</v>
      </c>
      <c r="H29" s="12">
        <f>(C29/$B$29)*100</f>
        <v>0</v>
      </c>
      <c r="I29" s="19">
        <f>(D29/$B$29)*100</f>
        <v>92.288557213930346</v>
      </c>
      <c r="J29" s="19">
        <f>(E29/$B$29)*100</f>
        <v>7.2139303482587067</v>
      </c>
      <c r="K29" s="19">
        <f>(F29/$B$29)*100</f>
        <v>0.49751243781094528</v>
      </c>
      <c r="L29" s="20">
        <f>(G29/$B$29)*100</f>
        <v>0</v>
      </c>
      <c r="M29" s="12">
        <f>H29</f>
        <v>0</v>
      </c>
      <c r="N29" s="19">
        <f>(I29)</f>
        <v>92.288557213930346</v>
      </c>
      <c r="O29" s="20">
        <f>SUM(J29:L29)</f>
        <v>7.7114427860696519</v>
      </c>
      <c r="Q29" s="49" t="s">
        <v>43</v>
      </c>
      <c r="R29" s="61">
        <f>SUM(D15:G15)</f>
        <v>373</v>
      </c>
      <c r="S29" s="60">
        <f>(R29/B$12)</f>
        <v>0.91646191646191644</v>
      </c>
      <c r="T29" s="60">
        <f>(R29/B$11)</f>
        <v>0.79871520342612423</v>
      </c>
    </row>
    <row r="30" spans="1:23" x14ac:dyDescent="0.3">
      <c r="A30" s="50" t="s">
        <v>44</v>
      </c>
      <c r="B30" s="4">
        <v>404</v>
      </c>
      <c r="C30" s="4"/>
      <c r="D30" s="4">
        <v>377</v>
      </c>
      <c r="E30" s="4">
        <v>25</v>
      </c>
      <c r="F30" s="16">
        <v>2</v>
      </c>
      <c r="G30" s="16">
        <v>0</v>
      </c>
      <c r="H30" s="13">
        <f>(C30/$B$30)*100</f>
        <v>0</v>
      </c>
      <c r="I30" s="18">
        <f>(D30/$B$30)*100</f>
        <v>93.316831683168317</v>
      </c>
      <c r="J30" s="18">
        <f>(E30/$B$30)*100</f>
        <v>6.1881188118811883</v>
      </c>
      <c r="K30" s="18">
        <f>(F30/$B$30)*100</f>
        <v>0.49504950495049505</v>
      </c>
      <c r="L30" s="21">
        <f>(G30/$B$30)*100</f>
        <v>0</v>
      </c>
      <c r="M30" s="13">
        <f t="shared" ref="M30:M34" si="19">H30</f>
        <v>0</v>
      </c>
      <c r="N30" s="18">
        <f t="shared" ref="N30:N34" si="20">(I30)</f>
        <v>93.316831683168317</v>
      </c>
      <c r="O30" s="21">
        <f t="shared" ref="O30:O34" si="21">SUM(J30:L30)</f>
        <v>6.6831683168316829</v>
      </c>
      <c r="Q30" s="50" t="s">
        <v>44</v>
      </c>
      <c r="R30" s="61">
        <f t="shared" ref="R30:R39" si="22">SUM(D16:G16)</f>
        <v>365</v>
      </c>
      <c r="S30" s="60">
        <f t="shared" ref="S30:S39" si="23">(R30/B$12)</f>
        <v>0.89680589680589684</v>
      </c>
      <c r="T30" s="60">
        <f t="shared" ref="T30:T39" si="24">(R30/B$11)</f>
        <v>0.78158458244111351</v>
      </c>
    </row>
    <row r="31" spans="1:23" x14ac:dyDescent="0.3">
      <c r="A31" s="50" t="s">
        <v>45</v>
      </c>
      <c r="B31" s="4">
        <v>402</v>
      </c>
      <c r="C31" s="4"/>
      <c r="D31" s="4">
        <v>379</v>
      </c>
      <c r="E31" s="4">
        <v>21</v>
      </c>
      <c r="F31" s="16">
        <v>2</v>
      </c>
      <c r="G31" s="16">
        <v>0</v>
      </c>
      <c r="H31" s="13">
        <f>(C31/$B$31)*100</f>
        <v>0</v>
      </c>
      <c r="I31" s="18">
        <f>(D31/$B$31)*100</f>
        <v>94.278606965174134</v>
      </c>
      <c r="J31" s="18">
        <f>(E31/$B$31)*100</f>
        <v>5.2238805970149249</v>
      </c>
      <c r="K31" s="18">
        <f>(F31/$B$31)*100</f>
        <v>0.49751243781094528</v>
      </c>
      <c r="L31" s="21">
        <f>(G31/$B$31)*100</f>
        <v>0</v>
      </c>
      <c r="M31" s="13">
        <f t="shared" si="19"/>
        <v>0</v>
      </c>
      <c r="N31" s="18">
        <f t="shared" si="20"/>
        <v>94.278606965174134</v>
      </c>
      <c r="O31" s="21">
        <f t="shared" si="21"/>
        <v>5.7213930348258701</v>
      </c>
      <c r="P31" s="4"/>
      <c r="Q31" s="50" t="s">
        <v>45</v>
      </c>
      <c r="R31" s="61">
        <f t="shared" si="22"/>
        <v>358</v>
      </c>
      <c r="S31" s="60">
        <f t="shared" si="23"/>
        <v>0.87960687960687955</v>
      </c>
      <c r="T31" s="60">
        <f t="shared" si="24"/>
        <v>0.76659528907922914</v>
      </c>
    </row>
    <row r="32" spans="1:23" x14ac:dyDescent="0.3">
      <c r="A32" s="50" t="s">
        <v>46</v>
      </c>
      <c r="B32" s="16">
        <v>402</v>
      </c>
      <c r="C32" s="16"/>
      <c r="D32" s="16">
        <v>384</v>
      </c>
      <c r="E32" s="16">
        <v>15</v>
      </c>
      <c r="F32" s="16">
        <v>3</v>
      </c>
      <c r="G32" s="16">
        <v>0</v>
      </c>
      <c r="H32" s="13">
        <f>(C32/$B$32)*100</f>
        <v>0</v>
      </c>
      <c r="I32" s="18">
        <f>(D32/$B$32)*100</f>
        <v>95.522388059701484</v>
      </c>
      <c r="J32" s="18">
        <f>(E32/$B$32)*100</f>
        <v>3.7313432835820892</v>
      </c>
      <c r="K32" s="18">
        <f>(F32/$B$32)*100</f>
        <v>0.74626865671641784</v>
      </c>
      <c r="L32" s="21">
        <f>(G32/$B$32)*100</f>
        <v>0</v>
      </c>
      <c r="M32" s="13">
        <f t="shared" si="19"/>
        <v>0</v>
      </c>
      <c r="N32" s="18">
        <f t="shared" si="20"/>
        <v>95.522388059701484</v>
      </c>
      <c r="O32" s="21">
        <f t="shared" si="21"/>
        <v>4.4776119402985071</v>
      </c>
      <c r="P32" s="4"/>
      <c r="Q32" s="50" t="s">
        <v>46</v>
      </c>
      <c r="R32" s="61">
        <f t="shared" si="22"/>
        <v>349</v>
      </c>
      <c r="S32" s="60">
        <f t="shared" si="23"/>
        <v>0.85749385749385754</v>
      </c>
      <c r="T32" s="60">
        <f t="shared" si="24"/>
        <v>0.74732334047109206</v>
      </c>
    </row>
    <row r="33" spans="1:20" x14ac:dyDescent="0.3">
      <c r="A33" s="50" t="s">
        <v>47</v>
      </c>
      <c r="B33" s="16">
        <v>402</v>
      </c>
      <c r="C33" s="16"/>
      <c r="D33" s="16">
        <v>387</v>
      </c>
      <c r="E33" s="16">
        <v>12</v>
      </c>
      <c r="F33" s="16">
        <v>3</v>
      </c>
      <c r="G33" s="16">
        <v>0</v>
      </c>
      <c r="H33" s="13">
        <f>(C33/$B$33)*100</f>
        <v>0</v>
      </c>
      <c r="I33" s="18">
        <f>(D33/$B$33)*100</f>
        <v>96.268656716417908</v>
      </c>
      <c r="J33" s="18">
        <f>(E33/$B$33)*100</f>
        <v>2.9850746268656714</v>
      </c>
      <c r="K33" s="18">
        <f>(F33/$B$33)*100</f>
        <v>0.74626865671641784</v>
      </c>
      <c r="L33" s="21">
        <f>(G33/$B$33)*100</f>
        <v>0</v>
      </c>
      <c r="M33" s="13">
        <f t="shared" si="19"/>
        <v>0</v>
      </c>
      <c r="N33" s="18">
        <f t="shared" si="20"/>
        <v>96.268656716417908</v>
      </c>
      <c r="O33" s="21">
        <f t="shared" si="21"/>
        <v>3.7313432835820892</v>
      </c>
      <c r="P33" s="4"/>
      <c r="Q33" s="50" t="s">
        <v>47</v>
      </c>
      <c r="R33" s="61">
        <f t="shared" si="22"/>
        <v>344</v>
      </c>
      <c r="S33" s="60">
        <f t="shared" si="23"/>
        <v>0.84520884520884521</v>
      </c>
      <c r="T33" s="60">
        <f t="shared" si="24"/>
        <v>0.7366167023554604</v>
      </c>
    </row>
    <row r="34" spans="1:20" x14ac:dyDescent="0.3">
      <c r="A34" s="50" t="s">
        <v>48</v>
      </c>
      <c r="B34" s="16">
        <v>403</v>
      </c>
      <c r="C34" s="4"/>
      <c r="D34" s="16">
        <v>387</v>
      </c>
      <c r="E34" s="16">
        <v>15</v>
      </c>
      <c r="F34" s="16">
        <v>1</v>
      </c>
      <c r="G34" s="4">
        <v>0</v>
      </c>
      <c r="H34" s="13">
        <f>(C34/$B$34)*100</f>
        <v>0</v>
      </c>
      <c r="I34" s="18">
        <f>(D34/$B$34)*100</f>
        <v>96.029776674937963</v>
      </c>
      <c r="J34" s="18">
        <f>(E34/$B$34)*100</f>
        <v>3.7220843672456572</v>
      </c>
      <c r="K34" s="18">
        <f>(F34/$B$34)*100</f>
        <v>0.24813895781637718</v>
      </c>
      <c r="L34" s="21">
        <f>(G34/$B$34)*100</f>
        <v>0</v>
      </c>
      <c r="M34" s="13">
        <f t="shared" si="19"/>
        <v>0</v>
      </c>
      <c r="N34" s="18">
        <f t="shared" si="20"/>
        <v>96.029776674937963</v>
      </c>
      <c r="O34" s="21">
        <f t="shared" si="21"/>
        <v>3.9702233250620345</v>
      </c>
      <c r="P34" s="4"/>
      <c r="Q34" s="50" t="s">
        <v>48</v>
      </c>
      <c r="R34" s="61">
        <f t="shared" si="22"/>
        <v>337</v>
      </c>
      <c r="S34" s="60">
        <f t="shared" si="23"/>
        <v>0.82800982800982803</v>
      </c>
      <c r="T34" s="60">
        <f t="shared" si="24"/>
        <v>0.72162740899357602</v>
      </c>
    </row>
    <row r="35" spans="1:20" x14ac:dyDescent="0.3">
      <c r="A35" s="50" t="s">
        <v>49</v>
      </c>
      <c r="B35" s="16">
        <v>403</v>
      </c>
      <c r="C35" s="4"/>
      <c r="D35" s="16">
        <v>390</v>
      </c>
      <c r="E35" s="16">
        <v>12</v>
      </c>
      <c r="F35" s="16">
        <v>1</v>
      </c>
      <c r="G35" s="4">
        <v>0</v>
      </c>
      <c r="H35" s="13">
        <f>(C35/$B$35)*100</f>
        <v>0</v>
      </c>
      <c r="I35" s="18">
        <f>(D35/$B$35)*100</f>
        <v>96.774193548387103</v>
      </c>
      <c r="J35" s="18">
        <f t="shared" ref="J35:L35" si="25">(E35/$B$35)*100</f>
        <v>2.9776674937965262</v>
      </c>
      <c r="K35" s="18">
        <f t="shared" si="25"/>
        <v>0.24813895781637718</v>
      </c>
      <c r="L35" s="21">
        <f t="shared" si="25"/>
        <v>0</v>
      </c>
      <c r="M35" s="13">
        <f t="shared" ref="M35:M39" si="26">H35</f>
        <v>0</v>
      </c>
      <c r="N35" s="18">
        <f t="shared" ref="N35:N39" si="27">(I35)</f>
        <v>96.774193548387103</v>
      </c>
      <c r="O35" s="21">
        <f t="shared" ref="O35:O39" si="28">SUM(J35:L35)</f>
        <v>3.2258064516129035</v>
      </c>
      <c r="P35" s="4"/>
      <c r="Q35" s="50" t="s">
        <v>49</v>
      </c>
      <c r="R35" s="61">
        <f t="shared" si="22"/>
        <v>333</v>
      </c>
      <c r="S35" s="60">
        <f t="shared" si="23"/>
        <v>0.81818181818181823</v>
      </c>
      <c r="T35" s="60">
        <f t="shared" si="24"/>
        <v>0.71306209850107072</v>
      </c>
    </row>
    <row r="36" spans="1:20" x14ac:dyDescent="0.3">
      <c r="A36" s="50" t="s">
        <v>50</v>
      </c>
      <c r="B36" s="16">
        <v>403</v>
      </c>
      <c r="C36" s="4"/>
      <c r="D36" s="16">
        <v>390</v>
      </c>
      <c r="E36" s="16">
        <v>12</v>
      </c>
      <c r="F36" s="16">
        <v>1</v>
      </c>
      <c r="G36" s="4">
        <v>0</v>
      </c>
      <c r="H36" s="13">
        <f>(C36/$B$36)*100</f>
        <v>0</v>
      </c>
      <c r="I36" s="18">
        <f>(D36/$B$36)*100</f>
        <v>96.774193548387103</v>
      </c>
      <c r="J36" s="18">
        <f t="shared" ref="J36:L36" si="29">(E36/$B$36)*100</f>
        <v>2.9776674937965262</v>
      </c>
      <c r="K36" s="18">
        <f t="shared" si="29"/>
        <v>0.24813895781637718</v>
      </c>
      <c r="L36" s="21">
        <f t="shared" si="29"/>
        <v>0</v>
      </c>
      <c r="M36" s="13">
        <f t="shared" si="26"/>
        <v>0</v>
      </c>
      <c r="N36" s="18">
        <f t="shared" si="27"/>
        <v>96.774193548387103</v>
      </c>
      <c r="O36" s="21">
        <f t="shared" si="28"/>
        <v>3.2258064516129035</v>
      </c>
      <c r="P36" s="4"/>
      <c r="Q36" s="50" t="s">
        <v>50</v>
      </c>
      <c r="R36" s="61">
        <f t="shared" si="22"/>
        <v>333</v>
      </c>
      <c r="S36" s="60">
        <f t="shared" si="23"/>
        <v>0.81818181818181823</v>
      </c>
      <c r="T36" s="60">
        <f t="shared" si="24"/>
        <v>0.71306209850107072</v>
      </c>
    </row>
    <row r="37" spans="1:20" x14ac:dyDescent="0.3">
      <c r="A37" s="50" t="s">
        <v>51</v>
      </c>
      <c r="B37" s="16">
        <v>402</v>
      </c>
      <c r="C37" s="4"/>
      <c r="D37" s="16">
        <v>388</v>
      </c>
      <c r="E37" s="16">
        <v>13</v>
      </c>
      <c r="F37" s="16">
        <v>1</v>
      </c>
      <c r="G37" s="16">
        <v>0</v>
      </c>
      <c r="H37" s="13">
        <f>(C37/$B$37)*100</f>
        <v>0</v>
      </c>
      <c r="I37" s="18">
        <f>(D37/$B$37)*100</f>
        <v>96.517412935323392</v>
      </c>
      <c r="J37" s="18">
        <f t="shared" ref="J37:L37" si="30">(E37/$B$37)*100</f>
        <v>3.233830845771144</v>
      </c>
      <c r="K37" s="18">
        <f t="shared" si="30"/>
        <v>0.24875621890547264</v>
      </c>
      <c r="L37" s="21">
        <f t="shared" si="30"/>
        <v>0</v>
      </c>
      <c r="M37" s="13">
        <f t="shared" si="26"/>
        <v>0</v>
      </c>
      <c r="N37" s="18">
        <f t="shared" si="27"/>
        <v>96.517412935323392</v>
      </c>
      <c r="O37" s="21">
        <f t="shared" si="28"/>
        <v>3.4825870646766166</v>
      </c>
      <c r="P37" s="4"/>
      <c r="Q37" s="50" t="s">
        <v>51</v>
      </c>
      <c r="R37" s="61">
        <f t="shared" si="22"/>
        <v>331</v>
      </c>
      <c r="S37" s="60">
        <f t="shared" si="23"/>
        <v>0.81326781326781328</v>
      </c>
      <c r="T37" s="60">
        <f t="shared" si="24"/>
        <v>0.70877944325481801</v>
      </c>
    </row>
    <row r="38" spans="1:20" x14ac:dyDescent="0.3">
      <c r="A38" s="50" t="s">
        <v>52</v>
      </c>
      <c r="B38" s="16">
        <v>401</v>
      </c>
      <c r="C38" s="4"/>
      <c r="D38" s="16">
        <v>392</v>
      </c>
      <c r="E38" s="16">
        <v>8</v>
      </c>
      <c r="F38" s="16">
        <v>1</v>
      </c>
      <c r="G38" s="16">
        <v>0</v>
      </c>
      <c r="H38" s="13">
        <f>(C38/$B$38)*100</f>
        <v>0</v>
      </c>
      <c r="I38" s="18">
        <f>(D38/$B$38)*100</f>
        <v>97.755610972568576</v>
      </c>
      <c r="J38" s="18">
        <f t="shared" ref="J38:L38" si="31">(E38/$B$38)*100</f>
        <v>1.99501246882793</v>
      </c>
      <c r="K38" s="18">
        <f t="shared" si="31"/>
        <v>0.24937655860349126</v>
      </c>
      <c r="L38" s="21">
        <f t="shared" si="31"/>
        <v>0</v>
      </c>
      <c r="M38" s="13">
        <f t="shared" si="26"/>
        <v>0</v>
      </c>
      <c r="N38" s="18">
        <f t="shared" si="27"/>
        <v>97.755610972568576</v>
      </c>
      <c r="O38" s="21">
        <f t="shared" si="28"/>
        <v>2.2443890274314211</v>
      </c>
      <c r="P38" s="4"/>
      <c r="Q38" s="50" t="s">
        <v>52</v>
      </c>
      <c r="R38" s="61">
        <f t="shared" si="22"/>
        <v>328</v>
      </c>
      <c r="S38" s="60">
        <f t="shared" si="23"/>
        <v>0.8058968058968059</v>
      </c>
      <c r="T38" s="60">
        <f t="shared" si="24"/>
        <v>0.70235546038543895</v>
      </c>
    </row>
    <row r="39" spans="1:20" x14ac:dyDescent="0.3">
      <c r="A39" s="52" t="s">
        <v>53</v>
      </c>
      <c r="B39" s="7">
        <v>401</v>
      </c>
      <c r="C39" s="7"/>
      <c r="D39" s="7">
        <v>392</v>
      </c>
      <c r="E39" s="7">
        <v>8</v>
      </c>
      <c r="F39" s="7">
        <v>1</v>
      </c>
      <c r="G39" s="7">
        <v>0</v>
      </c>
      <c r="H39" s="14">
        <f>(C39/$B$39)*100</f>
        <v>0</v>
      </c>
      <c r="I39" s="22">
        <f>(D39/$B$39)*100</f>
        <v>97.755610972568576</v>
      </c>
      <c r="J39" s="22">
        <f t="shared" ref="J39:L39" si="32">(E39/$B$39)*100</f>
        <v>1.99501246882793</v>
      </c>
      <c r="K39" s="22">
        <f t="shared" si="32"/>
        <v>0.24937655860349126</v>
      </c>
      <c r="L39" s="23">
        <f t="shared" si="32"/>
        <v>0</v>
      </c>
      <c r="M39" s="14">
        <f t="shared" si="26"/>
        <v>0</v>
      </c>
      <c r="N39" s="22">
        <f t="shared" si="27"/>
        <v>97.755610972568576</v>
      </c>
      <c r="O39" s="23">
        <f t="shared" si="28"/>
        <v>2.2443890274314211</v>
      </c>
      <c r="P39" s="4"/>
      <c r="Q39" s="52" t="s">
        <v>53</v>
      </c>
      <c r="R39" s="62">
        <f t="shared" si="22"/>
        <v>325</v>
      </c>
      <c r="S39" s="63">
        <f t="shared" si="23"/>
        <v>0.79852579852579852</v>
      </c>
      <c r="T39" s="63">
        <f t="shared" si="24"/>
        <v>0.69593147751605999</v>
      </c>
    </row>
    <row r="40" spans="1:20" x14ac:dyDescent="0.3">
      <c r="A40" s="16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</row>
    <row r="41" spans="1:20" x14ac:dyDescent="0.3">
      <c r="A41" s="16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</row>
    <row r="42" spans="1:20" x14ac:dyDescent="0.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</row>
    <row r="43" spans="1:20" x14ac:dyDescent="0.3">
      <c r="A43" s="4"/>
      <c r="B43" s="4"/>
      <c r="C43" s="75"/>
      <c r="D43" s="75"/>
      <c r="E43" s="75"/>
      <c r="F43" s="75"/>
      <c r="G43" s="75"/>
      <c r="H43" s="75"/>
      <c r="I43" s="75"/>
      <c r="J43" s="75"/>
      <c r="K43" s="75"/>
      <c r="L43" s="75"/>
      <c r="M43" s="75"/>
      <c r="N43" s="75"/>
      <c r="O43" s="75"/>
      <c r="P43" s="4"/>
      <c r="Q43" s="4"/>
      <c r="R43" s="4"/>
    </row>
    <row r="44" spans="1:20" x14ac:dyDescent="0.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16"/>
      <c r="N44" s="16"/>
      <c r="O44" s="16"/>
      <c r="P44" s="4"/>
      <c r="Q44" s="4"/>
      <c r="R44" s="4"/>
    </row>
    <row r="45" spans="1:20" x14ac:dyDescent="0.3">
      <c r="A45" s="4"/>
      <c r="B45" s="4"/>
      <c r="C45" s="4"/>
      <c r="D45" s="4"/>
      <c r="E45" s="16"/>
      <c r="F45" s="16"/>
      <c r="G45" s="4"/>
      <c r="H45" s="18"/>
      <c r="I45" s="18"/>
      <c r="J45" s="18"/>
      <c r="K45" s="18"/>
      <c r="L45" s="18"/>
      <c r="M45" s="18"/>
      <c r="N45" s="18"/>
      <c r="O45" s="18"/>
      <c r="P45" s="4"/>
      <c r="Q45" s="4"/>
      <c r="R45" s="4"/>
    </row>
    <row r="46" spans="1:20" x14ac:dyDescent="0.3">
      <c r="A46" s="4"/>
      <c r="B46" s="4"/>
      <c r="C46" s="4"/>
      <c r="D46" s="4"/>
      <c r="E46" s="4"/>
      <c r="F46" s="4"/>
      <c r="G46" s="4"/>
      <c r="H46" s="18"/>
      <c r="I46" s="18"/>
      <c r="J46" s="18"/>
      <c r="K46" s="18"/>
      <c r="L46" s="18"/>
      <c r="M46" s="18"/>
      <c r="N46" s="18"/>
      <c r="O46" s="18"/>
      <c r="P46" s="4"/>
      <c r="Q46" s="4"/>
      <c r="R46" s="4"/>
    </row>
    <row r="47" spans="1:20" x14ac:dyDescent="0.3">
      <c r="A47" s="4"/>
      <c r="B47" s="4"/>
      <c r="C47" s="4"/>
      <c r="D47" s="4"/>
      <c r="E47" s="4"/>
      <c r="F47" s="4"/>
      <c r="G47" s="4"/>
      <c r="H47" s="18"/>
      <c r="I47" s="18"/>
      <c r="J47" s="18"/>
      <c r="K47" s="18"/>
      <c r="L47" s="18"/>
      <c r="M47" s="18"/>
      <c r="N47" s="18"/>
      <c r="O47" s="18"/>
      <c r="P47" s="4"/>
      <c r="Q47" s="4"/>
      <c r="R47" s="4"/>
    </row>
    <row r="48" spans="1:20" x14ac:dyDescent="0.3">
      <c r="A48" s="4"/>
      <c r="B48" s="4"/>
      <c r="C48" s="4"/>
      <c r="D48" s="4"/>
      <c r="E48" s="4"/>
      <c r="F48" s="4"/>
      <c r="G48" s="4"/>
      <c r="H48" s="18"/>
      <c r="I48" s="18"/>
      <c r="J48" s="18"/>
      <c r="K48" s="18"/>
      <c r="L48" s="18"/>
      <c r="M48" s="18"/>
      <c r="N48" s="18"/>
      <c r="O48" s="18"/>
      <c r="P48" s="4"/>
      <c r="Q48" s="4"/>
      <c r="R48" s="4"/>
    </row>
    <row r="49" spans="1:18" x14ac:dyDescent="0.3">
      <c r="A49" s="16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</row>
    <row r="50" spans="1:18" x14ac:dyDescent="0.3">
      <c r="A50" s="16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</row>
    <row r="51" spans="1:18" x14ac:dyDescent="0.3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</row>
  </sheetData>
  <mergeCells count="9">
    <mergeCell ref="C13:G13"/>
    <mergeCell ref="H13:L13"/>
    <mergeCell ref="M13:O13"/>
    <mergeCell ref="M27:O27"/>
    <mergeCell ref="H27:L27"/>
    <mergeCell ref="C27:G27"/>
    <mergeCell ref="C43:G43"/>
    <mergeCell ref="H43:L43"/>
    <mergeCell ref="M43:O4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Benchmark 1</vt:lpstr>
      <vt:lpstr>Benchmark 2</vt:lpstr>
      <vt:lpstr>Benchmark 2 Only Joins</vt:lpstr>
      <vt:lpstr>Benchmark 3 Only Joins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 Rob</dc:creator>
  <cp:lastModifiedBy>Laptop Rob</cp:lastModifiedBy>
  <dcterms:created xsi:type="dcterms:W3CDTF">2020-01-29T10:13:55Z</dcterms:created>
  <dcterms:modified xsi:type="dcterms:W3CDTF">2020-01-31T14:39:59Z</dcterms:modified>
</cp:coreProperties>
</file>