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52ED350A-91DE-4E64-A62E-158A7D320DC5}" xr6:coauthVersionLast="47" xr6:coauthVersionMax="47" xr10:uidLastSave="{00000000-0000-0000-0000-000000000000}"/>
  <bookViews>
    <workbookView xWindow="-16320" yWindow="-120" windowWidth="16440" windowHeight="28590" xr2:uid="{2BA4BFD9-F9F3-43CD-AE58-1F5FEB17B570}"/>
  </bookViews>
  <sheets>
    <sheet name="Time 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15" i="1" l="1"/>
  <c r="EP15" i="1"/>
  <c r="EM15" i="1"/>
  <c r="EG15" i="1"/>
  <c r="EA15" i="1"/>
  <c r="DX15" i="1"/>
  <c r="DU15" i="1"/>
  <c r="DR15" i="1"/>
  <c r="DO15" i="1"/>
  <c r="DC15" i="1"/>
  <c r="CZ15" i="1"/>
  <c r="CW15" i="1"/>
  <c r="CT15" i="1"/>
  <c r="CQ15" i="1"/>
  <c r="CE15" i="1"/>
  <c r="CB15" i="1"/>
  <c r="BY15" i="1"/>
  <c r="BV15" i="1"/>
  <c r="BS15" i="1"/>
  <c r="BP15" i="1"/>
  <c r="BM15" i="1"/>
  <c r="BJ15" i="1"/>
  <c r="BI15" i="1"/>
  <c r="BG15" i="1"/>
  <c r="BF15" i="1"/>
  <c r="BD15" i="1"/>
  <c r="BC15" i="1"/>
  <c r="AV16" i="1"/>
  <c r="AW16" i="1"/>
  <c r="AT16" i="1"/>
  <c r="AV15" i="1"/>
  <c r="AV14" i="1"/>
  <c r="AW15" i="1"/>
  <c r="AT15" i="1"/>
  <c r="AW14" i="1"/>
  <c r="AT14" i="1"/>
  <c r="AW12" i="1"/>
  <c r="AV12" i="1"/>
  <c r="AT12" i="1"/>
  <c r="AW17" i="1"/>
  <c r="AT19" i="1"/>
  <c r="AT17" i="1"/>
  <c r="AW19" i="1" l="1"/>
  <c r="J19" i="1"/>
  <c r="I19" i="1"/>
  <c r="H19" i="1"/>
  <c r="BB17" i="1" l="1"/>
  <c r="BA17" i="1"/>
  <c r="AZ19" i="1"/>
  <c r="AY19" i="1"/>
  <c r="AX19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E4" i="1" s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19" i="1"/>
  <c r="F19" i="1"/>
  <c r="AE19" i="1" l="1"/>
  <c r="D19" i="1"/>
  <c r="K12" i="1"/>
  <c r="AU12" i="1" s="1"/>
  <c r="L12" i="1"/>
  <c r="O12" i="1"/>
  <c r="M12" i="1"/>
  <c r="O5" i="1"/>
  <c r="M5" i="1"/>
  <c r="L5" i="1"/>
  <c r="N5" i="1" s="1"/>
  <c r="K5" i="1"/>
  <c r="AU5" i="1" s="1"/>
  <c r="O14" i="1"/>
  <c r="M14" i="1"/>
  <c r="L14" i="1"/>
  <c r="K14" i="1"/>
  <c r="AU14" i="1" s="1"/>
  <c r="O16" i="1"/>
  <c r="M16" i="1"/>
  <c r="L16" i="1"/>
  <c r="K16" i="1"/>
  <c r="AU16" i="1" s="1"/>
  <c r="K6" i="1"/>
  <c r="AU6" i="1" s="1"/>
  <c r="L6" i="1"/>
  <c r="M6" i="1"/>
  <c r="O6" i="1"/>
  <c r="K18" i="1"/>
  <c r="AU18" i="1" s="1"/>
  <c r="O18" i="1"/>
  <c r="M18" i="1"/>
  <c r="L18" i="1"/>
  <c r="N18" i="1" s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N9" i="1" s="1"/>
  <c r="O4" i="1"/>
  <c r="K4" i="1"/>
  <c r="AU4" i="1" s="1"/>
  <c r="M4" i="1"/>
  <c r="L4" i="1"/>
  <c r="O17" i="1"/>
  <c r="M17" i="1"/>
  <c r="L17" i="1"/>
  <c r="N17" i="1" s="1"/>
  <c r="K17" i="1"/>
  <c r="AU17" i="1" s="1"/>
  <c r="AV17" i="1" s="1"/>
  <c r="AV19" i="1" s="1"/>
  <c r="K10" i="1"/>
  <c r="AU10" i="1" s="1"/>
  <c r="O10" i="1"/>
  <c r="M10" i="1"/>
  <c r="L10" i="1"/>
  <c r="N10" i="1" s="1"/>
  <c r="AO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19" i="1"/>
  <c r="B19" i="1"/>
  <c r="AN19" i="1"/>
  <c r="AM19" i="1"/>
  <c r="AL19" i="1"/>
  <c r="N4" i="1" l="1"/>
  <c r="N7" i="1"/>
  <c r="AU19" i="1"/>
  <c r="N12" i="1"/>
  <c r="N15" i="1"/>
  <c r="N14" i="1"/>
  <c r="N6" i="1"/>
  <c r="N11" i="1"/>
  <c r="N16" i="1"/>
  <c r="K19" i="1"/>
  <c r="L19" i="1"/>
  <c r="M19" i="1"/>
  <c r="O19" i="1"/>
  <c r="AQ19" i="1"/>
  <c r="V19" i="1"/>
  <c r="R19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19" i="1"/>
  <c r="AI19" i="1"/>
  <c r="Q19" i="1"/>
  <c r="P19" i="1"/>
  <c r="E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19" i="1" l="1"/>
  <c r="X6" i="1"/>
  <c r="AB6" i="1" s="1"/>
  <c r="X8" i="1"/>
  <c r="AB8" i="1" s="1"/>
  <c r="X16" i="1"/>
  <c r="AB16" i="1" s="1"/>
  <c r="X15" i="1"/>
  <c r="AB15" i="1" s="1"/>
  <c r="Z19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19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19" i="1"/>
  <c r="W19" i="1"/>
  <c r="Y16" i="1"/>
  <c r="AC16" i="1" s="1"/>
  <c r="T19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19" i="1"/>
  <c r="AF19" i="1"/>
  <c r="AP19" i="1"/>
  <c r="AK14" i="1"/>
  <c r="AK18" i="1"/>
  <c r="AK8" i="1"/>
  <c r="AK12" i="1"/>
  <c r="AK16" i="1"/>
  <c r="AH19" i="1"/>
  <c r="AG19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19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19" i="1"/>
  <c r="Y19" i="1"/>
  <c r="AD7" i="1"/>
  <c r="AK19" i="1"/>
  <c r="AC19" i="1" l="1"/>
  <c r="AD19" i="1"/>
  <c r="AS19" i="1"/>
  <c r="AR19" i="1"/>
</calcChain>
</file>

<file path=xl/sharedStrings.xml><?xml version="1.0" encoding="utf-8"?>
<sst xmlns="http://schemas.openxmlformats.org/spreadsheetml/2006/main" count="305" uniqueCount="164">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</sst>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ET24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8" sqref="D8"/>
    </sheetView>
  </sheetViews>
  <sheetFormatPr defaultRowHeight="14.4" x14ac:dyDescent="0.3"/>
  <cols>
    <col min="4" max="5" width="11.6640625" customWidth="1"/>
    <col min="6" max="15" width="11.3320312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33203125" customWidth="1"/>
    <col min="38" max="38" width="9.88671875" style="1" customWidth="1"/>
    <col min="39" max="41" width="11.3320312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54" width="11.6640625" style="1" customWidth="1"/>
    <col min="55" max="59" width="10.44140625" style="1" customWidth="1"/>
    <col min="60" max="164" width="10.44140625" customWidth="1"/>
  </cols>
  <sheetData>
    <row r="1" spans="1:150" ht="72" customHeight="1" x14ac:dyDescent="0.3">
      <c r="A1" s="2" t="s">
        <v>0</v>
      </c>
      <c r="B1" s="8" t="s">
        <v>5</v>
      </c>
      <c r="C1" s="8" t="s">
        <v>6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  <c r="N1" s="9" t="s">
        <v>136</v>
      </c>
      <c r="O1" s="9" t="s">
        <v>25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6" t="s">
        <v>156</v>
      </c>
      <c r="AG1" s="6" t="s">
        <v>157</v>
      </c>
      <c r="AH1" s="6" t="s">
        <v>158</v>
      </c>
      <c r="AI1" s="6" t="s">
        <v>155</v>
      </c>
      <c r="AJ1" s="6" t="s">
        <v>154</v>
      </c>
      <c r="AK1" s="6" t="s">
        <v>153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159</v>
      </c>
      <c r="AQ1" s="9" t="s">
        <v>160</v>
      </c>
      <c r="AR1" s="9" t="s">
        <v>161</v>
      </c>
      <c r="AS1" s="9" t="s">
        <v>162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4" t="s">
        <v>30</v>
      </c>
      <c r="BD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4" t="s">
        <v>36</v>
      </c>
      <c r="BJ1" s="4" t="s">
        <v>37</v>
      </c>
      <c r="BK1" s="4" t="s">
        <v>38</v>
      </c>
      <c r="BL1" s="4" t="s">
        <v>39</v>
      </c>
      <c r="BM1" s="4" t="s">
        <v>40</v>
      </c>
      <c r="BN1" s="4" t="s">
        <v>41</v>
      </c>
      <c r="BO1" s="4" t="s">
        <v>42</v>
      </c>
      <c r="BP1" s="4" t="s">
        <v>43</v>
      </c>
      <c r="BQ1" s="4" t="s">
        <v>44</v>
      </c>
      <c r="BR1" s="4" t="s">
        <v>45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4" t="s">
        <v>54</v>
      </c>
      <c r="CB1" s="4" t="s">
        <v>55</v>
      </c>
      <c r="CC1" s="4" t="s">
        <v>56</v>
      </c>
      <c r="CD1" s="4" t="s">
        <v>57</v>
      </c>
      <c r="CE1" s="4" t="s">
        <v>58</v>
      </c>
      <c r="CF1" s="4" t="s">
        <v>59</v>
      </c>
      <c r="CG1" s="4" t="s">
        <v>60</v>
      </c>
      <c r="CH1" s="4" t="s">
        <v>61</v>
      </c>
      <c r="CI1" s="4" t="s">
        <v>62</v>
      </c>
      <c r="CJ1" s="4" t="s">
        <v>63</v>
      </c>
      <c r="CK1" s="4" t="s">
        <v>64</v>
      </c>
      <c r="CL1" s="4" t="s">
        <v>65</v>
      </c>
      <c r="CM1" s="4" t="s">
        <v>66</v>
      </c>
      <c r="CN1" s="4" t="s">
        <v>67</v>
      </c>
      <c r="CO1" s="4" t="s">
        <v>68</v>
      </c>
      <c r="CP1" s="4" t="s">
        <v>69</v>
      </c>
      <c r="CQ1" s="4" t="s">
        <v>70</v>
      </c>
      <c r="CR1" s="4" t="s">
        <v>71</v>
      </c>
      <c r="CS1" s="4" t="s">
        <v>72</v>
      </c>
      <c r="CT1" s="4" t="s">
        <v>73</v>
      </c>
      <c r="CU1" s="4" t="s">
        <v>74</v>
      </c>
      <c r="CV1" s="4" t="s">
        <v>75</v>
      </c>
      <c r="CW1" s="4" t="s">
        <v>76</v>
      </c>
      <c r="CX1" s="4" t="s">
        <v>77</v>
      </c>
      <c r="CY1" s="4" t="s">
        <v>78</v>
      </c>
      <c r="CZ1" s="4" t="s">
        <v>79</v>
      </c>
      <c r="DA1" s="4" t="s">
        <v>80</v>
      </c>
      <c r="DB1" s="4" t="s">
        <v>81</v>
      </c>
      <c r="DC1" s="4" t="s">
        <v>82</v>
      </c>
      <c r="DD1" s="4" t="s">
        <v>83</v>
      </c>
      <c r="DE1" s="4" t="s">
        <v>84</v>
      </c>
      <c r="DF1" s="4" t="s">
        <v>85</v>
      </c>
      <c r="DG1" s="4" t="s">
        <v>86</v>
      </c>
      <c r="DH1" s="4" t="s">
        <v>87</v>
      </c>
      <c r="DI1" s="4" t="s">
        <v>88</v>
      </c>
      <c r="DJ1" s="4" t="s">
        <v>89</v>
      </c>
      <c r="DK1" s="4" t="s">
        <v>90</v>
      </c>
      <c r="DL1" s="4" t="s">
        <v>91</v>
      </c>
      <c r="DM1" s="4" t="s">
        <v>92</v>
      </c>
      <c r="DN1" s="4" t="s">
        <v>93</v>
      </c>
      <c r="DO1" s="4" t="s">
        <v>94</v>
      </c>
      <c r="DP1" s="4" t="s">
        <v>95</v>
      </c>
      <c r="DQ1" s="4" t="s">
        <v>96</v>
      </c>
      <c r="DR1" s="4" t="s">
        <v>97</v>
      </c>
      <c r="DS1" s="4" t="s">
        <v>98</v>
      </c>
      <c r="DT1" s="4" t="s">
        <v>99</v>
      </c>
      <c r="DU1" s="4" t="s">
        <v>100</v>
      </c>
      <c r="DV1" s="4" t="s">
        <v>101</v>
      </c>
      <c r="DW1" s="4" t="s">
        <v>102</v>
      </c>
      <c r="DX1" s="4" t="s">
        <v>103</v>
      </c>
      <c r="DY1" s="4" t="s">
        <v>104</v>
      </c>
      <c r="DZ1" s="4" t="s">
        <v>105</v>
      </c>
      <c r="EA1" s="4" t="s">
        <v>106</v>
      </c>
      <c r="EB1" s="4" t="s">
        <v>107</v>
      </c>
      <c r="EC1" s="4" t="s">
        <v>108</v>
      </c>
      <c r="ED1" s="4" t="s">
        <v>109</v>
      </c>
      <c r="EE1" s="4" t="s">
        <v>110</v>
      </c>
      <c r="EF1" s="4" t="s">
        <v>111</v>
      </c>
      <c r="EG1" s="4" t="s">
        <v>112</v>
      </c>
      <c r="EH1" s="4" t="s">
        <v>113</v>
      </c>
      <c r="EI1" s="4" t="s">
        <v>114</v>
      </c>
      <c r="EJ1" s="4" t="s">
        <v>115</v>
      </c>
      <c r="EK1" s="4" t="s">
        <v>116</v>
      </c>
      <c r="EL1" s="4" t="s">
        <v>117</v>
      </c>
      <c r="EM1" s="4" t="s">
        <v>118</v>
      </c>
      <c r="EN1" s="4" t="s">
        <v>119</v>
      </c>
      <c r="EO1" s="4" t="s">
        <v>120</v>
      </c>
      <c r="EP1" s="4" t="s">
        <v>121</v>
      </c>
      <c r="EQ1" s="4" t="s">
        <v>122</v>
      </c>
      <c r="ER1" s="4" t="s">
        <v>123</v>
      </c>
      <c r="ES1" s="4" t="s">
        <v>124</v>
      </c>
      <c r="ET1" s="4" t="s">
        <v>125</v>
      </c>
    </row>
    <row r="2" spans="1:150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</row>
    <row r="3" spans="1:150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</row>
    <row r="4" spans="1:150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14"/>
      <c r="BD4" s="14"/>
    </row>
    <row r="5" spans="1:150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14"/>
      <c r="BD5" s="14"/>
    </row>
    <row r="6" spans="1:150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14"/>
      <c r="BD6" s="14"/>
    </row>
    <row r="7" spans="1:150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14"/>
      <c r="BD7" s="14"/>
    </row>
    <row r="8" spans="1:150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14"/>
      <c r="BD8" s="14"/>
    </row>
    <row r="9" spans="1:150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14"/>
      <c r="BD9" s="14"/>
    </row>
    <row r="10" spans="1:150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14"/>
      <c r="BD10" s="14"/>
    </row>
    <row r="11" spans="1:150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14"/>
      <c r="BD11" s="14"/>
    </row>
    <row r="12" spans="1:150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14"/>
      <c r="BD12" s="14"/>
    </row>
    <row r="13" spans="1:150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14"/>
      <c r="BD13" s="14"/>
    </row>
    <row r="14" spans="1:150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14"/>
      <c r="BD14" s="14"/>
    </row>
    <row r="15" spans="1:150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19">
        <f>28686634/1000</f>
        <v>28686.633999999998</v>
      </c>
      <c r="BD15" s="19">
        <f>11187524/1000</f>
        <v>11187.523999999999</v>
      </c>
      <c r="BE15" s="19"/>
      <c r="BF15" s="19">
        <f>29489845/1000</f>
        <v>29489.845000000001</v>
      </c>
      <c r="BG15" s="19">
        <f>6910494/1000</f>
        <v>6910.4939999999997</v>
      </c>
      <c r="BH15" s="19"/>
      <c r="BI15" s="19">
        <f>15448717/1000</f>
        <v>15448.717000000001</v>
      </c>
      <c r="BJ15" s="19">
        <f>1220266/1000</f>
        <v>1220.2660000000001</v>
      </c>
      <c r="BK15" s="19"/>
      <c r="BL15" s="19"/>
      <c r="BM15" s="19">
        <f>1098884/1000</f>
        <v>1098.884</v>
      </c>
      <c r="BN15" s="19"/>
      <c r="BO15" s="19"/>
      <c r="BP15" s="19">
        <f>135006/1000</f>
        <v>135.006</v>
      </c>
      <c r="BQ15" s="19"/>
      <c r="BR15" s="19"/>
      <c r="BS15" s="19">
        <f>1389024/1000</f>
        <v>1389.0239999999999</v>
      </c>
      <c r="BT15" s="19"/>
      <c r="BU15" s="19"/>
      <c r="BV15" s="19">
        <f>573230/1000</f>
        <v>573.23</v>
      </c>
      <c r="BW15" s="19"/>
      <c r="BX15" s="19"/>
      <c r="BY15" s="19">
        <f>(1826699+565516)/1000</f>
        <v>2392.2150000000001</v>
      </c>
      <c r="BZ15" s="19"/>
      <c r="CA15" s="19"/>
      <c r="CB15" s="19">
        <f>818032/1000</f>
        <v>818.03200000000004</v>
      </c>
      <c r="CC15" s="19"/>
      <c r="CD15" s="19"/>
      <c r="CE15" s="19">
        <f>229533/1000</f>
        <v>229.53299999999999</v>
      </c>
      <c r="CF15" s="19"/>
      <c r="CG15" s="19"/>
      <c r="CH15" s="19">
        <v>0</v>
      </c>
      <c r="CI15" s="19"/>
      <c r="CJ15" s="19"/>
      <c r="CK15" s="19"/>
      <c r="CL15" s="19"/>
      <c r="CM15" s="19"/>
      <c r="CN15" s="19">
        <v>0</v>
      </c>
      <c r="CO15" s="19"/>
      <c r="CP15" s="19"/>
      <c r="CQ15" s="19">
        <f>55557/1000</f>
        <v>55.557000000000002</v>
      </c>
      <c r="CR15" s="19"/>
      <c r="CS15" s="19"/>
      <c r="CT15" s="19">
        <f>47502/1000</f>
        <v>47.502000000000002</v>
      </c>
      <c r="CU15" s="19"/>
      <c r="CV15" s="19"/>
      <c r="CW15" s="19">
        <f>(-8212260-928790)/1000</f>
        <v>-9141.0499999999993</v>
      </c>
      <c r="CX15" s="19"/>
      <c r="CY15" s="19"/>
      <c r="CZ15" s="19">
        <f>-2815765/1000</f>
        <v>-2815.7649999999999</v>
      </c>
      <c r="DA15" s="19"/>
      <c r="DB15" s="19"/>
      <c r="DC15" s="19">
        <f>-801916/1000</f>
        <v>-801.91600000000005</v>
      </c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>
        <f>-58476/1000</f>
        <v>-58.475999999999999</v>
      </c>
      <c r="DP15" s="19"/>
      <c r="DQ15" s="19"/>
      <c r="DR15" s="19">
        <f>-221044/1000</f>
        <v>-221.04400000000001</v>
      </c>
      <c r="DS15" s="19"/>
      <c r="DT15" s="19"/>
      <c r="DU15" s="19">
        <f>3968290/1000</f>
        <v>3968.29</v>
      </c>
      <c r="DV15" s="19"/>
      <c r="DW15" s="19"/>
      <c r="DX15" s="19">
        <f>2215958/1000</f>
        <v>2215.9580000000001</v>
      </c>
      <c r="DY15" s="19"/>
      <c r="DZ15" s="19"/>
      <c r="EA15" s="19">
        <f>113104/1000</f>
        <v>113.104</v>
      </c>
      <c r="EB15" s="19"/>
      <c r="EC15" s="19"/>
      <c r="ED15" s="19"/>
      <c r="EE15" s="19"/>
      <c r="EF15" s="19"/>
      <c r="EG15" s="19">
        <f>1810/1000</f>
        <v>1.81</v>
      </c>
      <c r="EH15" s="19"/>
      <c r="EI15" s="19"/>
      <c r="EJ15" s="19"/>
      <c r="EK15" s="19"/>
      <c r="EL15" s="19"/>
      <c r="EM15" s="19">
        <f>457842/1000</f>
        <v>457.84199999999998</v>
      </c>
      <c r="EN15" s="19"/>
      <c r="EO15" s="19"/>
      <c r="EP15" s="19">
        <f>1887732/1000</f>
        <v>1887.732</v>
      </c>
      <c r="EQ15" s="19"/>
      <c r="ER15" s="19"/>
      <c r="ES15" s="19">
        <f>27983/1000</f>
        <v>27.983000000000001</v>
      </c>
      <c r="ET15" s="19"/>
    </row>
    <row r="16" spans="1:150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14"/>
      <c r="BD16" s="14"/>
    </row>
    <row r="17" spans="1:150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14"/>
      <c r="BD17" s="14"/>
    </row>
    <row r="18" spans="1:150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14"/>
      <c r="BD18" s="14"/>
    </row>
    <row r="19" spans="1:150" s="12" customFormat="1" x14ac:dyDescent="0.3">
      <c r="A19" s="10" t="s">
        <v>1</v>
      </c>
      <c r="B19" s="11">
        <f>AVERAGE(B2:B18)</f>
        <v>0.23966117647058821</v>
      </c>
      <c r="C19" s="11">
        <f>AVERAGE(C2:C18)</f>
        <v>0.18933333333333335</v>
      </c>
      <c r="D19" s="11">
        <f t="shared" ref="D19" si="29">AVERAGE(D2:D18)</f>
        <v>68.092420147533332</v>
      </c>
      <c r="E19" s="11">
        <f t="shared" ref="E19:AZ19" si="30">AVERAGE(E2:E18)</f>
        <v>64.374399999999994</v>
      </c>
      <c r="F19" s="11">
        <f>AVERAGE(F2:F18)</f>
        <v>3.7180201475333332</v>
      </c>
      <c r="G19" s="11">
        <f t="shared" si="30"/>
        <v>0.27175922899999999</v>
      </c>
      <c r="H19" s="11">
        <f t="shared" si="30"/>
        <v>36.399482528333337</v>
      </c>
      <c r="I19" s="11">
        <f t="shared" si="30"/>
        <v>13.3536975952</v>
      </c>
      <c r="J19" s="11">
        <f t="shared" si="30"/>
        <v>13.709595275933333</v>
      </c>
      <c r="K19" s="17">
        <f t="shared" si="30"/>
        <v>53.662396394443569</v>
      </c>
      <c r="L19" s="17">
        <f t="shared" si="30"/>
        <v>20.121101125914585</v>
      </c>
      <c r="M19" s="17">
        <f t="shared" si="30"/>
        <v>19.417674250216255</v>
      </c>
      <c r="N19" s="17">
        <f t="shared" ref="N19" si="31">AVERAGE(N2:N18)</f>
        <v>39.538775376130843</v>
      </c>
      <c r="O19" s="17">
        <f t="shared" si="30"/>
        <v>5.4547291541230232</v>
      </c>
      <c r="P19" s="11">
        <f t="shared" si="30"/>
        <v>24.309411764705878</v>
      </c>
      <c r="Q19" s="11">
        <f>AVERAGE(Q2:Q18)</f>
        <v>4.7164705882352953</v>
      </c>
      <c r="R19" s="11">
        <f t="shared" ref="R19:AD19" si="32">AVERAGE(R2:R18)</f>
        <v>1.7823529411764707</v>
      </c>
      <c r="S19" s="11">
        <f t="shared" si="32"/>
        <v>8.2447058823529407</v>
      </c>
      <c r="T19" s="11">
        <f t="shared" si="32"/>
        <v>2.6470588235294117</v>
      </c>
      <c r="U19" s="11">
        <f t="shared" si="32"/>
        <v>3.1602235294117644</v>
      </c>
      <c r="V19" s="11">
        <f t="shared" si="32"/>
        <v>0</v>
      </c>
      <c r="W19" s="11">
        <f t="shared" si="32"/>
        <v>0.23170588235294121</v>
      </c>
      <c r="X19" s="11">
        <f t="shared" si="32"/>
        <v>1.0718117647058825</v>
      </c>
      <c r="Y19" s="11">
        <f t="shared" si="32"/>
        <v>0.34411764705882358</v>
      </c>
      <c r="Z19" s="11">
        <f t="shared" si="32"/>
        <v>27.469635294117648</v>
      </c>
      <c r="AA19" s="11">
        <f t="shared" si="32"/>
        <v>2.0140588235294121</v>
      </c>
      <c r="AB19" s="11">
        <f t="shared" si="32"/>
        <v>9.3165176470588218</v>
      </c>
      <c r="AC19" s="11">
        <f>AVERAGE(AC2:AC18)</f>
        <v>2.9911764705882353</v>
      </c>
      <c r="AD19" s="11">
        <f t="shared" si="32"/>
        <v>46.507858823529403</v>
      </c>
      <c r="AE19" s="17">
        <f t="shared" ref="AE19" si="33">AVERAGE(AE2:AE18)</f>
        <v>6.8979596866944624</v>
      </c>
      <c r="AF19" s="11">
        <f t="shared" si="30"/>
        <v>12.154705882352939</v>
      </c>
      <c r="AG19" s="11">
        <f t="shared" si="30"/>
        <v>2.3582352941176477</v>
      </c>
      <c r="AH19" s="11">
        <f t="shared" si="30"/>
        <v>0.89117647058823535</v>
      </c>
      <c r="AI19" s="11">
        <f>AVERAGE(AI2:AI18)</f>
        <v>4.1223529411764703</v>
      </c>
      <c r="AJ19" s="11">
        <f t="shared" si="30"/>
        <v>1.3235294117647058</v>
      </c>
      <c r="AK19" s="11">
        <f t="shared" si="30"/>
        <v>20.849999999999994</v>
      </c>
      <c r="AL19" s="11">
        <f t="shared" si="30"/>
        <v>2.0905484078571428</v>
      </c>
      <c r="AM19" s="11">
        <f t="shared" si="30"/>
        <v>0.6469714757142857</v>
      </c>
      <c r="AN19" s="11">
        <f t="shared" si="30"/>
        <v>2.8892456778571431</v>
      </c>
      <c r="AO19" s="11">
        <f>AVERAGE(AO2:AO18)</f>
        <v>5.7780667834392849</v>
      </c>
      <c r="AP19" s="11">
        <f t="shared" si="30"/>
        <v>342.30730390915801</v>
      </c>
      <c r="AQ19" s="11">
        <f t="shared" si="30"/>
        <v>356.45503397150969</v>
      </c>
      <c r="AR19" s="11">
        <f t="shared" si="30"/>
        <v>17.055685764521638</v>
      </c>
      <c r="AS19" s="11">
        <f t="shared" si="30"/>
        <v>5.0514232427164805</v>
      </c>
      <c r="AT19" s="17">
        <f t="shared" ref="AT19" si="34">AVERAGE(AT2:AT18)</f>
        <v>82.740000000000009</v>
      </c>
      <c r="AU19" s="17">
        <f t="shared" si="30"/>
        <v>46.76443670774912</v>
      </c>
      <c r="AV19" s="17">
        <f t="shared" ref="AV19:AW19" si="35">AVERAGE(AV2:AV18)</f>
        <v>35.992658125609722</v>
      </c>
      <c r="AW19" s="17">
        <f t="shared" si="35"/>
        <v>8.1706259547468267</v>
      </c>
      <c r="AX19" s="11">
        <f t="shared" si="30"/>
        <v>46.5</v>
      </c>
      <c r="AY19" s="11">
        <f t="shared" si="30"/>
        <v>35.6</v>
      </c>
      <c r="AZ19" s="11">
        <f t="shared" si="30"/>
        <v>16</v>
      </c>
      <c r="BA19" s="16"/>
      <c r="BB19" s="16"/>
      <c r="BC19" s="16"/>
      <c r="BD19" s="16"/>
      <c r="BE19" s="13"/>
      <c r="BF19" s="13"/>
      <c r="BG19" s="13"/>
    </row>
    <row r="20" spans="1:150" x14ac:dyDescent="0.3">
      <c r="A20" t="s">
        <v>2</v>
      </c>
      <c r="B20" t="s">
        <v>14</v>
      </c>
      <c r="C20" t="s">
        <v>16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11</v>
      </c>
      <c r="Z20" t="s">
        <v>11</v>
      </c>
      <c r="AA20" t="s">
        <v>11</v>
      </c>
      <c r="AB20" t="s">
        <v>11</v>
      </c>
      <c r="AC20" s="3" t="s">
        <v>11</v>
      </c>
      <c r="AD20" s="3" t="s">
        <v>11</v>
      </c>
      <c r="AE20" s="3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s="1" t="s">
        <v>9</v>
      </c>
      <c r="AM20" s="1" t="s">
        <v>9</v>
      </c>
      <c r="AN20" s="1" t="s">
        <v>9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5" t="s">
        <v>19</v>
      </c>
      <c r="AU20" s="15" t="s">
        <v>11</v>
      </c>
      <c r="AV20" s="15" t="s">
        <v>11</v>
      </c>
      <c r="AW20" s="15" t="s">
        <v>11</v>
      </c>
      <c r="AX20" s="15" t="s">
        <v>19</v>
      </c>
      <c r="AY20" s="15" t="s">
        <v>19</v>
      </c>
      <c r="AZ20" s="15" t="s">
        <v>19</v>
      </c>
      <c r="BA20" s="15" t="s">
        <v>19</v>
      </c>
      <c r="BB20" s="15" t="s">
        <v>19</v>
      </c>
      <c r="BC20" s="14" t="s">
        <v>163</v>
      </c>
      <c r="BD20" s="14" t="s">
        <v>163</v>
      </c>
      <c r="BE20" s="14" t="s">
        <v>163</v>
      </c>
      <c r="BF20" s="14" t="s">
        <v>163</v>
      </c>
      <c r="BG20" s="14" t="s">
        <v>163</v>
      </c>
      <c r="BH20" s="14" t="s">
        <v>163</v>
      </c>
      <c r="BI20" s="14" t="s">
        <v>163</v>
      </c>
      <c r="BJ20" s="14" t="s">
        <v>163</v>
      </c>
      <c r="BK20" s="14" t="s">
        <v>163</v>
      </c>
      <c r="BL20" s="14" t="s">
        <v>163</v>
      </c>
      <c r="BM20" s="14" t="s">
        <v>163</v>
      </c>
      <c r="BN20" s="14" t="s">
        <v>163</v>
      </c>
      <c r="BO20" s="14" t="s">
        <v>163</v>
      </c>
      <c r="BP20" s="14" t="s">
        <v>163</v>
      </c>
      <c r="BQ20" s="14" t="s">
        <v>163</v>
      </c>
      <c r="BR20" s="14" t="s">
        <v>163</v>
      </c>
      <c r="BS20" s="14" t="s">
        <v>163</v>
      </c>
      <c r="BT20" s="14" t="s">
        <v>163</v>
      </c>
      <c r="BU20" s="14" t="s">
        <v>163</v>
      </c>
      <c r="BV20" s="14" t="s">
        <v>163</v>
      </c>
      <c r="BW20" s="14" t="s">
        <v>163</v>
      </c>
      <c r="BX20" s="14" t="s">
        <v>163</v>
      </c>
      <c r="BY20" s="14" t="s">
        <v>163</v>
      </c>
      <c r="BZ20" s="14" t="s">
        <v>163</v>
      </c>
      <c r="CA20" s="14" t="s">
        <v>163</v>
      </c>
      <c r="CB20" s="14" t="s">
        <v>163</v>
      </c>
      <c r="CC20" s="14" t="s">
        <v>163</v>
      </c>
      <c r="CD20" s="14" t="s">
        <v>163</v>
      </c>
      <c r="CE20" s="14" t="s">
        <v>163</v>
      </c>
      <c r="CF20" s="14" t="s">
        <v>163</v>
      </c>
      <c r="CG20" s="14" t="s">
        <v>163</v>
      </c>
      <c r="CH20" s="14" t="s">
        <v>163</v>
      </c>
      <c r="CI20" s="14" t="s">
        <v>163</v>
      </c>
      <c r="CJ20" s="14" t="s">
        <v>163</v>
      </c>
      <c r="CK20" s="14" t="s">
        <v>163</v>
      </c>
      <c r="CL20" s="14" t="s">
        <v>163</v>
      </c>
      <c r="CM20" s="14" t="s">
        <v>163</v>
      </c>
      <c r="CN20" s="14" t="s">
        <v>163</v>
      </c>
      <c r="CO20" s="14" t="s">
        <v>163</v>
      </c>
      <c r="CP20" s="14" t="s">
        <v>163</v>
      </c>
      <c r="CQ20" s="14" t="s">
        <v>163</v>
      </c>
      <c r="CR20" s="14" t="s">
        <v>163</v>
      </c>
      <c r="CS20" s="14" t="s">
        <v>163</v>
      </c>
      <c r="CT20" s="14" t="s">
        <v>163</v>
      </c>
      <c r="CU20" s="14" t="s">
        <v>163</v>
      </c>
      <c r="CV20" s="14" t="s">
        <v>163</v>
      </c>
      <c r="CW20" s="14" t="s">
        <v>163</v>
      </c>
      <c r="CX20" s="14" t="s">
        <v>163</v>
      </c>
      <c r="CY20" s="14" t="s">
        <v>163</v>
      </c>
      <c r="CZ20" s="14" t="s">
        <v>163</v>
      </c>
      <c r="DA20" s="14" t="s">
        <v>163</v>
      </c>
      <c r="DB20" s="14" t="s">
        <v>163</v>
      </c>
      <c r="DC20" s="14" t="s">
        <v>163</v>
      </c>
      <c r="DD20" s="14" t="s">
        <v>163</v>
      </c>
      <c r="DE20" s="14" t="s">
        <v>163</v>
      </c>
      <c r="DF20" s="14" t="s">
        <v>163</v>
      </c>
      <c r="DG20" s="14" t="s">
        <v>163</v>
      </c>
      <c r="DH20" s="14" t="s">
        <v>163</v>
      </c>
      <c r="DI20" s="14" t="s">
        <v>163</v>
      </c>
      <c r="DJ20" s="14" t="s">
        <v>163</v>
      </c>
      <c r="DK20" s="14" t="s">
        <v>163</v>
      </c>
      <c r="DL20" s="14" t="s">
        <v>163</v>
      </c>
      <c r="DM20" s="14" t="s">
        <v>163</v>
      </c>
      <c r="DN20" s="14" t="s">
        <v>163</v>
      </c>
      <c r="DO20" s="14" t="s">
        <v>163</v>
      </c>
      <c r="DP20" s="14" t="s">
        <v>163</v>
      </c>
      <c r="DQ20" s="14" t="s">
        <v>163</v>
      </c>
      <c r="DR20" s="14" t="s">
        <v>163</v>
      </c>
      <c r="DS20" s="14" t="s">
        <v>163</v>
      </c>
      <c r="DT20" s="14" t="s">
        <v>163</v>
      </c>
      <c r="DU20" s="14" t="s">
        <v>163</v>
      </c>
      <c r="DV20" s="14" t="s">
        <v>163</v>
      </c>
      <c r="DW20" s="14" t="s">
        <v>163</v>
      </c>
      <c r="DX20" s="14" t="s">
        <v>163</v>
      </c>
      <c r="DY20" s="14" t="s">
        <v>163</v>
      </c>
      <c r="DZ20" s="14" t="s">
        <v>163</v>
      </c>
      <c r="EA20" s="14" t="s">
        <v>163</v>
      </c>
      <c r="EB20" s="14" t="s">
        <v>163</v>
      </c>
      <c r="EC20" s="14" t="s">
        <v>163</v>
      </c>
      <c r="ED20" s="14" t="s">
        <v>163</v>
      </c>
      <c r="EE20" s="14" t="s">
        <v>163</v>
      </c>
      <c r="EF20" s="14" t="s">
        <v>163</v>
      </c>
      <c r="EG20" s="14" t="s">
        <v>163</v>
      </c>
      <c r="EH20" s="14" t="s">
        <v>163</v>
      </c>
      <c r="EI20" s="14" t="s">
        <v>163</v>
      </c>
      <c r="EJ20" s="14" t="s">
        <v>163</v>
      </c>
      <c r="EK20" s="14" t="s">
        <v>163</v>
      </c>
      <c r="EL20" s="14" t="s">
        <v>163</v>
      </c>
      <c r="EM20" s="14" t="s">
        <v>163</v>
      </c>
      <c r="EN20" s="14" t="s">
        <v>163</v>
      </c>
      <c r="EO20" s="14" t="s">
        <v>163</v>
      </c>
      <c r="EP20" s="14" t="s">
        <v>163</v>
      </c>
      <c r="EQ20" s="14" t="s">
        <v>163</v>
      </c>
      <c r="ER20" s="14" t="s">
        <v>163</v>
      </c>
      <c r="ES20" s="14" t="s">
        <v>163</v>
      </c>
      <c r="ET20" s="14" t="s">
        <v>163</v>
      </c>
    </row>
    <row r="21" spans="1:150" x14ac:dyDescent="0.3">
      <c r="A21" t="s">
        <v>13</v>
      </c>
      <c r="B21" t="s">
        <v>17</v>
      </c>
      <c r="C21" t="s">
        <v>15</v>
      </c>
      <c r="U21" t="s">
        <v>18</v>
      </c>
      <c r="AR21" s="14"/>
      <c r="AS21" s="15"/>
      <c r="AT21" s="15"/>
      <c r="AU21" s="15"/>
      <c r="AV21" s="15"/>
      <c r="AW21" s="15"/>
      <c r="AX21" s="15"/>
      <c r="AY21" s="15"/>
      <c r="AZ21" s="14"/>
      <c r="BA21" s="14"/>
      <c r="BB21" s="14"/>
      <c r="BC21" s="14"/>
      <c r="BD21" s="14"/>
    </row>
    <row r="22" spans="1:150" x14ac:dyDescent="0.3">
      <c r="AR22" s="14"/>
      <c r="AS22" s="15"/>
      <c r="AT22" s="15"/>
      <c r="AU22" s="15"/>
      <c r="AV22" s="15"/>
      <c r="AW22" s="15"/>
      <c r="AX22" s="15"/>
      <c r="AY22" s="15"/>
      <c r="AZ22" s="14"/>
      <c r="BA22" s="14"/>
      <c r="BB22" s="14"/>
      <c r="BC22" s="14"/>
      <c r="BD22" s="14"/>
    </row>
    <row r="23" spans="1:150" x14ac:dyDescent="0.3"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150" x14ac:dyDescent="0.3"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2022-10-09T15:21:33Z</dcterms:created>
  <dcterms:modified xsi:type="dcterms:W3CDTF">2023-02-27T18:17:34Z</dcterms:modified>
</cp:coreProperties>
</file>