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14280CED-85F1-4650-8617-E2A2AF494A97}" xr6:coauthVersionLast="47" xr6:coauthVersionMax="47" xr10:uidLastSave="{00000000-0000-0000-0000-000000000000}"/>
  <bookViews>
    <workbookView xWindow="828" yWindow="-108" windowWidth="22320" windowHeight="13176" xr2:uid="{61926CC2-A15F-48AB-ADDB-EBAF3555C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2" i="1"/>
  <c r="B10" i="1"/>
  <c r="B9" i="1"/>
  <c r="B29" i="1"/>
  <c r="B30" i="1" s="1"/>
  <c r="B27" i="1"/>
  <c r="B18" i="1"/>
  <c r="B19" i="1" s="1"/>
  <c r="B13" i="1"/>
  <c r="B15" i="1"/>
  <c r="B16" i="1" s="1"/>
  <c r="B8" i="1"/>
  <c r="B11" i="1"/>
</calcChain>
</file>

<file path=xl/sharedStrings.xml><?xml version="1.0" encoding="utf-8"?>
<sst xmlns="http://schemas.openxmlformats.org/spreadsheetml/2006/main" count="61" uniqueCount="32">
  <si>
    <t>Units</t>
  </si>
  <si>
    <t>Value</t>
  </si>
  <si>
    <t>Variable</t>
  </si>
  <si>
    <t>Source</t>
  </si>
  <si>
    <t>ha</t>
  </si>
  <si>
    <t>NH C sink</t>
  </si>
  <si>
    <t>GtC/yr</t>
  </si>
  <si>
    <t>NH CO2 sink</t>
  </si>
  <si>
    <t>kgC/m2/yr</t>
  </si>
  <si>
    <t>tCO2e/ha/yr</t>
  </si>
  <si>
    <t>CO2+Climate Forcing</t>
  </si>
  <si>
    <t>Friedlingstein et al. 2022</t>
  </si>
  <si>
    <t>tCO2/ha/yr</t>
  </si>
  <si>
    <t>NH Forest area</t>
  </si>
  <si>
    <t>Land C sink</t>
  </si>
  <si>
    <t>FAOStats</t>
  </si>
  <si>
    <t>Wikipedia</t>
  </si>
  <si>
    <t>PIR</t>
  </si>
  <si>
    <t>NEE in 1990</t>
  </si>
  <si>
    <t>PI</t>
  </si>
  <si>
    <t>NEE (2017-2021)</t>
  </si>
  <si>
    <t>MtCO2e/yr</t>
  </si>
  <si>
    <t>Area of BC Forest</t>
  </si>
  <si>
    <t>Growth (NPP) (2017-2021)</t>
  </si>
  <si>
    <t>tC/ha/yr</t>
  </si>
  <si>
    <t>FCS NEE</t>
  </si>
  <si>
    <t>FCS Net GHG balance</t>
  </si>
  <si>
    <t>LCComp1</t>
  </si>
  <si>
    <t>Field plots</t>
  </si>
  <si>
    <t>NPP</t>
  </si>
  <si>
    <t>Growth gross</t>
  </si>
  <si>
    <t>Forest Carbon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</si>
</sst>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Segoe UI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4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7880-38F2-414C-9E05-8C488DC0BD95}">
  <dimension ref="A1:F30"/>
  <sheetViews>
    <sheetView tabSelected="1" topLeftCell="B1" workbookViewId="0">
      <selection activeCell="B11" sqref="B11"/>
    </sheetView>
  </sheetViews>
  <sheetFormatPr defaultRowHeight="14.4" x14ac:dyDescent="0.3"/>
  <cols>
    <col min="1" max="1" width="22.33203125" customWidth="1"/>
    <col min="2" max="2" width="12.77734375" customWidth="1"/>
    <col min="3" max="3" width="16.5546875" customWidth="1"/>
    <col min="4" max="4" width="29.44140625" customWidth="1"/>
  </cols>
  <sheetData>
    <row r="1" spans="1:4" x14ac:dyDescent="0.3">
      <c r="A1" s="3" t="s">
        <v>2</v>
      </c>
      <c r="B1" s="4" t="s">
        <v>1</v>
      </c>
      <c r="C1" s="3" t="s">
        <v>0</v>
      </c>
      <c r="D1" s="3" t="s">
        <v>3</v>
      </c>
    </row>
    <row r="2" spans="1:4" x14ac:dyDescent="0.3">
      <c r="A2" t="s">
        <v>13</v>
      </c>
      <c r="B2" s="1">
        <v>1958000000</v>
      </c>
      <c r="C2" t="s">
        <v>4</v>
      </c>
      <c r="D2" t="s">
        <v>16</v>
      </c>
    </row>
    <row r="3" spans="1:4" x14ac:dyDescent="0.3">
      <c r="A3" t="s">
        <v>13</v>
      </c>
      <c r="B3" s="1">
        <v>2342858000</v>
      </c>
      <c r="C3" t="s">
        <v>4</v>
      </c>
      <c r="D3" t="s">
        <v>15</v>
      </c>
    </row>
    <row r="4" spans="1:4" x14ac:dyDescent="0.3">
      <c r="A4" t="s">
        <v>22</v>
      </c>
      <c r="B4">
        <v>62000000</v>
      </c>
      <c r="C4" t="s">
        <v>4</v>
      </c>
      <c r="D4" t="s">
        <v>27</v>
      </c>
    </row>
    <row r="6" spans="1:4" x14ac:dyDescent="0.3">
      <c r="A6" t="s">
        <v>14</v>
      </c>
      <c r="B6" s="2">
        <v>3.1</v>
      </c>
      <c r="C6" t="s">
        <v>6</v>
      </c>
      <c r="D6" t="s">
        <v>11</v>
      </c>
    </row>
    <row r="7" spans="1:4" x14ac:dyDescent="0.3">
      <c r="A7" t="s">
        <v>5</v>
      </c>
      <c r="B7">
        <v>1.4</v>
      </c>
      <c r="C7" t="s">
        <v>6</v>
      </c>
      <c r="D7" t="s">
        <v>11</v>
      </c>
    </row>
    <row r="8" spans="1:4" x14ac:dyDescent="0.3">
      <c r="A8" t="s">
        <v>7</v>
      </c>
      <c r="B8" s="7">
        <f>B7*3.667*1000000000/B2</f>
        <v>2.6219611848825326</v>
      </c>
      <c r="C8" t="s">
        <v>12</v>
      </c>
    </row>
    <row r="9" spans="1:4" x14ac:dyDescent="0.3">
      <c r="A9" t="s">
        <v>7</v>
      </c>
      <c r="B9" s="7">
        <f>B7*3.667*1000000000/B3</f>
        <v>2.1912552958822085</v>
      </c>
      <c r="C9" t="s">
        <v>12</v>
      </c>
    </row>
    <row r="10" spans="1:4" x14ac:dyDescent="0.3">
      <c r="A10" t="s">
        <v>10</v>
      </c>
      <c r="B10">
        <f>0.03+0.01</f>
        <v>0.04</v>
      </c>
      <c r="C10" t="s">
        <v>8</v>
      </c>
      <c r="D10" t="s">
        <v>11</v>
      </c>
    </row>
    <row r="11" spans="1:4" x14ac:dyDescent="0.3">
      <c r="A11" t="s">
        <v>10</v>
      </c>
      <c r="B11" s="7">
        <f>B10*3.667/1000*10000</f>
        <v>1.4667999999999999</v>
      </c>
      <c r="C11" t="s">
        <v>9</v>
      </c>
      <c r="D11" t="s">
        <v>11</v>
      </c>
    </row>
    <row r="13" spans="1:4" x14ac:dyDescent="0.3">
      <c r="A13" t="s">
        <v>18</v>
      </c>
      <c r="B13" s="7">
        <f>90*1000000/B4</f>
        <v>1.4516129032258065</v>
      </c>
      <c r="C13" t="s">
        <v>9</v>
      </c>
      <c r="D13" t="s">
        <v>17</v>
      </c>
    </row>
    <row r="15" spans="1:4" x14ac:dyDescent="0.3">
      <c r="A15" s="5" t="s">
        <v>20</v>
      </c>
      <c r="B15" s="6">
        <f>786-784</f>
        <v>2</v>
      </c>
      <c r="C15" t="s">
        <v>21</v>
      </c>
      <c r="D15" t="s">
        <v>19</v>
      </c>
    </row>
    <row r="16" spans="1:4" x14ac:dyDescent="0.3">
      <c r="A16" s="5" t="s">
        <v>20</v>
      </c>
      <c r="B16" s="7">
        <f>B15*1000000/B4</f>
        <v>3.2258064516129031E-2</v>
      </c>
      <c r="C16" t="s">
        <v>9</v>
      </c>
    </row>
    <row r="17" spans="1:6" x14ac:dyDescent="0.3">
      <c r="A17" t="s">
        <v>23</v>
      </c>
      <c r="B17">
        <v>786</v>
      </c>
      <c r="C17" t="s">
        <v>21</v>
      </c>
      <c r="D17" t="s">
        <v>19</v>
      </c>
      <c r="F17" s="9"/>
    </row>
    <row r="18" spans="1:6" ht="16.8" x14ac:dyDescent="0.3">
      <c r="A18" t="s">
        <v>23</v>
      </c>
      <c r="B18" s="7">
        <f>B17*1000000/B4</f>
        <v>12.67741935483871</v>
      </c>
      <c r="C18" t="s">
        <v>9</v>
      </c>
      <c r="F18" s="10"/>
    </row>
    <row r="19" spans="1:6" x14ac:dyDescent="0.3">
      <c r="A19" t="s">
        <v>23</v>
      </c>
      <c r="B19" s="7">
        <f>B18/3.667</f>
        <v>3.4571637182543524</v>
      </c>
      <c r="C19" t="s">
        <v>24</v>
      </c>
    </row>
    <row r="21" spans="1:6" x14ac:dyDescent="0.3">
      <c r="A21" t="s">
        <v>25</v>
      </c>
      <c r="B21">
        <v>-160</v>
      </c>
      <c r="C21" t="s">
        <v>21</v>
      </c>
      <c r="D21" t="s">
        <v>31</v>
      </c>
    </row>
    <row r="22" spans="1:6" x14ac:dyDescent="0.3">
      <c r="B22" s="7">
        <f>B21*1000000/B4</f>
        <v>-2.5806451612903225</v>
      </c>
      <c r="C22" t="s">
        <v>9</v>
      </c>
    </row>
    <row r="23" spans="1:6" x14ac:dyDescent="0.3">
      <c r="A23" t="s">
        <v>26</v>
      </c>
      <c r="B23">
        <v>-125</v>
      </c>
      <c r="C23" t="s">
        <v>21</v>
      </c>
      <c r="D23" t="s">
        <v>31</v>
      </c>
    </row>
    <row r="24" spans="1:6" x14ac:dyDescent="0.3">
      <c r="B24" s="7">
        <f>B23*1000000/B4</f>
        <v>-2.0161290322580645</v>
      </c>
      <c r="C24" t="s">
        <v>9</v>
      </c>
    </row>
    <row r="26" spans="1:6" x14ac:dyDescent="0.3">
      <c r="A26" t="s">
        <v>30</v>
      </c>
      <c r="B26">
        <v>1.55</v>
      </c>
      <c r="C26" t="s">
        <v>24</v>
      </c>
      <c r="D26" t="s">
        <v>28</v>
      </c>
    </row>
    <row r="27" spans="1:6" x14ac:dyDescent="0.3">
      <c r="B27" s="7">
        <f>B26*3.667</f>
        <v>5.6838499999999996</v>
      </c>
      <c r="C27" t="s">
        <v>9</v>
      </c>
    </row>
    <row r="28" spans="1:6" x14ac:dyDescent="0.3">
      <c r="A28" t="s">
        <v>29</v>
      </c>
      <c r="B28">
        <v>2.9</v>
      </c>
      <c r="C28" t="s">
        <v>24</v>
      </c>
    </row>
    <row r="29" spans="1:6" x14ac:dyDescent="0.3">
      <c r="B29" s="7">
        <f>3.667*B28</f>
        <v>10.6343</v>
      </c>
      <c r="C29" t="s">
        <v>9</v>
      </c>
      <c r="D29" t="s">
        <v>28</v>
      </c>
    </row>
    <row r="30" spans="1:6" x14ac:dyDescent="0.3">
      <c r="B30" s="8">
        <f>B29*B4/1000000</f>
        <v>659.32659999999998</v>
      </c>
      <c r="C30" t="s">
        <v>21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FOR:EX</dc:creator>
  <cp:lastModifiedBy>Hember, Robert FOR:EX</cp:lastModifiedBy>
  <dcterms:created xsi:type="dcterms:W3CDTF">2023-09-22T17:19:47Z</dcterms:created>
  <dcterms:modified xsi:type="dcterms:W3CDTF">2024-07-04T18:49:51Z</dcterms:modified>
</cp:coreProperties>
</file>