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11F8BCAE-E1D2-4736-A09C-094D37E41108}" xr6:coauthVersionLast="47" xr6:coauthVersionMax="47" xr10:uidLastSave="{00000000-0000-0000-0000-000000000000}"/>
  <bookViews>
    <workbookView xWindow="810" yWindow="-120" windowWidth="28110" windowHeight="18240" xr2:uid="{D50E8DE0-A5BE-4E14-B421-08CA09E3E6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B46" i="1"/>
  <c r="B44" i="1"/>
  <c r="B43" i="1"/>
  <c r="B40" i="1"/>
  <c r="B39" i="1"/>
  <c r="B38" i="1"/>
  <c r="B33" i="1"/>
  <c r="B30" i="1"/>
  <c r="B32" i="1" s="1"/>
  <c r="B31" i="1"/>
  <c r="B35" i="1" s="1"/>
  <c r="B27" i="1"/>
  <c r="B36" i="1" s="1"/>
  <c r="B12" i="1"/>
  <c r="B17" i="1" s="1"/>
  <c r="B18" i="1" s="1"/>
  <c r="B19" i="1" s="1"/>
  <c r="B15" i="1"/>
  <c r="B6" i="1"/>
  <c r="B8" i="1" s="1"/>
  <c r="B4" i="1"/>
  <c r="B9" i="1" l="1"/>
  <c r="B34" i="1"/>
  <c r="B45" i="1" s="1"/>
</calcChain>
</file>

<file path=xl/sharedStrings.xml><?xml version="1.0" encoding="utf-8"?>
<sst xmlns="http://schemas.openxmlformats.org/spreadsheetml/2006/main" count="89" uniqueCount="59">
  <si>
    <t>Time period</t>
  </si>
  <si>
    <t>Value</t>
  </si>
  <si>
    <t>Units</t>
  </si>
  <si>
    <t>years</t>
  </si>
  <si>
    <t>Area of earth surface</t>
  </si>
  <si>
    <t>Area of site</t>
  </si>
  <si>
    <t>m2</t>
  </si>
  <si>
    <t>Delta RN</t>
  </si>
  <si>
    <t>GJ m-2 yr-1</t>
  </si>
  <si>
    <t>Seconds in year</t>
  </si>
  <si>
    <t>W m-2</t>
  </si>
  <si>
    <t>sec yr-1</t>
  </si>
  <si>
    <t>Delta GHG</t>
  </si>
  <si>
    <t>CO2 radiative forcing efficiency</t>
  </si>
  <si>
    <t>ppm</t>
  </si>
  <si>
    <t>Airborne fraction of CO2</t>
  </si>
  <si>
    <t>kg C ppmv-1</t>
  </si>
  <si>
    <t>Specific density of CO2</t>
  </si>
  <si>
    <t>C_Ref</t>
  </si>
  <si>
    <t>C_Act</t>
  </si>
  <si>
    <t>tCO2e ha-1</t>
  </si>
  <si>
    <t>kg C m-2</t>
  </si>
  <si>
    <t>Source</t>
  </si>
  <si>
    <t>Rotenberg and Yakir (2010)</t>
  </si>
  <si>
    <t>Visual inspection of net radiation change over DF chronosequence (Jassal et al 2009)</t>
  </si>
  <si>
    <t>Jassal et al (2009)</t>
  </si>
  <si>
    <t>One hectare example</t>
  </si>
  <si>
    <t>Global RF surface</t>
  </si>
  <si>
    <t>Global RG GHG</t>
  </si>
  <si>
    <t>Bright and Lund 2021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</si>
  <si>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Radiative forcing from a Douglas-fir clearcut harevest/reforestation disturbance cycle</t>
    </r>
  </si>
  <si>
    <r>
      <rPr>
        <b/>
        <sz val="11"/>
        <color theme="1"/>
        <rFont val="Calibri"/>
        <family val="2"/>
        <scheme val="minor"/>
      </rPr>
      <t xml:space="preserve">Table 2. </t>
    </r>
    <r>
      <rPr>
        <sz val="11"/>
        <color theme="1"/>
        <rFont val="Calibri"/>
        <family val="2"/>
        <scheme val="minor"/>
      </rPr>
      <t>Radiative forcing from surface-atmosphere emissions of water resulting from global irrigation (Sherwood et al 2018).</t>
    </r>
  </si>
  <si>
    <t>Variable</t>
  </si>
  <si>
    <t>Sherwood et al 2018</t>
  </si>
  <si>
    <t>Wm-2</t>
  </si>
  <si>
    <t>Global radiative forcing (low)</t>
  </si>
  <si>
    <t>Global radiative forcing (high)</t>
  </si>
  <si>
    <t>Global radiative forcing (mean)</t>
  </si>
  <si>
    <t>ha</t>
  </si>
  <si>
    <t>Global irrigated land area</t>
  </si>
  <si>
    <t>https://openknowledge.fao.org/server/api/core/bitstreams/5c8b2707-1bcf-4c29-90e2-3487e583f71e/content#:~:text=World%20total%20land%20area%20equipped,over%20the%20past%20two%20decades.</t>
  </si>
  <si>
    <t>Area ratio</t>
  </si>
  <si>
    <t>m2 per hectare</t>
  </si>
  <si>
    <t>m2 ha-1</t>
  </si>
  <si>
    <t>nW per W</t>
  </si>
  <si>
    <t>nW m-2 ha-1</t>
  </si>
  <si>
    <t>km3·y-1</t>
  </si>
  <si>
    <t>Water flux from global irrigation</t>
  </si>
  <si>
    <t>https://www.pnas.org/doi/10.1073/pnas.1222475110</t>
  </si>
  <si>
    <t>m yr-1</t>
  </si>
  <si>
    <t>mm yr-1</t>
  </si>
  <si>
    <t>m3 yr-1</t>
  </si>
  <si>
    <t xml:space="preserve">Delta Water flux between fresh clearcut and mature Douglas=fir forest </t>
  </si>
  <si>
    <t>Jassal et al 2009</t>
  </si>
  <si>
    <t>Ratio</t>
  </si>
  <si>
    <t>Local radiative forcing (low)</t>
  </si>
  <si>
    <t>Local radiative forcing (high)</t>
  </si>
  <si>
    <t>Local radiative forcing (mean)</t>
  </si>
  <si>
    <t>Convective forcing from harvesting a Douglas-fir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</si>
</sst>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knowledge.fao.org/server/api/core/bitstreams/5c8b2707-1bcf-4c29-90e2-3487e583f71e/cont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7A4E-1FE0-4AD9-9020-817FCD06606F}">
  <dimension ref="A1:J47"/>
  <sheetViews>
    <sheetView tabSelected="1" topLeftCell="A10" workbookViewId="0">
      <selection activeCell="J25" sqref="J25"/>
    </sheetView>
  </sheetViews>
  <sheetFormatPr defaultRowHeight="15" x14ac:dyDescent="0.25"/>
  <cols>
    <col min="1" max="1" width="27.28515625" customWidth="1"/>
    <col min="2" max="2" width="12.7109375" bestFit="1" customWidth="1"/>
    <col min="3" max="3" width="10.7109375" customWidth="1"/>
  </cols>
  <sheetData>
    <row r="1" spans="1:9" x14ac:dyDescent="0.25">
      <c r="A1" s="1" t="s">
        <v>30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4"/>
      <c r="B2" s="5" t="s">
        <v>1</v>
      </c>
      <c r="C2" s="4" t="s">
        <v>2</v>
      </c>
      <c r="D2" s="4" t="s">
        <v>22</v>
      </c>
    </row>
    <row r="3" spans="1:9" x14ac:dyDescent="0.25">
      <c r="A3" t="s">
        <v>0</v>
      </c>
      <c r="B3">
        <v>35</v>
      </c>
      <c r="C3" t="s">
        <v>3</v>
      </c>
      <c r="D3" t="s">
        <v>24</v>
      </c>
    </row>
    <row r="4" spans="1:9" x14ac:dyDescent="0.25">
      <c r="A4" t="s">
        <v>4</v>
      </c>
      <c r="B4">
        <f>5.1*100000000000000</f>
        <v>509999999999999.94</v>
      </c>
      <c r="C4" t="s">
        <v>6</v>
      </c>
      <c r="D4" t="s">
        <v>23</v>
      </c>
    </row>
    <row r="5" spans="1:9" x14ac:dyDescent="0.25">
      <c r="A5" t="s">
        <v>5</v>
      </c>
      <c r="B5">
        <v>10000</v>
      </c>
      <c r="C5" t="s">
        <v>6</v>
      </c>
      <c r="D5" t="s">
        <v>26</v>
      </c>
    </row>
    <row r="6" spans="1:9" x14ac:dyDescent="0.25">
      <c r="A6" t="s">
        <v>9</v>
      </c>
      <c r="B6">
        <f>60*60*24*365</f>
        <v>31536000</v>
      </c>
      <c r="C6" t="s">
        <v>11</v>
      </c>
    </row>
    <row r="7" spans="1:9" x14ac:dyDescent="0.25">
      <c r="A7" t="s">
        <v>7</v>
      </c>
      <c r="B7">
        <v>0.25</v>
      </c>
      <c r="C7" t="s">
        <v>8</v>
      </c>
      <c r="D7" t="s">
        <v>25</v>
      </c>
    </row>
    <row r="8" spans="1:9" x14ac:dyDescent="0.25">
      <c r="A8" t="s">
        <v>7</v>
      </c>
      <c r="B8">
        <f>B7/B6*1000000000</f>
        <v>7.9274479959411464</v>
      </c>
      <c r="C8" t="s">
        <v>10</v>
      </c>
    </row>
    <row r="9" spans="1:9" x14ac:dyDescent="0.25">
      <c r="A9" t="s">
        <v>27</v>
      </c>
      <c r="B9">
        <f>B3*B5*B8/B4</f>
        <v>5.4404054874105911E-9</v>
      </c>
      <c r="C9" t="s">
        <v>10</v>
      </c>
    </row>
    <row r="11" spans="1:9" x14ac:dyDescent="0.25">
      <c r="A11" t="s">
        <v>12</v>
      </c>
      <c r="B11">
        <v>159</v>
      </c>
      <c r="C11" t="s">
        <v>20</v>
      </c>
    </row>
    <row r="12" spans="1:9" x14ac:dyDescent="0.25">
      <c r="A12" t="s">
        <v>12</v>
      </c>
      <c r="B12">
        <f>B11/3.667*1000/10000</f>
        <v>4.3359694573220615</v>
      </c>
      <c r="C12" t="s">
        <v>21</v>
      </c>
    </row>
    <row r="13" spans="1:9" x14ac:dyDescent="0.25">
      <c r="A13" t="s">
        <v>13</v>
      </c>
      <c r="B13">
        <v>5.35</v>
      </c>
      <c r="C13" t="s">
        <v>10</v>
      </c>
    </row>
    <row r="14" spans="1:9" x14ac:dyDescent="0.25">
      <c r="A14" t="s">
        <v>18</v>
      </c>
      <c r="B14">
        <v>360</v>
      </c>
      <c r="C14" t="s">
        <v>14</v>
      </c>
    </row>
    <row r="15" spans="1:9" x14ac:dyDescent="0.25">
      <c r="A15" t="s">
        <v>17</v>
      </c>
      <c r="B15">
        <f>2.13*1000000000000</f>
        <v>2130000000000</v>
      </c>
      <c r="C15" t="s">
        <v>16</v>
      </c>
    </row>
    <row r="16" spans="1:9" x14ac:dyDescent="0.25">
      <c r="A16" t="s">
        <v>15</v>
      </c>
      <c r="B16">
        <v>0.44</v>
      </c>
      <c r="D16" t="s">
        <v>29</v>
      </c>
    </row>
    <row r="17" spans="1:10" x14ac:dyDescent="0.25">
      <c r="A17" t="s">
        <v>19</v>
      </c>
      <c r="B17">
        <f>B12/B15*B16</f>
        <v>8.9569322123084838E-13</v>
      </c>
    </row>
    <row r="18" spans="1:10" x14ac:dyDescent="0.25">
      <c r="A18" t="s">
        <v>28</v>
      </c>
      <c r="B18">
        <f>B13*LN(1+(B17/B14))</f>
        <v>1.3067324999838075E-14</v>
      </c>
      <c r="C18" t="s">
        <v>10</v>
      </c>
    </row>
    <row r="19" spans="1:10" x14ac:dyDescent="0.25">
      <c r="A19" t="s">
        <v>7</v>
      </c>
      <c r="B19">
        <f>B18*B4</f>
        <v>6.6643357499174174</v>
      </c>
    </row>
    <row r="23" spans="1:10" x14ac:dyDescent="0.25">
      <c r="A23" s="1" t="s">
        <v>31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2" t="s">
        <v>32</v>
      </c>
      <c r="B24" s="2" t="s">
        <v>1</v>
      </c>
      <c r="C24" s="2" t="s">
        <v>2</v>
      </c>
      <c r="D24" s="2" t="s">
        <v>22</v>
      </c>
    </row>
    <row r="25" spans="1:10" x14ac:dyDescent="0.25">
      <c r="A25" t="s">
        <v>35</v>
      </c>
      <c r="B25">
        <v>-0.1</v>
      </c>
      <c r="C25" t="s">
        <v>34</v>
      </c>
      <c r="D25" t="s">
        <v>33</v>
      </c>
    </row>
    <row r="26" spans="1:10" x14ac:dyDescent="0.25">
      <c r="A26" t="s">
        <v>36</v>
      </c>
      <c r="B26">
        <v>0.05</v>
      </c>
      <c r="C26" t="s">
        <v>34</v>
      </c>
      <c r="D26" t="s">
        <v>33</v>
      </c>
    </row>
    <row r="27" spans="1:10" x14ac:dyDescent="0.25">
      <c r="A27" t="s">
        <v>37</v>
      </c>
      <c r="B27">
        <f>AVERAGE(B25:B26)</f>
        <v>-2.5000000000000001E-2</v>
      </c>
      <c r="C27" t="s">
        <v>34</v>
      </c>
    </row>
    <row r="28" spans="1:10" x14ac:dyDescent="0.25">
      <c r="A28" t="s">
        <v>42</v>
      </c>
      <c r="B28">
        <v>10000</v>
      </c>
      <c r="C28" t="s">
        <v>43</v>
      </c>
    </row>
    <row r="29" spans="1:10" x14ac:dyDescent="0.25">
      <c r="A29" t="s">
        <v>39</v>
      </c>
      <c r="B29">
        <v>352000000</v>
      </c>
      <c r="C29" t="s">
        <v>38</v>
      </c>
      <c r="D29" s="3" t="s">
        <v>40</v>
      </c>
    </row>
    <row r="30" spans="1:10" x14ac:dyDescent="0.25">
      <c r="A30" t="s">
        <v>39</v>
      </c>
      <c r="B30">
        <f>B29*B28</f>
        <v>3520000000000</v>
      </c>
      <c r="C30" t="s">
        <v>6</v>
      </c>
    </row>
    <row r="31" spans="1:10" x14ac:dyDescent="0.25">
      <c r="A31" t="s">
        <v>4</v>
      </c>
      <c r="B31">
        <f>5.1*100000000000000</f>
        <v>509999999999999.94</v>
      </c>
      <c r="C31" t="s">
        <v>6</v>
      </c>
      <c r="D31" t="s">
        <v>23</v>
      </c>
    </row>
    <row r="32" spans="1:10" x14ac:dyDescent="0.25">
      <c r="A32" t="s">
        <v>41</v>
      </c>
      <c r="B32">
        <f>B30/B31</f>
        <v>6.9019607843137263E-3</v>
      </c>
    </row>
    <row r="33" spans="1:4" x14ac:dyDescent="0.25">
      <c r="A33" t="s">
        <v>44</v>
      </c>
      <c r="B33">
        <f>1000000000000</f>
        <v>1000000000000</v>
      </c>
    </row>
    <row r="34" spans="1:4" x14ac:dyDescent="0.25">
      <c r="A34" t="s">
        <v>55</v>
      </c>
      <c r="B34" s="6">
        <f>B25/B$31*B$33*B$28</f>
        <v>-1.9607843137254906</v>
      </c>
      <c r="C34" t="s">
        <v>45</v>
      </c>
    </row>
    <row r="35" spans="1:4" x14ac:dyDescent="0.25">
      <c r="A35" t="s">
        <v>56</v>
      </c>
      <c r="B35" s="6">
        <f>B26/B$31*B$33*B$28</f>
        <v>0.98039215686274528</v>
      </c>
      <c r="C35" t="s">
        <v>45</v>
      </c>
    </row>
    <row r="36" spans="1:4" x14ac:dyDescent="0.25">
      <c r="A36" t="s">
        <v>57</v>
      </c>
      <c r="B36" s="6">
        <f>B27/B$31*B$33*B$28</f>
        <v>-0.49019607843137264</v>
      </c>
      <c r="C36" t="s">
        <v>45</v>
      </c>
    </row>
    <row r="37" spans="1:4" x14ac:dyDescent="0.25">
      <c r="A37" t="s">
        <v>47</v>
      </c>
      <c r="B37">
        <v>1250</v>
      </c>
      <c r="C37" t="s">
        <v>46</v>
      </c>
      <c r="D37" t="s">
        <v>48</v>
      </c>
    </row>
    <row r="38" spans="1:4" x14ac:dyDescent="0.25">
      <c r="A38" t="s">
        <v>47</v>
      </c>
      <c r="B38">
        <f>B37*1000000000</f>
        <v>1250000000000</v>
      </c>
      <c r="C38" t="s">
        <v>51</v>
      </c>
    </row>
    <row r="39" spans="1:4" x14ac:dyDescent="0.25">
      <c r="A39" t="s">
        <v>47</v>
      </c>
      <c r="B39">
        <f>B38/B30</f>
        <v>0.35511363636363635</v>
      </c>
      <c r="C39" t="s">
        <v>49</v>
      </c>
    </row>
    <row r="40" spans="1:4" x14ac:dyDescent="0.25">
      <c r="A40" t="s">
        <v>47</v>
      </c>
      <c r="B40" s="7">
        <f>B39*1000</f>
        <v>355.11363636363637</v>
      </c>
      <c r="C40" t="s">
        <v>50</v>
      </c>
    </row>
    <row r="42" spans="1:4" x14ac:dyDescent="0.25">
      <c r="A42" t="s">
        <v>58</v>
      </c>
    </row>
    <row r="43" spans="1:4" x14ac:dyDescent="0.25">
      <c r="A43" t="s">
        <v>52</v>
      </c>
      <c r="B43">
        <f>404-274</f>
        <v>130</v>
      </c>
      <c r="C43" t="s">
        <v>50</v>
      </c>
      <c r="D43" t="s">
        <v>53</v>
      </c>
    </row>
    <row r="44" spans="1:4" x14ac:dyDescent="0.25">
      <c r="A44" t="s">
        <v>54</v>
      </c>
      <c r="B44">
        <f>B43/B40</f>
        <v>0.36608000000000002</v>
      </c>
    </row>
    <row r="45" spans="1:4" x14ac:dyDescent="0.25">
      <c r="A45" t="s">
        <v>55</v>
      </c>
      <c r="B45" s="6">
        <f>B44*B34</f>
        <v>-0.7178039215686276</v>
      </c>
      <c r="C45" t="s">
        <v>45</v>
      </c>
    </row>
    <row r="46" spans="1:4" x14ac:dyDescent="0.25">
      <c r="A46" t="s">
        <v>56</v>
      </c>
      <c r="B46" s="6">
        <f>B35*B44</f>
        <v>0.3589019607843138</v>
      </c>
      <c r="C46" t="s">
        <v>45</v>
      </c>
    </row>
    <row r="47" spans="1:4" x14ac:dyDescent="0.25">
      <c r="A47" t="s">
        <v>57</v>
      </c>
      <c r="B47" s="6">
        <f>B36*B44</f>
        <v>-0.1794509803921569</v>
      </c>
      <c r="C47" t="s">
        <v>45</v>
      </c>
    </row>
  </sheetData>
  <hyperlinks>
    <hyperlink ref="D29" r:id="rId1" location=":~:text=World%20total%20land%20area%20equipped,over%20the%20past%20two%20decades." xr:uid="{DEEF0993-F59D-4E90-9D72-E9D97C67FB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2022-03-25T22:47:34Z</dcterms:created>
  <dcterms:modified xsi:type="dcterms:W3CDTF">2024-12-07T20:35:39Z</dcterms:modified>
</cp:coreProperties>
</file>