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A64BC1CA-4F68-42A9-A373-511AE1350D22}" xr6:coauthVersionLast="47" xr6:coauthVersionMax="47" xr10:uidLastSave="{00000000-0000-0000-0000-000000000000}"/>
  <bookViews>
    <workbookView xWindow="828" yWindow="-108" windowWidth="22320" windowHeight="13176" xr2:uid="{56D488E3-3B41-4640-A5CC-930066266A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6" i="1" l="1"/>
  <c r="N31" i="1"/>
  <c r="N30" i="1"/>
  <c r="N29" i="1"/>
  <c r="N28" i="1"/>
  <c r="N27" i="1"/>
  <c r="O26" i="1"/>
  <c r="O14" i="1"/>
  <c r="N12" i="1"/>
  <c r="N7" i="1"/>
  <c r="N6" i="1"/>
  <c r="N5" i="1"/>
  <c r="N4" i="1"/>
  <c r="N3" i="1"/>
  <c r="O2" i="1"/>
  <c r="L26" i="1"/>
  <c r="L14" i="1"/>
  <c r="L2" i="1"/>
  <c r="H35" i="1"/>
  <c r="H34" i="1"/>
  <c r="H33" i="1"/>
  <c r="H32" i="1"/>
  <c r="H26" i="1"/>
  <c r="H24" i="1"/>
  <c r="H23" i="1"/>
  <c r="H22" i="1"/>
  <c r="H21" i="1"/>
  <c r="H20" i="1"/>
  <c r="H19" i="1"/>
  <c r="H18" i="1"/>
  <c r="H17" i="1"/>
  <c r="H16" i="1"/>
  <c r="H15" i="1"/>
  <c r="H14" i="1"/>
  <c r="H2" i="1"/>
  <c r="E36" i="1"/>
  <c r="H36" i="1" s="1"/>
  <c r="E31" i="1"/>
  <c r="H31" i="1" s="1"/>
  <c r="E30" i="1"/>
  <c r="H30" i="1" s="1"/>
  <c r="E29" i="1"/>
  <c r="H29" i="1" s="1"/>
  <c r="E28" i="1"/>
  <c r="H28" i="1" s="1"/>
  <c r="E27" i="1"/>
  <c r="H27" i="1" s="1"/>
  <c r="E12" i="1"/>
  <c r="H12" i="1" s="1"/>
  <c r="E7" i="1"/>
  <c r="H7" i="1" s="1"/>
  <c r="E6" i="1"/>
  <c r="H6" i="1" s="1"/>
  <c r="E5" i="1"/>
  <c r="H5" i="1" s="1"/>
  <c r="E4" i="1"/>
  <c r="H4" i="1" s="1"/>
  <c r="E3" i="1"/>
  <c r="H3" i="1" s="1"/>
  <c r="F14" i="1"/>
  <c r="C14" i="1"/>
  <c r="B27" i="1"/>
  <c r="C26" i="1" s="1"/>
  <c r="B3" i="1"/>
  <c r="C2" i="1" s="1"/>
  <c r="F26" i="1" l="1"/>
  <c r="I26" i="1"/>
  <c r="F2" i="1"/>
  <c r="I2" i="1"/>
  <c r="I14" i="1"/>
</calcChain>
</file>

<file path=xl/sharedStrings.xml><?xml version="1.0" encoding="utf-8"?>
<sst xmlns="http://schemas.openxmlformats.org/spreadsheetml/2006/main" count="86" uniqueCount="48">
  <si>
    <t>Name</t>
  </si>
  <si>
    <t>RemovedMerchToChipperMill</t>
  </si>
  <si>
    <t>Not in use</t>
  </si>
  <si>
    <t>RemovedMerchToPulpMill</t>
  </si>
  <si>
    <t>Ghafghazi 2016 has 13.71% going to Pulp Mill but they don't represent Chipper Mill, I have assumed 50% split between chipper and pulp mill</t>
  </si>
  <si>
    <t>RemovedMerchToPelletMill</t>
  </si>
  <si>
    <t>Ghafghazi 2016</t>
  </si>
  <si>
    <t>RemovedMerchToSawMill</t>
  </si>
  <si>
    <t>RemovedMerchToPlywoodMill</t>
  </si>
  <si>
    <t>RemovedMerchToOSBMill</t>
  </si>
  <si>
    <t>RemovedMerchToMDFMill</t>
  </si>
  <si>
    <t>RemovedMerchToPolePostMill</t>
  </si>
  <si>
    <t>RemovedMerchToShakeShingleMill</t>
  </si>
  <si>
    <t>RemovedMerchToLogExport</t>
  </si>
  <si>
    <t>RemovedMerchToIPP</t>
  </si>
  <si>
    <t>RemovedNonMerchToChipperMill</t>
  </si>
  <si>
    <t>RemovedNonMerchToPulpMill</t>
  </si>
  <si>
    <t>RemovedNonMerchToPelletMill</t>
  </si>
  <si>
    <t>RemovedNonMerchToSawMill</t>
  </si>
  <si>
    <t>RemovedNonMerchToPlywoodMill</t>
  </si>
  <si>
    <t>RemovedNonMerchToOSBMill</t>
  </si>
  <si>
    <t>RemovedNonMerchToMDFMill</t>
  </si>
  <si>
    <t>RemovedNonMerchToPolePostMill</t>
  </si>
  <si>
    <t>RemovedNonMerchToShakeShingleMill</t>
  </si>
  <si>
    <t>RemovedNonMerchToLogExport</t>
  </si>
  <si>
    <t>RemovedNonMerchToIPP</t>
  </si>
  <si>
    <t>RemovedSnagStemToChipperMill</t>
  </si>
  <si>
    <t>RemovedSnagStemToPulpMill</t>
  </si>
  <si>
    <t>RemovedSnagStemToPelletMill</t>
  </si>
  <si>
    <t>RemovedSnagStemToSawMill</t>
  </si>
  <si>
    <t>RemovedSnagStemToPlywoodMill</t>
  </si>
  <si>
    <t>RemovedSnagStemToOSBMill</t>
  </si>
  <si>
    <t>RemovedSnagStemToMDFMill</t>
  </si>
  <si>
    <t>RemovedSnagStemToPolePostMill</t>
  </si>
  <si>
    <t>RemovedSnagStemToShakeShingleMill</t>
  </si>
  <si>
    <t>RemovedSnagStemToLogExport</t>
  </si>
  <si>
    <t>RemovedSnagStemToIPP</t>
  </si>
  <si>
    <t>Coast</t>
  </si>
  <si>
    <t>Interior</t>
  </si>
  <si>
    <t>RemovedMerchToFirewood</t>
  </si>
  <si>
    <t>RemovedNonMerchToFirewood</t>
  </si>
  <si>
    <t>RemovedSnagStemToFirewood</t>
  </si>
  <si>
    <t>GFS22</t>
  </si>
  <si>
    <t>GFS22 Source</t>
  </si>
  <si>
    <t>Energy Production</t>
  </si>
  <si>
    <t>Source</t>
  </si>
  <si>
    <t>QA</t>
  </si>
  <si>
    <t>Pellets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</si>
</sst>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vertical="top"/>
    </xf>
    <xf numFmtId="0" fontId="0" fillId="2" borderId="0" xfId="0" applyFill="1" applyAlignment="1">
      <alignment vertical="top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164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3" borderId="0" xfId="0" applyFill="1" applyAlignment="1">
      <alignment vertical="top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4" fontId="2" fillId="3" borderId="0" xfId="0" applyNumberFormat="1" applyFont="1" applyFill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164" fontId="2" fillId="2" borderId="0" xfId="0" applyNumberFormat="1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2" fillId="3" borderId="0" xfId="0" applyFont="1" applyFill="1"/>
    <xf numFmtId="0" fontId="0" fillId="3" borderId="0" xfId="0" applyFill="1" applyAlignment="1">
      <alignment horizontal="left"/>
    </xf>
    <xf numFmtId="0" fontId="0" fillId="3" borderId="0" xfId="0" applyFill="1"/>
    <xf numFmtId="164" fontId="2" fillId="4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0" fillId="4" borderId="0" xfId="0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C811D-9681-4F94-80A1-B488F3E72EF9}">
  <dimension ref="A1:P38"/>
  <sheetViews>
    <sheetView tabSelected="1" workbookViewId="0">
      <pane xSplit="1" ySplit="1" topLeftCell="H2" activePane="bottomRight" state="frozenSplit"/>
      <selection pane="topRight" activeCell="B1" sqref="B1"/>
      <selection pane="bottomLeft" activeCell="A2" sqref="A2"/>
      <selection pane="bottomRight" activeCell="N6" sqref="N6"/>
    </sheetView>
  </sheetViews>
  <sheetFormatPr defaultRowHeight="14.4" x14ac:dyDescent="0.3"/>
  <cols>
    <col min="1" max="1" width="47.5546875" customWidth="1"/>
    <col min="2" max="2" width="9.5546875" customWidth="1"/>
    <col min="3" max="3" width="11.6640625" customWidth="1"/>
    <col min="4" max="4" width="14.109375" customWidth="1"/>
    <col min="5" max="5" width="8.88671875" customWidth="1"/>
    <col min="6" max="6" width="13.33203125" customWidth="1"/>
    <col min="7" max="7" width="14.44140625" customWidth="1"/>
    <col min="9" max="9" width="9.6640625" style="10" customWidth="1"/>
    <col min="10" max="10" width="13.21875" customWidth="1"/>
    <col min="11" max="11" width="16.44140625" customWidth="1"/>
    <col min="16" max="16" width="18.77734375" customWidth="1"/>
  </cols>
  <sheetData>
    <row r="1" spans="1:16" x14ac:dyDescent="0.3">
      <c r="A1" s="1" t="s">
        <v>0</v>
      </c>
      <c r="B1" s="11" t="s">
        <v>37</v>
      </c>
      <c r="C1" s="12" t="s">
        <v>46</v>
      </c>
      <c r="D1" s="7" t="s">
        <v>45</v>
      </c>
      <c r="E1" s="13" t="s">
        <v>38</v>
      </c>
      <c r="F1" s="14" t="s">
        <v>46</v>
      </c>
      <c r="G1" s="2" t="s">
        <v>45</v>
      </c>
      <c r="H1" s="15" t="s">
        <v>42</v>
      </c>
      <c r="I1" s="16" t="s">
        <v>46</v>
      </c>
      <c r="J1" s="17" t="s">
        <v>43</v>
      </c>
      <c r="K1" s="13" t="s">
        <v>44</v>
      </c>
      <c r="L1" s="14" t="s">
        <v>46</v>
      </c>
      <c r="M1" s="2" t="s">
        <v>45</v>
      </c>
      <c r="N1" s="18" t="s">
        <v>47</v>
      </c>
      <c r="O1" s="19" t="s">
        <v>46</v>
      </c>
      <c r="P1" s="20" t="s">
        <v>45</v>
      </c>
    </row>
    <row r="2" spans="1:16" x14ac:dyDescent="0.3">
      <c r="A2" s="2" t="s">
        <v>1</v>
      </c>
      <c r="B2" s="3">
        <v>0</v>
      </c>
      <c r="C2" s="5">
        <f>SUM(B2:B13)</f>
        <v>0.99950000000000006</v>
      </c>
      <c r="D2" s="4" t="s">
        <v>2</v>
      </c>
      <c r="E2" s="3">
        <v>0</v>
      </c>
      <c r="F2" s="5">
        <f>SUM(E2:E13)</f>
        <v>0.99950000000000006</v>
      </c>
      <c r="G2" s="4" t="s">
        <v>2</v>
      </c>
      <c r="H2" s="3">
        <f t="shared" ref="H2:H7" si="0">E2*0.5</f>
        <v>0</v>
      </c>
      <c r="I2" s="8">
        <f>SUM(H2:H13)</f>
        <v>0.99975000000000003</v>
      </c>
      <c r="K2" s="3">
        <v>0</v>
      </c>
      <c r="L2" s="5">
        <f>SUM(K2:K13)</f>
        <v>1</v>
      </c>
      <c r="M2" s="4"/>
      <c r="N2" s="3">
        <v>0</v>
      </c>
      <c r="O2" s="5">
        <f>SUM(N2:N13)</f>
        <v>0.99950000000000006</v>
      </c>
      <c r="P2" s="4"/>
    </row>
    <row r="3" spans="1:16" x14ac:dyDescent="0.3">
      <c r="A3" s="2" t="s">
        <v>3</v>
      </c>
      <c r="B3" s="3">
        <f>0.1371</f>
        <v>0.1371</v>
      </c>
      <c r="C3" s="5"/>
      <c r="D3" s="4" t="s">
        <v>4</v>
      </c>
      <c r="E3" s="3">
        <f>0.1371+$B$11/6</f>
        <v>0.15006666666666665</v>
      </c>
      <c r="F3" s="5"/>
      <c r="G3" s="4" t="s">
        <v>4</v>
      </c>
      <c r="H3" s="3">
        <f t="shared" si="0"/>
        <v>7.5033333333333327E-2</v>
      </c>
      <c r="I3" s="9"/>
      <c r="K3" s="3">
        <v>0</v>
      </c>
      <c r="L3" s="5"/>
      <c r="M3" s="4"/>
      <c r="N3" s="3">
        <f>0.1371+$B$11/6</f>
        <v>0.15006666666666665</v>
      </c>
      <c r="O3" s="5"/>
      <c r="P3" s="4"/>
    </row>
    <row r="4" spans="1:16" x14ac:dyDescent="0.3">
      <c r="A4" s="2" t="s">
        <v>5</v>
      </c>
      <c r="B4" s="3">
        <v>2.4E-2</v>
      </c>
      <c r="C4" s="5"/>
      <c r="D4" s="4" t="s">
        <v>6</v>
      </c>
      <c r="E4" s="3">
        <f>0.024+$B$11/6</f>
        <v>3.6966666666666669E-2</v>
      </c>
      <c r="F4" s="5"/>
      <c r="G4" s="4" t="s">
        <v>6</v>
      </c>
      <c r="H4" s="3">
        <f t="shared" si="0"/>
        <v>1.8483333333333334E-2</v>
      </c>
      <c r="I4" s="9"/>
      <c r="K4" s="3">
        <v>0.4</v>
      </c>
      <c r="L4" s="5"/>
      <c r="M4" s="4"/>
      <c r="N4" s="3">
        <f>0.024+$B$11/6</f>
        <v>3.6966666666666669E-2</v>
      </c>
      <c r="O4" s="5"/>
      <c r="P4" s="4"/>
    </row>
    <row r="5" spans="1:16" x14ac:dyDescent="0.3">
      <c r="A5" s="2" t="s">
        <v>7</v>
      </c>
      <c r="B5" s="3">
        <v>0.68700000000000006</v>
      </c>
      <c r="C5" s="6"/>
      <c r="D5" s="4" t="s">
        <v>6</v>
      </c>
      <c r="E5" s="3">
        <f>0.687+$B$11/6</f>
        <v>0.69996666666666674</v>
      </c>
      <c r="F5" s="6"/>
      <c r="G5" s="4" t="s">
        <v>6</v>
      </c>
      <c r="H5" s="3">
        <f t="shared" si="0"/>
        <v>0.34998333333333337</v>
      </c>
      <c r="I5" s="9"/>
      <c r="K5" s="3">
        <v>0</v>
      </c>
      <c r="L5" s="6"/>
      <c r="M5" s="4"/>
      <c r="N5" s="3">
        <f>0.687+$B$11/6</f>
        <v>0.69996666666666674</v>
      </c>
      <c r="O5" s="6"/>
      <c r="P5" s="4"/>
    </row>
    <row r="6" spans="1:16" x14ac:dyDescent="0.3">
      <c r="A6" s="2" t="s">
        <v>8</v>
      </c>
      <c r="B6" s="3">
        <v>4.4200000000000003E-2</v>
      </c>
      <c r="C6" s="6"/>
      <c r="D6" s="4" t="s">
        <v>6</v>
      </c>
      <c r="E6" s="3">
        <f>0.0442+$B$11/6</f>
        <v>5.7166666666666671E-2</v>
      </c>
      <c r="F6" s="6"/>
      <c r="G6" s="4" t="s">
        <v>6</v>
      </c>
      <c r="H6" s="3">
        <f t="shared" si="0"/>
        <v>2.8583333333333336E-2</v>
      </c>
      <c r="I6" s="9"/>
      <c r="K6" s="3">
        <v>0</v>
      </c>
      <c r="L6" s="6"/>
      <c r="M6" s="4"/>
      <c r="N6" s="3">
        <f>0.0442+$B$11/6</f>
        <v>5.7166666666666671E-2</v>
      </c>
      <c r="O6" s="6"/>
      <c r="P6" s="4"/>
    </row>
    <row r="7" spans="1:16" x14ac:dyDescent="0.3">
      <c r="A7" s="2" t="s">
        <v>9</v>
      </c>
      <c r="B7" s="3">
        <v>1.5599999999999999E-2</v>
      </c>
      <c r="C7" s="6"/>
      <c r="D7" s="4" t="s">
        <v>6</v>
      </c>
      <c r="E7" s="3">
        <f>0.0156+$B$11/6</f>
        <v>2.8566666666666664E-2</v>
      </c>
      <c r="F7" s="6"/>
      <c r="G7" s="4" t="s">
        <v>6</v>
      </c>
      <c r="H7" s="3">
        <f t="shared" si="0"/>
        <v>1.4283333333333332E-2</v>
      </c>
      <c r="I7" s="9"/>
      <c r="K7" s="3">
        <v>0.2</v>
      </c>
      <c r="L7" s="6"/>
      <c r="M7" s="4"/>
      <c r="N7" s="3">
        <f>0.0156+$B$11/6</f>
        <v>2.8566666666666664E-2</v>
      </c>
      <c r="O7" s="6"/>
      <c r="P7" s="4"/>
    </row>
    <row r="8" spans="1:16" x14ac:dyDescent="0.3">
      <c r="A8" s="2" t="s">
        <v>10</v>
      </c>
      <c r="B8" s="3">
        <v>0</v>
      </c>
      <c r="C8" s="6"/>
      <c r="D8" s="4" t="s">
        <v>6</v>
      </c>
      <c r="E8" s="3">
        <v>0</v>
      </c>
      <c r="F8" s="6"/>
      <c r="G8" s="4" t="s">
        <v>6</v>
      </c>
      <c r="H8" s="3">
        <v>0</v>
      </c>
      <c r="I8" s="9"/>
      <c r="K8" s="3">
        <v>0</v>
      </c>
      <c r="L8" s="6"/>
      <c r="M8" s="4"/>
      <c r="N8" s="3">
        <v>0</v>
      </c>
      <c r="O8" s="6"/>
      <c r="P8" s="4"/>
    </row>
    <row r="9" spans="1:16" x14ac:dyDescent="0.3">
      <c r="A9" s="2" t="s">
        <v>11</v>
      </c>
      <c r="B9" s="3">
        <v>0</v>
      </c>
      <c r="C9" s="6"/>
      <c r="D9" s="4" t="s">
        <v>2</v>
      </c>
      <c r="E9" s="3">
        <v>0</v>
      </c>
      <c r="F9" s="6"/>
      <c r="G9" s="4" t="s">
        <v>2</v>
      </c>
      <c r="H9" s="3">
        <v>0</v>
      </c>
      <c r="I9" s="9"/>
      <c r="K9" s="3">
        <v>0</v>
      </c>
      <c r="L9" s="6"/>
      <c r="M9" s="4"/>
      <c r="N9" s="3">
        <v>0</v>
      </c>
      <c r="O9" s="6"/>
      <c r="P9" s="4"/>
    </row>
    <row r="10" spans="1:16" x14ac:dyDescent="0.3">
      <c r="A10" s="2" t="s">
        <v>12</v>
      </c>
      <c r="B10" s="3">
        <v>0</v>
      </c>
      <c r="C10" s="6"/>
      <c r="D10" s="4" t="s">
        <v>2</v>
      </c>
      <c r="E10" s="3">
        <v>0</v>
      </c>
      <c r="F10" s="6"/>
      <c r="G10" s="4" t="s">
        <v>2</v>
      </c>
      <c r="H10" s="3">
        <v>0</v>
      </c>
      <c r="I10" s="9"/>
      <c r="K10" s="3">
        <v>0</v>
      </c>
      <c r="L10" s="6"/>
      <c r="M10" s="4"/>
      <c r="N10" s="3">
        <v>0</v>
      </c>
      <c r="O10" s="6"/>
      <c r="P10" s="4"/>
    </row>
    <row r="11" spans="1:16" x14ac:dyDescent="0.3">
      <c r="A11" s="2" t="s">
        <v>13</v>
      </c>
      <c r="B11" s="3">
        <v>7.7799999999999994E-2</v>
      </c>
      <c r="C11" s="6"/>
      <c r="D11" s="4" t="s">
        <v>6</v>
      </c>
      <c r="E11" s="3">
        <v>0</v>
      </c>
      <c r="F11" s="6"/>
      <c r="G11" s="4" t="s">
        <v>6</v>
      </c>
      <c r="H11" s="3">
        <v>0</v>
      </c>
      <c r="I11" s="9"/>
      <c r="K11" s="3">
        <v>0</v>
      </c>
      <c r="L11" s="6"/>
      <c r="M11" s="4"/>
      <c r="N11" s="3">
        <v>0</v>
      </c>
      <c r="O11" s="6"/>
      <c r="P11" s="4"/>
    </row>
    <row r="12" spans="1:16" x14ac:dyDescent="0.3">
      <c r="A12" s="2" t="s">
        <v>14</v>
      </c>
      <c r="B12" s="3">
        <v>1.38E-2</v>
      </c>
      <c r="C12" s="6"/>
      <c r="D12" s="4" t="s">
        <v>6</v>
      </c>
      <c r="E12" s="3">
        <f>0.0138+$B$11/6</f>
        <v>2.6766666666666668E-2</v>
      </c>
      <c r="F12" s="6"/>
      <c r="G12" s="4" t="s">
        <v>6</v>
      </c>
      <c r="H12" s="3">
        <f>E12*0.5</f>
        <v>1.3383333333333334E-2</v>
      </c>
      <c r="I12" s="9"/>
      <c r="K12" s="3">
        <v>0.4</v>
      </c>
      <c r="L12" s="6"/>
      <c r="M12" s="4"/>
      <c r="N12" s="3">
        <f>0.0138+$B$11/6</f>
        <v>2.6766666666666668E-2</v>
      </c>
      <c r="O12" s="6"/>
      <c r="P12" s="4"/>
    </row>
    <row r="13" spans="1:16" x14ac:dyDescent="0.3">
      <c r="A13" s="2" t="s">
        <v>39</v>
      </c>
      <c r="B13" s="3">
        <v>0</v>
      </c>
      <c r="E13" s="3">
        <v>0</v>
      </c>
      <c r="H13" s="3">
        <v>0.5</v>
      </c>
      <c r="I13" s="9"/>
      <c r="K13" s="3">
        <v>0</v>
      </c>
      <c r="N13" s="3">
        <v>0</v>
      </c>
    </row>
    <row r="14" spans="1:16" x14ac:dyDescent="0.3">
      <c r="A14" s="7" t="s">
        <v>15</v>
      </c>
      <c r="B14" s="3">
        <v>0</v>
      </c>
      <c r="C14" s="5">
        <f>SUM(B14:B25)</f>
        <v>1</v>
      </c>
      <c r="D14" s="4" t="s">
        <v>2</v>
      </c>
      <c r="E14" s="3">
        <v>0</v>
      </c>
      <c r="F14" s="5">
        <f>SUM(E14:E25)</f>
        <v>1</v>
      </c>
      <c r="G14" s="4" t="s">
        <v>2</v>
      </c>
      <c r="H14" s="3">
        <f>E14*0.5</f>
        <v>0</v>
      </c>
      <c r="I14" s="8">
        <f>SUM(H14:H25)</f>
        <v>1</v>
      </c>
      <c r="K14" s="3">
        <v>0</v>
      </c>
      <c r="L14" s="5">
        <f>SUM(K14:K25)</f>
        <v>1</v>
      </c>
      <c r="M14" s="4"/>
      <c r="N14" s="3">
        <v>0</v>
      </c>
      <c r="O14" s="5">
        <f>SUM(N14:N25)</f>
        <v>1</v>
      </c>
      <c r="P14" s="4"/>
    </row>
    <row r="15" spans="1:16" x14ac:dyDescent="0.3">
      <c r="A15" s="7" t="s">
        <v>16</v>
      </c>
      <c r="B15" s="3">
        <v>0.45</v>
      </c>
      <c r="C15" s="6"/>
      <c r="D15" s="4"/>
      <c r="E15" s="3">
        <v>0.45</v>
      </c>
      <c r="F15" s="6"/>
      <c r="G15" s="4"/>
      <c r="H15" s="3">
        <f t="shared" ref="H15:H24" si="1">E15*0.5</f>
        <v>0.22500000000000001</v>
      </c>
      <c r="I15" s="9"/>
      <c r="K15" s="3">
        <v>0</v>
      </c>
      <c r="L15" s="6"/>
      <c r="M15" s="4"/>
      <c r="N15" s="3">
        <v>0.45</v>
      </c>
      <c r="O15" s="6"/>
      <c r="P15" s="4"/>
    </row>
    <row r="16" spans="1:16" x14ac:dyDescent="0.3">
      <c r="A16" s="7" t="s">
        <v>17</v>
      </c>
      <c r="B16" s="3">
        <v>0.25</v>
      </c>
      <c r="C16" s="6"/>
      <c r="D16" s="4"/>
      <c r="E16" s="3">
        <v>0.25</v>
      </c>
      <c r="F16" s="6"/>
      <c r="G16" s="4"/>
      <c r="H16" s="3">
        <f t="shared" si="1"/>
        <v>0.125</v>
      </c>
      <c r="I16" s="9"/>
      <c r="K16" s="3">
        <v>0.4</v>
      </c>
      <c r="L16" s="6"/>
      <c r="M16" s="4"/>
      <c r="N16" s="3">
        <v>0.25</v>
      </c>
      <c r="O16" s="6"/>
      <c r="P16" s="4"/>
    </row>
    <row r="17" spans="1:16" x14ac:dyDescent="0.3">
      <c r="A17" s="7" t="s">
        <v>18</v>
      </c>
      <c r="B17" s="3">
        <v>0.25</v>
      </c>
      <c r="C17" s="6"/>
      <c r="D17" s="4"/>
      <c r="E17" s="3">
        <v>0.25</v>
      </c>
      <c r="F17" s="6"/>
      <c r="G17" s="4"/>
      <c r="H17" s="3">
        <f t="shared" si="1"/>
        <v>0.125</v>
      </c>
      <c r="I17" s="9"/>
      <c r="K17" s="3">
        <v>0</v>
      </c>
      <c r="L17" s="6"/>
      <c r="M17" s="4"/>
      <c r="N17" s="3">
        <v>0.25</v>
      </c>
      <c r="O17" s="6"/>
      <c r="P17" s="4"/>
    </row>
    <row r="18" spans="1:16" x14ac:dyDescent="0.3">
      <c r="A18" s="7" t="s">
        <v>19</v>
      </c>
      <c r="B18" s="3">
        <v>0</v>
      </c>
      <c r="C18" s="6"/>
      <c r="D18" s="4"/>
      <c r="E18" s="3">
        <v>0</v>
      </c>
      <c r="F18" s="6"/>
      <c r="G18" s="4"/>
      <c r="H18" s="3">
        <f t="shared" si="1"/>
        <v>0</v>
      </c>
      <c r="I18" s="9"/>
      <c r="K18" s="3">
        <v>0</v>
      </c>
      <c r="L18" s="6"/>
      <c r="M18" s="4"/>
      <c r="N18" s="3">
        <v>0</v>
      </c>
      <c r="O18" s="6"/>
      <c r="P18" s="4"/>
    </row>
    <row r="19" spans="1:16" x14ac:dyDescent="0.3">
      <c r="A19" s="7" t="s">
        <v>20</v>
      </c>
      <c r="B19" s="3">
        <v>0</v>
      </c>
      <c r="C19" s="6"/>
      <c r="D19" s="4"/>
      <c r="E19" s="3">
        <v>0</v>
      </c>
      <c r="F19" s="6"/>
      <c r="G19" s="4"/>
      <c r="H19" s="3">
        <f t="shared" si="1"/>
        <v>0</v>
      </c>
      <c r="I19" s="9"/>
      <c r="K19" s="3">
        <v>0.2</v>
      </c>
      <c r="L19" s="6"/>
      <c r="M19" s="4"/>
      <c r="N19" s="3">
        <v>0</v>
      </c>
      <c r="O19" s="6"/>
      <c r="P19" s="4"/>
    </row>
    <row r="20" spans="1:16" x14ac:dyDescent="0.3">
      <c r="A20" s="7" t="s">
        <v>21</v>
      </c>
      <c r="B20" s="3">
        <v>0</v>
      </c>
      <c r="C20" s="6"/>
      <c r="D20" s="4"/>
      <c r="E20" s="3">
        <v>0</v>
      </c>
      <c r="F20" s="6"/>
      <c r="G20" s="4"/>
      <c r="H20" s="3">
        <f t="shared" si="1"/>
        <v>0</v>
      </c>
      <c r="I20" s="9"/>
      <c r="K20" s="3">
        <v>0</v>
      </c>
      <c r="L20" s="6"/>
      <c r="M20" s="4"/>
      <c r="N20" s="3">
        <v>0</v>
      </c>
      <c r="O20" s="6"/>
      <c r="P20" s="4"/>
    </row>
    <row r="21" spans="1:16" x14ac:dyDescent="0.3">
      <c r="A21" s="7" t="s">
        <v>22</v>
      </c>
      <c r="B21" s="3">
        <v>0</v>
      </c>
      <c r="C21" s="6"/>
      <c r="D21" s="4" t="s">
        <v>2</v>
      </c>
      <c r="E21" s="3">
        <v>0</v>
      </c>
      <c r="F21" s="6"/>
      <c r="G21" s="4" t="s">
        <v>2</v>
      </c>
      <c r="H21" s="3">
        <f t="shared" si="1"/>
        <v>0</v>
      </c>
      <c r="I21" s="9"/>
      <c r="K21" s="3">
        <v>0</v>
      </c>
      <c r="L21" s="6"/>
      <c r="M21" s="4"/>
      <c r="N21" s="3">
        <v>0</v>
      </c>
      <c r="O21" s="6"/>
      <c r="P21" s="4"/>
    </row>
    <row r="22" spans="1:16" x14ac:dyDescent="0.3">
      <c r="A22" s="7" t="s">
        <v>23</v>
      </c>
      <c r="B22" s="3">
        <v>0</v>
      </c>
      <c r="C22" s="6"/>
      <c r="D22" s="4" t="s">
        <v>2</v>
      </c>
      <c r="E22" s="3">
        <v>0</v>
      </c>
      <c r="F22" s="6"/>
      <c r="G22" s="4" t="s">
        <v>2</v>
      </c>
      <c r="H22" s="3">
        <f t="shared" si="1"/>
        <v>0</v>
      </c>
      <c r="I22" s="9"/>
      <c r="K22" s="3">
        <v>0</v>
      </c>
      <c r="L22" s="6"/>
      <c r="M22" s="4"/>
      <c r="N22" s="3">
        <v>0</v>
      </c>
      <c r="O22" s="6"/>
      <c r="P22" s="4"/>
    </row>
    <row r="23" spans="1:16" x14ac:dyDescent="0.3">
      <c r="A23" s="7" t="s">
        <v>24</v>
      </c>
      <c r="B23" s="3">
        <v>0</v>
      </c>
      <c r="C23" s="6"/>
      <c r="D23" s="4"/>
      <c r="E23" s="3">
        <v>0</v>
      </c>
      <c r="F23" s="6"/>
      <c r="G23" s="4"/>
      <c r="H23" s="3">
        <f t="shared" si="1"/>
        <v>0</v>
      </c>
      <c r="I23" s="9"/>
      <c r="K23" s="3">
        <v>0</v>
      </c>
      <c r="L23" s="6"/>
      <c r="M23" s="4"/>
      <c r="N23" s="3">
        <v>0</v>
      </c>
      <c r="O23" s="6"/>
      <c r="P23" s="4"/>
    </row>
    <row r="24" spans="1:16" x14ac:dyDescent="0.3">
      <c r="A24" s="7" t="s">
        <v>25</v>
      </c>
      <c r="B24" s="3">
        <v>0.05</v>
      </c>
      <c r="C24" s="6"/>
      <c r="D24" s="4"/>
      <c r="E24" s="3">
        <v>0.05</v>
      </c>
      <c r="F24" s="6"/>
      <c r="G24" s="4"/>
      <c r="H24" s="3">
        <f t="shared" si="1"/>
        <v>2.5000000000000001E-2</v>
      </c>
      <c r="I24" s="9"/>
      <c r="K24" s="3">
        <v>0.4</v>
      </c>
      <c r="L24" s="6"/>
      <c r="M24" s="4"/>
      <c r="N24" s="3">
        <v>0.05</v>
      </c>
      <c r="O24" s="6"/>
      <c r="P24" s="4"/>
    </row>
    <row r="25" spans="1:16" x14ac:dyDescent="0.3">
      <c r="A25" s="7" t="s">
        <v>40</v>
      </c>
      <c r="B25" s="3">
        <v>0</v>
      </c>
      <c r="E25" s="3">
        <v>0</v>
      </c>
      <c r="H25" s="3">
        <v>0.5</v>
      </c>
      <c r="I25" s="9"/>
      <c r="K25" s="3">
        <v>0</v>
      </c>
      <c r="N25" s="3">
        <v>0</v>
      </c>
    </row>
    <row r="26" spans="1:16" x14ac:dyDescent="0.3">
      <c r="A26" s="2" t="s">
        <v>26</v>
      </c>
      <c r="B26" s="3">
        <v>0</v>
      </c>
      <c r="C26" s="5">
        <f>SUM(B26:B37)</f>
        <v>0.99950000000000006</v>
      </c>
      <c r="D26" s="4" t="s">
        <v>2</v>
      </c>
      <c r="E26" s="3">
        <v>0</v>
      </c>
      <c r="F26" s="5">
        <f>SUM(E26:E37)</f>
        <v>0.99950000000000006</v>
      </c>
      <c r="G26" s="4" t="s">
        <v>2</v>
      </c>
      <c r="H26" s="3">
        <f>E26*0.5</f>
        <v>0</v>
      </c>
      <c r="I26" s="8">
        <f>SUM(H26:H37)</f>
        <v>0.99975000000000003</v>
      </c>
      <c r="K26" s="3">
        <v>0</v>
      </c>
      <c r="L26" s="5">
        <f>SUM(K26:K37)</f>
        <v>1</v>
      </c>
      <c r="M26" s="4"/>
      <c r="N26" s="3">
        <v>0</v>
      </c>
      <c r="O26" s="5">
        <f>SUM(N26:N37)</f>
        <v>0.99950000000000006</v>
      </c>
      <c r="P26" s="4"/>
    </row>
    <row r="27" spans="1:16" x14ac:dyDescent="0.3">
      <c r="A27" s="2" t="s">
        <v>27</v>
      </c>
      <c r="B27" s="3">
        <f>0.1371</f>
        <v>0.1371</v>
      </c>
      <c r="C27" s="6"/>
      <c r="D27" s="4"/>
      <c r="E27" s="3">
        <f>0.1371+$B$11/6</f>
        <v>0.15006666666666665</v>
      </c>
      <c r="F27" s="6"/>
      <c r="G27" s="4"/>
      <c r="H27" s="3">
        <f t="shared" ref="H27:H36" si="2">E27*0.5</f>
        <v>7.5033333333333327E-2</v>
      </c>
      <c r="I27" s="9"/>
      <c r="K27" s="3">
        <v>0</v>
      </c>
      <c r="L27" s="6"/>
      <c r="M27" s="4"/>
      <c r="N27" s="3">
        <f>0.1371+$B$11/6</f>
        <v>0.15006666666666665</v>
      </c>
      <c r="O27" s="6"/>
      <c r="P27" s="4"/>
    </row>
    <row r="28" spans="1:16" x14ac:dyDescent="0.3">
      <c r="A28" s="2" t="s">
        <v>28</v>
      </c>
      <c r="B28" s="3">
        <v>2.4E-2</v>
      </c>
      <c r="C28" s="6"/>
      <c r="D28" s="4"/>
      <c r="E28" s="3">
        <f>0.024+$B$11/6</f>
        <v>3.6966666666666669E-2</v>
      </c>
      <c r="F28" s="6"/>
      <c r="G28" s="4"/>
      <c r="H28" s="3">
        <f t="shared" si="2"/>
        <v>1.8483333333333334E-2</v>
      </c>
      <c r="I28" s="9"/>
      <c r="K28" s="3">
        <v>0.4</v>
      </c>
      <c r="L28" s="6"/>
      <c r="M28" s="4"/>
      <c r="N28" s="3">
        <f>0.024+$B$11/6</f>
        <v>3.6966666666666669E-2</v>
      </c>
      <c r="O28" s="6"/>
      <c r="P28" s="4"/>
    </row>
    <row r="29" spans="1:16" x14ac:dyDescent="0.3">
      <c r="A29" s="2" t="s">
        <v>29</v>
      </c>
      <c r="B29" s="3">
        <v>0.68700000000000006</v>
      </c>
      <c r="C29" s="6"/>
      <c r="D29" s="4"/>
      <c r="E29" s="3">
        <f>0.687+$B$11/6</f>
        <v>0.69996666666666674</v>
      </c>
      <c r="F29" s="6"/>
      <c r="G29" s="4"/>
      <c r="H29" s="3">
        <f t="shared" si="2"/>
        <v>0.34998333333333337</v>
      </c>
      <c r="I29" s="9"/>
      <c r="K29" s="3">
        <v>0</v>
      </c>
      <c r="L29" s="6"/>
      <c r="M29" s="4"/>
      <c r="N29" s="3">
        <f>0.687+$B$11/6</f>
        <v>0.69996666666666674</v>
      </c>
      <c r="O29" s="6"/>
      <c r="P29" s="4"/>
    </row>
    <row r="30" spans="1:16" x14ac:dyDescent="0.3">
      <c r="A30" s="2" t="s">
        <v>30</v>
      </c>
      <c r="B30" s="3">
        <v>4.4200000000000003E-2</v>
      </c>
      <c r="C30" s="6"/>
      <c r="D30" s="4"/>
      <c r="E30" s="3">
        <f>0.0442+$B$11/6</f>
        <v>5.7166666666666671E-2</v>
      </c>
      <c r="F30" s="6"/>
      <c r="G30" s="4"/>
      <c r="H30" s="3">
        <f t="shared" si="2"/>
        <v>2.8583333333333336E-2</v>
      </c>
      <c r="I30" s="9"/>
      <c r="K30" s="3">
        <v>0</v>
      </c>
      <c r="L30" s="6"/>
      <c r="M30" s="4"/>
      <c r="N30" s="3">
        <f>0.0442+$B$11/6</f>
        <v>5.7166666666666671E-2</v>
      </c>
      <c r="O30" s="6"/>
      <c r="P30" s="4"/>
    </row>
    <row r="31" spans="1:16" x14ac:dyDescent="0.3">
      <c r="A31" s="2" t="s">
        <v>31</v>
      </c>
      <c r="B31" s="3">
        <v>1.5599999999999999E-2</v>
      </c>
      <c r="C31" s="6"/>
      <c r="D31" s="4"/>
      <c r="E31" s="3">
        <f>0.0156+$B$11/6</f>
        <v>2.8566666666666664E-2</v>
      </c>
      <c r="F31" s="6"/>
      <c r="G31" s="4"/>
      <c r="H31" s="3">
        <f t="shared" si="2"/>
        <v>1.4283333333333332E-2</v>
      </c>
      <c r="I31" s="9"/>
      <c r="K31" s="3">
        <v>0.2</v>
      </c>
      <c r="L31" s="6"/>
      <c r="M31" s="4"/>
      <c r="N31" s="3">
        <f>0.0156+$B$11/6</f>
        <v>2.8566666666666664E-2</v>
      </c>
      <c r="O31" s="6"/>
      <c r="P31" s="4"/>
    </row>
    <row r="32" spans="1:16" x14ac:dyDescent="0.3">
      <c r="A32" s="2" t="s">
        <v>32</v>
      </c>
      <c r="B32" s="3">
        <v>0</v>
      </c>
      <c r="C32" s="6"/>
      <c r="D32" s="4"/>
      <c r="E32" s="3">
        <v>0</v>
      </c>
      <c r="F32" s="6"/>
      <c r="G32" s="4"/>
      <c r="H32" s="3">
        <f t="shared" si="2"/>
        <v>0</v>
      </c>
      <c r="I32" s="9"/>
      <c r="K32" s="3">
        <v>0</v>
      </c>
      <c r="L32" s="6"/>
      <c r="M32" s="4"/>
      <c r="N32" s="3">
        <v>0</v>
      </c>
      <c r="O32" s="6"/>
      <c r="P32" s="4"/>
    </row>
    <row r="33" spans="1:16" x14ac:dyDescent="0.3">
      <c r="A33" s="2" t="s">
        <v>33</v>
      </c>
      <c r="B33" s="3">
        <v>0</v>
      </c>
      <c r="C33" s="6"/>
      <c r="D33" s="4" t="s">
        <v>2</v>
      </c>
      <c r="E33" s="3">
        <v>0</v>
      </c>
      <c r="F33" s="6"/>
      <c r="G33" s="4" t="s">
        <v>2</v>
      </c>
      <c r="H33" s="3">
        <f t="shared" si="2"/>
        <v>0</v>
      </c>
      <c r="I33" s="9"/>
      <c r="K33" s="3">
        <v>0</v>
      </c>
      <c r="L33" s="6"/>
      <c r="M33" s="4"/>
      <c r="N33" s="3">
        <v>0</v>
      </c>
      <c r="O33" s="6"/>
      <c r="P33" s="4"/>
    </row>
    <row r="34" spans="1:16" x14ac:dyDescent="0.3">
      <c r="A34" s="2" t="s">
        <v>34</v>
      </c>
      <c r="B34" s="3">
        <v>0</v>
      </c>
      <c r="C34" s="6"/>
      <c r="D34" s="4" t="s">
        <v>2</v>
      </c>
      <c r="E34" s="3">
        <v>0</v>
      </c>
      <c r="F34" s="6"/>
      <c r="G34" s="4" t="s">
        <v>2</v>
      </c>
      <c r="H34" s="3">
        <f t="shared" si="2"/>
        <v>0</v>
      </c>
      <c r="I34" s="9"/>
      <c r="K34" s="3">
        <v>0</v>
      </c>
      <c r="L34" s="6"/>
      <c r="M34" s="4"/>
      <c r="N34" s="3">
        <v>0</v>
      </c>
      <c r="O34" s="6"/>
      <c r="P34" s="4"/>
    </row>
    <row r="35" spans="1:16" x14ac:dyDescent="0.3">
      <c r="A35" s="2" t="s">
        <v>35</v>
      </c>
      <c r="B35" s="3">
        <v>7.7799999999999994E-2</v>
      </c>
      <c r="C35" s="6"/>
      <c r="D35" s="4"/>
      <c r="E35" s="3">
        <v>0</v>
      </c>
      <c r="F35" s="6"/>
      <c r="G35" s="4"/>
      <c r="H35" s="3">
        <f t="shared" si="2"/>
        <v>0</v>
      </c>
      <c r="I35" s="9"/>
      <c r="K35" s="3">
        <v>0</v>
      </c>
      <c r="L35" s="6"/>
      <c r="M35" s="4"/>
      <c r="N35" s="3">
        <v>0</v>
      </c>
      <c r="O35" s="6"/>
      <c r="P35" s="4"/>
    </row>
    <row r="36" spans="1:16" x14ac:dyDescent="0.3">
      <c r="A36" s="2" t="s">
        <v>36</v>
      </c>
      <c r="B36" s="3">
        <v>1.38E-2</v>
      </c>
      <c r="C36" s="6"/>
      <c r="D36" s="4"/>
      <c r="E36" s="3">
        <f>0.0138+$B$11/6</f>
        <v>2.6766666666666668E-2</v>
      </c>
      <c r="F36" s="6"/>
      <c r="G36" s="4"/>
      <c r="H36" s="3">
        <f t="shared" si="2"/>
        <v>1.3383333333333334E-2</v>
      </c>
      <c r="I36" s="9"/>
      <c r="K36" s="3">
        <v>0.4</v>
      </c>
      <c r="L36" s="6"/>
      <c r="M36" s="4"/>
      <c r="N36" s="3">
        <f>0.0138+$B$11/6</f>
        <v>2.6766666666666668E-2</v>
      </c>
      <c r="O36" s="6"/>
      <c r="P36" s="4"/>
    </row>
    <row r="37" spans="1:16" x14ac:dyDescent="0.3">
      <c r="A37" s="2" t="s">
        <v>41</v>
      </c>
      <c r="B37" s="3">
        <v>0</v>
      </c>
      <c r="E37" s="3">
        <v>0</v>
      </c>
      <c r="H37" s="3">
        <v>0.5</v>
      </c>
      <c r="I37" s="9"/>
      <c r="K37" s="3">
        <v>0</v>
      </c>
      <c r="N37" s="3">
        <v>0</v>
      </c>
    </row>
    <row r="38" spans="1:16" x14ac:dyDescent="0.3">
      <c r="I38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2022-03-31T18:15:22Z</dcterms:created>
  <dcterms:modified xsi:type="dcterms:W3CDTF">2022-10-08T13:53:43Z</dcterms:modified>
</cp:coreProperties>
</file>