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silviculture\"/>
    </mc:Choice>
  </mc:AlternateContent>
  <xr:revisionPtr revIDLastSave="0" documentId="13_ncr:1_{A4E58806-B903-4195-866B-D7346AAE9549}" xr6:coauthVersionLast="46" xr6:coauthVersionMax="46" xr10:uidLastSave="{00000000-0000-0000-0000-000000000000}"/>
  <bookViews>
    <workbookView xWindow="828" yWindow="-108" windowWidth="22320" windowHeight="13176" xr2:uid="{F6294E4D-AEFE-4753-B25B-FE0AC2C3E6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C21" i="1"/>
  <c r="C20" i="1"/>
  <c r="B21" i="1"/>
  <c r="B20" i="1"/>
  <c r="H41" i="2"/>
  <c r="G41" i="2"/>
  <c r="F41" i="2"/>
  <c r="E41" i="2"/>
  <c r="D41" i="2"/>
  <c r="C41" i="2"/>
  <c r="H40" i="2"/>
  <c r="G40" i="2"/>
  <c r="F40" i="2"/>
  <c r="E40" i="2"/>
  <c r="D40" i="2"/>
  <c r="C40" i="2"/>
  <c r="H39" i="2"/>
  <c r="G39" i="2"/>
  <c r="F39" i="2"/>
  <c r="E39" i="2"/>
  <c r="D39" i="2"/>
  <c r="C39" i="2"/>
  <c r="H38" i="2"/>
  <c r="G38" i="2"/>
  <c r="F38" i="2"/>
  <c r="E38" i="2"/>
  <c r="D38" i="2"/>
  <c r="C38" i="2"/>
  <c r="H37" i="2"/>
  <c r="G37" i="2"/>
  <c r="F37" i="2"/>
  <c r="E37" i="2"/>
  <c r="D37" i="2"/>
  <c r="C37" i="2"/>
  <c r="H36" i="2"/>
  <c r="G36" i="2"/>
  <c r="F36" i="2"/>
  <c r="E36" i="2"/>
  <c r="D36" i="2"/>
  <c r="C36" i="2"/>
  <c r="H35" i="2"/>
  <c r="G35" i="2"/>
  <c r="F35" i="2"/>
  <c r="E35" i="2"/>
  <c r="D35" i="2"/>
  <c r="C35" i="2"/>
  <c r="H34" i="2"/>
  <c r="G34" i="2"/>
  <c r="F34" i="2"/>
  <c r="E34" i="2"/>
  <c r="D34" i="2"/>
  <c r="C34" i="2"/>
  <c r="H33" i="2"/>
  <c r="G33" i="2"/>
  <c r="F33" i="2"/>
  <c r="E33" i="2"/>
  <c r="D33" i="2"/>
  <c r="C33" i="2"/>
  <c r="B41" i="2"/>
  <c r="B40" i="2"/>
  <c r="B39" i="2"/>
  <c r="B38" i="2"/>
  <c r="B37" i="2"/>
  <c r="B36" i="2"/>
  <c r="B35" i="2"/>
  <c r="B34" i="2"/>
  <c r="B33" i="2"/>
  <c r="H31" i="2"/>
  <c r="G31" i="2"/>
  <c r="F31" i="2"/>
  <c r="E31" i="2"/>
  <c r="D31" i="2"/>
  <c r="C31" i="2"/>
  <c r="B31" i="2"/>
  <c r="H30" i="2"/>
  <c r="G30" i="2"/>
  <c r="F30" i="2"/>
  <c r="E30" i="2"/>
  <c r="D30" i="2"/>
  <c r="C30" i="2"/>
  <c r="B30" i="2"/>
  <c r="H21" i="2"/>
  <c r="G21" i="2"/>
  <c r="F21" i="2"/>
  <c r="E21" i="2"/>
  <c r="D21" i="2"/>
  <c r="C21" i="2"/>
  <c r="B21" i="2"/>
  <c r="H20" i="2"/>
  <c r="G20" i="2"/>
  <c r="F20" i="2"/>
  <c r="E20" i="2"/>
  <c r="D20" i="2"/>
  <c r="C20" i="2"/>
  <c r="B20" i="2"/>
  <c r="H11" i="2"/>
  <c r="G11" i="2"/>
  <c r="F11" i="2"/>
  <c r="E11" i="2"/>
  <c r="D11" i="2"/>
  <c r="C11" i="2"/>
  <c r="B11" i="2"/>
  <c r="H10" i="2"/>
  <c r="G10" i="2"/>
  <c r="F10" i="2"/>
  <c r="E10" i="2"/>
  <c r="D10" i="2"/>
  <c r="C10" i="2"/>
  <c r="B10" i="2"/>
  <c r="C8" i="1"/>
  <c r="C22" i="1" s="1"/>
  <c r="B8" i="1"/>
  <c r="B22" i="1" s="1"/>
  <c r="C6" i="1"/>
  <c r="C9" i="1" s="1"/>
  <c r="B6" i="1"/>
  <c r="B9" i="1" s="1"/>
  <c r="C23" i="1" l="1"/>
  <c r="B23" i="1"/>
  <c r="C10" i="1"/>
  <c r="C11" i="1"/>
  <c r="B10" i="1"/>
  <c r="B12" i="1" s="1"/>
  <c r="B11" i="1"/>
  <c r="C26" i="1" l="1"/>
  <c r="C27" i="1"/>
  <c r="C12" i="1"/>
  <c r="B15" i="1"/>
  <c r="B16" i="1"/>
  <c r="C16" i="1" l="1"/>
  <c r="C15" i="1"/>
</calcChain>
</file>

<file path=xl/sharedStrings.xml><?xml version="1.0" encoding="utf-8"?>
<sst xmlns="http://schemas.openxmlformats.org/spreadsheetml/2006/main" count="77" uniqueCount="40">
  <si>
    <t>Interior</t>
  </si>
  <si>
    <t>Coast</t>
  </si>
  <si>
    <t>Source</t>
  </si>
  <si>
    <t>Total scale harvest volume divided by HBS Billed Volume</t>
  </si>
  <si>
    <t>See below</t>
  </si>
  <si>
    <t>Pricing Zone</t>
  </si>
  <si>
    <t>Total</t>
  </si>
  <si>
    <t>Averages</t>
  </si>
  <si>
    <t>Coast Area</t>
  </si>
  <si>
    <t>HBS Billed Volume (m³)</t>
  </si>
  <si>
    <t>Area of Accumulations (ha)</t>
  </si>
  <si>
    <t>Volume of Accumulations (m³)</t>
  </si>
  <si>
    <t>Area of Dispersed (ha)</t>
  </si>
  <si>
    <t>Volume of Dispersed (m³)</t>
  </si>
  <si>
    <t>Accumlation Fraction</t>
  </si>
  <si>
    <t>Difference in Volume (HBS-(Accumulation + Dispersed))</t>
  </si>
  <si>
    <t>North Area</t>
  </si>
  <si>
    <t>South Area</t>
  </si>
  <si>
    <t>Dispersed/(Accumulation+Dispersed)</t>
  </si>
  <si>
    <t>Accumulation/(Accumulation+Dispersed)</t>
  </si>
  <si>
    <t>Interior average</t>
  </si>
  <si>
    <t>Volume of Accumulations from HBS / (Volume of Accumulation HBS + Volume of Dispersed HBS)</t>
  </si>
  <si>
    <t>Volume of Dispersed from HBS / (Volume of Accumulation HBS + Volume of Dispersed HBS)</t>
  </si>
  <si>
    <t>Merchantable felled organic material:</t>
  </si>
  <si>
    <t>Fraction sent to mills</t>
  </si>
  <si>
    <t>Fraction left as waste</t>
  </si>
  <si>
    <t>Fraction of slashpiles that actually burn</t>
  </si>
  <si>
    <t>Al Powelson</t>
  </si>
  <si>
    <t>Specific fraction that is piled for burning</t>
  </si>
  <si>
    <t>Fraction that is burned</t>
  </si>
  <si>
    <t>Fraction that was piled waste and not fully burned</t>
  </si>
  <si>
    <t>Constants</t>
  </si>
  <si>
    <t>Fraction that was dispersed</t>
  </si>
  <si>
    <t>Fraction that was left on site (dispersed + unburned piles)</t>
  </si>
  <si>
    <t>Specific fraction that was left on site (dispersed + unburned piles) and is taken for firewood</t>
  </si>
  <si>
    <t>Specific fraction that was left on site (dispersed + unburned piles) and decays on site</t>
  </si>
  <si>
    <t>Fraction that was left on site to decay</t>
  </si>
  <si>
    <t>Fraction that was firewood collection</t>
  </si>
  <si>
    <t>Specfic fraction of fibre that was dispersed</t>
  </si>
  <si>
    <t>Non-merchantable felled organic material (minus roots):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</si>
</sst>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/>
    <xf numFmtId="164" fontId="1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left"/>
    </xf>
    <xf numFmtId="0" fontId="3" fillId="0" borderId="0" xfId="0" applyFont="1"/>
    <xf numFmtId="16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E6C1-E490-4880-97A2-1F7FA2DB8293}">
  <dimension ref="A1:D28"/>
  <sheetViews>
    <sheetView tabSelected="1" workbookViewId="0">
      <selection activeCell="A6" sqref="A6"/>
    </sheetView>
  </sheetViews>
  <sheetFormatPr defaultRowHeight="14.4" x14ac:dyDescent="0.3"/>
  <cols>
    <col min="1" max="1" width="76" customWidth="1"/>
  </cols>
  <sheetData>
    <row r="1" spans="1:4" x14ac:dyDescent="0.3">
      <c r="A1" s="1" t="s">
        <v>31</v>
      </c>
      <c r="B1" s="3" t="s">
        <v>0</v>
      </c>
      <c r="C1" s="3" t="s">
        <v>1</v>
      </c>
      <c r="D1" s="3" t="s">
        <v>2</v>
      </c>
    </row>
    <row r="2" spans="1:4" x14ac:dyDescent="0.3">
      <c r="A2" t="s">
        <v>26</v>
      </c>
      <c r="B2" s="8">
        <v>0.8</v>
      </c>
      <c r="C2" s="8">
        <v>0.8</v>
      </c>
      <c r="D2" t="s">
        <v>27</v>
      </c>
    </row>
    <row r="3" spans="1:4" x14ac:dyDescent="0.3">
      <c r="B3" s="9"/>
      <c r="C3" s="9"/>
    </row>
    <row r="4" spans="1:4" x14ac:dyDescent="0.3">
      <c r="A4" s="1" t="s">
        <v>23</v>
      </c>
      <c r="B4" s="10"/>
      <c r="C4" s="10"/>
      <c r="D4" s="3"/>
    </row>
    <row r="5" spans="1:4" x14ac:dyDescent="0.3">
      <c r="A5" t="s">
        <v>24</v>
      </c>
      <c r="B5" s="8">
        <v>0.98</v>
      </c>
      <c r="C5" s="8">
        <v>0.88</v>
      </c>
      <c r="D5" t="s">
        <v>4</v>
      </c>
    </row>
    <row r="6" spans="1:4" x14ac:dyDescent="0.3">
      <c r="A6" t="s">
        <v>25</v>
      </c>
      <c r="B6" s="8">
        <f>1-B5</f>
        <v>2.0000000000000018E-2</v>
      </c>
      <c r="C6" s="8">
        <f>1-C5</f>
        <v>0.12</v>
      </c>
      <c r="D6" s="4" t="s">
        <v>3</v>
      </c>
    </row>
    <row r="7" spans="1:4" x14ac:dyDescent="0.3">
      <c r="A7" t="s">
        <v>28</v>
      </c>
      <c r="B7" s="8">
        <v>0.6</v>
      </c>
      <c r="C7" s="8">
        <v>0.3</v>
      </c>
      <c r="D7" s="4" t="s">
        <v>21</v>
      </c>
    </row>
    <row r="8" spans="1:4" x14ac:dyDescent="0.3">
      <c r="A8" t="s">
        <v>38</v>
      </c>
      <c r="B8" s="8">
        <f>1-B7</f>
        <v>0.4</v>
      </c>
      <c r="C8" s="8">
        <f>1-C7</f>
        <v>0.7</v>
      </c>
      <c r="D8" s="4" t="s">
        <v>22</v>
      </c>
    </row>
    <row r="9" spans="1:4" x14ac:dyDescent="0.3">
      <c r="A9" s="11" t="s">
        <v>29</v>
      </c>
      <c r="B9" s="12">
        <f>B6*B7*B2</f>
        <v>9.6000000000000096E-3</v>
      </c>
      <c r="C9" s="12">
        <f>C6*C7*C2</f>
        <v>2.8799999999999999E-2</v>
      </c>
      <c r="D9" s="4"/>
    </row>
    <row r="10" spans="1:4" x14ac:dyDescent="0.3">
      <c r="A10" t="s">
        <v>30</v>
      </c>
      <c r="B10" s="8">
        <f>(1-B2)*B7*B6</f>
        <v>2.4000000000000015E-3</v>
      </c>
      <c r="C10" s="8">
        <f>(1-C2)*C7*C6</f>
        <v>7.1999999999999981E-3</v>
      </c>
      <c r="D10" s="4"/>
    </row>
    <row r="11" spans="1:4" x14ac:dyDescent="0.3">
      <c r="A11" t="s">
        <v>32</v>
      </c>
      <c r="B11" s="8">
        <f>B8*B6</f>
        <v>8.0000000000000071E-3</v>
      </c>
      <c r="C11" s="8">
        <f>C8*C6</f>
        <v>8.3999999999999991E-2</v>
      </c>
    </row>
    <row r="12" spans="1:4" x14ac:dyDescent="0.3">
      <c r="A12" s="13" t="s">
        <v>33</v>
      </c>
      <c r="B12" s="14">
        <f>B10+B11</f>
        <v>1.0400000000000008E-2</v>
      </c>
      <c r="C12" s="14">
        <f>C10+C11</f>
        <v>9.1199999999999989E-2</v>
      </c>
      <c r="D12" s="4"/>
    </row>
    <row r="13" spans="1:4" x14ac:dyDescent="0.3">
      <c r="A13" t="s">
        <v>35</v>
      </c>
      <c r="B13" s="8">
        <v>0.8</v>
      </c>
      <c r="C13" s="8">
        <v>0.8</v>
      </c>
    </row>
    <row r="14" spans="1:4" x14ac:dyDescent="0.3">
      <c r="A14" t="s">
        <v>34</v>
      </c>
      <c r="B14" s="8">
        <v>0.2</v>
      </c>
      <c r="C14" s="8">
        <v>0.2</v>
      </c>
    </row>
    <row r="15" spans="1:4" x14ac:dyDescent="0.3">
      <c r="A15" s="11" t="s">
        <v>36</v>
      </c>
      <c r="B15" s="12">
        <f>B13*B12</f>
        <v>8.3200000000000062E-3</v>
      </c>
      <c r="C15" s="12">
        <f>C13*C12</f>
        <v>7.2959999999999997E-2</v>
      </c>
    </row>
    <row r="16" spans="1:4" x14ac:dyDescent="0.3">
      <c r="A16" s="11" t="s">
        <v>37</v>
      </c>
      <c r="B16" s="12">
        <f>B14*B12</f>
        <v>2.0800000000000016E-3</v>
      </c>
      <c r="C16" s="12">
        <f>C14*C12</f>
        <v>1.8239999999999999E-2</v>
      </c>
    </row>
    <row r="17" spans="1:3" x14ac:dyDescent="0.3">
      <c r="A17" s="1" t="s">
        <v>39</v>
      </c>
      <c r="B17" s="9"/>
      <c r="C17" s="9"/>
    </row>
    <row r="18" spans="1:3" x14ac:dyDescent="0.3">
      <c r="A18" t="s">
        <v>24</v>
      </c>
      <c r="B18" s="8">
        <v>0</v>
      </c>
      <c r="C18" s="8">
        <v>0</v>
      </c>
    </row>
    <row r="19" spans="1:3" x14ac:dyDescent="0.3">
      <c r="A19" t="s">
        <v>25</v>
      </c>
      <c r="B19" s="8">
        <v>1</v>
      </c>
      <c r="C19" s="8">
        <v>1</v>
      </c>
    </row>
    <row r="20" spans="1:3" x14ac:dyDescent="0.3">
      <c r="A20" s="11" t="s">
        <v>29</v>
      </c>
      <c r="B20" s="12">
        <f>B19*B7*B2</f>
        <v>0.48</v>
      </c>
      <c r="C20" s="12">
        <f>C19*C7*C2</f>
        <v>0.24</v>
      </c>
    </row>
    <row r="21" spans="1:3" x14ac:dyDescent="0.3">
      <c r="A21" t="s">
        <v>30</v>
      </c>
      <c r="B21" s="8">
        <f>B19*(1-B2)*B7</f>
        <v>0.11999999999999997</v>
      </c>
      <c r="C21" s="8">
        <f>C19*(1-C2)*C7</f>
        <v>5.9999999999999984E-2</v>
      </c>
    </row>
    <row r="22" spans="1:3" x14ac:dyDescent="0.3">
      <c r="A22" t="s">
        <v>32</v>
      </c>
      <c r="B22" s="8">
        <f>B19*B8</f>
        <v>0.4</v>
      </c>
      <c r="C22" s="8">
        <f>C19*C8</f>
        <v>0.7</v>
      </c>
    </row>
    <row r="23" spans="1:3" x14ac:dyDescent="0.3">
      <c r="A23" s="13" t="s">
        <v>33</v>
      </c>
      <c r="B23" s="14">
        <f>B21+B22</f>
        <v>0.52</v>
      </c>
      <c r="C23" s="14">
        <f>C21+C22</f>
        <v>0.7599999999999999</v>
      </c>
    </row>
    <row r="24" spans="1:3" x14ac:dyDescent="0.3">
      <c r="A24" t="s">
        <v>35</v>
      </c>
      <c r="B24" s="4">
        <v>0.95</v>
      </c>
      <c r="C24" s="4">
        <v>0.95</v>
      </c>
    </row>
    <row r="25" spans="1:3" x14ac:dyDescent="0.3">
      <c r="A25" t="s">
        <v>34</v>
      </c>
      <c r="B25" s="4">
        <v>0.05</v>
      </c>
      <c r="C25" s="4">
        <v>0.05</v>
      </c>
    </row>
    <row r="26" spans="1:3" x14ac:dyDescent="0.3">
      <c r="A26" s="11" t="s">
        <v>36</v>
      </c>
      <c r="B26" s="12">
        <f>B23*B24</f>
        <v>0.49399999999999999</v>
      </c>
      <c r="C26" s="12">
        <f>C23*C24</f>
        <v>0.72199999999999986</v>
      </c>
    </row>
    <row r="27" spans="1:3" x14ac:dyDescent="0.3">
      <c r="A27" s="11" t="s">
        <v>37</v>
      </c>
      <c r="B27" s="12">
        <f>B23*B25</f>
        <v>2.6000000000000002E-2</v>
      </c>
      <c r="C27" s="12">
        <f>C23*C25</f>
        <v>3.7999999999999999E-2</v>
      </c>
    </row>
    <row r="28" spans="1:3" x14ac:dyDescent="0.3">
      <c r="C28" s="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00F8-34F3-4789-9EC3-C91AA7A82D8F}">
  <dimension ref="A1:I41"/>
  <sheetViews>
    <sheetView workbookViewId="0">
      <selection activeCell="G44" sqref="G44"/>
    </sheetView>
  </sheetViews>
  <sheetFormatPr defaultRowHeight="14.4" x14ac:dyDescent="0.3"/>
  <cols>
    <col min="1" max="1" width="46.5546875" bestFit="1" customWidth="1"/>
    <col min="2" max="8" width="12" bestFit="1" customWidth="1"/>
  </cols>
  <sheetData>
    <row r="1" spans="1:9" x14ac:dyDescent="0.3">
      <c r="A1" s="1" t="s">
        <v>5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2" t="s">
        <v>6</v>
      </c>
      <c r="H1" s="2" t="s">
        <v>7</v>
      </c>
    </row>
    <row r="2" spans="1:9" x14ac:dyDescent="0.3">
      <c r="A2" s="1" t="s">
        <v>8</v>
      </c>
    </row>
    <row r="3" spans="1:9" x14ac:dyDescent="0.3">
      <c r="A3" t="s">
        <v>9</v>
      </c>
      <c r="B3" s="5">
        <v>1220773.804</v>
      </c>
      <c r="C3" s="5">
        <v>2921902.91</v>
      </c>
      <c r="D3" s="5">
        <v>2615110.213</v>
      </c>
      <c r="E3" s="5">
        <v>1868947.148</v>
      </c>
      <c r="F3" s="5">
        <v>1796864.0319999999</v>
      </c>
      <c r="G3" s="5">
        <v>10423598.106999999</v>
      </c>
      <c r="H3" s="5">
        <v>2084719.6213999998</v>
      </c>
    </row>
    <row r="4" spans="1:9" x14ac:dyDescent="0.3">
      <c r="A4" t="s">
        <v>10</v>
      </c>
      <c r="B4" s="5">
        <v>2387.41</v>
      </c>
      <c r="C4" s="5">
        <v>2886.81</v>
      </c>
      <c r="D4" s="5">
        <v>3229.35</v>
      </c>
      <c r="E4" s="5">
        <v>2746.7</v>
      </c>
      <c r="F4" s="5">
        <v>2974.56</v>
      </c>
      <c r="G4" s="5">
        <v>14224.83</v>
      </c>
      <c r="H4" s="5">
        <v>2844.9659999999999</v>
      </c>
    </row>
    <row r="5" spans="1:9" x14ac:dyDescent="0.3">
      <c r="A5" t="s">
        <v>11</v>
      </c>
      <c r="B5" s="5">
        <v>367204.84</v>
      </c>
      <c r="C5" s="5">
        <v>505483.08</v>
      </c>
      <c r="D5" s="5">
        <v>580666.31999999995</v>
      </c>
      <c r="E5" s="5">
        <v>486687.84</v>
      </c>
      <c r="F5" s="5">
        <v>474211.02</v>
      </c>
      <c r="G5" s="5">
        <v>2414253.1</v>
      </c>
      <c r="H5" s="5">
        <v>482850.62</v>
      </c>
    </row>
    <row r="6" spans="1:9" x14ac:dyDescent="0.3">
      <c r="A6" t="s">
        <v>12</v>
      </c>
      <c r="B6" s="5">
        <v>15079.33</v>
      </c>
      <c r="C6" s="5">
        <v>17993.419999999998</v>
      </c>
      <c r="D6" s="5">
        <v>19410.41</v>
      </c>
      <c r="E6" s="5">
        <v>14648.57</v>
      </c>
      <c r="F6" s="5">
        <v>15142.63</v>
      </c>
      <c r="G6" s="5">
        <v>82274.360000000015</v>
      </c>
      <c r="H6" s="5">
        <v>16454.872000000003</v>
      </c>
    </row>
    <row r="7" spans="1:9" x14ac:dyDescent="0.3">
      <c r="A7" t="s">
        <v>13</v>
      </c>
      <c r="B7" s="5">
        <v>1049857.83</v>
      </c>
      <c r="C7" s="5">
        <v>1419587.29</v>
      </c>
      <c r="D7" s="5">
        <v>1380379.5</v>
      </c>
      <c r="E7" s="5">
        <v>841148.97</v>
      </c>
      <c r="F7" s="5">
        <v>869895.65</v>
      </c>
      <c r="G7" s="5">
        <v>5560869.2400000002</v>
      </c>
      <c r="H7" s="5">
        <v>1112173.848</v>
      </c>
    </row>
    <row r="8" spans="1:9" x14ac:dyDescent="0.3">
      <c r="A8" t="s">
        <v>14</v>
      </c>
      <c r="B8" s="7">
        <v>0.25913098113014293</v>
      </c>
      <c r="C8" s="7">
        <v>0.2625790141894917</v>
      </c>
      <c r="D8" s="7">
        <v>0.29610033283159087</v>
      </c>
      <c r="E8" s="7">
        <v>0.3665268475272952</v>
      </c>
      <c r="F8" s="7">
        <v>0.35280757888062564</v>
      </c>
      <c r="G8" s="7"/>
      <c r="H8" s="7"/>
      <c r="I8" s="7"/>
    </row>
    <row r="9" spans="1:9" x14ac:dyDescent="0.3">
      <c r="A9" t="s">
        <v>15</v>
      </c>
      <c r="B9" s="5">
        <v>-196288.86600000015</v>
      </c>
      <c r="C9" s="5">
        <v>996832.54</v>
      </c>
      <c r="D9" s="5">
        <v>654064.39300000016</v>
      </c>
      <c r="E9" s="5">
        <v>541110.33799999999</v>
      </c>
      <c r="F9" s="5">
        <v>452757.36199999996</v>
      </c>
      <c r="G9" s="5">
        <v>2448475.7669999991</v>
      </c>
      <c r="H9" s="5"/>
    </row>
    <row r="10" spans="1:9" x14ac:dyDescent="0.3">
      <c r="A10" t="s">
        <v>19</v>
      </c>
      <c r="B10" s="6">
        <f t="shared" ref="B10:H10" si="0">B5/(B5+B7)</f>
        <v>0.25913098113014293</v>
      </c>
      <c r="C10" s="6">
        <f t="shared" si="0"/>
        <v>0.2625790141894917</v>
      </c>
      <c r="D10" s="6">
        <f t="shared" si="0"/>
        <v>0.29610033283159087</v>
      </c>
      <c r="E10" s="6">
        <f t="shared" si="0"/>
        <v>0.3665268475272952</v>
      </c>
      <c r="F10" s="6">
        <f t="shared" si="0"/>
        <v>0.35280757888062564</v>
      </c>
      <c r="G10" s="6">
        <f t="shared" si="0"/>
        <v>0.30272301753806075</v>
      </c>
      <c r="H10" s="6">
        <f t="shared" si="0"/>
        <v>0.30272301753806075</v>
      </c>
    </row>
    <row r="11" spans="1:9" x14ac:dyDescent="0.3">
      <c r="A11" t="s">
        <v>18</v>
      </c>
      <c r="B11" s="6">
        <f t="shared" ref="B11:H11" si="1">B7/(B7+B5)</f>
        <v>0.74086901886985701</v>
      </c>
      <c r="C11" s="6">
        <f t="shared" si="1"/>
        <v>0.7374209858105083</v>
      </c>
      <c r="D11" s="6">
        <f t="shared" si="1"/>
        <v>0.70389966716840924</v>
      </c>
      <c r="E11" s="6">
        <f t="shared" si="1"/>
        <v>0.63347315247270475</v>
      </c>
      <c r="F11" s="6">
        <f t="shared" si="1"/>
        <v>0.64719242111937447</v>
      </c>
      <c r="G11" s="6">
        <f t="shared" si="1"/>
        <v>0.69727698246193925</v>
      </c>
      <c r="H11" s="6">
        <f t="shared" si="1"/>
        <v>0.69727698246193937</v>
      </c>
    </row>
    <row r="12" spans="1:9" x14ac:dyDescent="0.3">
      <c r="A12" s="1" t="s">
        <v>16</v>
      </c>
      <c r="B12" s="5"/>
      <c r="C12" s="5"/>
      <c r="D12" s="5"/>
      <c r="E12" s="5"/>
      <c r="F12" s="5"/>
      <c r="G12" s="5"/>
      <c r="H12" s="5"/>
    </row>
    <row r="13" spans="1:9" x14ac:dyDescent="0.3">
      <c r="A13" t="s">
        <v>9</v>
      </c>
      <c r="B13" s="5">
        <v>778582.95900000003</v>
      </c>
      <c r="C13" s="5">
        <v>1245025.9569999999</v>
      </c>
      <c r="D13" s="5">
        <v>1493013.622</v>
      </c>
      <c r="E13" s="5">
        <v>762600.98</v>
      </c>
      <c r="F13" s="5">
        <v>1316505.1540000001</v>
      </c>
      <c r="G13" s="5">
        <v>5595728.6719999993</v>
      </c>
      <c r="H13" s="5">
        <v>1119145.7344</v>
      </c>
    </row>
    <row r="14" spans="1:9" x14ac:dyDescent="0.3">
      <c r="A14" t="s">
        <v>10</v>
      </c>
      <c r="B14" s="5">
        <v>730.15</v>
      </c>
      <c r="C14" s="5">
        <v>2384.17</v>
      </c>
      <c r="D14" s="5">
        <v>709.19</v>
      </c>
      <c r="E14" s="5">
        <v>1027.72</v>
      </c>
      <c r="F14" s="5">
        <v>1331.08</v>
      </c>
      <c r="G14" s="5">
        <v>6182.31</v>
      </c>
      <c r="H14" s="5">
        <v>1236.462</v>
      </c>
    </row>
    <row r="15" spans="1:9" x14ac:dyDescent="0.3">
      <c r="A15" t="s">
        <v>11</v>
      </c>
      <c r="B15" s="5">
        <v>165561.66</v>
      </c>
      <c r="C15" s="5">
        <v>587783.68000000005</v>
      </c>
      <c r="D15" s="5">
        <v>252181.07</v>
      </c>
      <c r="E15" s="5">
        <v>205215.35</v>
      </c>
      <c r="F15" s="5">
        <v>262383.71999999997</v>
      </c>
      <c r="G15" s="5">
        <v>1473125.4800000002</v>
      </c>
      <c r="H15" s="5">
        <v>294625.09600000002</v>
      </c>
    </row>
    <row r="16" spans="1:9" x14ac:dyDescent="0.3">
      <c r="A16" t="s">
        <v>12</v>
      </c>
      <c r="B16" s="5">
        <v>25528.77</v>
      </c>
      <c r="C16" s="5">
        <v>35902.47</v>
      </c>
      <c r="D16" s="5">
        <v>56785.59</v>
      </c>
      <c r="E16" s="5">
        <v>53242.17</v>
      </c>
      <c r="F16" s="5">
        <v>63336.98</v>
      </c>
      <c r="G16" s="5">
        <v>234795.98</v>
      </c>
      <c r="H16" s="5">
        <v>46959.196000000004</v>
      </c>
    </row>
    <row r="17" spans="1:9" x14ac:dyDescent="0.3">
      <c r="A17" t="s">
        <v>13</v>
      </c>
      <c r="B17" s="5">
        <v>186590.91</v>
      </c>
      <c r="C17" s="5">
        <v>167493.25</v>
      </c>
      <c r="D17" s="5">
        <v>406888.78</v>
      </c>
      <c r="E17" s="5">
        <v>250553.95</v>
      </c>
      <c r="F17" s="5">
        <v>351847.32</v>
      </c>
      <c r="G17" s="5">
        <v>1363374.2100000002</v>
      </c>
      <c r="H17" s="5">
        <v>272674.84200000006</v>
      </c>
    </row>
    <row r="18" spans="1:9" x14ac:dyDescent="0.3">
      <c r="A18" t="s">
        <v>14</v>
      </c>
      <c r="B18" s="6">
        <v>0.47014184789280394</v>
      </c>
      <c r="C18" s="6">
        <v>0.77823597763008601</v>
      </c>
      <c r="D18" s="6">
        <v>0.38263178022784683</v>
      </c>
      <c r="E18" s="6">
        <v>0.45026145903201464</v>
      </c>
      <c r="F18" s="6">
        <v>0.42717430887243985</v>
      </c>
      <c r="G18" s="6"/>
      <c r="H18" s="6"/>
    </row>
    <row r="19" spans="1:9" x14ac:dyDescent="0.3">
      <c r="A19" t="s">
        <v>15</v>
      </c>
      <c r="B19" s="5">
        <v>426430.38900000002</v>
      </c>
      <c r="C19" s="5">
        <v>489749.02699999989</v>
      </c>
      <c r="D19" s="5">
        <v>833943.77199999988</v>
      </c>
      <c r="E19" s="5">
        <v>306831.67999999993</v>
      </c>
      <c r="F19" s="5">
        <v>702274.11400000006</v>
      </c>
      <c r="G19" s="5">
        <v>2759228.9819999989</v>
      </c>
      <c r="H19" s="5"/>
    </row>
    <row r="20" spans="1:9" x14ac:dyDescent="0.3">
      <c r="A20" t="s">
        <v>19</v>
      </c>
      <c r="B20" s="6">
        <f t="shared" ref="B20:H20" si="2">B15/(B15+B17)</f>
        <v>0.47014184789280394</v>
      </c>
      <c r="C20" s="6">
        <f t="shared" si="2"/>
        <v>0.77823597763008601</v>
      </c>
      <c r="D20" s="6">
        <f t="shared" si="2"/>
        <v>0.38263178022784683</v>
      </c>
      <c r="E20" s="6">
        <f t="shared" si="2"/>
        <v>0.45026145903201464</v>
      </c>
      <c r="F20" s="6">
        <f t="shared" si="2"/>
        <v>0.42717430887243985</v>
      </c>
      <c r="G20" s="6">
        <f t="shared" si="2"/>
        <v>0.51934625101263454</v>
      </c>
      <c r="H20" s="6">
        <f t="shared" si="2"/>
        <v>0.51934625101263443</v>
      </c>
    </row>
    <row r="21" spans="1:9" x14ac:dyDescent="0.3">
      <c r="A21" t="s">
        <v>18</v>
      </c>
      <c r="B21" s="6">
        <f t="shared" ref="B21:H21" si="3">B17/(B17+B15)</f>
        <v>0.529858152107196</v>
      </c>
      <c r="C21" s="6">
        <f t="shared" si="3"/>
        <v>0.22176402236991402</v>
      </c>
      <c r="D21" s="6">
        <f t="shared" si="3"/>
        <v>0.61736821977215306</v>
      </c>
      <c r="E21" s="6">
        <f t="shared" si="3"/>
        <v>0.54973854096798536</v>
      </c>
      <c r="F21" s="6">
        <f t="shared" si="3"/>
        <v>0.5728256911275601</v>
      </c>
      <c r="G21" s="6">
        <f t="shared" si="3"/>
        <v>0.48065374898736546</v>
      </c>
      <c r="H21" s="6">
        <f t="shared" si="3"/>
        <v>0.48065374898736551</v>
      </c>
    </row>
    <row r="22" spans="1:9" x14ac:dyDescent="0.3">
      <c r="A22" s="1" t="s">
        <v>17</v>
      </c>
      <c r="B22" s="5"/>
      <c r="C22" s="5"/>
      <c r="D22" s="5"/>
      <c r="E22" s="5"/>
      <c r="F22" s="5"/>
      <c r="G22" s="5"/>
      <c r="H22" s="5"/>
    </row>
    <row r="23" spans="1:9" x14ac:dyDescent="0.3">
      <c r="A23" t="s">
        <v>9</v>
      </c>
      <c r="B23" s="5">
        <v>285352.929</v>
      </c>
      <c r="C23" s="5">
        <v>920233.60699999996</v>
      </c>
      <c r="D23" s="5">
        <v>495035.34</v>
      </c>
      <c r="E23" s="5">
        <v>334093.799</v>
      </c>
      <c r="F23" s="5">
        <v>410043.50400000002</v>
      </c>
      <c r="G23" s="5">
        <v>2444759.179</v>
      </c>
      <c r="H23" s="5">
        <v>488951.8358</v>
      </c>
    </row>
    <row r="24" spans="1:9" x14ac:dyDescent="0.3">
      <c r="A24" t="s">
        <v>10</v>
      </c>
      <c r="B24" s="5">
        <v>1053.22</v>
      </c>
      <c r="C24" s="5">
        <v>1247.54</v>
      </c>
      <c r="D24" s="5">
        <v>842.35</v>
      </c>
      <c r="E24" s="5">
        <v>810.07</v>
      </c>
      <c r="F24" s="5">
        <v>946.59</v>
      </c>
      <c r="G24" s="5">
        <v>4899.7700000000004</v>
      </c>
      <c r="H24" s="5">
        <v>979.95400000000006</v>
      </c>
    </row>
    <row r="25" spans="1:9" x14ac:dyDescent="0.3">
      <c r="A25" t="s">
        <v>11</v>
      </c>
      <c r="B25" s="5">
        <v>262524.36</v>
      </c>
      <c r="C25" s="5">
        <v>347481.7</v>
      </c>
      <c r="D25" s="5">
        <v>261636.84</v>
      </c>
      <c r="E25" s="5">
        <v>264708.14</v>
      </c>
      <c r="F25" s="5">
        <v>328365.31</v>
      </c>
      <c r="G25" s="5">
        <v>1464716.35</v>
      </c>
      <c r="H25" s="5">
        <v>292943.27</v>
      </c>
    </row>
    <row r="26" spans="1:9" x14ac:dyDescent="0.3">
      <c r="A26" t="s">
        <v>12</v>
      </c>
      <c r="B26" s="5">
        <v>51644.83</v>
      </c>
      <c r="C26" s="5">
        <v>57636.22</v>
      </c>
      <c r="D26" s="5">
        <v>55297.8</v>
      </c>
      <c r="E26" s="5">
        <v>76593.759999999995</v>
      </c>
      <c r="F26" s="5">
        <v>68654.22</v>
      </c>
      <c r="G26" s="5">
        <v>309826.82999999996</v>
      </c>
      <c r="H26" s="5">
        <v>61965.365999999995</v>
      </c>
    </row>
    <row r="27" spans="1:9" x14ac:dyDescent="0.3">
      <c r="A27" t="s">
        <v>13</v>
      </c>
      <c r="B27" s="5">
        <v>79444.08</v>
      </c>
      <c r="C27" s="5">
        <v>85641.61</v>
      </c>
      <c r="D27" s="5">
        <v>142040.41</v>
      </c>
      <c r="E27" s="5">
        <v>229326.03</v>
      </c>
      <c r="F27" s="5">
        <v>147136.32000000001</v>
      </c>
      <c r="G27" s="5">
        <v>683588.45</v>
      </c>
      <c r="H27" s="5">
        <v>136717.69</v>
      </c>
    </row>
    <row r="28" spans="1:9" x14ac:dyDescent="0.3">
      <c r="A28" t="s">
        <v>14</v>
      </c>
      <c r="B28" s="7">
        <v>0.76768593031567467</v>
      </c>
      <c r="C28" s="7">
        <v>0.8022696815832886</v>
      </c>
      <c r="D28" s="7">
        <v>0.64813372564344407</v>
      </c>
      <c r="E28" s="7">
        <v>0.53580937529078199</v>
      </c>
      <c r="F28" s="7">
        <v>0.69056610804888297</v>
      </c>
      <c r="G28" s="7"/>
      <c r="H28" s="7"/>
      <c r="I28" s="7"/>
    </row>
    <row r="29" spans="1:9" x14ac:dyDescent="0.3">
      <c r="A29" t="s">
        <v>15</v>
      </c>
      <c r="B29" s="5">
        <v>-56615.510999999999</v>
      </c>
      <c r="C29" s="5">
        <v>487110.29699999996</v>
      </c>
      <c r="D29" s="5">
        <v>91358.090000000026</v>
      </c>
      <c r="E29" s="5">
        <v>-159940.37100000004</v>
      </c>
      <c r="F29" s="5">
        <v>-65458.125999999989</v>
      </c>
      <c r="G29" s="5">
        <v>296454.37900000019</v>
      </c>
      <c r="H29" s="5"/>
    </row>
    <row r="30" spans="1:9" x14ac:dyDescent="0.3">
      <c r="A30" t="s">
        <v>19</v>
      </c>
      <c r="B30" s="6">
        <f t="shared" ref="B30:H30" si="4">B25/(B25+B27)</f>
        <v>0.76768593031567467</v>
      </c>
      <c r="C30" s="6">
        <f t="shared" si="4"/>
        <v>0.8022696815832886</v>
      </c>
      <c r="D30" s="6">
        <f t="shared" si="4"/>
        <v>0.64813372564344407</v>
      </c>
      <c r="E30" s="6">
        <f t="shared" si="4"/>
        <v>0.53580937529078199</v>
      </c>
      <c r="F30" s="6">
        <f t="shared" si="4"/>
        <v>0.69056610804888297</v>
      </c>
      <c r="G30" s="6">
        <f t="shared" si="4"/>
        <v>0.68180099490537849</v>
      </c>
      <c r="H30" s="6">
        <f t="shared" si="4"/>
        <v>0.68180099490537838</v>
      </c>
    </row>
    <row r="31" spans="1:9" x14ac:dyDescent="0.3">
      <c r="A31" t="s">
        <v>18</v>
      </c>
      <c r="B31" s="6">
        <f t="shared" ref="B31:H31" si="5">B27/(B27+B25)</f>
        <v>0.23231406968432525</v>
      </c>
      <c r="C31" s="6">
        <f t="shared" si="5"/>
        <v>0.1977303184167114</v>
      </c>
      <c r="D31" s="6">
        <f t="shared" si="5"/>
        <v>0.35186627435655587</v>
      </c>
      <c r="E31" s="6">
        <f t="shared" si="5"/>
        <v>0.46419062470921796</v>
      </c>
      <c r="F31" s="6">
        <f t="shared" si="5"/>
        <v>0.30943389195111698</v>
      </c>
      <c r="G31" s="6">
        <f t="shared" si="5"/>
        <v>0.31819900509462157</v>
      </c>
      <c r="H31" s="6">
        <f t="shared" si="5"/>
        <v>0.31819900509462157</v>
      </c>
    </row>
    <row r="32" spans="1:9" x14ac:dyDescent="0.3">
      <c r="A32" s="1" t="s">
        <v>20</v>
      </c>
    </row>
    <row r="33" spans="1:8" x14ac:dyDescent="0.3">
      <c r="A33" t="s">
        <v>9</v>
      </c>
      <c r="B33" s="5">
        <f>(B13+B23)/2</f>
        <v>531967.94400000002</v>
      </c>
      <c r="C33" s="5">
        <f t="shared" ref="C33:H33" si="6">(C13+C23)/2</f>
        <v>1082629.7819999999</v>
      </c>
      <c r="D33" s="5">
        <f t="shared" si="6"/>
        <v>994024.48100000003</v>
      </c>
      <c r="E33" s="5">
        <f t="shared" si="6"/>
        <v>548347.38950000005</v>
      </c>
      <c r="F33" s="5">
        <f t="shared" si="6"/>
        <v>863274.32900000003</v>
      </c>
      <c r="G33" s="5">
        <f t="shared" si="6"/>
        <v>4020243.9254999999</v>
      </c>
      <c r="H33" s="5">
        <f t="shared" si="6"/>
        <v>804048.78509999998</v>
      </c>
    </row>
    <row r="34" spans="1:8" x14ac:dyDescent="0.3">
      <c r="A34" t="s">
        <v>10</v>
      </c>
      <c r="B34" s="5">
        <f t="shared" ref="B34:H41" si="7">(B14+B24)/2</f>
        <v>891.68499999999995</v>
      </c>
      <c r="C34" s="5">
        <f t="shared" si="7"/>
        <v>1815.855</v>
      </c>
      <c r="D34" s="5">
        <f t="shared" si="7"/>
        <v>775.77</v>
      </c>
      <c r="E34" s="5">
        <f t="shared" si="7"/>
        <v>918.89499999999998</v>
      </c>
      <c r="F34" s="5">
        <f t="shared" si="7"/>
        <v>1138.835</v>
      </c>
      <c r="G34" s="5">
        <f t="shared" si="7"/>
        <v>5541.0400000000009</v>
      </c>
      <c r="H34" s="5">
        <f t="shared" si="7"/>
        <v>1108.2080000000001</v>
      </c>
    </row>
    <row r="35" spans="1:8" x14ac:dyDescent="0.3">
      <c r="A35" t="s">
        <v>11</v>
      </c>
      <c r="B35" s="5">
        <f t="shared" si="7"/>
        <v>214043.01</v>
      </c>
      <c r="C35" s="5">
        <f t="shared" si="7"/>
        <v>467632.69000000006</v>
      </c>
      <c r="D35" s="5">
        <f t="shared" si="7"/>
        <v>256908.95500000002</v>
      </c>
      <c r="E35" s="5">
        <f t="shared" si="7"/>
        <v>234961.745</v>
      </c>
      <c r="F35" s="5">
        <f t="shared" si="7"/>
        <v>295374.51500000001</v>
      </c>
      <c r="G35" s="5">
        <f t="shared" si="7"/>
        <v>1468920.915</v>
      </c>
      <c r="H35" s="5">
        <f t="shared" si="7"/>
        <v>293784.18300000002</v>
      </c>
    </row>
    <row r="36" spans="1:8" x14ac:dyDescent="0.3">
      <c r="A36" t="s">
        <v>12</v>
      </c>
      <c r="B36" s="5">
        <f t="shared" si="7"/>
        <v>38586.800000000003</v>
      </c>
      <c r="C36" s="5">
        <f t="shared" si="7"/>
        <v>46769.345000000001</v>
      </c>
      <c r="D36" s="5">
        <f t="shared" si="7"/>
        <v>56041.695</v>
      </c>
      <c r="E36" s="5">
        <f t="shared" si="7"/>
        <v>64917.964999999997</v>
      </c>
      <c r="F36" s="5">
        <f t="shared" si="7"/>
        <v>65995.600000000006</v>
      </c>
      <c r="G36" s="5">
        <f t="shared" si="7"/>
        <v>272311.40499999997</v>
      </c>
      <c r="H36" s="5">
        <f t="shared" si="7"/>
        <v>54462.281000000003</v>
      </c>
    </row>
    <row r="37" spans="1:8" x14ac:dyDescent="0.3">
      <c r="A37" t="s">
        <v>13</v>
      </c>
      <c r="B37" s="5">
        <f t="shared" si="7"/>
        <v>133017.495</v>
      </c>
      <c r="C37" s="5">
        <f t="shared" si="7"/>
        <v>126567.43</v>
      </c>
      <c r="D37" s="5">
        <f t="shared" si="7"/>
        <v>274464.59500000003</v>
      </c>
      <c r="E37" s="5">
        <f t="shared" si="7"/>
        <v>239939.99</v>
      </c>
      <c r="F37" s="5">
        <f t="shared" si="7"/>
        <v>249491.82</v>
      </c>
      <c r="G37" s="5">
        <f t="shared" si="7"/>
        <v>1023481.3300000001</v>
      </c>
      <c r="H37" s="5">
        <f t="shared" si="7"/>
        <v>204696.26600000003</v>
      </c>
    </row>
    <row r="38" spans="1:8" x14ac:dyDescent="0.3">
      <c r="A38" t="s">
        <v>14</v>
      </c>
      <c r="B38" s="6">
        <f t="shared" si="7"/>
        <v>0.61891388910423928</v>
      </c>
      <c r="C38" s="6">
        <f t="shared" si="7"/>
        <v>0.7902528296066873</v>
      </c>
      <c r="D38" s="6">
        <f t="shared" si="7"/>
        <v>0.51538275293564539</v>
      </c>
      <c r="E38" s="6">
        <f t="shared" si="7"/>
        <v>0.49303541716139831</v>
      </c>
      <c r="F38" s="6">
        <f t="shared" si="7"/>
        <v>0.55887020846066138</v>
      </c>
      <c r="G38" s="6">
        <f t="shared" si="7"/>
        <v>0</v>
      </c>
      <c r="H38" s="6">
        <f t="shared" si="7"/>
        <v>0</v>
      </c>
    </row>
    <row r="39" spans="1:8" x14ac:dyDescent="0.3">
      <c r="A39" t="s">
        <v>15</v>
      </c>
      <c r="B39" s="5">
        <f t="shared" si="7"/>
        <v>184907.43900000001</v>
      </c>
      <c r="C39" s="5">
        <f t="shared" si="7"/>
        <v>488429.66199999989</v>
      </c>
      <c r="D39" s="5">
        <f t="shared" si="7"/>
        <v>462650.93099999998</v>
      </c>
      <c r="E39" s="5">
        <f t="shared" si="7"/>
        <v>73445.654499999946</v>
      </c>
      <c r="F39" s="5">
        <f t="shared" si="7"/>
        <v>318407.99400000006</v>
      </c>
      <c r="G39" s="5">
        <f t="shared" si="7"/>
        <v>1527841.6804999996</v>
      </c>
      <c r="H39" s="5">
        <f t="shared" si="7"/>
        <v>0</v>
      </c>
    </row>
    <row r="40" spans="1:8" x14ac:dyDescent="0.3">
      <c r="A40" t="s">
        <v>19</v>
      </c>
      <c r="B40" s="6">
        <f t="shared" si="7"/>
        <v>0.61891388910423928</v>
      </c>
      <c r="C40" s="6">
        <f t="shared" si="7"/>
        <v>0.7902528296066873</v>
      </c>
      <c r="D40" s="6">
        <f t="shared" si="7"/>
        <v>0.51538275293564539</v>
      </c>
      <c r="E40" s="6">
        <f t="shared" si="7"/>
        <v>0.49303541716139831</v>
      </c>
      <c r="F40" s="6">
        <f t="shared" si="7"/>
        <v>0.55887020846066138</v>
      </c>
      <c r="G40" s="6">
        <f t="shared" si="7"/>
        <v>0.60057362295900651</v>
      </c>
      <c r="H40" s="6">
        <f t="shared" si="7"/>
        <v>0.6005736229590064</v>
      </c>
    </row>
    <row r="41" spans="1:8" x14ac:dyDescent="0.3">
      <c r="A41" t="s">
        <v>18</v>
      </c>
      <c r="B41" s="6">
        <f t="shared" si="7"/>
        <v>0.38108611089576061</v>
      </c>
      <c r="C41" s="6">
        <f t="shared" si="7"/>
        <v>0.2097471703933127</v>
      </c>
      <c r="D41" s="6">
        <f t="shared" si="7"/>
        <v>0.48461724706435449</v>
      </c>
      <c r="E41" s="6">
        <f t="shared" si="7"/>
        <v>0.50696458283860169</v>
      </c>
      <c r="F41" s="6">
        <f t="shared" si="7"/>
        <v>0.44112979153933851</v>
      </c>
      <c r="G41" s="6">
        <f t="shared" si="7"/>
        <v>0.39942637704099349</v>
      </c>
      <c r="H41" s="6">
        <f t="shared" si="7"/>
        <v>0.39942637704099354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FLNR:EX</cp:lastModifiedBy>
  <dcterms:created xsi:type="dcterms:W3CDTF">2021-09-28T17:17:21Z</dcterms:created>
  <dcterms:modified xsi:type="dcterms:W3CDTF">2021-09-29T14:32:33Z</dcterms:modified>
</cp:coreProperties>
</file>