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a-Computer-Engineering\Semiconductors-Private\j-Transistor-Applications\c-FETs\"/>
    </mc:Choice>
  </mc:AlternateContent>
  <xr:revisionPtr revIDLastSave="0" documentId="13_ncr:1_{2E5E969B-BA2E-45D2-B822-79C89B920F64}" xr6:coauthVersionLast="47" xr6:coauthVersionMax="47" xr10:uidLastSave="{00000000-0000-0000-0000-000000000000}"/>
  <bookViews>
    <workbookView xWindow="-96" yWindow="-96" windowWidth="23232" windowHeight="12552" xr2:uid="{E80DF3CB-22C8-48CC-A275-866A023A71E1}"/>
  </bookViews>
  <sheets>
    <sheet name="L-E-MOSFET-NChannel" sheetId="26" r:id="rId1"/>
    <sheet name="L5-E-MOSFET-NChannel" sheetId="24" r:id="rId2"/>
    <sheet name="L5-E-MOSFET-PChannel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6" l="1"/>
  <c r="C14" i="26"/>
  <c r="B14" i="26"/>
  <c r="D13" i="26"/>
  <c r="D14" i="26" s="1"/>
  <c r="C15" i="26" s="1"/>
  <c r="D10" i="26"/>
  <c r="B9" i="26"/>
  <c r="D7" i="26"/>
  <c r="D15" i="26" s="1"/>
  <c r="D6" i="26"/>
  <c r="C9" i="26" s="1"/>
  <c r="D5" i="26"/>
  <c r="D4" i="26"/>
  <c r="D3" i="26"/>
  <c r="D10" i="24"/>
  <c r="D10" i="25"/>
  <c r="D4" i="25"/>
  <c r="D3" i="25"/>
  <c r="D7" i="25"/>
  <c r="C9" i="25" s="1"/>
  <c r="D6" i="25"/>
  <c r="D5" i="25"/>
  <c r="D7" i="24"/>
  <c r="D9" i="24" s="1"/>
  <c r="D6" i="24"/>
  <c r="D5" i="24"/>
  <c r="D4" i="24"/>
  <c r="D3" i="24"/>
  <c r="D9" i="26" l="1"/>
  <c r="C9" i="24"/>
  <c r="D9" i="25"/>
  <c r="B9" i="25" l="1"/>
  <c r="B9" i="24"/>
</calcChain>
</file>

<file path=xl/sharedStrings.xml><?xml version="1.0" encoding="utf-8"?>
<sst xmlns="http://schemas.openxmlformats.org/spreadsheetml/2006/main" count="116" uniqueCount="38">
  <si>
    <t>Symbol</t>
  </si>
  <si>
    <t>Value</t>
  </si>
  <si>
    <t>Units</t>
  </si>
  <si>
    <t>V</t>
  </si>
  <si>
    <t>Ohm</t>
  </si>
  <si>
    <t>Amp</t>
  </si>
  <si>
    <t>Description or Formula</t>
  </si>
  <si>
    <t>Comment</t>
  </si>
  <si>
    <t>_</t>
  </si>
  <si>
    <t>Vthreshold_min</t>
  </si>
  <si>
    <t>Vthreshold_max</t>
  </si>
  <si>
    <t>ZVN2110A</t>
  </si>
  <si>
    <t>Vds_on</t>
  </si>
  <si>
    <t>Id</t>
  </si>
  <si>
    <t>E-MOSFET</t>
  </si>
  <si>
    <t>Vdd</t>
  </si>
  <si>
    <t>Rd_calc</t>
  </si>
  <si>
    <t>Rd_real</t>
  </si>
  <si>
    <t>slightly less than double Rd_calc</t>
  </si>
  <si>
    <t>Vgs_min</t>
  </si>
  <si>
    <t>Vgs_max</t>
  </si>
  <si>
    <t>when Vin = 0</t>
  </si>
  <si>
    <t>when Vin = 4</t>
  </si>
  <si>
    <t>ZVP2110A</t>
  </si>
  <si>
    <t>transisitor = OFF, Vd = 5V</t>
  </si>
  <si>
    <t>transistor = ON, Vd = 0V</t>
  </si>
  <si>
    <t>transisitor = ON, Vd = 5V</t>
  </si>
  <si>
    <t>transistor = OFF, Vd = 0V</t>
  </si>
  <si>
    <t>MQues</t>
  </si>
  <si>
    <t>N-Channel</t>
  </si>
  <si>
    <t>P-Channel</t>
  </si>
  <si>
    <t>range of Vgs at Id = 1 mA</t>
  </si>
  <si>
    <t>From graph when Vgs = 3.5V</t>
  </si>
  <si>
    <t>2a</t>
  </si>
  <si>
    <t>2b</t>
  </si>
  <si>
    <t>From graph when Vgs = 2.75V</t>
  </si>
  <si>
    <t>V_Rd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</si>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</sst>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##0.00E+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2" borderId="0" xfId="0" applyFill="1"/>
    <xf numFmtId="4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48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0</xdr:row>
      <xdr:rowOff>123825</xdr:rowOff>
    </xdr:from>
    <xdr:to>
      <xdr:col>18</xdr:col>
      <xdr:colOff>295275</xdr:colOff>
      <xdr:row>13</xdr:row>
      <xdr:rowOff>135363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B11C72-5025-464A-8A50-CB07A7DBC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9565" y="123825"/>
          <a:ext cx="7604760" cy="2587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</xdr:row>
      <xdr:rowOff>142875</xdr:rowOff>
    </xdr:from>
    <xdr:to>
      <xdr:col>11</xdr:col>
      <xdr:colOff>333375</xdr:colOff>
      <xdr:row>14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8CBD9-B169-177C-18E9-13AC4FDA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342900"/>
          <a:ext cx="2514600" cy="2466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1</xdr:row>
      <xdr:rowOff>95250</xdr:rowOff>
    </xdr:from>
    <xdr:to>
      <xdr:col>11</xdr:col>
      <xdr:colOff>57150</xdr:colOff>
      <xdr:row>13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80514-4089-8ED0-5AC0-D6B4E08FF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295275"/>
          <a:ext cx="2533650" cy="2486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98AB-1B9E-4915-9473-EBEA03E508A7}">
  <dimension ref="A1:G43"/>
  <sheetViews>
    <sheetView tabSelected="1" workbookViewId="0">
      <selection activeCell="G18" sqref="G18"/>
    </sheetView>
  </sheetViews>
  <sheetFormatPr defaultRowHeight="15.6" x14ac:dyDescent="0.6"/>
  <cols>
    <col min="1" max="1" width="13.25" bestFit="1" customWidth="1"/>
    <col min="2" max="2" width="27.25" style="1" customWidth="1"/>
    <col min="3" max="3" width="21.69921875" style="1" bestFit="1" customWidth="1"/>
    <col min="4" max="4" width="9" style="1" bestFit="1" customWidth="1"/>
    <col min="5" max="5" width="5.5" style="1" bestFit="1" customWidth="1"/>
    <col min="6" max="6" width="6.25" style="2" bestFit="1" customWidth="1"/>
    <col min="7" max="7" width="20.5" bestFit="1" customWidth="1"/>
  </cols>
  <sheetData>
    <row r="1" spans="1:7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28</v>
      </c>
      <c r="G1" s="2" t="s">
        <v>7</v>
      </c>
    </row>
    <row r="2" spans="1:7" x14ac:dyDescent="0.6">
      <c r="A2" s="2" t="s">
        <v>14</v>
      </c>
      <c r="B2" s="1" t="s">
        <v>29</v>
      </c>
      <c r="D2" s="1" t="s">
        <v>11</v>
      </c>
      <c r="G2" s="2"/>
    </row>
    <row r="3" spans="1:7" x14ac:dyDescent="0.6">
      <c r="A3" t="s">
        <v>9</v>
      </c>
      <c r="B3" s="1" t="s">
        <v>31</v>
      </c>
      <c r="D3" s="7" t="str">
        <f>TEXT(0.8,"0.00")</f>
        <v>0.80</v>
      </c>
      <c r="E3" s="1" t="s">
        <v>3</v>
      </c>
    </row>
    <row r="4" spans="1:7" x14ac:dyDescent="0.6">
      <c r="A4" t="s">
        <v>10</v>
      </c>
      <c r="B4" s="1" t="s">
        <v>31</v>
      </c>
      <c r="D4" s="7" t="str">
        <f>TEXT(2.4,"0.00")</f>
        <v>2.40</v>
      </c>
      <c r="E4" s="1" t="s">
        <v>3</v>
      </c>
    </row>
    <row r="5" spans="1:7" x14ac:dyDescent="0.6">
      <c r="A5" t="s">
        <v>12</v>
      </c>
      <c r="D5" s="1" t="str">
        <f>TEXT(0,"0.00")</f>
        <v>0.00</v>
      </c>
      <c r="E5" s="1" t="s">
        <v>3</v>
      </c>
    </row>
    <row r="6" spans="1:7" x14ac:dyDescent="0.6">
      <c r="A6" t="s">
        <v>13</v>
      </c>
      <c r="B6" s="1" t="s">
        <v>32</v>
      </c>
      <c r="D6" s="9" t="str">
        <f>TEXT(0.0005,"##0.0E+0")</f>
        <v>500.0E-6</v>
      </c>
      <c r="E6" s="1" t="s">
        <v>5</v>
      </c>
      <c r="F6" s="2">
        <v>1</v>
      </c>
    </row>
    <row r="7" spans="1:7" x14ac:dyDescent="0.6">
      <c r="A7" t="s">
        <v>15</v>
      </c>
      <c r="D7" s="1" t="str">
        <f>TEXT(5,"0.00")</f>
        <v>5.00</v>
      </c>
      <c r="E7" s="1" t="s">
        <v>3</v>
      </c>
    </row>
    <row r="9" spans="1:7" x14ac:dyDescent="0.6">
      <c r="A9" t="s">
        <v>16</v>
      </c>
      <c r="B9" s="1" t="str">
        <f>_xlfn.CONCAT("(",A7,"-",A5,")/",A6)</f>
        <v>(Vdd-Vds_on)/Id</v>
      </c>
      <c r="C9" s="1" t="str">
        <f>_xlfn.CONCAT("(",D7,"-",D5,")/",D6)</f>
        <v>(5.00-0.00)/500.0E-6</v>
      </c>
      <c r="D9" s="8" t="str">
        <f>TEXT((D7-D5)/D6,"##0.00E+0")</f>
        <v>10.00E+3</v>
      </c>
      <c r="E9" s="1" t="s">
        <v>4</v>
      </c>
      <c r="F9" s="2" t="s">
        <v>33</v>
      </c>
    </row>
    <row r="10" spans="1:7" x14ac:dyDescent="0.6">
      <c r="A10" t="s">
        <v>17</v>
      </c>
      <c r="B10" s="3" t="s">
        <v>18</v>
      </c>
      <c r="C10" s="3"/>
      <c r="D10" s="9" t="str">
        <f>TEXT(18000,"##0.00E+0")</f>
        <v>18.00E+3</v>
      </c>
      <c r="E10" s="1" t="s">
        <v>4</v>
      </c>
      <c r="F10" s="2" t="s">
        <v>34</v>
      </c>
    </row>
    <row r="11" spans="1:7" x14ac:dyDescent="0.6">
      <c r="A11" t="s">
        <v>19</v>
      </c>
      <c r="B11" s="3" t="s">
        <v>21</v>
      </c>
      <c r="C11" s="3"/>
      <c r="D11" s="14">
        <v>0</v>
      </c>
      <c r="E11" s="1" t="s">
        <v>3</v>
      </c>
      <c r="F11" s="2">
        <v>3</v>
      </c>
      <c r="G11" s="4" t="s">
        <v>24</v>
      </c>
    </row>
    <row r="12" spans="1:7" x14ac:dyDescent="0.6">
      <c r="A12" t="s">
        <v>20</v>
      </c>
      <c r="B12" s="1" t="s">
        <v>22</v>
      </c>
      <c r="D12" s="14">
        <v>4</v>
      </c>
      <c r="E12" s="1" t="s">
        <v>3</v>
      </c>
      <c r="F12" s="2">
        <v>4</v>
      </c>
      <c r="G12" s="4" t="s">
        <v>25</v>
      </c>
    </row>
    <row r="13" spans="1:7" x14ac:dyDescent="0.6">
      <c r="A13" t="s">
        <v>13</v>
      </c>
      <c r="B13" s="1" t="s">
        <v>35</v>
      </c>
      <c r="D13" s="5" t="str">
        <f>TEXT(0.0002,"##0.0E+0")</f>
        <v>200.0E-6</v>
      </c>
      <c r="E13" s="1" t="s">
        <v>5</v>
      </c>
      <c r="F13" s="2">
        <v>6</v>
      </c>
    </row>
    <row r="14" spans="1:7" x14ac:dyDescent="0.6">
      <c r="A14" t="s">
        <v>36</v>
      </c>
      <c r="B14" s="1" t="str">
        <f>_xlfn.CONCAT(A13,"*",A10)</f>
        <v>Id*Rd_real</v>
      </c>
      <c r="C14" s="1" t="str">
        <f>_xlfn.CONCAT(D13,"*",D10)</f>
        <v>200.0E-6*18.00E+3</v>
      </c>
      <c r="D14" s="5">
        <f>D13*D10</f>
        <v>3.6</v>
      </c>
      <c r="F14" s="2">
        <v>6</v>
      </c>
    </row>
    <row r="15" spans="1:7" x14ac:dyDescent="0.6">
      <c r="A15" t="s">
        <v>37</v>
      </c>
      <c r="B15" s="1" t="str">
        <f>_xlfn.CONCAT(A7,"-",A14)</f>
        <v>Vdd-V_Rd</v>
      </c>
      <c r="C15" s="1" t="str">
        <f>_xlfn.CONCAT(D7,"-",D14)</f>
        <v>5.00-3.6</v>
      </c>
      <c r="D15" s="9">
        <f>D7-(D13*D10)</f>
        <v>1.4</v>
      </c>
      <c r="F15" s="2">
        <v>6</v>
      </c>
    </row>
    <row r="18" spans="2:5" x14ac:dyDescent="0.6">
      <c r="D18" s="5"/>
    </row>
    <row r="20" spans="2:5" x14ac:dyDescent="0.6">
      <c r="D20" s="5"/>
    </row>
    <row r="22" spans="2:5" x14ac:dyDescent="0.6">
      <c r="B22" s="1" t="s">
        <v>8</v>
      </c>
      <c r="C22" s="1" t="s">
        <v>8</v>
      </c>
    </row>
    <row r="24" spans="2:5" x14ac:dyDescent="0.6">
      <c r="D24" s="6"/>
      <c r="E24" s="11"/>
    </row>
    <row r="25" spans="2:5" x14ac:dyDescent="0.6">
      <c r="D25" s="6"/>
      <c r="E25" s="11"/>
    </row>
    <row r="26" spans="2:5" x14ac:dyDescent="0.6">
      <c r="D26" s="6"/>
      <c r="E26" s="11"/>
    </row>
    <row r="27" spans="2:5" x14ac:dyDescent="0.6">
      <c r="D27" s="6"/>
      <c r="E27" s="11"/>
    </row>
    <row r="28" spans="2:5" x14ac:dyDescent="0.6">
      <c r="D28" s="11"/>
      <c r="E28" s="11"/>
    </row>
    <row r="29" spans="2:5" x14ac:dyDescent="0.6">
      <c r="D29" s="11"/>
      <c r="E29" s="11"/>
    </row>
    <row r="30" spans="2:5" x14ac:dyDescent="0.6">
      <c r="D30" s="12"/>
      <c r="E30" s="11"/>
    </row>
    <row r="31" spans="2:5" x14ac:dyDescent="0.6">
      <c r="D31" s="6"/>
      <c r="E31" s="11"/>
    </row>
    <row r="32" spans="2:5" x14ac:dyDescent="0.6">
      <c r="D32" s="6"/>
      <c r="E32" s="11"/>
    </row>
    <row r="33" spans="4:5" x14ac:dyDescent="0.6">
      <c r="D33" s="6"/>
      <c r="E33" s="11"/>
    </row>
    <row r="34" spans="4:5" x14ac:dyDescent="0.6">
      <c r="D34" s="11"/>
      <c r="E34" s="11"/>
    </row>
    <row r="35" spans="4:5" x14ac:dyDescent="0.6">
      <c r="D35" s="13"/>
      <c r="E35" s="11"/>
    </row>
    <row r="36" spans="4:5" x14ac:dyDescent="0.6">
      <c r="D36" s="14"/>
      <c r="E36" s="11"/>
    </row>
    <row r="37" spans="4:5" x14ac:dyDescent="0.6">
      <c r="D37" s="14"/>
      <c r="E37" s="11"/>
    </row>
    <row r="38" spans="4:5" x14ac:dyDescent="0.6">
      <c r="D38" s="14"/>
      <c r="E38" s="11"/>
    </row>
    <row r="39" spans="4:5" x14ac:dyDescent="0.6">
      <c r="D39" s="14"/>
      <c r="E39" s="11"/>
    </row>
    <row r="40" spans="4:5" x14ac:dyDescent="0.6">
      <c r="D40" s="14"/>
      <c r="E40" s="11"/>
    </row>
    <row r="41" spans="4:5" x14ac:dyDescent="0.6">
      <c r="D41" s="14"/>
      <c r="E41" s="11"/>
    </row>
    <row r="42" spans="4:5" x14ac:dyDescent="0.6">
      <c r="D42" s="14"/>
      <c r="E42" s="11"/>
    </row>
    <row r="43" spans="4:5" x14ac:dyDescent="0.6">
      <c r="E43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2B3D-1611-4821-80D6-5E615FEB7AE2}">
  <dimension ref="A1:G42"/>
  <sheetViews>
    <sheetView zoomScaleNormal="100" workbookViewId="0">
      <selection activeCell="B22" sqref="B22"/>
    </sheetView>
  </sheetViews>
  <sheetFormatPr defaultRowHeight="15.6" x14ac:dyDescent="0.6"/>
  <cols>
    <col min="1" max="1" width="14.09765625" bestFit="1" customWidth="1"/>
    <col min="2" max="2" width="27.25" style="1" customWidth="1"/>
    <col min="3" max="3" width="17.25" style="1" bestFit="1" customWidth="1"/>
    <col min="4" max="4" width="9" style="1" bestFit="1" customWidth="1"/>
    <col min="5" max="5" width="5.5" style="1" bestFit="1" customWidth="1"/>
    <col min="6" max="6" width="6.25" style="2" bestFit="1" customWidth="1"/>
    <col min="7" max="7" width="20.5" bestFit="1" customWidth="1"/>
  </cols>
  <sheetData>
    <row r="1" spans="1:7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28</v>
      </c>
      <c r="G1" s="2" t="s">
        <v>7</v>
      </c>
    </row>
    <row r="2" spans="1:7" x14ac:dyDescent="0.6">
      <c r="A2" s="2" t="s">
        <v>14</v>
      </c>
      <c r="B2" s="1" t="s">
        <v>29</v>
      </c>
      <c r="D2" s="1" t="s">
        <v>11</v>
      </c>
      <c r="G2" s="2"/>
    </row>
    <row r="3" spans="1:7" x14ac:dyDescent="0.6">
      <c r="A3" t="s">
        <v>9</v>
      </c>
      <c r="B3" s="1" t="s">
        <v>31</v>
      </c>
      <c r="D3" s="7" t="str">
        <f>TEXT(0.8,"0.00")</f>
        <v>0.80</v>
      </c>
      <c r="E3" s="1" t="s">
        <v>3</v>
      </c>
      <c r="F3" s="2">
        <v>3</v>
      </c>
    </row>
    <row r="4" spans="1:7" x14ac:dyDescent="0.6">
      <c r="A4" t="s">
        <v>10</v>
      </c>
      <c r="B4" s="1" t="s">
        <v>31</v>
      </c>
      <c r="D4" s="7" t="str">
        <f>TEXT(2.4,"0.00")</f>
        <v>2.40</v>
      </c>
      <c r="E4" s="1" t="s">
        <v>3</v>
      </c>
      <c r="F4" s="2">
        <v>3</v>
      </c>
    </row>
    <row r="5" spans="1:7" x14ac:dyDescent="0.6">
      <c r="A5" t="s">
        <v>12</v>
      </c>
      <c r="D5" s="1" t="str">
        <f>TEXT(0,"0.00")</f>
        <v>0.00</v>
      </c>
      <c r="E5" s="1" t="s">
        <v>3</v>
      </c>
    </row>
    <row r="6" spans="1:7" x14ac:dyDescent="0.6">
      <c r="A6" t="s">
        <v>13</v>
      </c>
      <c r="D6" s="5" t="str">
        <f>TEXT(0.00076,"##0.0E+0")</f>
        <v>760.0E-6</v>
      </c>
      <c r="E6" s="1" t="s">
        <v>5</v>
      </c>
    </row>
    <row r="7" spans="1:7" x14ac:dyDescent="0.6">
      <c r="A7" t="s">
        <v>15</v>
      </c>
      <c r="D7" s="1" t="str">
        <f>TEXT(5,"0.00")</f>
        <v>5.00</v>
      </c>
      <c r="E7" s="1" t="s">
        <v>3</v>
      </c>
    </row>
    <row r="9" spans="1:7" x14ac:dyDescent="0.6">
      <c r="A9" t="s">
        <v>16</v>
      </c>
      <c r="B9" s="1" t="str">
        <f>_xlfn.CONCAT("(",A7,"-",A5,")/",A6)</f>
        <v>(Vdd-Vds_on)/Id</v>
      </c>
      <c r="C9" s="1" t="str">
        <f>_xlfn.CONCAT("(",D7,"-",D5,")/",D6)</f>
        <v>(5.00-0.00)/760.0E-6</v>
      </c>
      <c r="D9" s="8" t="str">
        <f>TEXT((D7-D5)/D6,"##0.00E+0")</f>
        <v>6.58E+3</v>
      </c>
      <c r="E9" s="1" t="s">
        <v>4</v>
      </c>
      <c r="F9" s="2">
        <v>1</v>
      </c>
    </row>
    <row r="10" spans="1:7" x14ac:dyDescent="0.6">
      <c r="A10" t="s">
        <v>17</v>
      </c>
      <c r="B10" s="3" t="s">
        <v>18</v>
      </c>
      <c r="C10" s="3"/>
      <c r="D10" s="9" t="str">
        <f>TEXT(12000,"##0.00E+0")</f>
        <v>12.00E+3</v>
      </c>
      <c r="E10" s="1" t="s">
        <v>4</v>
      </c>
      <c r="F10" s="2">
        <v>2</v>
      </c>
    </row>
    <row r="11" spans="1:7" x14ac:dyDescent="0.6">
      <c r="A11" t="s">
        <v>19</v>
      </c>
      <c r="B11" s="3" t="s">
        <v>21</v>
      </c>
      <c r="C11" s="3"/>
      <c r="D11" s="10">
        <v>0</v>
      </c>
      <c r="E11" s="1" t="s">
        <v>3</v>
      </c>
      <c r="F11" s="2">
        <v>4</v>
      </c>
      <c r="G11" s="4" t="s">
        <v>24</v>
      </c>
    </row>
    <row r="12" spans="1:7" x14ac:dyDescent="0.6">
      <c r="A12" t="s">
        <v>20</v>
      </c>
      <c r="B12" s="1" t="s">
        <v>22</v>
      </c>
      <c r="D12" s="10">
        <v>4</v>
      </c>
      <c r="E12" s="1" t="s">
        <v>3</v>
      </c>
      <c r="F12" s="2">
        <v>5</v>
      </c>
      <c r="G12" s="4" t="s">
        <v>25</v>
      </c>
    </row>
    <row r="13" spans="1:7" x14ac:dyDescent="0.6">
      <c r="D13" s="5"/>
    </row>
    <row r="19" spans="2:5" x14ac:dyDescent="0.6">
      <c r="D19" s="5"/>
    </row>
    <row r="21" spans="2:5" x14ac:dyDescent="0.6">
      <c r="B21" s="1" t="s">
        <v>8</v>
      </c>
      <c r="C21" s="1" t="s">
        <v>8</v>
      </c>
    </row>
    <row r="23" spans="2:5" x14ac:dyDescent="0.6">
      <c r="D23" s="6"/>
      <c r="E23" s="11"/>
    </row>
    <row r="24" spans="2:5" x14ac:dyDescent="0.6">
      <c r="D24" s="6"/>
      <c r="E24" s="11"/>
    </row>
    <row r="25" spans="2:5" x14ac:dyDescent="0.6">
      <c r="D25" s="6"/>
      <c r="E25" s="11"/>
    </row>
    <row r="26" spans="2:5" x14ac:dyDescent="0.6">
      <c r="D26" s="6"/>
      <c r="E26" s="11"/>
    </row>
    <row r="27" spans="2:5" x14ac:dyDescent="0.6">
      <c r="D27" s="11"/>
      <c r="E27" s="11"/>
    </row>
    <row r="28" spans="2:5" x14ac:dyDescent="0.6">
      <c r="D28" s="11"/>
      <c r="E28" s="11"/>
    </row>
    <row r="29" spans="2:5" x14ac:dyDescent="0.6">
      <c r="D29" s="12"/>
      <c r="E29" s="11"/>
    </row>
    <row r="30" spans="2:5" x14ac:dyDescent="0.6">
      <c r="D30" s="6"/>
      <c r="E30" s="11"/>
    </row>
    <row r="31" spans="2:5" x14ac:dyDescent="0.6">
      <c r="D31" s="6"/>
      <c r="E31" s="11"/>
    </row>
    <row r="32" spans="2:5" x14ac:dyDescent="0.6">
      <c r="D32" s="6"/>
      <c r="E32" s="11"/>
    </row>
    <row r="33" spans="4:5" x14ac:dyDescent="0.6">
      <c r="D33" s="11"/>
      <c r="E33" s="11"/>
    </row>
    <row r="34" spans="4:5" x14ac:dyDescent="0.6">
      <c r="D34" s="13"/>
      <c r="E34" s="11"/>
    </row>
    <row r="35" spans="4:5" x14ac:dyDescent="0.6">
      <c r="D35" s="14"/>
      <c r="E35" s="11"/>
    </row>
    <row r="36" spans="4:5" x14ac:dyDescent="0.6">
      <c r="D36" s="14"/>
      <c r="E36" s="11"/>
    </row>
    <row r="37" spans="4:5" x14ac:dyDescent="0.6">
      <c r="D37" s="14"/>
      <c r="E37" s="11"/>
    </row>
    <row r="38" spans="4:5" x14ac:dyDescent="0.6">
      <c r="D38" s="14"/>
      <c r="E38" s="11"/>
    </row>
    <row r="39" spans="4:5" x14ac:dyDescent="0.6">
      <c r="D39" s="14"/>
      <c r="E39" s="11"/>
    </row>
    <row r="40" spans="4:5" x14ac:dyDescent="0.6">
      <c r="D40" s="14"/>
      <c r="E40" s="11"/>
    </row>
    <row r="41" spans="4:5" x14ac:dyDescent="0.6">
      <c r="D41" s="14"/>
      <c r="E41" s="11"/>
    </row>
    <row r="42" spans="4:5" x14ac:dyDescent="0.6">
      <c r="E42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D212-4233-4A72-ACB1-ABD7A6DBE6AE}">
  <dimension ref="A1:G42"/>
  <sheetViews>
    <sheetView workbookViewId="0">
      <selection activeCell="C23" sqref="C23"/>
    </sheetView>
  </sheetViews>
  <sheetFormatPr defaultRowHeight="15.6" x14ac:dyDescent="0.6"/>
  <cols>
    <col min="1" max="1" width="14.09765625" bestFit="1" customWidth="1"/>
    <col min="2" max="2" width="27.25" style="1" customWidth="1"/>
    <col min="3" max="3" width="17.25" style="1" bestFit="1" customWidth="1"/>
    <col min="4" max="4" width="9" style="1" bestFit="1" customWidth="1"/>
    <col min="5" max="5" width="5.5" style="1" bestFit="1" customWidth="1"/>
    <col min="6" max="6" width="6.25" style="2" bestFit="1" customWidth="1"/>
    <col min="7" max="7" width="20" bestFit="1" customWidth="1"/>
  </cols>
  <sheetData>
    <row r="1" spans="1:7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28</v>
      </c>
      <c r="G1" s="2" t="s">
        <v>7</v>
      </c>
    </row>
    <row r="2" spans="1:7" x14ac:dyDescent="0.6">
      <c r="A2" s="2" t="s">
        <v>14</v>
      </c>
      <c r="B2" s="1" t="s">
        <v>30</v>
      </c>
      <c r="D2" s="1" t="s">
        <v>23</v>
      </c>
      <c r="G2" s="2"/>
    </row>
    <row r="3" spans="1:7" x14ac:dyDescent="0.6">
      <c r="A3" t="s">
        <v>9</v>
      </c>
      <c r="B3" s="1" t="s">
        <v>31</v>
      </c>
      <c r="D3" s="7" t="str">
        <f>TEXT(-1.5,"0.00")</f>
        <v>-1.50</v>
      </c>
      <c r="E3" s="1" t="s">
        <v>3</v>
      </c>
      <c r="F3" s="2">
        <v>6</v>
      </c>
    </row>
    <row r="4" spans="1:7" x14ac:dyDescent="0.6">
      <c r="A4" t="s">
        <v>10</v>
      </c>
      <c r="B4" s="1" t="s">
        <v>31</v>
      </c>
      <c r="D4" s="7" t="str">
        <f>TEXT(-3.5,"0.00")</f>
        <v>-3.50</v>
      </c>
      <c r="E4" s="1" t="s">
        <v>3</v>
      </c>
      <c r="F4" s="2">
        <v>6</v>
      </c>
    </row>
    <row r="5" spans="1:7" x14ac:dyDescent="0.6">
      <c r="A5" t="s">
        <v>12</v>
      </c>
      <c r="D5" s="1" t="str">
        <f>TEXT(0,"0.00")</f>
        <v>0.00</v>
      </c>
      <c r="E5" s="1" t="s">
        <v>3</v>
      </c>
    </row>
    <row r="6" spans="1:7" x14ac:dyDescent="0.6">
      <c r="A6" t="s">
        <v>13</v>
      </c>
      <c r="D6" s="5" t="str">
        <f>TEXT(0.00076,"##0.0E+0")</f>
        <v>760.0E-6</v>
      </c>
      <c r="E6" s="1" t="s">
        <v>5</v>
      </c>
    </row>
    <row r="7" spans="1:7" x14ac:dyDescent="0.6">
      <c r="A7" t="s">
        <v>15</v>
      </c>
      <c r="D7" s="1" t="str">
        <f>TEXT(5,"0.00")</f>
        <v>5.00</v>
      </c>
      <c r="E7" s="1" t="s">
        <v>3</v>
      </c>
    </row>
    <row r="9" spans="1:7" x14ac:dyDescent="0.6">
      <c r="A9" t="s">
        <v>16</v>
      </c>
      <c r="B9" s="1" t="str">
        <f>_xlfn.CONCAT("(",A7,"-",A5,")/",A6)</f>
        <v>(Vdd-Vds_on)/Id</v>
      </c>
      <c r="C9" s="1" t="str">
        <f>_xlfn.CONCAT("(",D7,"-",D5,")/",D6)</f>
        <v>(5.00-0.00)/760.0E-6</v>
      </c>
      <c r="D9" s="8" t="str">
        <f>TEXT((D7-D5)/D6,"##0.00E+0")</f>
        <v>6.58E+3</v>
      </c>
      <c r="E9" s="1" t="s">
        <v>4</v>
      </c>
    </row>
    <row r="10" spans="1:7" x14ac:dyDescent="0.6">
      <c r="A10" t="s">
        <v>17</v>
      </c>
      <c r="B10" s="3" t="s">
        <v>18</v>
      </c>
      <c r="C10" s="3"/>
      <c r="D10" s="9" t="str">
        <f>TEXT(12000,"##0.00E+0")</f>
        <v>12.00E+3</v>
      </c>
      <c r="E10" s="1" t="s">
        <v>4</v>
      </c>
    </row>
    <row r="11" spans="1:7" x14ac:dyDescent="0.6">
      <c r="A11" t="s">
        <v>19</v>
      </c>
      <c r="B11" s="3" t="s">
        <v>21</v>
      </c>
      <c r="C11" s="3"/>
      <c r="D11" s="10">
        <v>-5</v>
      </c>
      <c r="E11" s="1" t="s">
        <v>3</v>
      </c>
      <c r="F11" s="2">
        <v>7</v>
      </c>
      <c r="G11" s="4" t="s">
        <v>26</v>
      </c>
    </row>
    <row r="12" spans="1:7" x14ac:dyDescent="0.6">
      <c r="A12" t="s">
        <v>20</v>
      </c>
      <c r="B12" s="1" t="s">
        <v>22</v>
      </c>
      <c r="D12" s="10">
        <v>-1</v>
      </c>
      <c r="E12" s="1" t="s">
        <v>3</v>
      </c>
      <c r="F12" s="2">
        <v>8</v>
      </c>
      <c r="G12" s="4" t="s">
        <v>27</v>
      </c>
    </row>
    <row r="13" spans="1:7" x14ac:dyDescent="0.6">
      <c r="D13" s="5"/>
    </row>
    <row r="20" spans="2:5" x14ac:dyDescent="0.6">
      <c r="D20" s="5"/>
    </row>
    <row r="21" spans="2:5" x14ac:dyDescent="0.6">
      <c r="B21" s="1" t="s">
        <v>8</v>
      </c>
      <c r="C21" s="1" t="s">
        <v>8</v>
      </c>
    </row>
    <row r="23" spans="2:5" x14ac:dyDescent="0.6">
      <c r="D23" s="6"/>
      <c r="E23" s="11"/>
    </row>
    <row r="24" spans="2:5" x14ac:dyDescent="0.6">
      <c r="D24" s="6"/>
      <c r="E24" s="11"/>
    </row>
    <row r="25" spans="2:5" x14ac:dyDescent="0.6">
      <c r="D25" s="6"/>
      <c r="E25" s="11"/>
    </row>
    <row r="26" spans="2:5" x14ac:dyDescent="0.6">
      <c r="D26" s="6"/>
      <c r="E26" s="11"/>
    </row>
    <row r="27" spans="2:5" x14ac:dyDescent="0.6">
      <c r="D27" s="11"/>
      <c r="E27" s="11"/>
    </row>
    <row r="28" spans="2:5" x14ac:dyDescent="0.6">
      <c r="D28" s="11"/>
      <c r="E28" s="11"/>
    </row>
    <row r="29" spans="2:5" x14ac:dyDescent="0.6">
      <c r="D29" s="12"/>
      <c r="E29" s="11"/>
    </row>
    <row r="30" spans="2:5" x14ac:dyDescent="0.6">
      <c r="D30" s="6"/>
      <c r="E30" s="11"/>
    </row>
    <row r="31" spans="2:5" x14ac:dyDescent="0.6">
      <c r="D31" s="6"/>
      <c r="E31" s="11"/>
    </row>
    <row r="32" spans="2:5" x14ac:dyDescent="0.6">
      <c r="D32" s="6"/>
      <c r="E32" s="11"/>
    </row>
    <row r="33" spans="4:5" x14ac:dyDescent="0.6">
      <c r="D33" s="11"/>
      <c r="E33" s="11"/>
    </row>
    <row r="34" spans="4:5" x14ac:dyDescent="0.6">
      <c r="D34" s="13"/>
      <c r="E34" s="11"/>
    </row>
    <row r="35" spans="4:5" x14ac:dyDescent="0.6">
      <c r="D35" s="14"/>
      <c r="E35" s="11"/>
    </row>
    <row r="36" spans="4:5" x14ac:dyDescent="0.6">
      <c r="D36" s="14"/>
      <c r="E36" s="11"/>
    </row>
    <row r="37" spans="4:5" x14ac:dyDescent="0.6">
      <c r="D37" s="14"/>
      <c r="E37" s="11"/>
    </row>
    <row r="38" spans="4:5" x14ac:dyDescent="0.6">
      <c r="D38" s="14"/>
      <c r="E38" s="11"/>
    </row>
    <row r="39" spans="4:5" x14ac:dyDescent="0.6">
      <c r="D39" s="14"/>
      <c r="E39" s="11"/>
    </row>
    <row r="40" spans="4:5" x14ac:dyDescent="0.6">
      <c r="D40" s="14"/>
      <c r="E40" s="11"/>
    </row>
    <row r="41" spans="4:5" x14ac:dyDescent="0.6">
      <c r="D41" s="14"/>
      <c r="E41" s="11"/>
    </row>
    <row r="42" spans="4:5" x14ac:dyDescent="0.6">
      <c r="E4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L-E-MOSFET-NChannel</vt:lpstr>
      <vt:lpstr>L5-E-MOSFET-NChannel</vt:lpstr>
      <vt:lpstr>L5-E-MOSFET-PChannel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2025-02-10T02:23:21Z</dcterms:modified>
</cp:coreProperties>
</file>