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c-Op-Amp-Configurations\"/>
    </mc:Choice>
  </mc:AlternateContent>
  <xr:revisionPtr revIDLastSave="0" documentId="13_ncr:1_{C378BA34-B230-4980-9DE2-963A51FC3AD0}" xr6:coauthVersionLast="47" xr6:coauthVersionMax="47" xr10:uidLastSave="{00000000-0000-0000-0000-000000000000}"/>
  <bookViews>
    <workbookView xWindow="-96" yWindow="-96" windowWidth="23232" windowHeight="12552" tabRatio="732" xr2:uid="{E80DF3CB-22C8-48CC-A275-866A023A71E1}"/>
  </bookViews>
  <sheets>
    <sheet name="L-Inverting" sheetId="20" r:id="rId1"/>
    <sheet name="L-NonInverting" sheetId="24" r:id="rId2"/>
    <sheet name="LWE-InvertingToNonInverting" sheetId="25" r:id="rId3"/>
    <sheet name="LWE-UnityToInvertToNonInvert" sheetId="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6" l="1"/>
  <c r="B13" i="26"/>
  <c r="B14" i="26"/>
  <c r="B12" i="26"/>
  <c r="B11" i="26"/>
  <c r="B10" i="26"/>
  <c r="B9" i="26"/>
  <c r="D7" i="26"/>
  <c r="D10" i="26" s="1"/>
  <c r="D6" i="26"/>
  <c r="C10" i="26" s="1"/>
  <c r="D5" i="26"/>
  <c r="D9" i="26" s="1"/>
  <c r="D4" i="26"/>
  <c r="C9" i="26" s="1"/>
  <c r="D3" i="26"/>
  <c r="D2" i="26"/>
  <c r="D15" i="24"/>
  <c r="C15" i="24"/>
  <c r="B15" i="24"/>
  <c r="B14" i="24"/>
  <c r="D13" i="24"/>
  <c r="D12" i="24"/>
  <c r="D14" i="24" s="1"/>
  <c r="D20" i="20"/>
  <c r="C20" i="20"/>
  <c r="B20" i="20"/>
  <c r="D19" i="20"/>
  <c r="B19" i="20"/>
  <c r="D18" i="20"/>
  <c r="D17" i="20"/>
  <c r="B15" i="20"/>
  <c r="B14" i="20"/>
  <c r="D12" i="20"/>
  <c r="D14" i="20" s="1"/>
  <c r="D13" i="20"/>
  <c r="B14" i="25"/>
  <c r="D3" i="24"/>
  <c r="D3" i="20"/>
  <c r="D3" i="25"/>
  <c r="B13" i="25"/>
  <c r="D2" i="25"/>
  <c r="D13" i="25" s="1"/>
  <c r="D7" i="25"/>
  <c r="D6" i="25"/>
  <c r="D5" i="25"/>
  <c r="D4" i="25"/>
  <c r="D12" i="25" s="1"/>
  <c r="D2" i="24"/>
  <c r="D9" i="24" s="1"/>
  <c r="D5" i="24"/>
  <c r="C7" i="24" s="1"/>
  <c r="D4" i="24"/>
  <c r="B9" i="20"/>
  <c r="D2" i="20"/>
  <c r="D5" i="20"/>
  <c r="D4" i="20"/>
  <c r="D8" i="20" s="1"/>
  <c r="B11" i="25"/>
  <c r="B10" i="25"/>
  <c r="B9" i="25"/>
  <c r="B12" i="25"/>
  <c r="B7" i="24"/>
  <c r="B10" i="24"/>
  <c r="B9" i="24"/>
  <c r="D8" i="24"/>
  <c r="B8" i="24"/>
  <c r="B10" i="20"/>
  <c r="B8" i="20"/>
  <c r="B7" i="20"/>
  <c r="D11" i="26" l="1"/>
  <c r="C11" i="26"/>
  <c r="D12" i="26"/>
  <c r="C14" i="20"/>
  <c r="C9" i="20"/>
  <c r="C13" i="25"/>
  <c r="D9" i="20"/>
  <c r="C10" i="25"/>
  <c r="D7" i="24"/>
  <c r="D7" i="20"/>
  <c r="D15" i="20" s="1"/>
  <c r="D10" i="25"/>
  <c r="D9" i="25"/>
  <c r="C9" i="25"/>
  <c r="C9" i="24"/>
  <c r="C7" i="20"/>
  <c r="D14" i="26" l="1"/>
  <c r="C14" i="26"/>
  <c r="D10" i="20"/>
  <c r="C15" i="20"/>
  <c r="C11" i="25"/>
  <c r="D11" i="25"/>
  <c r="C10" i="24"/>
  <c r="D10" i="24"/>
  <c r="C10" i="20"/>
  <c r="D14" i="25" l="1"/>
  <c r="C14" i="25"/>
</calcChain>
</file>

<file path=xl/sharedStrings.xml><?xml version="1.0" encoding="utf-8"?>
<sst xmlns="http://schemas.openxmlformats.org/spreadsheetml/2006/main" count="160" uniqueCount="27">
  <si>
    <t>Symbol</t>
  </si>
  <si>
    <t>Value</t>
  </si>
  <si>
    <t>Units</t>
  </si>
  <si>
    <t>Ohm</t>
  </si>
  <si>
    <t>Description or Formula</t>
  </si>
  <si>
    <t>Comment</t>
  </si>
  <si>
    <t>_</t>
  </si>
  <si>
    <t>Vs</t>
  </si>
  <si>
    <t>Vp</t>
  </si>
  <si>
    <t>INVERTED</t>
  </si>
  <si>
    <t>MQues</t>
  </si>
  <si>
    <t>Vin</t>
  </si>
  <si>
    <t>Vout</t>
  </si>
  <si>
    <t>NON-INVERTED</t>
  </si>
  <si>
    <t>Ri_s1</t>
  </si>
  <si>
    <t>Rf_s1</t>
  </si>
  <si>
    <t>Av_s1</t>
  </si>
  <si>
    <t>Rin_s1</t>
  </si>
  <si>
    <t>Ri_s2</t>
  </si>
  <si>
    <t>Rf_s2</t>
  </si>
  <si>
    <t>Av_s2</t>
  </si>
  <si>
    <t>Av_tot</t>
  </si>
  <si>
    <t>Rs</t>
  </si>
  <si>
    <t>Voltage Divider</t>
  </si>
  <si>
    <t>Internal Source R</t>
  </si>
  <si>
    <t>Stage 1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</si>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</sst>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48" fontId="0" fillId="0" borderId="0" xfId="0" applyNumberFormat="1" applyAlignment="1">
      <alignment horizontal="center"/>
    </xf>
    <xf numFmtId="48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616811</xdr:colOff>
      <xdr:row>1</xdr:row>
      <xdr:rowOff>183202</xdr:rowOff>
    </xdr:from>
    <xdr:to>
      <xdr:col>7</xdr:col>
      <xdr:colOff>4351335</xdr:colOff>
      <xdr:row>13</xdr:row>
      <xdr:rowOff>186285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584152-C383-922D-4BFF-29C1D2300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17461" y="381322"/>
          <a:ext cx="3734524" cy="2380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765200</xdr:colOff>
      <xdr:row>1</xdr:row>
      <xdr:rowOff>1024</xdr:rowOff>
    </xdr:from>
    <xdr:to>
      <xdr:col>7</xdr:col>
      <xdr:colOff>4284640</xdr:colOff>
      <xdr:row>12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EB0EC-14E7-40B8-B637-9C03B3460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95440" y="199144"/>
          <a:ext cx="3519440" cy="2288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387018</xdr:colOff>
      <xdr:row>2</xdr:row>
      <xdr:rowOff>194310</xdr:rowOff>
    </xdr:from>
    <xdr:to>
      <xdr:col>7</xdr:col>
      <xdr:colOff>5155827</xdr:colOff>
      <xdr:row>13</xdr:row>
      <xdr:rowOff>36960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C58E0-8674-47EB-8373-684E5347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81088" y="590550"/>
          <a:ext cx="5248869" cy="202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368858</xdr:colOff>
      <xdr:row>2</xdr:row>
      <xdr:rowOff>186690</xdr:rowOff>
    </xdr:from>
    <xdr:to>
      <xdr:col>8</xdr:col>
      <xdr:colOff>163760</xdr:colOff>
      <xdr:row>12</xdr:row>
      <xdr:rowOff>80010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A6CE8-2FA1-455B-AC12-15CDC7115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62928" y="582930"/>
          <a:ext cx="5913762" cy="1874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042A-19D7-4B1E-9240-1E4D4FEA2C15}">
  <dimension ref="A1:H42"/>
  <sheetViews>
    <sheetView tabSelected="1" zoomScaleNormal="100" workbookViewId="0">
      <selection activeCell="C19" sqref="C19"/>
    </sheetView>
  </sheetViews>
  <sheetFormatPr defaultRowHeight="15.6" x14ac:dyDescent="0.6"/>
  <cols>
    <col min="1" max="1" width="6.6484375" bestFit="1" customWidth="1"/>
    <col min="2" max="2" width="18.84765625" style="1" bestFit="1" customWidth="1"/>
    <col min="3" max="3" width="27" style="1" bestFit="1" customWidth="1"/>
    <col min="4" max="4" width="8.75" style="1" bestFit="1" customWidth="1"/>
    <col min="5" max="5" width="5.44921875" style="1" bestFit="1" customWidth="1"/>
    <col min="6" max="6" width="8.69921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1" t="s">
        <v>1</v>
      </c>
      <c r="E1" s="1" t="s">
        <v>2</v>
      </c>
      <c r="F1" s="2" t="s">
        <v>5</v>
      </c>
      <c r="G1" s="2" t="s">
        <v>10</v>
      </c>
      <c r="H1" s="2"/>
    </row>
    <row r="2" spans="1:8" x14ac:dyDescent="0.6">
      <c r="A2" t="s">
        <v>7</v>
      </c>
      <c r="D2" s="5" t="str">
        <f>TEXT(0.118,"##0.0E+0")</f>
        <v>118.0E-3</v>
      </c>
      <c r="E2" s="1" t="s">
        <v>8</v>
      </c>
    </row>
    <row r="3" spans="1:8" x14ac:dyDescent="0.6">
      <c r="A3" t="s">
        <v>22</v>
      </c>
      <c r="B3" s="1" t="s">
        <v>24</v>
      </c>
      <c r="D3" s="5" t="str">
        <f>TEXT(600,"0")</f>
        <v>600</v>
      </c>
      <c r="E3" s="1" t="s">
        <v>3</v>
      </c>
    </row>
    <row r="4" spans="1:8" x14ac:dyDescent="0.6">
      <c r="A4" t="s">
        <v>14</v>
      </c>
      <c r="B4" s="1" t="s">
        <v>25</v>
      </c>
      <c r="D4" s="5" t="str">
        <f>TEXT(3300,"##0.0E+0")</f>
        <v>3.3E+3</v>
      </c>
      <c r="E4" s="1" t="s">
        <v>3</v>
      </c>
    </row>
    <row r="5" spans="1:8" x14ac:dyDescent="0.6">
      <c r="A5" t="s">
        <v>15</v>
      </c>
      <c r="B5" s="1" t="s">
        <v>25</v>
      </c>
      <c r="D5" s="5" t="str">
        <f>TEXT(15000,"##0E+0")</f>
        <v>15E+3</v>
      </c>
      <c r="E5" s="1" t="s">
        <v>3</v>
      </c>
    </row>
    <row r="7" spans="1:8" x14ac:dyDescent="0.6">
      <c r="A7" t="s">
        <v>16</v>
      </c>
      <c r="B7" s="1" t="str">
        <f>_xlfn.CONCAT(A5,"/",A4,)</f>
        <v>Rf_s1/Ri_s1</v>
      </c>
      <c r="C7" s="1" t="str">
        <f>_xlfn.CONCAT(D5,"/",D4,)</f>
        <v>15E+3/3.3E+3</v>
      </c>
      <c r="D7" s="6" t="str">
        <f>TEXT(D5/(D4),"0.00")</f>
        <v>4.55</v>
      </c>
      <c r="F7" t="s">
        <v>9</v>
      </c>
      <c r="G7" s="2">
        <v>12</v>
      </c>
    </row>
    <row r="8" spans="1:8" x14ac:dyDescent="0.6">
      <c r="A8" t="s">
        <v>17</v>
      </c>
      <c r="B8" s="1" t="str">
        <f>_xlfn.CONCAT(A4)</f>
        <v>Ri_s1</v>
      </c>
      <c r="D8" s="6" t="str">
        <f>TEXT(D4,"##0.0E+0")</f>
        <v>3.3E+3</v>
      </c>
      <c r="E8" s="1" t="s">
        <v>3</v>
      </c>
      <c r="G8" s="2">
        <v>13</v>
      </c>
    </row>
    <row r="9" spans="1:8" x14ac:dyDescent="0.6">
      <c r="A9" t="s">
        <v>11</v>
      </c>
      <c r="B9" s="1" t="str">
        <f>_xlfn.CONCAT("(",A2,"*",A4,")/(",A3,"+",A4,")")</f>
        <v>(Vs*Ri_s1)/(Rs+Ri_s1)</v>
      </c>
      <c r="C9" s="1" t="str">
        <f>_xlfn.CONCAT("(",D2,"*",D4,")/(",D3,"+",D4,")")</f>
        <v>(118.0E-3*3.3E+3)/(600+3.3E+3)</v>
      </c>
      <c r="D9" s="4" t="str">
        <f>TEXT((D2*D4)/(D3+D4),"##0.00E+0")</f>
        <v>99.85E-3</v>
      </c>
      <c r="E9" s="1" t="s">
        <v>8</v>
      </c>
      <c r="G9" s="2">
        <v>15</v>
      </c>
    </row>
    <row r="10" spans="1:8" x14ac:dyDescent="0.6">
      <c r="A10" t="s">
        <v>12</v>
      </c>
      <c r="B10" s="1" t="str">
        <f>_xlfn.CONCAT(A9,"*",A7)</f>
        <v>Vin*Av_s1</v>
      </c>
      <c r="C10" s="1" t="str">
        <f>_xlfn.CONCAT(D9,"*",D7)</f>
        <v>99.85E-3*4.55</v>
      </c>
      <c r="D10" s="4" t="str">
        <f>TEXT(D7*D9,"##0.00E+0")</f>
        <v>454.32E-3</v>
      </c>
      <c r="E10" s="1" t="s">
        <v>8</v>
      </c>
      <c r="F10" t="s">
        <v>9</v>
      </c>
      <c r="G10" s="2">
        <v>15</v>
      </c>
    </row>
    <row r="12" spans="1:8" x14ac:dyDescent="0.6">
      <c r="A12" t="s">
        <v>7</v>
      </c>
      <c r="D12" s="5" t="str">
        <f>TEXT(0.05,"##0.0E+0")</f>
        <v>50.0E-3</v>
      </c>
      <c r="E12" s="1" t="s">
        <v>8</v>
      </c>
    </row>
    <row r="13" spans="1:8" x14ac:dyDescent="0.6">
      <c r="A13" t="s">
        <v>22</v>
      </c>
      <c r="B13" s="1" t="s">
        <v>24</v>
      </c>
      <c r="D13" s="5" t="str">
        <f>TEXT(600,"0")</f>
        <v>600</v>
      </c>
      <c r="E13" s="1" t="s">
        <v>3</v>
      </c>
    </row>
    <row r="14" spans="1:8" x14ac:dyDescent="0.6">
      <c r="A14" t="s">
        <v>11</v>
      </c>
      <c r="B14" s="1" t="str">
        <f>_xlfn.CONCAT("(",A12,"*",A4,")/(",A3,"+",A4,")")</f>
        <v>(Vs*Ri_s1)/(Rs+Ri_s1)</v>
      </c>
      <c r="C14" s="1" t="str">
        <f>_xlfn.CONCAT("(",D12,"*",D4,")/(",D3,"+",D4,")")</f>
        <v>(50.0E-3*3.3E+3)/(600+3.3E+3)</v>
      </c>
      <c r="D14" s="4" t="str">
        <f>TEXT((D12*D4)/(D13+D4),"##0.00E+0")</f>
        <v>42.31E-3</v>
      </c>
      <c r="E14" s="1" t="s">
        <v>8</v>
      </c>
      <c r="G14" s="2">
        <v>16</v>
      </c>
    </row>
    <row r="15" spans="1:8" x14ac:dyDescent="0.6">
      <c r="A15" t="s">
        <v>12</v>
      </c>
      <c r="B15" s="1" t="str">
        <f>_xlfn.CONCAT(A14,"*",A7)</f>
        <v>Vin*Av_s1</v>
      </c>
      <c r="C15" s="1" t="str">
        <f>_xlfn.CONCAT(D14,"*",D7)</f>
        <v>42.31E-3*4.55</v>
      </c>
      <c r="D15" s="4" t="str">
        <f>TEXT(D14*D7,"##0.00E+0")</f>
        <v>192.51E-3</v>
      </c>
      <c r="E15" s="1" t="s">
        <v>8</v>
      </c>
      <c r="F15" t="s">
        <v>9</v>
      </c>
      <c r="G15" s="2">
        <v>16</v>
      </c>
    </row>
    <row r="17" spans="1:7" x14ac:dyDescent="0.6">
      <c r="A17" t="s">
        <v>7</v>
      </c>
      <c r="D17" s="5" t="str">
        <f>TEXT(0.05,"##0.0E+0")</f>
        <v>50.0E-3</v>
      </c>
      <c r="E17" s="1" t="s">
        <v>8</v>
      </c>
    </row>
    <row r="18" spans="1:7" x14ac:dyDescent="0.6">
      <c r="A18" t="s">
        <v>22</v>
      </c>
      <c r="B18" s="1" t="s">
        <v>24</v>
      </c>
      <c r="D18" s="5" t="str">
        <f>TEXT(600,"0")</f>
        <v>600</v>
      </c>
      <c r="E18" s="1" t="s">
        <v>3</v>
      </c>
    </row>
    <row r="19" spans="1:7" x14ac:dyDescent="0.6">
      <c r="A19" t="s">
        <v>11</v>
      </c>
      <c r="B19" s="1" t="str">
        <f>_xlfn.CONCAT(A17)</f>
        <v>Vs</v>
      </c>
      <c r="D19" s="4" t="str">
        <f>TEXT(D17,"##0.00E+0")</f>
        <v>50.00E-3</v>
      </c>
      <c r="E19" s="1" t="s">
        <v>8</v>
      </c>
      <c r="G19" s="2">
        <v>17</v>
      </c>
    </row>
    <row r="20" spans="1:7" x14ac:dyDescent="0.6">
      <c r="A20" t="s">
        <v>12</v>
      </c>
      <c r="B20" s="1" t="str">
        <f>_xlfn.CONCAT(A19,"*",A7)</f>
        <v>Vin*Av_s1</v>
      </c>
      <c r="C20" s="1" t="str">
        <f>_xlfn.CONCAT(D19,"*",D7)</f>
        <v>50.00E-3*4.55</v>
      </c>
      <c r="D20" s="4" t="str">
        <f>TEXT(D19*D7,"##0.00E+0")</f>
        <v>227.50E-3</v>
      </c>
      <c r="E20" s="1" t="s">
        <v>8</v>
      </c>
      <c r="F20" t="s">
        <v>9</v>
      </c>
      <c r="G20" s="2">
        <v>17</v>
      </c>
    </row>
    <row r="23" spans="1:7" x14ac:dyDescent="0.6">
      <c r="D23" s="7"/>
      <c r="E23" s="8"/>
      <c r="F23" s="3"/>
    </row>
    <row r="24" spans="1:7" x14ac:dyDescent="0.6">
      <c r="D24" s="7"/>
      <c r="E24" s="8"/>
      <c r="F24" s="3"/>
    </row>
    <row r="25" spans="1:7" x14ac:dyDescent="0.6">
      <c r="D25" s="7"/>
      <c r="E25" s="8"/>
      <c r="F25" s="3"/>
    </row>
    <row r="26" spans="1:7" x14ac:dyDescent="0.6">
      <c r="D26" s="7"/>
      <c r="E26" s="8"/>
      <c r="F26" s="3"/>
    </row>
    <row r="27" spans="1:7" x14ac:dyDescent="0.6">
      <c r="D27" s="8"/>
      <c r="E27" s="8"/>
      <c r="F27" s="3"/>
    </row>
    <row r="28" spans="1:7" x14ac:dyDescent="0.6">
      <c r="D28" s="8"/>
      <c r="E28" s="8"/>
      <c r="F28" s="3"/>
    </row>
    <row r="29" spans="1:7" x14ac:dyDescent="0.6">
      <c r="D29" s="9"/>
      <c r="E29" s="8"/>
      <c r="F29" s="3"/>
    </row>
    <row r="30" spans="1:7" x14ac:dyDescent="0.6">
      <c r="D30" s="7"/>
      <c r="E30" s="8"/>
      <c r="F30" s="3"/>
    </row>
    <row r="31" spans="1:7" x14ac:dyDescent="0.6">
      <c r="D31" s="7"/>
      <c r="E31" s="8"/>
      <c r="F31" s="3"/>
    </row>
    <row r="32" spans="1:7" x14ac:dyDescent="0.6">
      <c r="D32" s="7"/>
      <c r="E32" s="8"/>
      <c r="F32" s="3"/>
    </row>
    <row r="33" spans="4:6" x14ac:dyDescent="0.6">
      <c r="D33" s="8"/>
      <c r="E33" s="8"/>
      <c r="F33" s="3"/>
    </row>
    <row r="34" spans="4:6" x14ac:dyDescent="0.6">
      <c r="D34" s="10"/>
      <c r="E34" s="8"/>
      <c r="F34" s="3"/>
    </row>
    <row r="35" spans="4:6" x14ac:dyDescent="0.6">
      <c r="D35" s="11"/>
      <c r="E35" s="8"/>
      <c r="F35" s="3"/>
    </row>
    <row r="36" spans="4:6" x14ac:dyDescent="0.6">
      <c r="D36" s="11"/>
      <c r="E36" s="8"/>
      <c r="F36" s="3"/>
    </row>
    <row r="37" spans="4:6" x14ac:dyDescent="0.6">
      <c r="D37" s="11"/>
      <c r="E37" s="8"/>
      <c r="F37" s="3"/>
    </row>
    <row r="38" spans="4:6" x14ac:dyDescent="0.6">
      <c r="D38" s="11"/>
      <c r="E38" s="8"/>
      <c r="F38" s="3"/>
    </row>
    <row r="39" spans="4:6" x14ac:dyDescent="0.6">
      <c r="D39" s="11"/>
      <c r="E39" s="8"/>
      <c r="F39" s="3"/>
    </row>
    <row r="40" spans="4:6" x14ac:dyDescent="0.6">
      <c r="D40" s="11"/>
      <c r="E40" s="8"/>
      <c r="F40" s="3"/>
    </row>
    <row r="41" spans="4:6" x14ac:dyDescent="0.6">
      <c r="D41" s="11"/>
      <c r="E41" s="8"/>
      <c r="F41" s="3"/>
    </row>
    <row r="42" spans="4:6" x14ac:dyDescent="0.6">
      <c r="E42" s="8"/>
      <c r="F4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43E0-5CB6-4BB1-AA25-8AA3D00A556E}">
  <dimension ref="A1:H38"/>
  <sheetViews>
    <sheetView zoomScaleNormal="100" workbookViewId="0">
      <selection activeCell="H20" sqref="H20"/>
    </sheetView>
  </sheetViews>
  <sheetFormatPr defaultRowHeight="15.6" x14ac:dyDescent="0.6"/>
  <cols>
    <col min="1" max="1" width="6.6484375" bestFit="1" customWidth="1"/>
    <col min="2" max="2" width="18.84765625" style="1" bestFit="1" customWidth="1"/>
    <col min="3" max="3" width="15.8984375" style="1" bestFit="1" customWidth="1"/>
    <col min="4" max="4" width="8.75" style="1" bestFit="1" customWidth="1"/>
    <col min="5" max="5" width="5.44921875" style="1" bestFit="1" customWidth="1"/>
    <col min="6" max="6" width="13.296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1" t="s">
        <v>1</v>
      </c>
      <c r="E1" s="1" t="s">
        <v>2</v>
      </c>
      <c r="F1" s="2" t="s">
        <v>5</v>
      </c>
      <c r="G1" s="2" t="s">
        <v>10</v>
      </c>
      <c r="H1" s="2"/>
    </row>
    <row r="2" spans="1:8" x14ac:dyDescent="0.6">
      <c r="A2" t="s">
        <v>7</v>
      </c>
      <c r="D2" s="5" t="str">
        <f>TEXT(0.118,"##0.0E+0")</f>
        <v>118.0E-3</v>
      </c>
      <c r="E2" s="1" t="s">
        <v>8</v>
      </c>
    </row>
    <row r="3" spans="1:8" x14ac:dyDescent="0.6">
      <c r="A3" t="s">
        <v>22</v>
      </c>
      <c r="B3" s="1" t="s">
        <v>24</v>
      </c>
      <c r="D3" s="5" t="str">
        <f>TEXT(600,"0")</f>
        <v>600</v>
      </c>
      <c r="E3" s="1" t="s">
        <v>3</v>
      </c>
    </row>
    <row r="4" spans="1:8" x14ac:dyDescent="0.6">
      <c r="A4" t="s">
        <v>14</v>
      </c>
      <c r="B4" s="1" t="s">
        <v>25</v>
      </c>
      <c r="D4" s="5" t="str">
        <f>TEXT(3300,"##0.0E+0")</f>
        <v>3.3E+3</v>
      </c>
      <c r="E4" s="1" t="s">
        <v>3</v>
      </c>
    </row>
    <row r="5" spans="1:8" x14ac:dyDescent="0.6">
      <c r="A5" t="s">
        <v>15</v>
      </c>
      <c r="B5" s="1" t="s">
        <v>25</v>
      </c>
      <c r="D5" s="5" t="str">
        <f>TEXT(15000,"##0E+0")</f>
        <v>15E+3</v>
      </c>
      <c r="E5" s="1" t="s">
        <v>3</v>
      </c>
    </row>
    <row r="7" spans="1:8" x14ac:dyDescent="0.6">
      <c r="A7" t="s">
        <v>16</v>
      </c>
      <c r="B7" s="1" t="str">
        <f>_xlfn.CONCAT("(",A5,"/",A4,")+1")</f>
        <v>(Rf_s1/Ri_s1)+1</v>
      </c>
      <c r="C7" s="1" t="str">
        <f>_xlfn.CONCAT("(",D5,"/",D4,")+1")</f>
        <v>(15E+3/3.3E+3)+1</v>
      </c>
      <c r="D7" s="6" t="str">
        <f>TEXT((D5/D4)+1,"0.00")</f>
        <v>5.55</v>
      </c>
      <c r="F7" t="s">
        <v>13</v>
      </c>
      <c r="G7" s="2">
        <v>19</v>
      </c>
    </row>
    <row r="8" spans="1:8" x14ac:dyDescent="0.6">
      <c r="A8" t="s">
        <v>17</v>
      </c>
      <c r="B8" s="1" t="str">
        <f>_xlfn.CONCAT("Infinity")</f>
        <v>Infinity</v>
      </c>
      <c r="D8" s="4" t="str">
        <f>_xlfn.CONCAT("Infinity")</f>
        <v>Infinity</v>
      </c>
      <c r="E8" s="1" t="s">
        <v>3</v>
      </c>
      <c r="G8" s="2">
        <v>20</v>
      </c>
    </row>
    <row r="9" spans="1:8" x14ac:dyDescent="0.6">
      <c r="A9" t="s">
        <v>11</v>
      </c>
      <c r="B9" s="1" t="str">
        <f>_xlfn.CONCAT(A2)</f>
        <v>Vs</v>
      </c>
      <c r="C9" s="1" t="str">
        <f>_xlfn.CONCAT(D2)</f>
        <v>118.0E-3</v>
      </c>
      <c r="D9" s="4" t="str">
        <f>TEXT(D2,"##0.0E+0")</f>
        <v>118.0E-3</v>
      </c>
      <c r="E9" s="1" t="s">
        <v>8</v>
      </c>
      <c r="G9" s="2">
        <v>22</v>
      </c>
    </row>
    <row r="10" spans="1:8" x14ac:dyDescent="0.6">
      <c r="A10" t="s">
        <v>12</v>
      </c>
      <c r="B10" s="1" t="str">
        <f>_xlfn.CONCAT(A9,"*",A7)</f>
        <v>Vin*Av_s1</v>
      </c>
      <c r="C10" s="1" t="str">
        <f>_xlfn.CONCAT(D9,"*",D7)</f>
        <v>118.0E-3*5.55</v>
      </c>
      <c r="D10" s="4" t="str">
        <f>TEXT(D7*D9,"##0.00E+0")</f>
        <v>654.90E-3</v>
      </c>
      <c r="E10" s="1" t="s">
        <v>8</v>
      </c>
      <c r="F10" t="s">
        <v>13</v>
      </c>
      <c r="G10" s="2">
        <v>22</v>
      </c>
    </row>
    <row r="12" spans="1:8" x14ac:dyDescent="0.6">
      <c r="A12" t="s">
        <v>7</v>
      </c>
      <c r="D12" s="5" t="str">
        <f>TEXT(0.05,"##0.0E+0")</f>
        <v>50.0E-3</v>
      </c>
      <c r="E12" s="1" t="s">
        <v>8</v>
      </c>
    </row>
    <row r="13" spans="1:8" x14ac:dyDescent="0.6">
      <c r="A13" t="s">
        <v>22</v>
      </c>
      <c r="B13" s="1" t="s">
        <v>24</v>
      </c>
      <c r="D13" s="5" t="str">
        <f>TEXT(600,"0")</f>
        <v>600</v>
      </c>
      <c r="E13" s="1" t="s">
        <v>3</v>
      </c>
    </row>
    <row r="14" spans="1:8" x14ac:dyDescent="0.6">
      <c r="A14" t="s">
        <v>11</v>
      </c>
      <c r="B14" s="1" t="str">
        <f>_xlfn.CONCAT(A12)</f>
        <v>Vs</v>
      </c>
      <c r="D14" s="4" t="str">
        <f>TEXT(D12,"##0.00E+0")</f>
        <v>50.00E-3</v>
      </c>
      <c r="E14" s="1" t="s">
        <v>8</v>
      </c>
      <c r="G14" s="2">
        <v>23</v>
      </c>
    </row>
    <row r="15" spans="1:8" x14ac:dyDescent="0.6">
      <c r="A15" t="s">
        <v>12</v>
      </c>
      <c r="B15" s="1" t="str">
        <f>_xlfn.CONCAT(A14,"*",A7)</f>
        <v>Vin*Av_s1</v>
      </c>
      <c r="C15" s="1" t="str">
        <f>_xlfn.CONCAT(D14,"*",D7)</f>
        <v>50.00E-3*5.55</v>
      </c>
      <c r="D15" s="4" t="str">
        <f>TEXT(D14*D7,"##0.00E+0")</f>
        <v>277.50E-3</v>
      </c>
      <c r="E15" s="1" t="s">
        <v>8</v>
      </c>
      <c r="F15" t="s">
        <v>13</v>
      </c>
      <c r="G15" s="2">
        <v>23</v>
      </c>
    </row>
    <row r="17" spans="2:6" x14ac:dyDescent="0.6">
      <c r="B17" s="1" t="s">
        <v>6</v>
      </c>
      <c r="C17" s="1" t="s">
        <v>6</v>
      </c>
    </row>
    <row r="19" spans="2:6" x14ac:dyDescent="0.6">
      <c r="D19" s="7"/>
      <c r="E19" s="8"/>
      <c r="F19" s="3"/>
    </row>
    <row r="20" spans="2:6" x14ac:dyDescent="0.6">
      <c r="D20" s="7"/>
      <c r="E20" s="8"/>
      <c r="F20" s="3"/>
    </row>
    <row r="21" spans="2:6" x14ac:dyDescent="0.6">
      <c r="D21" s="7"/>
      <c r="E21" s="8"/>
      <c r="F21" s="3"/>
    </row>
    <row r="22" spans="2:6" x14ac:dyDescent="0.6">
      <c r="D22" s="7"/>
      <c r="E22" s="8"/>
      <c r="F22" s="3"/>
    </row>
    <row r="23" spans="2:6" x14ac:dyDescent="0.6">
      <c r="D23" s="8"/>
      <c r="E23" s="8"/>
      <c r="F23" s="3"/>
    </row>
    <row r="24" spans="2:6" x14ac:dyDescent="0.6">
      <c r="D24" s="8"/>
      <c r="E24" s="8"/>
      <c r="F24" s="3"/>
    </row>
    <row r="25" spans="2:6" x14ac:dyDescent="0.6">
      <c r="D25" s="9"/>
      <c r="E25" s="8"/>
      <c r="F25" s="3"/>
    </row>
    <row r="26" spans="2:6" x14ac:dyDescent="0.6">
      <c r="D26" s="7"/>
      <c r="E26" s="8"/>
      <c r="F26" s="3"/>
    </row>
    <row r="27" spans="2:6" x14ac:dyDescent="0.6">
      <c r="D27" s="7"/>
      <c r="E27" s="8"/>
      <c r="F27" s="3"/>
    </row>
    <row r="28" spans="2:6" x14ac:dyDescent="0.6">
      <c r="D28" s="7"/>
      <c r="E28" s="8"/>
      <c r="F28" s="3"/>
    </row>
    <row r="29" spans="2:6" x14ac:dyDescent="0.6">
      <c r="D29" s="8"/>
      <c r="E29" s="8"/>
      <c r="F29" s="3"/>
    </row>
    <row r="30" spans="2:6" x14ac:dyDescent="0.6">
      <c r="D30" s="10"/>
      <c r="E30" s="8"/>
      <c r="F30" s="3"/>
    </row>
    <row r="31" spans="2:6" x14ac:dyDescent="0.6">
      <c r="D31" s="11"/>
      <c r="E31" s="8"/>
      <c r="F31" s="3"/>
    </row>
    <row r="32" spans="2:6" x14ac:dyDescent="0.6">
      <c r="D32" s="11"/>
      <c r="E32" s="8"/>
      <c r="F32" s="3"/>
    </row>
    <row r="33" spans="4:6" x14ac:dyDescent="0.6">
      <c r="D33" s="11"/>
      <c r="E33" s="8"/>
      <c r="F33" s="3"/>
    </row>
    <row r="34" spans="4:6" x14ac:dyDescent="0.6">
      <c r="D34" s="11"/>
      <c r="E34" s="8"/>
      <c r="F34" s="3"/>
    </row>
    <row r="35" spans="4:6" x14ac:dyDescent="0.6">
      <c r="D35" s="11"/>
      <c r="E35" s="8"/>
      <c r="F35" s="3"/>
    </row>
    <row r="36" spans="4:6" x14ac:dyDescent="0.6">
      <c r="D36" s="11"/>
      <c r="E36" s="8"/>
      <c r="F36" s="3"/>
    </row>
    <row r="37" spans="4:6" x14ac:dyDescent="0.6">
      <c r="D37" s="11"/>
      <c r="E37" s="8"/>
      <c r="F37" s="3"/>
    </row>
    <row r="38" spans="4:6" x14ac:dyDescent="0.6">
      <c r="E38" s="8"/>
      <c r="F3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947D-E3B4-445F-9932-3803A523209D}">
  <dimension ref="A1:H38"/>
  <sheetViews>
    <sheetView zoomScaleNormal="100" workbookViewId="0">
      <selection activeCell="H21" sqref="H21"/>
    </sheetView>
  </sheetViews>
  <sheetFormatPr defaultRowHeight="15.6" x14ac:dyDescent="0.6"/>
  <cols>
    <col min="1" max="1" width="6.6484375" bestFit="1" customWidth="1"/>
    <col min="2" max="2" width="18.84765625" style="1" bestFit="1" customWidth="1"/>
    <col min="3" max="3" width="23.94921875" style="1" bestFit="1" customWidth="1"/>
    <col min="4" max="4" width="9.1484375" style="1" bestFit="1" customWidth="1"/>
    <col min="5" max="5" width="5.44921875" style="1" bestFit="1" customWidth="1"/>
    <col min="6" max="6" width="13.296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1" t="s">
        <v>1</v>
      </c>
      <c r="E1" s="1" t="s">
        <v>2</v>
      </c>
      <c r="F1" s="2" t="s">
        <v>5</v>
      </c>
      <c r="G1" s="2" t="s">
        <v>10</v>
      </c>
      <c r="H1" s="2"/>
    </row>
    <row r="2" spans="1:8" x14ac:dyDescent="0.6">
      <c r="A2" t="s">
        <v>7</v>
      </c>
      <c r="D2" s="5" t="str">
        <f>TEXT(0.1,"##0.0E+0")</f>
        <v>100.0E-3</v>
      </c>
      <c r="E2" s="1" t="s">
        <v>8</v>
      </c>
    </row>
    <row r="3" spans="1:8" x14ac:dyDescent="0.6">
      <c r="A3" t="s">
        <v>22</v>
      </c>
      <c r="B3" s="1" t="s">
        <v>24</v>
      </c>
      <c r="D3" s="5" t="str">
        <f>TEXT(600,"0")</f>
        <v>600</v>
      </c>
      <c r="E3" s="1" t="s">
        <v>3</v>
      </c>
    </row>
    <row r="4" spans="1:8" x14ac:dyDescent="0.6">
      <c r="A4" t="s">
        <v>14</v>
      </c>
      <c r="B4" s="1" t="s">
        <v>25</v>
      </c>
      <c r="D4" s="5" t="str">
        <f>TEXT(1000,"##0E+0")</f>
        <v>1E+3</v>
      </c>
      <c r="E4" s="1" t="s">
        <v>3</v>
      </c>
    </row>
    <row r="5" spans="1:8" x14ac:dyDescent="0.6">
      <c r="A5" t="s">
        <v>15</v>
      </c>
      <c r="B5" s="1" t="s">
        <v>25</v>
      </c>
      <c r="D5" s="5" t="str">
        <f>TEXT(10000,"##0E+0")</f>
        <v>10E+3</v>
      </c>
      <c r="E5" s="1" t="s">
        <v>3</v>
      </c>
    </row>
    <row r="6" spans="1:8" x14ac:dyDescent="0.6">
      <c r="A6" t="s">
        <v>18</v>
      </c>
      <c r="B6" s="1" t="s">
        <v>26</v>
      </c>
      <c r="D6" s="5" t="str">
        <f>TEXT(1000,"##0E+0")</f>
        <v>1E+3</v>
      </c>
      <c r="E6" s="1" t="s">
        <v>3</v>
      </c>
    </row>
    <row r="7" spans="1:8" x14ac:dyDescent="0.6">
      <c r="A7" t="s">
        <v>19</v>
      </c>
      <c r="B7" s="1" t="s">
        <v>26</v>
      </c>
      <c r="D7" s="5" t="str">
        <f>TEXT(10000,"##0E+0")</f>
        <v>10E+3</v>
      </c>
      <c r="E7" s="1" t="s">
        <v>3</v>
      </c>
    </row>
    <row r="9" spans="1:8" x14ac:dyDescent="0.6">
      <c r="A9" t="s">
        <v>16</v>
      </c>
      <c r="B9" s="1" t="str">
        <f>_xlfn.CONCAT(A5,"/",A4,)</f>
        <v>Rf_s1/Ri_s1</v>
      </c>
      <c r="C9" s="1" t="str">
        <f>_xlfn.CONCAT(D5,"/",D4,)</f>
        <v>10E+3/1E+3</v>
      </c>
      <c r="D9" s="5" t="str">
        <f>TEXT(D5/(D4),"0.00")</f>
        <v>10.00</v>
      </c>
      <c r="F9" t="s">
        <v>9</v>
      </c>
    </row>
    <row r="10" spans="1:8" x14ac:dyDescent="0.6">
      <c r="A10" t="s">
        <v>20</v>
      </c>
      <c r="B10" s="1" t="str">
        <f>_xlfn.CONCAT("(",A7,"/",A6,")+1")</f>
        <v>(Rf_s2/Ri_s2)+1</v>
      </c>
      <c r="C10" s="1" t="str">
        <f>_xlfn.CONCAT("(",D7,"/",D6,")+1")</f>
        <v>(10E+3/1E+3)+1</v>
      </c>
      <c r="D10" s="5" t="str">
        <f>TEXT(D7/(D6)+1,"0.00")</f>
        <v>11.00</v>
      </c>
      <c r="F10" t="s">
        <v>13</v>
      </c>
    </row>
    <row r="11" spans="1:8" x14ac:dyDescent="0.6">
      <c r="A11" t="s">
        <v>21</v>
      </c>
      <c r="B11" s="1" t="str">
        <f>_xlfn.CONCAT(A9,"*",A10)</f>
        <v>Av_s1*Av_s2</v>
      </c>
      <c r="C11" s="1" t="str">
        <f>_xlfn.CONCAT(D9,"*",D10)</f>
        <v>10.00*11.00</v>
      </c>
      <c r="D11" s="4" t="str">
        <f>TEXT(D9*D10,"0.00")</f>
        <v>110.00</v>
      </c>
      <c r="F11" t="s">
        <v>9</v>
      </c>
    </row>
    <row r="12" spans="1:8" x14ac:dyDescent="0.6">
      <c r="A12" t="s">
        <v>17</v>
      </c>
      <c r="B12" s="1" t="str">
        <f>_xlfn.CONCAT(A4)</f>
        <v>Ri_s1</v>
      </c>
      <c r="D12" s="6" t="str">
        <f>TEXT(D4,"##0E+0")</f>
        <v>1E+3</v>
      </c>
      <c r="E12" s="1" t="s">
        <v>3</v>
      </c>
    </row>
    <row r="13" spans="1:8" x14ac:dyDescent="0.6">
      <c r="A13" t="s">
        <v>11</v>
      </c>
      <c r="B13" s="1" t="str">
        <f>_xlfn.CONCAT("(",A2,"*",A4,")/(",A3,"+",A4,")")</f>
        <v>(Vs*Ri_s1)/(Rs+Ri_s1)</v>
      </c>
      <c r="C13" s="1" t="str">
        <f>_xlfn.CONCAT("(",D2,"*",D4,")/(",D3,"+",D4,")")</f>
        <v>(100.0E-3*1E+3)/(600+1E+3)</v>
      </c>
      <c r="D13" s="4" t="str">
        <f>TEXT((D2*D4)/(D3+D4),"##0.00E+0")</f>
        <v>62.50E-3</v>
      </c>
      <c r="E13" s="1" t="s">
        <v>8</v>
      </c>
      <c r="F13" t="s">
        <v>23</v>
      </c>
    </row>
    <row r="14" spans="1:8" x14ac:dyDescent="0.6">
      <c r="A14" t="s">
        <v>12</v>
      </c>
      <c r="B14" s="1" t="str">
        <f>_xlfn.CONCAT(A13,"*",A11)</f>
        <v>Vin*Av_tot</v>
      </c>
      <c r="C14" s="1" t="str">
        <f>_xlfn.CONCAT(D13,"*",D11)</f>
        <v>62.50E-3*110.00</v>
      </c>
      <c r="D14" s="4" t="str">
        <f>TEXT(D13*D11,"0.000")</f>
        <v>6.875</v>
      </c>
      <c r="E14" s="1" t="s">
        <v>8</v>
      </c>
      <c r="F14" t="s">
        <v>9</v>
      </c>
    </row>
    <row r="17" spans="1:8" x14ac:dyDescent="0.6">
      <c r="B17" s="1" t="s">
        <v>6</v>
      </c>
      <c r="C17" s="1" t="s">
        <v>6</v>
      </c>
    </row>
    <row r="19" spans="1:8" x14ac:dyDescent="0.6">
      <c r="D19" s="7"/>
      <c r="E19" s="8"/>
      <c r="F19" s="3"/>
    </row>
    <row r="20" spans="1:8" x14ac:dyDescent="0.6">
      <c r="D20" s="7"/>
      <c r="E20" s="8"/>
      <c r="F20" s="3"/>
    </row>
    <row r="21" spans="1:8" x14ac:dyDescent="0.6">
      <c r="D21" s="7"/>
      <c r="E21" s="8"/>
      <c r="F21" s="3"/>
    </row>
    <row r="22" spans="1:8" s="2" customFormat="1" x14ac:dyDescent="0.6">
      <c r="A22"/>
      <c r="B22" s="1"/>
      <c r="C22" s="1"/>
      <c r="D22" s="7"/>
      <c r="E22" s="8"/>
      <c r="F22" s="3"/>
      <c r="H22"/>
    </row>
    <row r="23" spans="1:8" s="2" customFormat="1" x14ac:dyDescent="0.6">
      <c r="A23"/>
      <c r="B23" s="1"/>
      <c r="C23" s="1"/>
      <c r="D23" s="8"/>
      <c r="E23" s="8"/>
      <c r="F23" s="3"/>
      <c r="H23"/>
    </row>
    <row r="24" spans="1:8" s="2" customFormat="1" x14ac:dyDescent="0.6">
      <c r="A24"/>
      <c r="B24" s="1"/>
      <c r="C24" s="1"/>
      <c r="D24" s="8"/>
      <c r="E24" s="8"/>
      <c r="F24" s="3"/>
      <c r="H24"/>
    </row>
    <row r="25" spans="1:8" s="2" customFormat="1" x14ac:dyDescent="0.6">
      <c r="A25"/>
      <c r="B25" s="1"/>
      <c r="C25" s="1"/>
      <c r="D25" s="9"/>
      <c r="E25" s="8"/>
      <c r="F25" s="3"/>
      <c r="H25"/>
    </row>
    <row r="26" spans="1:8" s="2" customFormat="1" x14ac:dyDescent="0.6">
      <c r="A26"/>
      <c r="B26" s="1"/>
      <c r="C26" s="1"/>
      <c r="D26" s="7"/>
      <c r="E26" s="8"/>
      <c r="F26" s="3"/>
      <c r="H26"/>
    </row>
    <row r="27" spans="1:8" s="2" customFormat="1" x14ac:dyDescent="0.6">
      <c r="A27"/>
      <c r="B27" s="1"/>
      <c r="C27" s="1"/>
      <c r="D27" s="7"/>
      <c r="E27" s="8"/>
      <c r="F27" s="3"/>
      <c r="H27"/>
    </row>
    <row r="28" spans="1:8" s="2" customFormat="1" x14ac:dyDescent="0.6">
      <c r="A28"/>
      <c r="B28" s="1"/>
      <c r="C28" s="1"/>
      <c r="D28" s="7"/>
      <c r="E28" s="8"/>
      <c r="F28" s="3"/>
      <c r="H28"/>
    </row>
    <row r="29" spans="1:8" s="2" customFormat="1" x14ac:dyDescent="0.6">
      <c r="A29"/>
      <c r="B29" s="1"/>
      <c r="C29" s="1"/>
      <c r="D29" s="8"/>
      <c r="E29" s="8"/>
      <c r="F29" s="3"/>
      <c r="H29"/>
    </row>
    <row r="30" spans="1:8" s="2" customFormat="1" x14ac:dyDescent="0.6">
      <c r="A30"/>
      <c r="B30" s="1"/>
      <c r="C30" s="1"/>
      <c r="D30" s="10"/>
      <c r="E30" s="8"/>
      <c r="F30" s="3"/>
      <c r="H30"/>
    </row>
    <row r="31" spans="1:8" s="2" customFormat="1" x14ac:dyDescent="0.6">
      <c r="A31"/>
      <c r="B31" s="1"/>
      <c r="C31" s="1"/>
      <c r="D31" s="11"/>
      <c r="E31" s="8"/>
      <c r="F31" s="3"/>
      <c r="H31"/>
    </row>
    <row r="32" spans="1:8" s="2" customFormat="1" x14ac:dyDescent="0.6">
      <c r="A32"/>
      <c r="B32" s="1"/>
      <c r="C32" s="1"/>
      <c r="D32" s="11"/>
      <c r="E32" s="8"/>
      <c r="F32" s="3"/>
      <c r="H32"/>
    </row>
    <row r="33" spans="1:8" s="2" customFormat="1" x14ac:dyDescent="0.6">
      <c r="A33"/>
      <c r="B33" s="1"/>
      <c r="C33" s="1"/>
      <c r="D33" s="11"/>
      <c r="E33" s="8"/>
      <c r="F33" s="3"/>
      <c r="H33"/>
    </row>
    <row r="34" spans="1:8" s="2" customFormat="1" x14ac:dyDescent="0.6">
      <c r="A34"/>
      <c r="B34" s="1"/>
      <c r="C34" s="1"/>
      <c r="D34" s="11"/>
      <c r="E34" s="8"/>
      <c r="F34" s="3"/>
      <c r="H34"/>
    </row>
    <row r="35" spans="1:8" s="2" customFormat="1" x14ac:dyDescent="0.6">
      <c r="A35"/>
      <c r="B35" s="1"/>
      <c r="C35" s="1"/>
      <c r="D35" s="11"/>
      <c r="E35" s="8"/>
      <c r="F35" s="3"/>
      <c r="H35"/>
    </row>
    <row r="36" spans="1:8" s="2" customFormat="1" x14ac:dyDescent="0.6">
      <c r="A36"/>
      <c r="B36" s="1"/>
      <c r="C36" s="1"/>
      <c r="D36" s="11"/>
      <c r="E36" s="8"/>
      <c r="F36" s="3"/>
      <c r="H36"/>
    </row>
    <row r="37" spans="1:8" s="2" customFormat="1" x14ac:dyDescent="0.6">
      <c r="A37"/>
      <c r="B37" s="1"/>
      <c r="C37" s="1"/>
      <c r="D37" s="11"/>
      <c r="E37" s="8"/>
      <c r="F37" s="3"/>
      <c r="H37"/>
    </row>
    <row r="38" spans="1:8" s="2" customFormat="1" x14ac:dyDescent="0.6">
      <c r="A38"/>
      <c r="B38" s="1"/>
      <c r="C38" s="1"/>
      <c r="D38" s="1"/>
      <c r="E38" s="8"/>
      <c r="F38" s="3"/>
      <c r="H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5981-FF3A-4211-BAAC-5569B4E6401D}">
  <dimension ref="A1:H38"/>
  <sheetViews>
    <sheetView zoomScaleNormal="100" workbookViewId="0">
      <selection activeCell="H20" sqref="H20"/>
    </sheetView>
  </sheetViews>
  <sheetFormatPr defaultRowHeight="15.6" x14ac:dyDescent="0.6"/>
  <cols>
    <col min="1" max="1" width="6.6484375" bestFit="1" customWidth="1"/>
    <col min="2" max="2" width="18.84765625" style="1" bestFit="1" customWidth="1"/>
    <col min="3" max="3" width="23.94921875" style="1" bestFit="1" customWidth="1"/>
    <col min="4" max="4" width="9.1484375" style="1" bestFit="1" customWidth="1"/>
    <col min="5" max="5" width="5.44921875" style="1" bestFit="1" customWidth="1"/>
    <col min="6" max="6" width="13.296875" bestFit="1" customWidth="1"/>
    <col min="7" max="7" width="6.296875" style="2" bestFit="1" customWidth="1"/>
    <col min="8" max="8" width="74" customWidth="1"/>
  </cols>
  <sheetData>
    <row r="1" spans="1:8" x14ac:dyDescent="0.6">
      <c r="A1" s="2" t="s">
        <v>0</v>
      </c>
      <c r="B1" s="1" t="s">
        <v>4</v>
      </c>
      <c r="D1" s="1" t="s">
        <v>1</v>
      </c>
      <c r="E1" s="1" t="s">
        <v>2</v>
      </c>
      <c r="F1" s="2" t="s">
        <v>5</v>
      </c>
      <c r="G1" s="2" t="s">
        <v>10</v>
      </c>
      <c r="H1" s="2"/>
    </row>
    <row r="2" spans="1:8" x14ac:dyDescent="0.6">
      <c r="A2" t="s">
        <v>7</v>
      </c>
      <c r="D2" s="5" t="str">
        <f>TEXT(0.1,"##0.0E+0")</f>
        <v>100.0E-3</v>
      </c>
      <c r="E2" s="1" t="s">
        <v>8</v>
      </c>
    </row>
    <row r="3" spans="1:8" x14ac:dyDescent="0.6">
      <c r="A3" t="s">
        <v>22</v>
      </c>
      <c r="B3" s="1" t="s">
        <v>24</v>
      </c>
      <c r="D3" s="5" t="str">
        <f>TEXT(600,"0")</f>
        <v>600</v>
      </c>
      <c r="E3" s="1" t="s">
        <v>3</v>
      </c>
    </row>
    <row r="4" spans="1:8" x14ac:dyDescent="0.6">
      <c r="A4" t="s">
        <v>14</v>
      </c>
      <c r="B4" s="1" t="s">
        <v>25</v>
      </c>
      <c r="D4" s="5" t="str">
        <f>TEXT(1000,"##0E+0")</f>
        <v>1E+3</v>
      </c>
      <c r="E4" s="1" t="s">
        <v>3</v>
      </c>
    </row>
    <row r="5" spans="1:8" x14ac:dyDescent="0.6">
      <c r="A5" t="s">
        <v>15</v>
      </c>
      <c r="B5" s="1" t="s">
        <v>25</v>
      </c>
      <c r="D5" s="5" t="str">
        <f>TEXT(10000,"##0E+0")</f>
        <v>10E+3</v>
      </c>
      <c r="E5" s="1" t="s">
        <v>3</v>
      </c>
    </row>
    <row r="6" spans="1:8" x14ac:dyDescent="0.6">
      <c r="A6" t="s">
        <v>18</v>
      </c>
      <c r="B6" s="1" t="s">
        <v>26</v>
      </c>
      <c r="D6" s="5" t="str">
        <f>TEXT(1000,"##0E+0")</f>
        <v>1E+3</v>
      </c>
      <c r="E6" s="1" t="s">
        <v>3</v>
      </c>
    </row>
    <row r="7" spans="1:8" x14ac:dyDescent="0.6">
      <c r="A7" t="s">
        <v>19</v>
      </c>
      <c r="B7" s="1" t="s">
        <v>26</v>
      </c>
      <c r="D7" s="5" t="str">
        <f>TEXT(10000,"##0E+0")</f>
        <v>10E+3</v>
      </c>
      <c r="E7" s="1" t="s">
        <v>3</v>
      </c>
    </row>
    <row r="9" spans="1:8" x14ac:dyDescent="0.6">
      <c r="A9" t="s">
        <v>16</v>
      </c>
      <c r="B9" s="1" t="str">
        <f>_xlfn.CONCAT(A5,"/",A4,)</f>
        <v>Rf_s1/Ri_s1</v>
      </c>
      <c r="C9" s="1" t="str">
        <f>_xlfn.CONCAT(D5,"/",D4,)</f>
        <v>10E+3/1E+3</v>
      </c>
      <c r="D9" s="5" t="str">
        <f>TEXT(D5/(D4),"0.00")</f>
        <v>10.00</v>
      </c>
      <c r="F9" t="s">
        <v>9</v>
      </c>
    </row>
    <row r="10" spans="1:8" x14ac:dyDescent="0.6">
      <c r="A10" t="s">
        <v>20</v>
      </c>
      <c r="B10" s="1" t="str">
        <f>_xlfn.CONCAT("(",A7,"/",A6,")+1")</f>
        <v>(Rf_s2/Ri_s2)+1</v>
      </c>
      <c r="C10" s="1" t="str">
        <f>_xlfn.CONCAT("(",D7,"/",D6,")+1")</f>
        <v>(10E+3/1E+3)+1</v>
      </c>
      <c r="D10" s="5" t="str">
        <f>TEXT(D7/(D6)+1,"0.00")</f>
        <v>11.00</v>
      </c>
      <c r="F10" t="s">
        <v>13</v>
      </c>
    </row>
    <row r="11" spans="1:8" x14ac:dyDescent="0.6">
      <c r="A11" t="s">
        <v>21</v>
      </c>
      <c r="B11" s="1" t="str">
        <f>_xlfn.CONCAT(A9,"*",A10)</f>
        <v>Av_s1*Av_s2</v>
      </c>
      <c r="C11" s="1" t="str">
        <f>_xlfn.CONCAT(D9,"*",D10)</f>
        <v>10.00*11.00</v>
      </c>
      <c r="D11" s="4" t="str">
        <f>TEXT(D9*D10,"0.00")</f>
        <v>110.00</v>
      </c>
      <c r="F11" t="s">
        <v>9</v>
      </c>
    </row>
    <row r="12" spans="1:8" x14ac:dyDescent="0.6">
      <c r="A12" t="s">
        <v>17</v>
      </c>
      <c r="B12" s="1" t="str">
        <f>_xlfn.CONCAT(A4)</f>
        <v>Ri_s1</v>
      </c>
      <c r="D12" s="6" t="str">
        <f>TEXT(D4,"##0E+0")</f>
        <v>1E+3</v>
      </c>
      <c r="E12" s="1" t="s">
        <v>3</v>
      </c>
    </row>
    <row r="13" spans="1:8" x14ac:dyDescent="0.6">
      <c r="A13" t="s">
        <v>11</v>
      </c>
      <c r="B13" s="1" t="str">
        <f>_xlfn.CONCAT(A2)</f>
        <v>Vs</v>
      </c>
      <c r="D13" s="4" t="str">
        <f>TEXT(D2,"##0.00E+0")</f>
        <v>100.00E-3</v>
      </c>
      <c r="E13" s="1" t="s">
        <v>8</v>
      </c>
      <c r="F13" t="s">
        <v>23</v>
      </c>
    </row>
    <row r="14" spans="1:8" x14ac:dyDescent="0.6">
      <c r="A14" t="s">
        <v>12</v>
      </c>
      <c r="B14" s="1" t="str">
        <f>_xlfn.CONCAT(A13,"*",A11)</f>
        <v>Vin*Av_tot</v>
      </c>
      <c r="C14" s="1" t="str">
        <f>_xlfn.CONCAT(D13,"*",D11)</f>
        <v>100.00E-3*110.00</v>
      </c>
      <c r="D14" s="4" t="str">
        <f>TEXT(D13*D11,"0.000")</f>
        <v>11.000</v>
      </c>
      <c r="E14" s="1" t="s">
        <v>8</v>
      </c>
      <c r="F14" t="s">
        <v>9</v>
      </c>
    </row>
    <row r="19" spans="1:8" x14ac:dyDescent="0.6">
      <c r="D19" s="7"/>
      <c r="E19" s="8"/>
      <c r="F19" s="3"/>
    </row>
    <row r="20" spans="1:8" x14ac:dyDescent="0.6">
      <c r="D20" s="7"/>
      <c r="E20" s="8"/>
      <c r="F20" s="3"/>
    </row>
    <row r="21" spans="1:8" x14ac:dyDescent="0.6">
      <c r="D21" s="7"/>
      <c r="E21" s="8"/>
      <c r="F21" s="3"/>
    </row>
    <row r="22" spans="1:8" s="2" customFormat="1" x14ac:dyDescent="0.6">
      <c r="A22"/>
      <c r="B22" s="1"/>
      <c r="C22" s="1"/>
      <c r="D22" s="7"/>
      <c r="E22" s="8"/>
      <c r="F22" s="3"/>
      <c r="H22"/>
    </row>
    <row r="23" spans="1:8" s="2" customFormat="1" x14ac:dyDescent="0.6">
      <c r="A23"/>
      <c r="B23" s="1"/>
      <c r="C23" s="1"/>
      <c r="D23" s="8"/>
      <c r="E23" s="8"/>
      <c r="F23" s="3"/>
      <c r="H23"/>
    </row>
    <row r="24" spans="1:8" s="2" customFormat="1" x14ac:dyDescent="0.6">
      <c r="A24"/>
      <c r="B24" s="1"/>
      <c r="C24" s="1"/>
      <c r="D24" s="8"/>
      <c r="E24" s="8"/>
      <c r="F24" s="3"/>
      <c r="H24"/>
    </row>
    <row r="25" spans="1:8" s="2" customFormat="1" x14ac:dyDescent="0.6">
      <c r="A25"/>
      <c r="B25" s="1"/>
      <c r="C25" s="1"/>
      <c r="D25" s="9"/>
      <c r="E25" s="8"/>
      <c r="F25" s="3"/>
      <c r="H25"/>
    </row>
    <row r="26" spans="1:8" s="2" customFormat="1" x14ac:dyDescent="0.6">
      <c r="A26"/>
      <c r="B26" s="1"/>
      <c r="C26" s="1"/>
      <c r="D26" s="7"/>
      <c r="E26" s="8"/>
      <c r="F26" s="3"/>
      <c r="H26"/>
    </row>
    <row r="27" spans="1:8" s="2" customFormat="1" x14ac:dyDescent="0.6">
      <c r="A27"/>
      <c r="B27" s="1"/>
      <c r="C27" s="1"/>
      <c r="D27" s="7"/>
      <c r="E27" s="8"/>
      <c r="F27" s="3"/>
      <c r="H27"/>
    </row>
    <row r="28" spans="1:8" s="2" customFormat="1" x14ac:dyDescent="0.6">
      <c r="A28"/>
      <c r="B28" s="1"/>
      <c r="C28" s="1"/>
      <c r="D28" s="7"/>
      <c r="E28" s="8"/>
      <c r="F28" s="3"/>
      <c r="H28"/>
    </row>
    <row r="29" spans="1:8" s="2" customFormat="1" x14ac:dyDescent="0.6">
      <c r="A29"/>
      <c r="B29" s="1"/>
      <c r="C29" s="1"/>
      <c r="D29" s="8"/>
      <c r="E29" s="8"/>
      <c r="F29" s="3"/>
      <c r="H29"/>
    </row>
    <row r="30" spans="1:8" s="2" customFormat="1" x14ac:dyDescent="0.6">
      <c r="A30"/>
      <c r="B30" s="1"/>
      <c r="C30" s="1"/>
      <c r="D30" s="10"/>
      <c r="E30" s="8"/>
      <c r="F30" s="3"/>
      <c r="H30"/>
    </row>
    <row r="31" spans="1:8" s="2" customFormat="1" x14ac:dyDescent="0.6">
      <c r="A31"/>
      <c r="B31" s="1"/>
      <c r="C31" s="1"/>
      <c r="D31" s="11"/>
      <c r="E31" s="8"/>
      <c r="F31" s="3"/>
      <c r="H31"/>
    </row>
    <row r="32" spans="1:8" s="2" customFormat="1" x14ac:dyDescent="0.6">
      <c r="A32"/>
      <c r="B32" s="1"/>
      <c r="C32" s="1"/>
      <c r="D32" s="11"/>
      <c r="E32" s="8"/>
      <c r="F32" s="3"/>
      <c r="H32"/>
    </row>
    <row r="33" spans="1:8" s="2" customFormat="1" x14ac:dyDescent="0.6">
      <c r="A33"/>
      <c r="B33" s="1"/>
      <c r="C33" s="1"/>
      <c r="D33" s="11"/>
      <c r="E33" s="8"/>
      <c r="F33" s="3"/>
      <c r="H33"/>
    </row>
    <row r="34" spans="1:8" s="2" customFormat="1" x14ac:dyDescent="0.6">
      <c r="A34"/>
      <c r="B34" s="1"/>
      <c r="C34" s="1"/>
      <c r="D34" s="11"/>
      <c r="E34" s="8"/>
      <c r="F34" s="3"/>
      <c r="H34"/>
    </row>
    <row r="35" spans="1:8" s="2" customFormat="1" x14ac:dyDescent="0.6">
      <c r="A35"/>
      <c r="B35" s="1"/>
      <c r="C35" s="1"/>
      <c r="D35" s="11"/>
      <c r="E35" s="8"/>
      <c r="F35" s="3"/>
      <c r="H35"/>
    </row>
    <row r="36" spans="1:8" s="2" customFormat="1" x14ac:dyDescent="0.6">
      <c r="A36"/>
      <c r="B36" s="1"/>
      <c r="C36" s="1"/>
      <c r="D36" s="11"/>
      <c r="E36" s="8"/>
      <c r="F36" s="3"/>
      <c r="H36"/>
    </row>
    <row r="37" spans="1:8" s="2" customFormat="1" x14ac:dyDescent="0.6">
      <c r="A37"/>
      <c r="B37" s="1"/>
      <c r="C37" s="1"/>
      <c r="D37" s="11"/>
      <c r="E37" s="8"/>
      <c r="F37" s="3"/>
      <c r="H37"/>
    </row>
    <row r="38" spans="1:8" s="2" customFormat="1" x14ac:dyDescent="0.6">
      <c r="A38"/>
      <c r="B38" s="1"/>
      <c r="C38" s="1"/>
      <c r="D38" s="1"/>
      <c r="E38" s="8"/>
      <c r="F38" s="3"/>
      <c r="H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L-Inverting</vt:lpstr>
      <vt:lpstr>L-NonInverting</vt:lpstr>
      <vt:lpstr>LWE-InvertingToNonInverting</vt:lpstr>
      <vt:lpstr>LWE-UnityToInvertToNonInvert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2025-02-21T16:05:17Z</dcterms:modified>
</cp:coreProperties>
</file>