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-Computer-Engineering\Semiconductors-Private\g-MultiSim-Spreadsheets-RLaw\c-Operational-Amplifiers\o-Comparators-and-ADC\"/>
    </mc:Choice>
  </mc:AlternateContent>
  <xr:revisionPtr revIDLastSave="0" documentId="13_ncr:1_{CEF307B0-1CD6-43AD-9D94-11A2FBDF96F5}" xr6:coauthVersionLast="47" xr6:coauthVersionMax="47" xr10:uidLastSave="{00000000-0000-0000-0000-000000000000}"/>
  <bookViews>
    <workbookView xWindow="-96" yWindow="-96" windowWidth="23232" windowHeight="12552" activeTab="1" xr2:uid="{A836C8EE-5F87-499F-8280-F517B9E3A373}"/>
  </bookViews>
  <sheets>
    <sheet name="Les-ZeroC-Hysteresis" sheetId="1" r:id="rId1"/>
    <sheet name="Les-ZCHys-WE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7" l="1"/>
  <c r="D16" i="7"/>
  <c r="D15" i="7"/>
  <c r="D12" i="7"/>
  <c r="D3" i="7"/>
  <c r="B11" i="7"/>
  <c r="D4" i="7"/>
  <c r="D5" i="7"/>
  <c r="B21" i="7"/>
  <c r="B20" i="7"/>
  <c r="B19" i="7"/>
  <c r="D14" i="7"/>
  <c r="D10" i="1"/>
  <c r="C10" i="1"/>
  <c r="B10" i="1"/>
  <c r="D9" i="1"/>
  <c r="C9" i="1"/>
  <c r="B9" i="1"/>
  <c r="D6" i="1"/>
  <c r="D5" i="1"/>
  <c r="D8" i="1" s="1"/>
  <c r="D4" i="1"/>
  <c r="D3" i="1"/>
  <c r="B8" i="1"/>
  <c r="D11" i="7" l="1"/>
  <c r="C11" i="7"/>
  <c r="D20" i="7"/>
  <c r="C19" i="7"/>
  <c r="D19" i="7"/>
  <c r="C20" i="7"/>
  <c r="C8" i="1"/>
  <c r="D21" i="7" l="1"/>
  <c r="C21" i="7"/>
</calcChain>
</file>

<file path=xl/sharedStrings.xml><?xml version="1.0" encoding="utf-8"?>
<sst xmlns="http://schemas.openxmlformats.org/spreadsheetml/2006/main" count="70" uniqueCount="35">
  <si>
    <t>Units</t>
  </si>
  <si>
    <t>V</t>
  </si>
  <si>
    <t>Symbol</t>
  </si>
  <si>
    <t>Description or Formula</t>
  </si>
  <si>
    <t>Value</t>
  </si>
  <si>
    <t>Comment</t>
  </si>
  <si>
    <t>ohm</t>
  </si>
  <si>
    <t>Mobius Q</t>
  </si>
  <si>
    <t>Vout_min</t>
  </si>
  <si>
    <t>Vout_max</t>
  </si>
  <si>
    <t>Rf</t>
  </si>
  <si>
    <t>Ri</t>
  </si>
  <si>
    <t>Vout</t>
  </si>
  <si>
    <t>Vin+_max</t>
  </si>
  <si>
    <t>Vin+_min</t>
  </si>
  <si>
    <t>Vp</t>
  </si>
  <si>
    <t>Vp-p</t>
  </si>
  <si>
    <t>Voltage Divider</t>
  </si>
  <si>
    <t>In this cct labled as R1</t>
  </si>
  <si>
    <t>In this cct labled as R2</t>
  </si>
  <si>
    <t>Power to amp is 9V</t>
  </si>
  <si>
    <t>Power to amp is -9V</t>
  </si>
  <si>
    <t>noise_rejection_improvement</t>
  </si>
  <si>
    <t>Vthres_max</t>
  </si>
  <si>
    <t>Vthres_min</t>
  </si>
  <si>
    <t>Vth</t>
  </si>
  <si>
    <t>Voltage Threshold Required</t>
  </si>
  <si>
    <t>Vth=(Vout*Ri)/(Ri+Rf)</t>
  </si>
  <si>
    <t>(Vth*Ri)+(Vth*Rf)=(Vout*Ri)</t>
  </si>
  <si>
    <t>(Vth*Rf)=(Vout*Ri)-(Vth*Ri)</t>
  </si>
  <si>
    <t>(Vth*Rf)=Ri*(Vout-Vth)</t>
  </si>
  <si>
    <t>(Vth*Rf)/(Vout-Vth)=Ri</t>
  </si>
  <si>
    <t>Power to amp is 12V</t>
  </si>
  <si>
    <t>Ri_actual</t>
  </si>
  <si>
    <t>Power to amp is -12V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</si>
</sst>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#0E+0"/>
  </numFmts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48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8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81C08-A737-43B5-B386-95A482AA4C08}">
  <dimension ref="A1:H17"/>
  <sheetViews>
    <sheetView workbookViewId="0">
      <selection activeCell="E15" sqref="E15"/>
    </sheetView>
  </sheetViews>
  <sheetFormatPr defaultRowHeight="15.6" x14ac:dyDescent="0.6"/>
  <cols>
    <col min="1" max="1" width="24.296875" style="1" bestFit="1" customWidth="1"/>
    <col min="2" max="2" width="24.75" style="1" bestFit="1" customWidth="1"/>
    <col min="3" max="3" width="29.94921875" style="1" bestFit="1" customWidth="1"/>
    <col min="4" max="4" width="8.1484375" style="1" bestFit="1" customWidth="1"/>
    <col min="5" max="5" width="4.84765625" style="1" bestFit="1" customWidth="1"/>
    <col min="6" max="6" width="8.19921875" style="1" bestFit="1" customWidth="1"/>
    <col min="7" max="7" width="12.59765625" style="1" bestFit="1" customWidth="1"/>
    <col min="8" max="16384" width="8.796875" style="1"/>
  </cols>
  <sheetData>
    <row r="1" spans="1:8" x14ac:dyDescent="0.6">
      <c r="A1" s="7" t="s">
        <v>2</v>
      </c>
      <c r="B1" s="7" t="s">
        <v>3</v>
      </c>
      <c r="C1" s="7"/>
      <c r="D1" s="7" t="s">
        <v>4</v>
      </c>
      <c r="E1" s="7" t="s">
        <v>0</v>
      </c>
      <c r="F1" s="7" t="s">
        <v>7</v>
      </c>
      <c r="G1" s="7" t="s">
        <v>5</v>
      </c>
    </row>
    <row r="2" spans="1:8" x14ac:dyDescent="0.6">
      <c r="A2" s="7"/>
      <c r="B2" s="7"/>
      <c r="C2" s="7"/>
      <c r="D2" s="7"/>
      <c r="E2" s="7"/>
      <c r="F2" s="7"/>
      <c r="G2" s="7"/>
    </row>
    <row r="3" spans="1:8" x14ac:dyDescent="0.6">
      <c r="A3" s="7" t="s">
        <v>10</v>
      </c>
      <c r="B3" s="7" t="s">
        <v>18</v>
      </c>
      <c r="C3" s="7"/>
      <c r="D3" s="14" t="str">
        <f>TEXT(10000,"##0.00E+0")</f>
        <v>10.00E+3</v>
      </c>
      <c r="E3" s="9" t="s">
        <v>6</v>
      </c>
      <c r="F3" s="10"/>
      <c r="G3" s="9"/>
      <c r="H3" s="3"/>
    </row>
    <row r="4" spans="1:8" x14ac:dyDescent="0.6">
      <c r="A4" s="7" t="s">
        <v>11</v>
      </c>
      <c r="B4" s="7" t="s">
        <v>19</v>
      </c>
      <c r="C4" s="7"/>
      <c r="D4" s="14" t="str">
        <f>TEXT(2200,"##0.00E+0")</f>
        <v>2.20E+3</v>
      </c>
      <c r="E4" s="7" t="s">
        <v>6</v>
      </c>
      <c r="F4" s="10"/>
      <c r="G4" s="7"/>
    </row>
    <row r="5" spans="1:8" x14ac:dyDescent="0.6">
      <c r="A5" s="7" t="s">
        <v>9</v>
      </c>
      <c r="B5" s="7" t="s">
        <v>20</v>
      </c>
      <c r="C5" s="7"/>
      <c r="D5" s="13" t="str">
        <f>TEXT(8.12,"##0.00")</f>
        <v>8.12</v>
      </c>
      <c r="E5" s="7" t="s">
        <v>1</v>
      </c>
      <c r="F5" s="10"/>
      <c r="G5" s="7"/>
    </row>
    <row r="6" spans="1:8" x14ac:dyDescent="0.6">
      <c r="A6" s="7" t="s">
        <v>8</v>
      </c>
      <c r="B6" s="7" t="s">
        <v>21</v>
      </c>
      <c r="C6" s="7"/>
      <c r="D6" s="13" t="str">
        <f>TEXT(-8.12,"##0.00")</f>
        <v>-8.12</v>
      </c>
      <c r="E6" s="7" t="s">
        <v>1</v>
      </c>
      <c r="F6" s="10"/>
      <c r="G6" s="7"/>
    </row>
    <row r="7" spans="1:8" x14ac:dyDescent="0.6">
      <c r="A7" s="7"/>
      <c r="B7" s="7"/>
      <c r="C7" s="7"/>
      <c r="D7" s="11"/>
      <c r="E7" s="7"/>
      <c r="F7" s="10"/>
      <c r="G7" s="7"/>
    </row>
    <row r="8" spans="1:8" x14ac:dyDescent="0.6">
      <c r="A8" s="7" t="s">
        <v>13</v>
      </c>
      <c r="B8" s="7" t="str">
        <f>_xlfn.CONCAT("(",A5,"*",A4,")/(",A3,"+",A4,")")</f>
        <v>(Vout_max*Ri)/(Rf+Ri)</v>
      </c>
      <c r="C8" s="7" t="str">
        <f>_xlfn.CONCAT("(",D5,"*",D4,")/(",D3,"+",D4,")")</f>
        <v>(8.12*2.20E+3)/(10.00E+3+2.20E+3)</v>
      </c>
      <c r="D8" s="16" t="str">
        <f>TEXT((D5*D4)/(D3+D4),"##0.00E+0")</f>
        <v>1.46E+0</v>
      </c>
      <c r="E8" s="12" t="s">
        <v>15</v>
      </c>
      <c r="F8" s="11"/>
      <c r="G8" s="12" t="s">
        <v>17</v>
      </c>
      <c r="H8" s="2"/>
    </row>
    <row r="9" spans="1:8" x14ac:dyDescent="0.6">
      <c r="A9" s="7" t="s">
        <v>14</v>
      </c>
      <c r="B9" s="7" t="str">
        <f>_xlfn.CONCAT("(",A6,"*",A4,")/(",A3,"+",A4,")")</f>
        <v>(Vout_min*Ri)/(Rf+Ri)</v>
      </c>
      <c r="C9" s="7" t="str">
        <f>_xlfn.CONCAT("(",D6,"*",D4,")/(",D3,"+",D4,")")</f>
        <v>(-8.12*2.20E+3)/(10.00E+3+2.20E+3)</v>
      </c>
      <c r="D9" s="16" t="str">
        <f>TEXT((D6*D4)/(D3+D4),"##0.00E+0")</f>
        <v>-1.46E+0</v>
      </c>
      <c r="E9" s="7" t="s">
        <v>15</v>
      </c>
      <c r="F9" s="11"/>
      <c r="G9" s="12" t="s">
        <v>17</v>
      </c>
    </row>
    <row r="10" spans="1:8" x14ac:dyDescent="0.6">
      <c r="A10" s="7" t="s">
        <v>22</v>
      </c>
      <c r="B10" s="7" t="str">
        <f>_xlfn.CONCAT(A8,"-",A9)</f>
        <v>Vin+_max-Vin+_min</v>
      </c>
      <c r="C10" s="7" t="str">
        <f>_xlfn.CONCAT(D8,"-(",D9,")")</f>
        <v>1.46E+0-(-1.46E+0)</v>
      </c>
      <c r="D10" s="15" t="str">
        <f>TEXT(D8-D9,"##0.00")</f>
        <v>2.92</v>
      </c>
      <c r="E10" s="7" t="s">
        <v>16</v>
      </c>
      <c r="F10" s="11"/>
      <c r="G10" s="7"/>
    </row>
    <row r="11" spans="1:8" x14ac:dyDescent="0.6">
      <c r="D11" s="6"/>
      <c r="F11" s="5"/>
    </row>
    <row r="12" spans="1:8" x14ac:dyDescent="0.6">
      <c r="D12" s="6"/>
      <c r="F12" s="5"/>
    </row>
    <row r="13" spans="1:8" x14ac:dyDescent="0.6">
      <c r="D13" s="6"/>
      <c r="F13" s="5"/>
    </row>
    <row r="14" spans="1:8" x14ac:dyDescent="0.6">
      <c r="D14" s="6"/>
      <c r="F14" s="5"/>
    </row>
    <row r="15" spans="1:8" x14ac:dyDescent="0.6">
      <c r="D15" s="6"/>
      <c r="F15" s="4"/>
    </row>
    <row r="16" spans="1:8" x14ac:dyDescent="0.6">
      <c r="D16" s="6"/>
    </row>
    <row r="17" spans="4:4" x14ac:dyDescent="0.6">
      <c r="D17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5167-BBDF-4458-B51B-D549160DCDD1}">
  <dimension ref="A1:H28"/>
  <sheetViews>
    <sheetView tabSelected="1" workbookViewId="0">
      <selection activeCell="B18" sqref="B18"/>
    </sheetView>
  </sheetViews>
  <sheetFormatPr defaultRowHeight="15.6" x14ac:dyDescent="0.6"/>
  <cols>
    <col min="1" max="1" width="24.296875" style="1" bestFit="1" customWidth="1"/>
    <col min="2" max="2" width="23.09765625" style="1" bestFit="1" customWidth="1"/>
    <col min="3" max="3" width="31.546875" style="1" bestFit="1" customWidth="1"/>
    <col min="4" max="4" width="8.1484375" style="1" bestFit="1" customWidth="1"/>
    <col min="5" max="5" width="4.84765625" style="1" bestFit="1" customWidth="1"/>
    <col min="6" max="6" width="8.19921875" style="1" bestFit="1" customWidth="1"/>
    <col min="7" max="7" width="12.59765625" style="1" bestFit="1" customWidth="1"/>
    <col min="8" max="16384" width="8.796875" style="1"/>
  </cols>
  <sheetData>
    <row r="1" spans="1:8" x14ac:dyDescent="0.6">
      <c r="A1" s="7" t="s">
        <v>2</v>
      </c>
      <c r="B1" s="7" t="s">
        <v>3</v>
      </c>
      <c r="C1" s="7"/>
      <c r="D1" s="7" t="s">
        <v>4</v>
      </c>
      <c r="E1" s="7" t="s">
        <v>0</v>
      </c>
      <c r="F1" s="7" t="s">
        <v>7</v>
      </c>
      <c r="G1" s="7" t="s">
        <v>5</v>
      </c>
    </row>
    <row r="2" spans="1:8" x14ac:dyDescent="0.6">
      <c r="A2" s="7"/>
      <c r="B2" s="7"/>
      <c r="C2" s="7"/>
      <c r="D2" s="8"/>
      <c r="E2" s="7"/>
      <c r="F2" s="10"/>
      <c r="G2" s="7"/>
    </row>
    <row r="3" spans="1:8" x14ac:dyDescent="0.6">
      <c r="A3" s="7" t="s">
        <v>12</v>
      </c>
      <c r="B3" s="7" t="s">
        <v>32</v>
      </c>
      <c r="C3" s="7"/>
      <c r="D3" s="13" t="str">
        <f>TEXT(11,"##0.00")</f>
        <v>11.00</v>
      </c>
      <c r="E3" s="7" t="s">
        <v>1</v>
      </c>
      <c r="F3" s="10"/>
      <c r="G3" s="7"/>
    </row>
    <row r="4" spans="1:8" x14ac:dyDescent="0.6">
      <c r="A4" s="7" t="s">
        <v>10</v>
      </c>
      <c r="B4" s="7" t="s">
        <v>19</v>
      </c>
      <c r="C4" s="7"/>
      <c r="D4" s="14" t="str">
        <f>TEXT(10000,"##0.00E+0")</f>
        <v>10.00E+3</v>
      </c>
      <c r="E4" s="9" t="s">
        <v>6</v>
      </c>
      <c r="F4" s="10"/>
      <c r="G4" s="9"/>
      <c r="H4" s="3"/>
    </row>
    <row r="5" spans="1:8" x14ac:dyDescent="0.6">
      <c r="A5" s="7" t="s">
        <v>25</v>
      </c>
      <c r="B5" s="7" t="s">
        <v>26</v>
      </c>
      <c r="C5" s="7"/>
      <c r="D5" s="13" t="str">
        <f>TEXT(1.5,"##0.00")</f>
        <v>1.50</v>
      </c>
      <c r="E5" s="7" t="s">
        <v>15</v>
      </c>
      <c r="F5" s="7"/>
      <c r="G5" s="7"/>
    </row>
    <row r="6" spans="1:8" x14ac:dyDescent="0.6">
      <c r="A6" s="7"/>
      <c r="B6" s="7" t="s">
        <v>27</v>
      </c>
      <c r="C6" s="7"/>
      <c r="D6" s="7"/>
      <c r="E6" s="7"/>
      <c r="F6" s="7"/>
      <c r="G6" s="7"/>
    </row>
    <row r="7" spans="1:8" x14ac:dyDescent="0.6">
      <c r="A7" s="7"/>
      <c r="B7" s="7" t="s">
        <v>28</v>
      </c>
      <c r="C7" s="7"/>
      <c r="D7" s="7"/>
      <c r="E7" s="7"/>
      <c r="F7" s="7"/>
      <c r="G7" s="7"/>
    </row>
    <row r="8" spans="1:8" x14ac:dyDescent="0.6">
      <c r="A8" s="7"/>
      <c r="B8" s="7" t="s">
        <v>29</v>
      </c>
      <c r="C8" s="7"/>
      <c r="D8" s="7"/>
      <c r="E8" s="7"/>
      <c r="F8" s="7"/>
      <c r="G8" s="7"/>
    </row>
    <row r="9" spans="1:8" x14ac:dyDescent="0.6">
      <c r="A9" s="7"/>
      <c r="B9" s="7" t="s">
        <v>30</v>
      </c>
      <c r="C9" s="7"/>
      <c r="D9" s="7"/>
      <c r="E9" s="7"/>
      <c r="F9" s="7"/>
      <c r="G9" s="7"/>
    </row>
    <row r="10" spans="1:8" x14ac:dyDescent="0.6">
      <c r="A10" s="7"/>
      <c r="B10" s="7" t="s">
        <v>31</v>
      </c>
      <c r="C10" s="7"/>
      <c r="D10" s="7"/>
      <c r="E10" s="7"/>
      <c r="F10" s="7"/>
      <c r="G10" s="7"/>
    </row>
    <row r="11" spans="1:8" x14ac:dyDescent="0.6">
      <c r="A11" s="7" t="s">
        <v>11</v>
      </c>
      <c r="B11" s="7" t="str">
        <f>_xlfn.CONCAT("(",A5,"*",A4,")/(",A3,"-",A5,")")</f>
        <v>(Vth*Rf)/(Vout-Vth)</v>
      </c>
      <c r="C11" s="7" t="str">
        <f>_xlfn.CONCAT("(",D5,"*",D4,")/(",D3,"-",D5,")")</f>
        <v>(1.50*10.00E+3)/(11.00-1.50)</v>
      </c>
      <c r="D11" s="15" t="str">
        <f>TEXT((D5*D4)/(D3-D5),"##0.00E+0")</f>
        <v>1.58E+3</v>
      </c>
      <c r="E11" s="7" t="s">
        <v>6</v>
      </c>
      <c r="F11" s="7"/>
      <c r="G11" s="7"/>
    </row>
    <row r="12" spans="1:8" x14ac:dyDescent="0.6">
      <c r="A12" s="7" t="s">
        <v>33</v>
      </c>
      <c r="B12" s="7"/>
      <c r="C12" s="7"/>
      <c r="D12" s="15" t="str">
        <f>TEXT(1800,"##0.00E+0")</f>
        <v>1.80E+3</v>
      </c>
      <c r="E12" s="7" t="s">
        <v>6</v>
      </c>
      <c r="F12" s="11"/>
      <c r="G12" s="7"/>
    </row>
    <row r="13" spans="1:8" x14ac:dyDescent="0.6">
      <c r="A13" s="7"/>
      <c r="B13" s="7"/>
      <c r="C13" s="7"/>
      <c r="D13" s="8"/>
      <c r="E13" s="7"/>
      <c r="F13" s="11"/>
      <c r="G13" s="7"/>
    </row>
    <row r="14" spans="1:8" x14ac:dyDescent="0.6">
      <c r="A14" s="7" t="s">
        <v>10</v>
      </c>
      <c r="B14" s="7" t="s">
        <v>19</v>
      </c>
      <c r="C14" s="7"/>
      <c r="D14" s="14" t="str">
        <f>TEXT(10000,"##0.00E+0")</f>
        <v>10.00E+3</v>
      </c>
      <c r="E14" s="9" t="s">
        <v>6</v>
      </c>
      <c r="F14" s="10"/>
      <c r="G14" s="9"/>
      <c r="H14" s="3"/>
    </row>
    <row r="15" spans="1:8" x14ac:dyDescent="0.6">
      <c r="A15" s="7" t="s">
        <v>11</v>
      </c>
      <c r="B15" s="7" t="s">
        <v>18</v>
      </c>
      <c r="C15" s="7"/>
      <c r="D15" s="14" t="str">
        <f>TEXT(1800,"##0.00E+0")</f>
        <v>1.80E+3</v>
      </c>
      <c r="E15" s="7" t="s">
        <v>6</v>
      </c>
      <c r="F15" s="10"/>
      <c r="G15" s="7"/>
    </row>
    <row r="16" spans="1:8" x14ac:dyDescent="0.6">
      <c r="A16" s="7" t="s">
        <v>9</v>
      </c>
      <c r="B16" s="7" t="s">
        <v>32</v>
      </c>
      <c r="C16" s="7"/>
      <c r="D16" s="13" t="str">
        <f>TEXT(11,"##0.00")</f>
        <v>11.00</v>
      </c>
      <c r="E16" s="7" t="s">
        <v>1</v>
      </c>
      <c r="F16" s="10"/>
      <c r="G16" s="7"/>
    </row>
    <row r="17" spans="1:8" x14ac:dyDescent="0.6">
      <c r="A17" s="7" t="s">
        <v>8</v>
      </c>
      <c r="B17" s="7" t="s">
        <v>34</v>
      </c>
      <c r="C17" s="7"/>
      <c r="D17" s="13" t="str">
        <f>TEXT(-11,"##0.00")</f>
        <v>-11.00</v>
      </c>
      <c r="E17" s="7" t="s">
        <v>1</v>
      </c>
      <c r="F17" s="10"/>
      <c r="G17" s="7"/>
    </row>
    <row r="18" spans="1:8" x14ac:dyDescent="0.6">
      <c r="A18" s="7"/>
      <c r="B18" s="7"/>
      <c r="C18" s="7"/>
      <c r="D18" s="11"/>
      <c r="E18" s="7"/>
      <c r="F18" s="10"/>
      <c r="G18" s="7"/>
    </row>
    <row r="19" spans="1:8" x14ac:dyDescent="0.6">
      <c r="A19" s="7" t="s">
        <v>23</v>
      </c>
      <c r="B19" s="7" t="str">
        <f>_xlfn.CONCAT("(",A16,"*",A15,")/(",A14,"+",A15,")")</f>
        <v>(Vout_max*Ri)/(Rf+Ri)</v>
      </c>
      <c r="C19" s="7" t="str">
        <f>_xlfn.CONCAT("(",D16,"*",D15,")/(",D14,"+",D15,")")</f>
        <v>(11.00*1.80E+3)/(10.00E+3+1.80E+3)</v>
      </c>
      <c r="D19" s="16" t="str">
        <f>TEXT((D16*D15)/(D14+D15),"##0.00E+0")</f>
        <v>1.68E+0</v>
      </c>
      <c r="E19" s="12" t="s">
        <v>15</v>
      </c>
      <c r="F19" s="11"/>
      <c r="G19" s="12" t="s">
        <v>17</v>
      </c>
      <c r="H19" s="2"/>
    </row>
    <row r="20" spans="1:8" x14ac:dyDescent="0.6">
      <c r="A20" s="7" t="s">
        <v>24</v>
      </c>
      <c r="B20" s="7" t="str">
        <f>_xlfn.CONCAT("(",A17,"*",A15,")/(",A14,"+",A15,")")</f>
        <v>(Vout_min*Ri)/(Rf+Ri)</v>
      </c>
      <c r="C20" s="7" t="str">
        <f>_xlfn.CONCAT("(",D17,"*",D15,")/(",D14,"+",D15,")")</f>
        <v>(-11.00*1.80E+3)/(10.00E+3+1.80E+3)</v>
      </c>
      <c r="D20" s="16" t="str">
        <f>TEXT((D17*D15)/(D14+D15),"##0.00E+0")</f>
        <v>-1.68E+0</v>
      </c>
      <c r="E20" s="7" t="s">
        <v>15</v>
      </c>
      <c r="F20" s="11"/>
      <c r="G20" s="12" t="s">
        <v>17</v>
      </c>
    </row>
    <row r="21" spans="1:8" x14ac:dyDescent="0.6">
      <c r="A21" s="7" t="s">
        <v>22</v>
      </c>
      <c r="B21" s="7" t="str">
        <f>_xlfn.CONCAT(A19,"-",A20)</f>
        <v>Vthres_max-Vthres_min</v>
      </c>
      <c r="C21" s="7" t="str">
        <f>_xlfn.CONCAT(D19,"-(",D20,")")</f>
        <v>1.68E+0-(-1.68E+0)</v>
      </c>
      <c r="D21" s="15" t="str">
        <f>TEXT(D19-D20,"##0.00")</f>
        <v>3.36</v>
      </c>
      <c r="E21" s="7" t="s">
        <v>16</v>
      </c>
      <c r="F21" s="11"/>
      <c r="G21" s="7"/>
    </row>
    <row r="22" spans="1:8" x14ac:dyDescent="0.6">
      <c r="D22" s="6"/>
      <c r="F22" s="5"/>
    </row>
    <row r="23" spans="1:8" x14ac:dyDescent="0.6">
      <c r="D23" s="6"/>
      <c r="F23" s="5"/>
    </row>
    <row r="24" spans="1:8" x14ac:dyDescent="0.6">
      <c r="D24" s="6"/>
      <c r="F24" s="5"/>
    </row>
    <row r="25" spans="1:8" x14ac:dyDescent="0.6">
      <c r="D25" s="6"/>
      <c r="F25" s="5"/>
    </row>
    <row r="26" spans="1:8" x14ac:dyDescent="0.6">
      <c r="D26" s="6"/>
      <c r="F26" s="4"/>
    </row>
    <row r="27" spans="1:8" x14ac:dyDescent="0.6">
      <c r="D27" s="6"/>
    </row>
    <row r="28" spans="1:8" x14ac:dyDescent="0.6">
      <c r="D2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Les-ZeroC-Hysteresis</vt:lpstr>
      <vt:lpstr>Les-ZCHys-WE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 Alex</dc:creator>
  <cp:lastModifiedBy>Julian R Alex</cp:lastModifiedBy>
  <dcterms:created xsi:type="dcterms:W3CDTF">2024-10-31T23:49:14Z</dcterms:created>
  <dcterms:modified xsi:type="dcterms:W3CDTF">2024-12-10T19:58:34Z</dcterms:modified>
</cp:coreProperties>
</file>