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Robby\Desktop\Blood Donation Analysis\"/>
    </mc:Choice>
  </mc:AlternateContent>
  <xr:revisionPtr revIDLastSave="0" documentId="8_{453DFE97-2A08-4940-91FC-E1123BE1614A}" xr6:coauthVersionLast="40" xr6:coauthVersionMax="40" xr10:uidLastSave="{00000000-0000-0000-0000-000000000000}"/>
  <bookViews>
    <workbookView xWindow="0" yWindow="0" windowWidth="20925" windowHeight="9255" firstSheet="10" activeTab="10" xr2:uid="{D6EE6EC0-A731-4570-90A4-729AF5BA9434}"/>
  </bookViews>
  <sheets>
    <sheet name="General" sheetId="1" r:id="rId1"/>
    <sheet name="Total donations + Transfusions" sheetId="7" r:id="rId2"/>
    <sheet name="Power Red" sheetId="14" r:id="rId3"/>
    <sheet name="WB and RCB" sheetId="9" r:id="rId4"/>
    <sheet name="Demographic Shit" sheetId="8" r:id="rId5"/>
    <sheet name="Blood Types" sheetId="6" r:id="rId6"/>
    <sheet name="WHO Blood Survey" sheetId="5" r:id="rId7"/>
    <sheet name="HIV Conditional Probability" sheetId="4" r:id="rId8"/>
    <sheet name="Age Brackets" sheetId="18" r:id="rId9"/>
    <sheet name="Testing" sheetId="3" r:id="rId10"/>
    <sheet name="DonationsVsTransfusions" sheetId="26" r:id="rId11"/>
    <sheet name="HIV by Year" sheetId="19" r:id="rId12"/>
    <sheet name="CD4+ at Diagnosis" sheetId="20" r:id="rId13"/>
    <sheet name="Deferals" sheetId="2" r:id="rId14"/>
    <sheet name="Cancer" sheetId="10" r:id="rId15"/>
    <sheet name="Blood by month" sheetId="11" r:id="rId16"/>
    <sheet name="HCT Transplantation" sheetId="17" r:id="rId17"/>
    <sheet name="Anemia Prevalence" sheetId="21" r:id="rId18"/>
    <sheet name="Trauma" sheetId="23" r:id="rId19"/>
    <sheet name="Total Transfusions" sheetId="24" r:id="rId20"/>
    <sheet name="Pickle FIles" sheetId="25" r:id="rId21"/>
  </sheets>
  <externalReferences>
    <externalReference r:id="rId22"/>
  </externalReferences>
  <definedNames>
    <definedName name="_xlnm._FilterDatabase" localSheetId="15" hidden="1">'Blood by month'!$A$1:$E$1396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26" l="1"/>
  <c r="D4" i="26"/>
  <c r="D5" i="26"/>
  <c r="D6" i="26"/>
  <c r="D7" i="26"/>
  <c r="D8" i="26"/>
  <c r="D9" i="26"/>
  <c r="D10" i="26"/>
  <c r="D11" i="26"/>
  <c r="D12" i="26"/>
  <c r="D13" i="26"/>
  <c r="D2" i="26"/>
  <c r="Q3" i="26" l="1"/>
  <c r="Q4" i="26"/>
  <c r="Q5" i="26"/>
  <c r="Q6" i="26"/>
  <c r="Q7" i="26"/>
  <c r="Q8" i="26"/>
  <c r="Q9" i="26"/>
  <c r="Q10" i="26"/>
  <c r="Q11" i="26"/>
  <c r="Q12" i="26"/>
  <c r="Q13" i="26"/>
  <c r="Q2" i="26"/>
  <c r="P39" i="19" l="1"/>
  <c r="W30" i="19"/>
  <c r="Q30" i="19"/>
  <c r="R30" i="19"/>
  <c r="S30" i="19"/>
  <c r="T30" i="19"/>
  <c r="U30" i="19"/>
  <c r="P30" i="19"/>
  <c r="L2" i="14" l="1"/>
  <c r="B17" i="24" l="1"/>
  <c r="D4" i="14" l="1"/>
  <c r="G4" i="7"/>
  <c r="D3" i="14"/>
  <c r="H98" i="11" l="1"/>
  <c r="G17" i="24"/>
  <c r="G13" i="24"/>
  <c r="B12" i="24"/>
  <c r="B10" i="24"/>
  <c r="B11" i="24"/>
  <c r="B28" i="24" s="1"/>
  <c r="D28" i="24" s="1"/>
  <c r="L17" i="11" l="1"/>
  <c r="L33" i="11"/>
  <c r="L49" i="11"/>
  <c r="L65" i="11"/>
  <c r="L81" i="11"/>
  <c r="L97" i="11"/>
  <c r="L113" i="11"/>
  <c r="L129" i="11"/>
  <c r="L145" i="11"/>
  <c r="L161" i="11"/>
  <c r="L177" i="11"/>
  <c r="L193" i="11"/>
  <c r="L209" i="11"/>
  <c r="L225" i="11"/>
  <c r="L241" i="11"/>
  <c r="L257" i="11"/>
  <c r="L273" i="11"/>
  <c r="L289" i="11"/>
  <c r="L305" i="11"/>
  <c r="L321" i="11"/>
  <c r="L337" i="11"/>
  <c r="L353" i="11"/>
  <c r="L369" i="11"/>
  <c r="L385" i="11"/>
  <c r="L401" i="11"/>
  <c r="L417" i="11"/>
  <c r="L433" i="11"/>
  <c r="L449" i="11"/>
  <c r="L465" i="11"/>
  <c r="L481" i="11"/>
  <c r="L497" i="11"/>
  <c r="L513" i="11"/>
  <c r="L529" i="11"/>
  <c r="L545" i="11"/>
  <c r="L561" i="11"/>
  <c r="L577" i="11"/>
  <c r="L593" i="11"/>
  <c r="L609" i="11"/>
  <c r="L625" i="11"/>
  <c r="L641" i="11"/>
  <c r="L657" i="11"/>
  <c r="L673" i="11"/>
  <c r="L689" i="11"/>
  <c r="L705" i="11"/>
  <c r="L721" i="11"/>
  <c r="L737" i="11"/>
  <c r="L753" i="11"/>
  <c r="L769" i="11"/>
  <c r="L785" i="11"/>
  <c r="L801" i="11"/>
  <c r="L817" i="11"/>
  <c r="L833" i="11"/>
  <c r="L849" i="11"/>
  <c r="L865" i="11"/>
  <c r="L881" i="11"/>
  <c r="L897" i="11"/>
  <c r="L913" i="11"/>
  <c r="L18" i="11"/>
  <c r="L34" i="11"/>
  <c r="L50" i="11"/>
  <c r="L66" i="11"/>
  <c r="L82" i="11"/>
  <c r="L98" i="11"/>
  <c r="L114" i="11"/>
  <c r="L130" i="11"/>
  <c r="L146" i="11"/>
  <c r="L162" i="11"/>
  <c r="L178" i="11"/>
  <c r="L194" i="11"/>
  <c r="L210" i="11"/>
  <c r="L226" i="11"/>
  <c r="L242" i="11"/>
  <c r="L258" i="11"/>
  <c r="L274" i="11"/>
  <c r="L290" i="11"/>
  <c r="L306" i="11"/>
  <c r="L322" i="11"/>
  <c r="L338" i="11"/>
  <c r="L354" i="11"/>
  <c r="L370" i="11"/>
  <c r="L386" i="11"/>
  <c r="L402" i="11"/>
  <c r="L418" i="11"/>
  <c r="L434" i="11"/>
  <c r="L450" i="11"/>
  <c r="L466" i="11"/>
  <c r="L482" i="11"/>
  <c r="L498" i="11"/>
  <c r="L514" i="11"/>
  <c r="L530" i="11"/>
  <c r="L546" i="11"/>
  <c r="L562" i="11"/>
  <c r="L578" i="11"/>
  <c r="L594" i="11"/>
  <c r="L610" i="11"/>
  <c r="L626" i="11"/>
  <c r="L642" i="11"/>
  <c r="L658" i="11"/>
  <c r="L674" i="11"/>
  <c r="L690" i="11"/>
  <c r="L706" i="11"/>
  <c r="L722" i="11"/>
  <c r="L738" i="11"/>
  <c r="L754" i="11"/>
  <c r="L770" i="11"/>
  <c r="L786" i="11"/>
  <c r="L802" i="11"/>
  <c r="L818" i="11"/>
  <c r="L834" i="11"/>
  <c r="L850" i="11"/>
  <c r="L866" i="11"/>
  <c r="L882" i="11"/>
  <c r="L898" i="11"/>
  <c r="L914" i="11"/>
  <c r="L3" i="11"/>
  <c r="L19" i="11"/>
  <c r="L35" i="11"/>
  <c r="L51" i="11"/>
  <c r="L67" i="11"/>
  <c r="L83" i="11"/>
  <c r="L99" i="11"/>
  <c r="L115" i="11"/>
  <c r="L131" i="11"/>
  <c r="L147" i="11"/>
  <c r="L163" i="11"/>
  <c r="L179" i="11"/>
  <c r="L195" i="11"/>
  <c r="L211" i="11"/>
  <c r="L227" i="11"/>
  <c r="L243" i="11"/>
  <c r="L259" i="11"/>
  <c r="L275" i="11"/>
  <c r="L291" i="11"/>
  <c r="L307" i="11"/>
  <c r="L323" i="11"/>
  <c r="L339" i="11"/>
  <c r="L355" i="11"/>
  <c r="L371" i="11"/>
  <c r="L387" i="11"/>
  <c r="L403" i="11"/>
  <c r="L419" i="11"/>
  <c r="L435" i="11"/>
  <c r="L451" i="11"/>
  <c r="L467" i="11"/>
  <c r="L483" i="11"/>
  <c r="L499" i="11"/>
  <c r="L515" i="11"/>
  <c r="L531" i="11"/>
  <c r="L547" i="11"/>
  <c r="L563" i="11"/>
  <c r="L579" i="11"/>
  <c r="L595" i="11"/>
  <c r="L611" i="11"/>
  <c r="L627" i="11"/>
  <c r="L643" i="11"/>
  <c r="L659" i="11"/>
  <c r="L675" i="11"/>
  <c r="L691" i="11"/>
  <c r="L707" i="11"/>
  <c r="L723" i="11"/>
  <c r="L739" i="11"/>
  <c r="L755" i="11"/>
  <c r="L771" i="11"/>
  <c r="L787" i="11"/>
  <c r="L803" i="11"/>
  <c r="L819" i="11"/>
  <c r="L835" i="11"/>
  <c r="L851" i="11"/>
  <c r="L867" i="11"/>
  <c r="L883" i="11"/>
  <c r="L899" i="11"/>
  <c r="L915" i="11"/>
  <c r="L4" i="11"/>
  <c r="L20" i="11"/>
  <c r="L36" i="11"/>
  <c r="L52" i="11"/>
  <c r="L68" i="11"/>
  <c r="L84" i="11"/>
  <c r="L100" i="11"/>
  <c r="L116" i="11"/>
  <c r="L132" i="11"/>
  <c r="L148" i="11"/>
  <c r="L164" i="11"/>
  <c r="L180" i="11"/>
  <c r="L196" i="11"/>
  <c r="L212" i="11"/>
  <c r="L228" i="11"/>
  <c r="L244" i="11"/>
  <c r="L260" i="11"/>
  <c r="L276" i="11"/>
  <c r="L292" i="11"/>
  <c r="L308" i="11"/>
  <c r="L324" i="11"/>
  <c r="L340" i="11"/>
  <c r="L356" i="11"/>
  <c r="L372" i="11"/>
  <c r="L388" i="11"/>
  <c r="L404" i="11"/>
  <c r="L420" i="11"/>
  <c r="L436" i="11"/>
  <c r="L452" i="11"/>
  <c r="L468" i="11"/>
  <c r="L484" i="11"/>
  <c r="L500" i="11"/>
  <c r="L516" i="11"/>
  <c r="L532" i="11"/>
  <c r="L548" i="11"/>
  <c r="L564" i="11"/>
  <c r="L580" i="11"/>
  <c r="L596" i="11"/>
  <c r="L612" i="11"/>
  <c r="L628" i="11"/>
  <c r="L644" i="11"/>
  <c r="L660" i="11"/>
  <c r="L676" i="11"/>
  <c r="L692" i="11"/>
  <c r="L708" i="11"/>
  <c r="L724" i="11"/>
  <c r="L740" i="11"/>
  <c r="L756" i="11"/>
  <c r="L772" i="11"/>
  <c r="L788" i="11"/>
  <c r="L804" i="11"/>
  <c r="L820" i="11"/>
  <c r="L836" i="11"/>
  <c r="L852" i="11"/>
  <c r="L868" i="11"/>
  <c r="L884" i="11"/>
  <c r="L900" i="11"/>
  <c r="L916" i="11"/>
  <c r="L5" i="11"/>
  <c r="L21" i="11"/>
  <c r="L37" i="11"/>
  <c r="L53" i="11"/>
  <c r="L69" i="11"/>
  <c r="L85" i="11"/>
  <c r="L101" i="11"/>
  <c r="L117" i="11"/>
  <c r="L133" i="11"/>
  <c r="L149" i="11"/>
  <c r="L165" i="11"/>
  <c r="L181" i="11"/>
  <c r="L197" i="11"/>
  <c r="L213" i="11"/>
  <c r="L229" i="11"/>
  <c r="L245" i="11"/>
  <c r="L261" i="11"/>
  <c r="L277" i="11"/>
  <c r="L293" i="11"/>
  <c r="L309" i="11"/>
  <c r="L325" i="11"/>
  <c r="L341" i="11"/>
  <c r="L357" i="11"/>
  <c r="L373" i="11"/>
  <c r="L389" i="11"/>
  <c r="L405" i="11"/>
  <c r="L421" i="11"/>
  <c r="L437" i="11"/>
  <c r="L453" i="11"/>
  <c r="L469" i="11"/>
  <c r="L485" i="11"/>
  <c r="L501" i="11"/>
  <c r="L517" i="11"/>
  <c r="L533" i="11"/>
  <c r="L549" i="11"/>
  <c r="L565" i="11"/>
  <c r="L581" i="11"/>
  <c r="L597" i="11"/>
  <c r="L613" i="11"/>
  <c r="L629" i="11"/>
  <c r="L645" i="11"/>
  <c r="L661" i="11"/>
  <c r="L677" i="11"/>
  <c r="L693" i="11"/>
  <c r="L709" i="11"/>
  <c r="L725" i="11"/>
  <c r="L741" i="11"/>
  <c r="L757" i="11"/>
  <c r="L773" i="11"/>
  <c r="L789" i="11"/>
  <c r="L805" i="11"/>
  <c r="L821" i="11"/>
  <c r="L837" i="11"/>
  <c r="L853" i="11"/>
  <c r="L869" i="11"/>
  <c r="L885" i="11"/>
  <c r="L901" i="11"/>
  <c r="L917" i="11"/>
  <c r="L6" i="11"/>
  <c r="L22" i="11"/>
  <c r="L38" i="11"/>
  <c r="L54" i="11"/>
  <c r="L70" i="11"/>
  <c r="L86" i="11"/>
  <c r="L102" i="11"/>
  <c r="L118" i="11"/>
  <c r="L134" i="11"/>
  <c r="L150" i="11"/>
  <c r="L166" i="11"/>
  <c r="L182" i="11"/>
  <c r="L198" i="11"/>
  <c r="L214" i="11"/>
  <c r="L230" i="11"/>
  <c r="L246" i="11"/>
  <c r="L262" i="11"/>
  <c r="L278" i="11"/>
  <c r="L294" i="11"/>
  <c r="L310" i="11"/>
  <c r="L326" i="11"/>
  <c r="L342" i="11"/>
  <c r="L358" i="11"/>
  <c r="L374" i="11"/>
  <c r="L390" i="11"/>
  <c r="L406" i="11"/>
  <c r="L422" i="11"/>
  <c r="L438" i="11"/>
  <c r="L454" i="11"/>
  <c r="L470" i="11"/>
  <c r="L486" i="11"/>
  <c r="L502" i="11"/>
  <c r="L518" i="11"/>
  <c r="L534" i="11"/>
  <c r="L550" i="11"/>
  <c r="L566" i="11"/>
  <c r="L582" i="11"/>
  <c r="L598" i="11"/>
  <c r="L614" i="11"/>
  <c r="L630" i="11"/>
  <c r="L646" i="11"/>
  <c r="L662" i="11"/>
  <c r="L678" i="11"/>
  <c r="L694" i="11"/>
  <c r="L710" i="11"/>
  <c r="L726" i="11"/>
  <c r="L742" i="11"/>
  <c r="L758" i="11"/>
  <c r="L774" i="11"/>
  <c r="L7" i="11"/>
  <c r="L8" i="11"/>
  <c r="L9" i="11"/>
  <c r="L10" i="11"/>
  <c r="L26" i="11"/>
  <c r="L42" i="11"/>
  <c r="L58" i="11"/>
  <c r="L11" i="11"/>
  <c r="L12" i="11"/>
  <c r="L13" i="11"/>
  <c r="L14" i="11"/>
  <c r="L15" i="11"/>
  <c r="L16" i="11"/>
  <c r="L23" i="11"/>
  <c r="L47" i="11"/>
  <c r="L76" i="11"/>
  <c r="L104" i="11"/>
  <c r="L126" i="11"/>
  <c r="L154" i="11"/>
  <c r="L176" i="11"/>
  <c r="L204" i="11"/>
  <c r="L232" i="11"/>
  <c r="L254" i="11"/>
  <c r="L282" i="11"/>
  <c r="L304" i="11"/>
  <c r="L332" i="11"/>
  <c r="L360" i="11"/>
  <c r="L382" i="11"/>
  <c r="L410" i="11"/>
  <c r="L432" i="11"/>
  <c r="L460" i="11"/>
  <c r="L488" i="11"/>
  <c r="L510" i="11"/>
  <c r="L538" i="11"/>
  <c r="L560" i="11"/>
  <c r="L588" i="11"/>
  <c r="L616" i="11"/>
  <c r="L638" i="11"/>
  <c r="L666" i="11"/>
  <c r="L688" i="11"/>
  <c r="L716" i="11"/>
  <c r="L744" i="11"/>
  <c r="L766" i="11"/>
  <c r="L793" i="11"/>
  <c r="L814" i="11"/>
  <c r="L840" i="11"/>
  <c r="L861" i="11"/>
  <c r="L887" i="11"/>
  <c r="L908" i="11"/>
  <c r="L24" i="11"/>
  <c r="L48" i="11"/>
  <c r="L77" i="11"/>
  <c r="L105" i="11"/>
  <c r="L127" i="11"/>
  <c r="L155" i="11"/>
  <c r="L183" i="11"/>
  <c r="L205" i="11"/>
  <c r="L233" i="11"/>
  <c r="L255" i="11"/>
  <c r="L283" i="11"/>
  <c r="L311" i="11"/>
  <c r="L333" i="11"/>
  <c r="L361" i="11"/>
  <c r="L383" i="11"/>
  <c r="L411" i="11"/>
  <c r="L439" i="11"/>
  <c r="L461" i="11"/>
  <c r="L489" i="11"/>
  <c r="L511" i="11"/>
  <c r="L539" i="11"/>
  <c r="L567" i="11"/>
  <c r="L589" i="11"/>
  <c r="L617" i="11"/>
  <c r="L639" i="11"/>
  <c r="L667" i="11"/>
  <c r="L695" i="11"/>
  <c r="L717" i="11"/>
  <c r="L745" i="11"/>
  <c r="L767" i="11"/>
  <c r="L794" i="11"/>
  <c r="L815" i="11"/>
  <c r="L841" i="11"/>
  <c r="L862" i="11"/>
  <c r="L888" i="11"/>
  <c r="L909" i="11"/>
  <c r="L25" i="11"/>
  <c r="L55" i="11"/>
  <c r="L78" i="11"/>
  <c r="L106" i="11"/>
  <c r="L128" i="11"/>
  <c r="L156" i="11"/>
  <c r="L184" i="11"/>
  <c r="L206" i="11"/>
  <c r="L234" i="11"/>
  <c r="L256" i="11"/>
  <c r="L284" i="11"/>
  <c r="L312" i="11"/>
  <c r="L334" i="11"/>
  <c r="L362" i="11"/>
  <c r="L384" i="11"/>
  <c r="L412" i="11"/>
  <c r="L440" i="11"/>
  <c r="L462" i="11"/>
  <c r="L490" i="11"/>
  <c r="L512" i="11"/>
  <c r="L540" i="11"/>
  <c r="L568" i="11"/>
  <c r="L590" i="11"/>
  <c r="L618" i="11"/>
  <c r="L640" i="11"/>
  <c r="L668" i="11"/>
  <c r="L696" i="11"/>
  <c r="L718" i="11"/>
  <c r="L746" i="11"/>
  <c r="L768" i="11"/>
  <c r="L795" i="11"/>
  <c r="L816" i="11"/>
  <c r="L842" i="11"/>
  <c r="L863" i="11"/>
  <c r="L889" i="11"/>
  <c r="L910" i="11"/>
  <c r="L27" i="11"/>
  <c r="L56" i="11"/>
  <c r="L79" i="11"/>
  <c r="L107" i="11"/>
  <c r="L135" i="11"/>
  <c r="L157" i="11"/>
  <c r="L185" i="11"/>
  <c r="L207" i="11"/>
  <c r="L235" i="11"/>
  <c r="L263" i="11"/>
  <c r="L285" i="11"/>
  <c r="L313" i="11"/>
  <c r="L335" i="11"/>
  <c r="L363" i="11"/>
  <c r="L391" i="11"/>
  <c r="L413" i="11"/>
  <c r="L441" i="11"/>
  <c r="L463" i="11"/>
  <c r="L491" i="11"/>
  <c r="L519" i="11"/>
  <c r="L541" i="11"/>
  <c r="L569" i="11"/>
  <c r="L591" i="11"/>
  <c r="L619" i="11"/>
  <c r="L647" i="11"/>
  <c r="L669" i="11"/>
  <c r="L697" i="11"/>
  <c r="L719" i="11"/>
  <c r="L747" i="11"/>
  <c r="L775" i="11"/>
  <c r="L796" i="11"/>
  <c r="L822" i="11"/>
  <c r="L843" i="11"/>
  <c r="L864" i="11"/>
  <c r="L890" i="11"/>
  <c r="L911" i="11"/>
  <c r="L28" i="11"/>
  <c r="L57" i="11"/>
  <c r="L80" i="11"/>
  <c r="L108" i="11"/>
  <c r="L136" i="11"/>
  <c r="L158" i="11"/>
  <c r="L186" i="11"/>
  <c r="L208" i="11"/>
  <c r="L236" i="11"/>
  <c r="L264" i="11"/>
  <c r="L286" i="11"/>
  <c r="L314" i="11"/>
  <c r="L336" i="11"/>
  <c r="L364" i="11"/>
  <c r="L392" i="11"/>
  <c r="L414" i="11"/>
  <c r="L442" i="11"/>
  <c r="L464" i="11"/>
  <c r="L492" i="11"/>
  <c r="L520" i="11"/>
  <c r="L542" i="11"/>
  <c r="L570" i="11"/>
  <c r="L592" i="11"/>
  <c r="L620" i="11"/>
  <c r="L648" i="11"/>
  <c r="L670" i="11"/>
  <c r="L698" i="11"/>
  <c r="L720" i="11"/>
  <c r="L748" i="11"/>
  <c r="L776" i="11"/>
  <c r="L797" i="11"/>
  <c r="L823" i="11"/>
  <c r="L844" i="11"/>
  <c r="L870" i="11"/>
  <c r="L891" i="11"/>
  <c r="L912" i="11"/>
  <c r="L29" i="11"/>
  <c r="L59" i="11"/>
  <c r="L87" i="11"/>
  <c r="L109" i="11"/>
  <c r="L137" i="11"/>
  <c r="L159" i="11"/>
  <c r="L187" i="11"/>
  <c r="L215" i="11"/>
  <c r="L237" i="11"/>
  <c r="L265" i="11"/>
  <c r="L287" i="11"/>
  <c r="L315" i="11"/>
  <c r="L343" i="11"/>
  <c r="L365" i="11"/>
  <c r="L393" i="11"/>
  <c r="L415" i="11"/>
  <c r="L443" i="11"/>
  <c r="L471" i="11"/>
  <c r="L493" i="11"/>
  <c r="L521" i="11"/>
  <c r="L543" i="11"/>
  <c r="L571" i="11"/>
  <c r="L599" i="11"/>
  <c r="L621" i="11"/>
  <c r="L649" i="11"/>
  <c r="L671" i="11"/>
  <c r="L699" i="11"/>
  <c r="L727" i="11"/>
  <c r="L749" i="11"/>
  <c r="L777" i="11"/>
  <c r="L798" i="11"/>
  <c r="L824" i="11"/>
  <c r="L845" i="11"/>
  <c r="L871" i="11"/>
  <c r="L892" i="11"/>
  <c r="L918" i="11"/>
  <c r="L30" i="11"/>
  <c r="L60" i="11"/>
  <c r="L88" i="11"/>
  <c r="L110" i="11"/>
  <c r="L138" i="11"/>
  <c r="L160" i="11"/>
  <c r="L188" i="11"/>
  <c r="L216" i="11"/>
  <c r="L238" i="11"/>
  <c r="L266" i="11"/>
  <c r="L288" i="11"/>
  <c r="L316" i="11"/>
  <c r="L344" i="11"/>
  <c r="L366" i="11"/>
  <c r="L394" i="11"/>
  <c r="L416" i="11"/>
  <c r="L444" i="11"/>
  <c r="L472" i="11"/>
  <c r="L494" i="11"/>
  <c r="L522" i="11"/>
  <c r="L544" i="11"/>
  <c r="L572" i="11"/>
  <c r="L600" i="11"/>
  <c r="L622" i="11"/>
  <c r="L650" i="11"/>
  <c r="L672" i="11"/>
  <c r="L700" i="11"/>
  <c r="L728" i="11"/>
  <c r="L750" i="11"/>
  <c r="L778" i="11"/>
  <c r="L799" i="11"/>
  <c r="L825" i="11"/>
  <c r="L846" i="11"/>
  <c r="L872" i="11"/>
  <c r="L893" i="11"/>
  <c r="L919" i="11"/>
  <c r="L31" i="11"/>
  <c r="L61" i="11"/>
  <c r="L89" i="11"/>
  <c r="L111" i="11"/>
  <c r="L139" i="11"/>
  <c r="L167" i="11"/>
  <c r="L189" i="11"/>
  <c r="L217" i="11"/>
  <c r="L239" i="11"/>
  <c r="L267" i="11"/>
  <c r="L295" i="11"/>
  <c r="L317" i="11"/>
  <c r="L345" i="11"/>
  <c r="L367" i="11"/>
  <c r="L395" i="11"/>
  <c r="L423" i="11"/>
  <c r="L445" i="11"/>
  <c r="L473" i="11"/>
  <c r="L495" i="11"/>
  <c r="L523" i="11"/>
  <c r="L551" i="11"/>
  <c r="L573" i="11"/>
  <c r="L601" i="11"/>
  <c r="L623" i="11"/>
  <c r="L651" i="11"/>
  <c r="L679" i="11"/>
  <c r="L701" i="11"/>
  <c r="L729" i="11"/>
  <c r="L751" i="11"/>
  <c r="L779" i="11"/>
  <c r="L800" i="11"/>
  <c r="L826" i="11"/>
  <c r="L847" i="11"/>
  <c r="L873" i="11"/>
  <c r="L894" i="11"/>
  <c r="L920" i="11"/>
  <c r="L32" i="11"/>
  <c r="L62" i="11"/>
  <c r="L90" i="11"/>
  <c r="L112" i="11"/>
  <c r="L140" i="11"/>
  <c r="L168" i="11"/>
  <c r="L190" i="11"/>
  <c r="L218" i="11"/>
  <c r="L240" i="11"/>
  <c r="L268" i="11"/>
  <c r="L296" i="11"/>
  <c r="L318" i="11"/>
  <c r="L346" i="11"/>
  <c r="L368" i="11"/>
  <c r="L396" i="11"/>
  <c r="L424" i="11"/>
  <c r="L446" i="11"/>
  <c r="L474" i="11"/>
  <c r="L496" i="11"/>
  <c r="L524" i="11"/>
  <c r="L552" i="11"/>
  <c r="L574" i="11"/>
  <c r="L602" i="11"/>
  <c r="L624" i="11"/>
  <c r="L652" i="11"/>
  <c r="L680" i="11"/>
  <c r="L702" i="11"/>
  <c r="L730" i="11"/>
  <c r="L752" i="11"/>
  <c r="L780" i="11"/>
  <c r="L806" i="11"/>
  <c r="L827" i="11"/>
  <c r="L848" i="11"/>
  <c r="L874" i="11"/>
  <c r="L895" i="11"/>
  <c r="L921" i="11"/>
  <c r="L39" i="11"/>
  <c r="L63" i="11"/>
  <c r="L91" i="11"/>
  <c r="L119" i="11"/>
  <c r="L141" i="11"/>
  <c r="L169" i="11"/>
  <c r="L191" i="11"/>
  <c r="L219" i="11"/>
  <c r="L247" i="11"/>
  <c r="L269" i="11"/>
  <c r="L297" i="11"/>
  <c r="L319" i="11"/>
  <c r="L347" i="11"/>
  <c r="L375" i="11"/>
  <c r="L397" i="11"/>
  <c r="L425" i="11"/>
  <c r="L447" i="11"/>
  <c r="L475" i="11"/>
  <c r="L503" i="11"/>
  <c r="L525" i="11"/>
  <c r="L553" i="11"/>
  <c r="L575" i="11"/>
  <c r="L603" i="11"/>
  <c r="L631" i="11"/>
  <c r="L653" i="11"/>
  <c r="L681" i="11"/>
  <c r="L703" i="11"/>
  <c r="L731" i="11"/>
  <c r="L759" i="11"/>
  <c r="L781" i="11"/>
  <c r="L807" i="11"/>
  <c r="L828" i="11"/>
  <c r="L854" i="11"/>
  <c r="L875" i="11"/>
  <c r="L896" i="11"/>
  <c r="L922" i="11"/>
  <c r="L40" i="11"/>
  <c r="L64" i="11"/>
  <c r="L92" i="11"/>
  <c r="L120" i="11"/>
  <c r="L142" i="11"/>
  <c r="L170" i="11"/>
  <c r="L192" i="11"/>
  <c r="L220" i="11"/>
  <c r="L248" i="11"/>
  <c r="L270" i="11"/>
  <c r="L298" i="11"/>
  <c r="L320" i="11"/>
  <c r="L348" i="11"/>
  <c r="L376" i="11"/>
  <c r="L398" i="11"/>
  <c r="L426" i="11"/>
  <c r="L448" i="11"/>
  <c r="L476" i="11"/>
  <c r="L504" i="11"/>
  <c r="L526" i="11"/>
  <c r="L554" i="11"/>
  <c r="L576" i="11"/>
  <c r="L604" i="11"/>
  <c r="L632" i="11"/>
  <c r="L654" i="11"/>
  <c r="L682" i="11"/>
  <c r="L704" i="11"/>
  <c r="L732" i="11"/>
  <c r="L760" i="11"/>
  <c r="L782" i="11"/>
  <c r="L808" i="11"/>
  <c r="L829" i="11"/>
  <c r="L855" i="11"/>
  <c r="L876" i="11"/>
  <c r="L902" i="11"/>
  <c r="L923" i="11"/>
  <c r="L41" i="11"/>
  <c r="L71" i="11"/>
  <c r="L93" i="11"/>
  <c r="L121" i="11"/>
  <c r="L143" i="11"/>
  <c r="L171" i="11"/>
  <c r="L199" i="11"/>
  <c r="L221" i="11"/>
  <c r="L249" i="11"/>
  <c r="L271" i="11"/>
  <c r="L299" i="11"/>
  <c r="L327" i="11"/>
  <c r="L349" i="11"/>
  <c r="L377" i="11"/>
  <c r="L399" i="11"/>
  <c r="L427" i="11"/>
  <c r="L455" i="11"/>
  <c r="L477" i="11"/>
  <c r="L505" i="11"/>
  <c r="L527" i="11"/>
  <c r="L555" i="11"/>
  <c r="L583" i="11"/>
  <c r="L605" i="11"/>
  <c r="L633" i="11"/>
  <c r="L655" i="11"/>
  <c r="L683" i="11"/>
  <c r="L711" i="11"/>
  <c r="L733" i="11"/>
  <c r="L761" i="11"/>
  <c r="L783" i="11"/>
  <c r="L809" i="11"/>
  <c r="L830" i="11"/>
  <c r="L856" i="11"/>
  <c r="L877" i="11"/>
  <c r="L903" i="11"/>
  <c r="L924" i="11"/>
  <c r="L43" i="11"/>
  <c r="L72" i="11"/>
  <c r="L94" i="11"/>
  <c r="L122" i="11"/>
  <c r="L144" i="11"/>
  <c r="L172" i="11"/>
  <c r="L200" i="11"/>
  <c r="L222" i="11"/>
  <c r="L250" i="11"/>
  <c r="L272" i="11"/>
  <c r="L300" i="11"/>
  <c r="L328" i="11"/>
  <c r="L350" i="11"/>
  <c r="L378" i="11"/>
  <c r="L400" i="11"/>
  <c r="L428" i="11"/>
  <c r="L456" i="11"/>
  <c r="L478" i="11"/>
  <c r="L506" i="11"/>
  <c r="L528" i="11"/>
  <c r="L556" i="11"/>
  <c r="L584" i="11"/>
  <c r="L606" i="11"/>
  <c r="L634" i="11"/>
  <c r="L656" i="11"/>
  <c r="L684" i="11"/>
  <c r="L712" i="11"/>
  <c r="L734" i="11"/>
  <c r="L762" i="11"/>
  <c r="L784" i="11"/>
  <c r="L810" i="11"/>
  <c r="L831" i="11"/>
  <c r="L857" i="11"/>
  <c r="L878" i="11"/>
  <c r="L904" i="11"/>
  <c r="L925" i="11"/>
  <c r="L44" i="11"/>
  <c r="L73" i="11"/>
  <c r="L95" i="11"/>
  <c r="L123" i="11"/>
  <c r="L151" i="11"/>
  <c r="L173" i="11"/>
  <c r="L201" i="11"/>
  <c r="L223" i="11"/>
  <c r="L251" i="11"/>
  <c r="L279" i="11"/>
  <c r="L301" i="11"/>
  <c r="L329" i="11"/>
  <c r="L351" i="11"/>
  <c r="L379" i="11"/>
  <c r="L407" i="11"/>
  <c r="L429" i="11"/>
  <c r="L457" i="11"/>
  <c r="L479" i="11"/>
  <c r="L507" i="11"/>
  <c r="L535" i="11"/>
  <c r="L557" i="11"/>
  <c r="L585" i="11"/>
  <c r="L607" i="11"/>
  <c r="L635" i="11"/>
  <c r="L663" i="11"/>
  <c r="L685" i="11"/>
  <c r="L713" i="11"/>
  <c r="L735" i="11"/>
  <c r="L763" i="11"/>
  <c r="L790" i="11"/>
  <c r="L811" i="11"/>
  <c r="L832" i="11"/>
  <c r="L858" i="11"/>
  <c r="L879" i="11"/>
  <c r="L905" i="11"/>
  <c r="L45" i="11"/>
  <c r="L252" i="11"/>
  <c r="L458" i="11"/>
  <c r="L664" i="11"/>
  <c r="L859" i="11"/>
  <c r="L96" i="11"/>
  <c r="L46" i="11"/>
  <c r="L253" i="11"/>
  <c r="L459" i="11"/>
  <c r="L665" i="11"/>
  <c r="L860" i="11"/>
  <c r="L302" i="11"/>
  <c r="L74" i="11"/>
  <c r="L280" i="11"/>
  <c r="L480" i="11"/>
  <c r="L686" i="11"/>
  <c r="L880" i="11"/>
  <c r="L714" i="11"/>
  <c r="L906" i="11"/>
  <c r="L2" i="11"/>
  <c r="L637" i="11"/>
  <c r="L75" i="11"/>
  <c r="L281" i="11"/>
  <c r="L487" i="11"/>
  <c r="L687" i="11"/>
  <c r="L886" i="11"/>
  <c r="L508" i="11"/>
  <c r="L103" i="11"/>
  <c r="L303" i="11"/>
  <c r="L509" i="11"/>
  <c r="L715" i="11"/>
  <c r="L907" i="11"/>
  <c r="L838" i="11"/>
  <c r="L839" i="11"/>
  <c r="L124" i="11"/>
  <c r="L330" i="11"/>
  <c r="L536" i="11"/>
  <c r="L736" i="11"/>
  <c r="L926" i="11"/>
  <c r="L224" i="11"/>
  <c r="L125" i="11"/>
  <c r="L331" i="11"/>
  <c r="L537" i="11"/>
  <c r="L743" i="11"/>
  <c r="L927" i="11"/>
  <c r="L152" i="11"/>
  <c r="L352" i="11"/>
  <c r="L558" i="11"/>
  <c r="L764" i="11"/>
  <c r="L153" i="11"/>
  <c r="L359" i="11"/>
  <c r="L559" i="11"/>
  <c r="L765" i="11"/>
  <c r="L174" i="11"/>
  <c r="L380" i="11"/>
  <c r="L586" i="11"/>
  <c r="L791" i="11"/>
  <c r="L175" i="11"/>
  <c r="L381" i="11"/>
  <c r="L587" i="11"/>
  <c r="L792" i="11"/>
  <c r="L636" i="11"/>
  <c r="L202" i="11"/>
  <c r="L408" i="11"/>
  <c r="L608" i="11"/>
  <c r="L812" i="11"/>
  <c r="L430" i="11"/>
  <c r="L231" i="11"/>
  <c r="L203" i="11"/>
  <c r="L409" i="11"/>
  <c r="L615" i="11"/>
  <c r="L813" i="11"/>
  <c r="L431" i="11"/>
  <c r="B13" i="24"/>
  <c r="K4" i="11"/>
  <c r="K20" i="11"/>
  <c r="K36" i="11"/>
  <c r="K52" i="11"/>
  <c r="K68" i="11"/>
  <c r="K84" i="11"/>
  <c r="K100" i="11"/>
  <c r="K116" i="11"/>
  <c r="K132" i="11"/>
  <c r="K148" i="11"/>
  <c r="K164" i="11"/>
  <c r="K180" i="11"/>
  <c r="K196" i="11"/>
  <c r="K212" i="11"/>
  <c r="K228" i="11"/>
  <c r="K244" i="11"/>
  <c r="K260" i="11"/>
  <c r="K276" i="11"/>
  <c r="K292" i="11"/>
  <c r="K308" i="11"/>
  <c r="K324" i="11"/>
  <c r="K340" i="11"/>
  <c r="K5" i="11"/>
  <c r="K21" i="11"/>
  <c r="K37" i="11"/>
  <c r="K53" i="11"/>
  <c r="K69" i="11"/>
  <c r="K85" i="11"/>
  <c r="K101" i="11"/>
  <c r="K117" i="11"/>
  <c r="K133" i="11"/>
  <c r="K149" i="11"/>
  <c r="K165" i="11"/>
  <c r="K181" i="11"/>
  <c r="K197" i="11"/>
  <c r="K213" i="11"/>
  <c r="K229" i="11"/>
  <c r="K245" i="11"/>
  <c r="K261" i="11"/>
  <c r="K277" i="11"/>
  <c r="K6" i="11"/>
  <c r="K22" i="11"/>
  <c r="K38" i="11"/>
  <c r="K54" i="11"/>
  <c r="K70" i="11"/>
  <c r="K86" i="11"/>
  <c r="K102" i="11"/>
  <c r="K118" i="11"/>
  <c r="K134" i="11"/>
  <c r="K150" i="11"/>
  <c r="K166" i="11"/>
  <c r="K182" i="11"/>
  <c r="K198" i="11"/>
  <c r="K214" i="11"/>
  <c r="K230" i="11"/>
  <c r="K246" i="11"/>
  <c r="K262" i="11"/>
  <c r="K278" i="11"/>
  <c r="K294" i="11"/>
  <c r="K310" i="11"/>
  <c r="K326" i="11"/>
  <c r="K342" i="11"/>
  <c r="K358" i="11"/>
  <c r="K374" i="11"/>
  <c r="K7" i="11"/>
  <c r="K23" i="11"/>
  <c r="K39" i="11"/>
  <c r="K55" i="11"/>
  <c r="K71" i="11"/>
  <c r="K87" i="11"/>
  <c r="K103" i="11"/>
  <c r="K119" i="11"/>
  <c r="K135" i="11"/>
  <c r="K151" i="11"/>
  <c r="K167" i="11"/>
  <c r="K183" i="11"/>
  <c r="K199" i="11"/>
  <c r="K215" i="11"/>
  <c r="K231" i="11"/>
  <c r="K247" i="11"/>
  <c r="K263" i="11"/>
  <c r="K279" i="11"/>
  <c r="K295" i="11"/>
  <c r="K311" i="11"/>
  <c r="K327" i="11"/>
  <c r="K343" i="11"/>
  <c r="K359" i="11"/>
  <c r="K375" i="11"/>
  <c r="K8" i="11"/>
  <c r="K24" i="11"/>
  <c r="K40" i="11"/>
  <c r="K56" i="11"/>
  <c r="K72" i="11"/>
  <c r="K88" i="11"/>
  <c r="K104" i="11"/>
  <c r="K120" i="11"/>
  <c r="K136" i="11"/>
  <c r="K152" i="11"/>
  <c r="K168" i="11"/>
  <c r="K184" i="11"/>
  <c r="K200" i="11"/>
  <c r="K216" i="11"/>
  <c r="K232" i="11"/>
  <c r="K248" i="11"/>
  <c r="K264" i="11"/>
  <c r="K280" i="11"/>
  <c r="K296" i="11"/>
  <c r="K312" i="11"/>
  <c r="K328" i="11"/>
  <c r="K344" i="11"/>
  <c r="K360" i="11"/>
  <c r="K376" i="11"/>
  <c r="K392" i="11"/>
  <c r="K408" i="11"/>
  <c r="K424" i="11"/>
  <c r="K9" i="11"/>
  <c r="K30" i="11"/>
  <c r="K51" i="11"/>
  <c r="K77" i="11"/>
  <c r="K98" i="11"/>
  <c r="K124" i="11"/>
  <c r="K145" i="11"/>
  <c r="K171" i="11"/>
  <c r="K192" i="11"/>
  <c r="K218" i="11"/>
  <c r="K239" i="11"/>
  <c r="K265" i="11"/>
  <c r="K286" i="11"/>
  <c r="K306" i="11"/>
  <c r="K330" i="11"/>
  <c r="K350" i="11"/>
  <c r="K369" i="11"/>
  <c r="K388" i="11"/>
  <c r="K405" i="11"/>
  <c r="K422" i="11"/>
  <c r="K439" i="11"/>
  <c r="K455" i="11"/>
  <c r="K471" i="11"/>
  <c r="K487" i="11"/>
  <c r="K503" i="11"/>
  <c r="K519" i="11"/>
  <c r="K535" i="11"/>
  <c r="K551" i="11"/>
  <c r="K567" i="11"/>
  <c r="K583" i="11"/>
  <c r="K599" i="11"/>
  <c r="K615" i="11"/>
  <c r="K631" i="11"/>
  <c r="K647" i="11"/>
  <c r="K663" i="11"/>
  <c r="K679" i="11"/>
  <c r="K695" i="11"/>
  <c r="K711" i="11"/>
  <c r="K727" i="11"/>
  <c r="K743" i="11"/>
  <c r="K759" i="11"/>
  <c r="K775" i="11"/>
  <c r="K791" i="11"/>
  <c r="K807" i="11"/>
  <c r="K823" i="11"/>
  <c r="K839" i="11"/>
  <c r="K855" i="11"/>
  <c r="K871" i="11"/>
  <c r="K887" i="11"/>
  <c r="K10" i="11"/>
  <c r="K31" i="11"/>
  <c r="K57" i="11"/>
  <c r="K78" i="11"/>
  <c r="K99" i="11"/>
  <c r="K125" i="11"/>
  <c r="K146" i="11"/>
  <c r="K172" i="11"/>
  <c r="K193" i="11"/>
  <c r="K219" i="11"/>
  <c r="K240" i="11"/>
  <c r="K266" i="11"/>
  <c r="K287" i="11"/>
  <c r="K307" i="11"/>
  <c r="K331" i="11"/>
  <c r="K351" i="11"/>
  <c r="K370" i="11"/>
  <c r="K389" i="11"/>
  <c r="K406" i="11"/>
  <c r="K423" i="11"/>
  <c r="K440" i="11"/>
  <c r="K456" i="11"/>
  <c r="K472" i="11"/>
  <c r="K488" i="11"/>
  <c r="K504" i="11"/>
  <c r="K11" i="11"/>
  <c r="K32" i="11"/>
  <c r="K58" i="11"/>
  <c r="K79" i="11"/>
  <c r="K105" i="11"/>
  <c r="K126" i="11"/>
  <c r="K147" i="11"/>
  <c r="K173" i="11"/>
  <c r="K194" i="11"/>
  <c r="K220" i="11"/>
  <c r="K241" i="11"/>
  <c r="K267" i="11"/>
  <c r="K288" i="11"/>
  <c r="K309" i="11"/>
  <c r="K332" i="11"/>
  <c r="K352" i="11"/>
  <c r="K371" i="11"/>
  <c r="K390" i="11"/>
  <c r="K407" i="11"/>
  <c r="K425" i="11"/>
  <c r="K441" i="11"/>
  <c r="K457" i="11"/>
  <c r="K473" i="11"/>
  <c r="K489" i="11"/>
  <c r="K505" i="11"/>
  <c r="K521" i="11"/>
  <c r="K537" i="11"/>
  <c r="K12" i="11"/>
  <c r="K33" i="11"/>
  <c r="K59" i="11"/>
  <c r="K80" i="11"/>
  <c r="K106" i="11"/>
  <c r="K127" i="11"/>
  <c r="K153" i="11"/>
  <c r="K174" i="11"/>
  <c r="K195" i="11"/>
  <c r="K221" i="11"/>
  <c r="K242" i="11"/>
  <c r="K268" i="11"/>
  <c r="K289" i="11"/>
  <c r="K313" i="11"/>
  <c r="K333" i="11"/>
  <c r="K353" i="11"/>
  <c r="K372" i="11"/>
  <c r="K391" i="11"/>
  <c r="K409" i="11"/>
  <c r="K426" i="11"/>
  <c r="K442" i="11"/>
  <c r="K458" i="11"/>
  <c r="K474" i="11"/>
  <c r="K490" i="11"/>
  <c r="K506" i="11"/>
  <c r="K522" i="11"/>
  <c r="K13" i="11"/>
  <c r="K34" i="11"/>
  <c r="K60" i="11"/>
  <c r="K81" i="11"/>
  <c r="K107" i="11"/>
  <c r="K128" i="11"/>
  <c r="K154" i="11"/>
  <c r="K175" i="11"/>
  <c r="K201" i="11"/>
  <c r="K222" i="11"/>
  <c r="K243" i="11"/>
  <c r="K269" i="11"/>
  <c r="K290" i="11"/>
  <c r="K314" i="11"/>
  <c r="K334" i="11"/>
  <c r="K354" i="11"/>
  <c r="K373" i="11"/>
  <c r="K393" i="11"/>
  <c r="K410" i="11"/>
  <c r="K427" i="11"/>
  <c r="K443" i="11"/>
  <c r="K459" i="11"/>
  <c r="K14" i="11"/>
  <c r="K35" i="11"/>
  <c r="K61" i="11"/>
  <c r="K82" i="11"/>
  <c r="K108" i="11"/>
  <c r="K129" i="11"/>
  <c r="K155" i="11"/>
  <c r="K176" i="11"/>
  <c r="K202" i="11"/>
  <c r="K223" i="11"/>
  <c r="K249" i="11"/>
  <c r="K270" i="11"/>
  <c r="K291" i="11"/>
  <c r="K315" i="11"/>
  <c r="K335" i="11"/>
  <c r="K355" i="11"/>
  <c r="K377" i="11"/>
  <c r="K394" i="11"/>
  <c r="K15" i="11"/>
  <c r="K41" i="11"/>
  <c r="K62" i="11"/>
  <c r="K83" i="11"/>
  <c r="K109" i="11"/>
  <c r="K130" i="11"/>
  <c r="K156" i="11"/>
  <c r="K177" i="11"/>
  <c r="K203" i="11"/>
  <c r="K224" i="11"/>
  <c r="K250" i="11"/>
  <c r="K271" i="11"/>
  <c r="K293" i="11"/>
  <c r="K316" i="11"/>
  <c r="K336" i="11"/>
  <c r="K16" i="11"/>
  <c r="K42" i="11"/>
  <c r="K63" i="11"/>
  <c r="K89" i="11"/>
  <c r="K110" i="11"/>
  <c r="K131" i="11"/>
  <c r="K157" i="11"/>
  <c r="K178" i="11"/>
  <c r="K204" i="11"/>
  <c r="K225" i="11"/>
  <c r="K251" i="11"/>
  <c r="K272" i="11"/>
  <c r="K297" i="11"/>
  <c r="K317" i="11"/>
  <c r="K337" i="11"/>
  <c r="K357" i="11"/>
  <c r="K17" i="11"/>
  <c r="K43" i="11"/>
  <c r="K64" i="11"/>
  <c r="K90" i="11"/>
  <c r="K111" i="11"/>
  <c r="K137" i="11"/>
  <c r="K158" i="11"/>
  <c r="K179" i="11"/>
  <c r="K205" i="11"/>
  <c r="K226" i="11"/>
  <c r="K252" i="11"/>
  <c r="K273" i="11"/>
  <c r="K298" i="11"/>
  <c r="K318" i="11"/>
  <c r="K338" i="11"/>
  <c r="K361" i="11"/>
  <c r="K380" i="11"/>
  <c r="K397" i="11"/>
  <c r="K414" i="11"/>
  <c r="K431" i="11"/>
  <c r="K447" i="11"/>
  <c r="K463" i="11"/>
  <c r="K18" i="11"/>
  <c r="K44" i="11"/>
  <c r="K65" i="11"/>
  <c r="K91" i="11"/>
  <c r="K112" i="11"/>
  <c r="K138" i="11"/>
  <c r="K159" i="11"/>
  <c r="K185" i="11"/>
  <c r="K206" i="11"/>
  <c r="K227" i="11"/>
  <c r="K253" i="11"/>
  <c r="K274" i="11"/>
  <c r="K299" i="11"/>
  <c r="K319" i="11"/>
  <c r="K339" i="11"/>
  <c r="K362" i="11"/>
  <c r="K381" i="11"/>
  <c r="K398" i="11"/>
  <c r="K415" i="11"/>
  <c r="K432" i="11"/>
  <c r="K448" i="11"/>
  <c r="K19" i="11"/>
  <c r="K45" i="11"/>
  <c r="K66" i="11"/>
  <c r="K92" i="11"/>
  <c r="K113" i="11"/>
  <c r="K139" i="11"/>
  <c r="K160" i="11"/>
  <c r="K186" i="11"/>
  <c r="K207" i="11"/>
  <c r="K233" i="11"/>
  <c r="K254" i="11"/>
  <c r="K275" i="11"/>
  <c r="K300" i="11"/>
  <c r="K320" i="11"/>
  <c r="K341" i="11"/>
  <c r="K25" i="11"/>
  <c r="K46" i="11"/>
  <c r="K67" i="11"/>
  <c r="K93" i="11"/>
  <c r="K114" i="11"/>
  <c r="K140" i="11"/>
  <c r="K26" i="11"/>
  <c r="K47" i="11"/>
  <c r="K73" i="11"/>
  <c r="K94" i="11"/>
  <c r="K115" i="11"/>
  <c r="K141" i="11"/>
  <c r="K162" i="11"/>
  <c r="K188" i="11"/>
  <c r="K75" i="11"/>
  <c r="K189" i="11"/>
  <c r="K258" i="11"/>
  <c r="K329" i="11"/>
  <c r="K383" i="11"/>
  <c r="K416" i="11"/>
  <c r="K445" i="11"/>
  <c r="K469" i="11"/>
  <c r="K493" i="11"/>
  <c r="K513" i="11"/>
  <c r="K532" i="11"/>
  <c r="K550" i="11"/>
  <c r="K568" i="11"/>
  <c r="K585" i="11"/>
  <c r="K602" i="11"/>
  <c r="K619" i="11"/>
  <c r="K636" i="11"/>
  <c r="K653" i="11"/>
  <c r="K670" i="11"/>
  <c r="K687" i="11"/>
  <c r="K704" i="11"/>
  <c r="K721" i="11"/>
  <c r="K738" i="11"/>
  <c r="K755" i="11"/>
  <c r="K772" i="11"/>
  <c r="K789" i="11"/>
  <c r="K806" i="11"/>
  <c r="K824" i="11"/>
  <c r="K841" i="11"/>
  <c r="K858" i="11"/>
  <c r="K875" i="11"/>
  <c r="K892" i="11"/>
  <c r="K908" i="11"/>
  <c r="K924" i="11"/>
  <c r="K842" i="11"/>
  <c r="K876" i="11"/>
  <c r="K909" i="11"/>
  <c r="K538" i="11"/>
  <c r="K708" i="11"/>
  <c r="K828" i="11"/>
  <c r="K617" i="11"/>
  <c r="K838" i="11"/>
  <c r="K413" i="11"/>
  <c r="K669" i="11"/>
  <c r="K822" i="11"/>
  <c r="K76" i="11"/>
  <c r="K190" i="11"/>
  <c r="K259" i="11"/>
  <c r="K345" i="11"/>
  <c r="K384" i="11"/>
  <c r="K417" i="11"/>
  <c r="K446" i="11"/>
  <c r="K470" i="11"/>
  <c r="K494" i="11"/>
  <c r="K514" i="11"/>
  <c r="K533" i="11"/>
  <c r="K552" i="11"/>
  <c r="K569" i="11"/>
  <c r="K586" i="11"/>
  <c r="K603" i="11"/>
  <c r="K620" i="11"/>
  <c r="K637" i="11"/>
  <c r="K654" i="11"/>
  <c r="K671" i="11"/>
  <c r="K688" i="11"/>
  <c r="K705" i="11"/>
  <c r="K722" i="11"/>
  <c r="K739" i="11"/>
  <c r="K756" i="11"/>
  <c r="K773" i="11"/>
  <c r="K790" i="11"/>
  <c r="K808" i="11"/>
  <c r="K825" i="11"/>
  <c r="K859" i="11"/>
  <c r="K893" i="11"/>
  <c r="K925" i="11"/>
  <c r="K477" i="11"/>
  <c r="K674" i="11"/>
  <c r="K794" i="11"/>
  <c r="K912" i="11"/>
  <c r="K651" i="11"/>
  <c r="K856" i="11"/>
  <c r="K325" i="11"/>
  <c r="K652" i="11"/>
  <c r="K874" i="11"/>
  <c r="K95" i="11"/>
  <c r="K191" i="11"/>
  <c r="K281" i="11"/>
  <c r="K346" i="11"/>
  <c r="K385" i="11"/>
  <c r="K418" i="11"/>
  <c r="K449" i="11"/>
  <c r="K475" i="11"/>
  <c r="K495" i="11"/>
  <c r="K515" i="11"/>
  <c r="K534" i="11"/>
  <c r="K553" i="11"/>
  <c r="K570" i="11"/>
  <c r="K587" i="11"/>
  <c r="K604" i="11"/>
  <c r="K621" i="11"/>
  <c r="K638" i="11"/>
  <c r="K655" i="11"/>
  <c r="K672" i="11"/>
  <c r="K689" i="11"/>
  <c r="K706" i="11"/>
  <c r="K723" i="11"/>
  <c r="K740" i="11"/>
  <c r="K757" i="11"/>
  <c r="K774" i="11"/>
  <c r="K792" i="11"/>
  <c r="K809" i="11"/>
  <c r="K826" i="11"/>
  <c r="K843" i="11"/>
  <c r="K860" i="11"/>
  <c r="K877" i="11"/>
  <c r="K894" i="11"/>
  <c r="K910" i="11"/>
  <c r="K926" i="11"/>
  <c r="K209" i="11"/>
  <c r="K348" i="11"/>
  <c r="K420" i="11"/>
  <c r="K497" i="11"/>
  <c r="K555" i="11"/>
  <c r="K589" i="11"/>
  <c r="K623" i="11"/>
  <c r="K657" i="11"/>
  <c r="K725" i="11"/>
  <c r="K760" i="11"/>
  <c r="K811" i="11"/>
  <c r="K862" i="11"/>
  <c r="K879" i="11"/>
  <c r="K467" i="11"/>
  <c r="K719" i="11"/>
  <c r="K906" i="11"/>
  <c r="K720" i="11"/>
  <c r="K96" i="11"/>
  <c r="K208" i="11"/>
  <c r="K282" i="11"/>
  <c r="K347" i="11"/>
  <c r="K386" i="11"/>
  <c r="K419" i="11"/>
  <c r="K450" i="11"/>
  <c r="K476" i="11"/>
  <c r="K496" i="11"/>
  <c r="K516" i="11"/>
  <c r="K536" i="11"/>
  <c r="K554" i="11"/>
  <c r="K571" i="11"/>
  <c r="K588" i="11"/>
  <c r="K605" i="11"/>
  <c r="K622" i="11"/>
  <c r="K639" i="11"/>
  <c r="K656" i="11"/>
  <c r="K673" i="11"/>
  <c r="K690" i="11"/>
  <c r="K707" i="11"/>
  <c r="K724" i="11"/>
  <c r="K741" i="11"/>
  <c r="K758" i="11"/>
  <c r="K776" i="11"/>
  <c r="K793" i="11"/>
  <c r="K810" i="11"/>
  <c r="K827" i="11"/>
  <c r="K844" i="11"/>
  <c r="K861" i="11"/>
  <c r="K878" i="11"/>
  <c r="K895" i="11"/>
  <c r="K911" i="11"/>
  <c r="K927" i="11"/>
  <c r="K97" i="11"/>
  <c r="K283" i="11"/>
  <c r="K387" i="11"/>
  <c r="K451" i="11"/>
  <c r="K517" i="11"/>
  <c r="K572" i="11"/>
  <c r="K606" i="11"/>
  <c r="K640" i="11"/>
  <c r="K691" i="11"/>
  <c r="K742" i="11"/>
  <c r="K777" i="11"/>
  <c r="K845" i="11"/>
  <c r="K896" i="11"/>
  <c r="K412" i="11"/>
  <c r="K787" i="11"/>
  <c r="K187" i="11"/>
  <c r="K635" i="11"/>
  <c r="K121" i="11"/>
  <c r="K210" i="11"/>
  <c r="K284" i="11"/>
  <c r="K349" i="11"/>
  <c r="K395" i="11"/>
  <c r="K421" i="11"/>
  <c r="K452" i="11"/>
  <c r="K478" i="11"/>
  <c r="K498" i="11"/>
  <c r="K518" i="11"/>
  <c r="K539" i="11"/>
  <c r="K556" i="11"/>
  <c r="K573" i="11"/>
  <c r="K590" i="11"/>
  <c r="K607" i="11"/>
  <c r="K624" i="11"/>
  <c r="K641" i="11"/>
  <c r="K658" i="11"/>
  <c r="K675" i="11"/>
  <c r="K692" i="11"/>
  <c r="K709" i="11"/>
  <c r="K726" i="11"/>
  <c r="K744" i="11"/>
  <c r="K761" i="11"/>
  <c r="K778" i="11"/>
  <c r="K795" i="11"/>
  <c r="K812" i="11"/>
  <c r="K829" i="11"/>
  <c r="K846" i="11"/>
  <c r="K863" i="11"/>
  <c r="K880" i="11"/>
  <c r="K897" i="11"/>
  <c r="K913" i="11"/>
  <c r="K2" i="11"/>
  <c r="K883" i="11"/>
  <c r="K714" i="11"/>
  <c r="K901" i="11"/>
  <c r="K902" i="11"/>
  <c r="K784" i="11"/>
  <c r="K903" i="11"/>
  <c r="K888" i="11"/>
  <c r="K633" i="11"/>
  <c r="K786" i="11"/>
  <c r="K921" i="11"/>
  <c r="K511" i="11"/>
  <c r="K685" i="11"/>
  <c r="K890" i="11"/>
  <c r="K566" i="11"/>
  <c r="K840" i="11"/>
  <c r="K122" i="11"/>
  <c r="K211" i="11"/>
  <c r="K285" i="11"/>
  <c r="K356" i="11"/>
  <c r="K396" i="11"/>
  <c r="K428" i="11"/>
  <c r="K453" i="11"/>
  <c r="K479" i="11"/>
  <c r="K499" i="11"/>
  <c r="K520" i="11"/>
  <c r="K540" i="11"/>
  <c r="K557" i="11"/>
  <c r="K574" i="11"/>
  <c r="K591" i="11"/>
  <c r="K608" i="11"/>
  <c r="K625" i="11"/>
  <c r="K642" i="11"/>
  <c r="K659" i="11"/>
  <c r="K676" i="11"/>
  <c r="K693" i="11"/>
  <c r="K710" i="11"/>
  <c r="K728" i="11"/>
  <c r="K745" i="11"/>
  <c r="K762" i="11"/>
  <c r="K779" i="11"/>
  <c r="K796" i="11"/>
  <c r="K813" i="11"/>
  <c r="K830" i="11"/>
  <c r="K847" i="11"/>
  <c r="K864" i="11"/>
  <c r="K881" i="11"/>
  <c r="K898" i="11"/>
  <c r="K914" i="11"/>
  <c r="K899" i="11"/>
  <c r="K849" i="11"/>
  <c r="K916" i="11"/>
  <c r="K731" i="11"/>
  <c r="K867" i="11"/>
  <c r="K817" i="11"/>
  <c r="K918" i="11"/>
  <c r="K852" i="11"/>
  <c r="K919" i="11"/>
  <c r="K802" i="11"/>
  <c r="K920" i="11"/>
  <c r="K667" i="11"/>
  <c r="K769" i="11"/>
  <c r="K905" i="11"/>
  <c r="K634" i="11"/>
  <c r="K74" i="11"/>
  <c r="K531" i="11"/>
  <c r="K788" i="11"/>
  <c r="K123" i="11"/>
  <c r="K217" i="11"/>
  <c r="K301" i="11"/>
  <c r="K363" i="11"/>
  <c r="K399" i="11"/>
  <c r="K429" i="11"/>
  <c r="K454" i="11"/>
  <c r="K480" i="11"/>
  <c r="K500" i="11"/>
  <c r="K523" i="11"/>
  <c r="K541" i="11"/>
  <c r="K558" i="11"/>
  <c r="K575" i="11"/>
  <c r="K592" i="11"/>
  <c r="K609" i="11"/>
  <c r="K626" i="11"/>
  <c r="K643" i="11"/>
  <c r="K660" i="11"/>
  <c r="K677" i="11"/>
  <c r="K694" i="11"/>
  <c r="K712" i="11"/>
  <c r="K729" i="11"/>
  <c r="K746" i="11"/>
  <c r="K763" i="11"/>
  <c r="K780" i="11"/>
  <c r="K797" i="11"/>
  <c r="K814" i="11"/>
  <c r="K831" i="11"/>
  <c r="K848" i="11"/>
  <c r="K865" i="11"/>
  <c r="K882" i="11"/>
  <c r="K915" i="11"/>
  <c r="K866" i="11"/>
  <c r="K765" i="11"/>
  <c r="K816" i="11"/>
  <c r="K884" i="11"/>
  <c r="K783" i="11"/>
  <c r="K851" i="11"/>
  <c r="K767" i="11"/>
  <c r="K869" i="11"/>
  <c r="K853" i="11"/>
  <c r="K598" i="11"/>
  <c r="K803" i="11"/>
  <c r="K256" i="11"/>
  <c r="K600" i="11"/>
  <c r="K804" i="11"/>
  <c r="K382" i="11"/>
  <c r="K601" i="11"/>
  <c r="K771" i="11"/>
  <c r="K923" i="11"/>
  <c r="K3" i="11"/>
  <c r="K142" i="11"/>
  <c r="K234" i="11"/>
  <c r="K302" i="11"/>
  <c r="K364" i="11"/>
  <c r="K400" i="11"/>
  <c r="K430" i="11"/>
  <c r="K460" i="11"/>
  <c r="K481" i="11"/>
  <c r="K501" i="11"/>
  <c r="K524" i="11"/>
  <c r="K542" i="11"/>
  <c r="K559" i="11"/>
  <c r="K576" i="11"/>
  <c r="K593" i="11"/>
  <c r="K610" i="11"/>
  <c r="K627" i="11"/>
  <c r="K644" i="11"/>
  <c r="K661" i="11"/>
  <c r="K678" i="11"/>
  <c r="K696" i="11"/>
  <c r="K713" i="11"/>
  <c r="K730" i="11"/>
  <c r="K747" i="11"/>
  <c r="K764" i="11"/>
  <c r="K781" i="11"/>
  <c r="K798" i="11"/>
  <c r="K815" i="11"/>
  <c r="K832" i="11"/>
  <c r="K900" i="11"/>
  <c r="K782" i="11"/>
  <c r="K833" i="11"/>
  <c r="K917" i="11"/>
  <c r="K885" i="11"/>
  <c r="K801" i="11"/>
  <c r="K581" i="11"/>
  <c r="K889" i="11"/>
  <c r="K379" i="11"/>
  <c r="K702" i="11"/>
  <c r="K444" i="11"/>
  <c r="K512" i="11"/>
  <c r="K737" i="11"/>
  <c r="K857" i="11"/>
  <c r="K27" i="11"/>
  <c r="K143" i="11"/>
  <c r="K235" i="11"/>
  <c r="K303" i="11"/>
  <c r="K365" i="11"/>
  <c r="K401" i="11"/>
  <c r="K433" i="11"/>
  <c r="K461" i="11"/>
  <c r="K482" i="11"/>
  <c r="K502" i="11"/>
  <c r="K525" i="11"/>
  <c r="K543" i="11"/>
  <c r="K560" i="11"/>
  <c r="K577" i="11"/>
  <c r="K594" i="11"/>
  <c r="K611" i="11"/>
  <c r="K628" i="11"/>
  <c r="K645" i="11"/>
  <c r="K662" i="11"/>
  <c r="K680" i="11"/>
  <c r="K697" i="11"/>
  <c r="K748" i="11"/>
  <c r="K799" i="11"/>
  <c r="K850" i="11"/>
  <c r="K834" i="11"/>
  <c r="K818" i="11"/>
  <c r="K836" i="11"/>
  <c r="K752" i="11"/>
  <c r="K50" i="11"/>
  <c r="K582" i="11"/>
  <c r="K821" i="11"/>
  <c r="K492" i="11"/>
  <c r="K584" i="11"/>
  <c r="K754" i="11"/>
  <c r="K28" i="11"/>
  <c r="K144" i="11"/>
  <c r="K236" i="11"/>
  <c r="K304" i="11"/>
  <c r="K366" i="11"/>
  <c r="K402" i="11"/>
  <c r="K434" i="11"/>
  <c r="K462" i="11"/>
  <c r="K483" i="11"/>
  <c r="K507" i="11"/>
  <c r="K526" i="11"/>
  <c r="K544" i="11"/>
  <c r="K561" i="11"/>
  <c r="K578" i="11"/>
  <c r="K595" i="11"/>
  <c r="K612" i="11"/>
  <c r="K629" i="11"/>
  <c r="K646" i="11"/>
  <c r="K664" i="11"/>
  <c r="K681" i="11"/>
  <c r="K698" i="11"/>
  <c r="K715" i="11"/>
  <c r="K732" i="11"/>
  <c r="K749" i="11"/>
  <c r="K766" i="11"/>
  <c r="K800" i="11"/>
  <c r="K868" i="11"/>
  <c r="K886" i="11"/>
  <c r="K870" i="11"/>
  <c r="K718" i="11"/>
  <c r="K872" i="11"/>
  <c r="K323" i="11"/>
  <c r="K548" i="11"/>
  <c r="K753" i="11"/>
  <c r="K468" i="11"/>
  <c r="K686" i="11"/>
  <c r="K805" i="11"/>
  <c r="K29" i="11"/>
  <c r="K161" i="11"/>
  <c r="K237" i="11"/>
  <c r="K305" i="11"/>
  <c r="K367" i="11"/>
  <c r="K403" i="11"/>
  <c r="K435" i="11"/>
  <c r="K464" i="11"/>
  <c r="K484" i="11"/>
  <c r="K508" i="11"/>
  <c r="K527" i="11"/>
  <c r="K545" i="11"/>
  <c r="K562" i="11"/>
  <c r="K579" i="11"/>
  <c r="K596" i="11"/>
  <c r="K613" i="11"/>
  <c r="K630" i="11"/>
  <c r="K648" i="11"/>
  <c r="K665" i="11"/>
  <c r="K682" i="11"/>
  <c r="K699" i="11"/>
  <c r="K716" i="11"/>
  <c r="K733" i="11"/>
  <c r="K750" i="11"/>
  <c r="K835" i="11"/>
  <c r="K904" i="11"/>
  <c r="K650" i="11"/>
  <c r="K854" i="11"/>
  <c r="K491" i="11"/>
  <c r="K668" i="11"/>
  <c r="K873" i="11"/>
  <c r="K257" i="11"/>
  <c r="K618" i="11"/>
  <c r="K907" i="11"/>
  <c r="K48" i="11"/>
  <c r="K163" i="11"/>
  <c r="K238" i="11"/>
  <c r="K321" i="11"/>
  <c r="K368" i="11"/>
  <c r="K404" i="11"/>
  <c r="K436" i="11"/>
  <c r="K465" i="11"/>
  <c r="K485" i="11"/>
  <c r="K509" i="11"/>
  <c r="K528" i="11"/>
  <c r="K546" i="11"/>
  <c r="K563" i="11"/>
  <c r="K580" i="11"/>
  <c r="K597" i="11"/>
  <c r="K614" i="11"/>
  <c r="K632" i="11"/>
  <c r="K649" i="11"/>
  <c r="K666" i="11"/>
  <c r="K683" i="11"/>
  <c r="K700" i="11"/>
  <c r="K717" i="11"/>
  <c r="K734" i="11"/>
  <c r="K751" i="11"/>
  <c r="K768" i="11"/>
  <c r="K785" i="11"/>
  <c r="K819" i="11"/>
  <c r="K701" i="11"/>
  <c r="K820" i="11"/>
  <c r="K530" i="11"/>
  <c r="K770" i="11"/>
  <c r="K549" i="11"/>
  <c r="K891" i="11"/>
  <c r="K49" i="11"/>
  <c r="K169" i="11"/>
  <c r="K255" i="11"/>
  <c r="K322" i="11"/>
  <c r="K378" i="11"/>
  <c r="K411" i="11"/>
  <c r="K437" i="11"/>
  <c r="K466" i="11"/>
  <c r="K486" i="11"/>
  <c r="K510" i="11"/>
  <c r="K529" i="11"/>
  <c r="K547" i="11"/>
  <c r="K564" i="11"/>
  <c r="K616" i="11"/>
  <c r="K684" i="11"/>
  <c r="K735" i="11"/>
  <c r="K837" i="11"/>
  <c r="K170" i="11"/>
  <c r="K438" i="11"/>
  <c r="K565" i="11"/>
  <c r="K736" i="11"/>
  <c r="K922" i="11"/>
  <c r="K703" i="11"/>
  <c r="C3" i="24"/>
  <c r="C6" i="24" s="1"/>
  <c r="B5" i="24"/>
  <c r="E5" i="24" s="1"/>
  <c r="B4" i="24"/>
  <c r="E4" i="24" s="1"/>
  <c r="B3" i="24"/>
  <c r="E3" i="24"/>
  <c r="B6" i="24" l="1"/>
  <c r="E6" i="24"/>
  <c r="G6" i="24" s="1"/>
  <c r="J3" i="11" l="1"/>
  <c r="J19" i="11"/>
  <c r="J35" i="11"/>
  <c r="J51" i="11"/>
  <c r="J67" i="11"/>
  <c r="J83" i="11"/>
  <c r="J99" i="11"/>
  <c r="J115" i="11"/>
  <c r="J131" i="11"/>
  <c r="J147" i="11"/>
  <c r="J163" i="11"/>
  <c r="J179" i="11"/>
  <c r="J195" i="11"/>
  <c r="J211" i="11"/>
  <c r="J227" i="11"/>
  <c r="J243" i="11"/>
  <c r="J259" i="11"/>
  <c r="J275" i="11"/>
  <c r="J291" i="11"/>
  <c r="J307" i="11"/>
  <c r="J323" i="11"/>
  <c r="J339" i="11"/>
  <c r="J355" i="11"/>
  <c r="J371" i="11"/>
  <c r="J387" i="11"/>
  <c r="J403" i="11"/>
  <c r="J419" i="11"/>
  <c r="J435" i="11"/>
  <c r="J451" i="11"/>
  <c r="J467" i="11"/>
  <c r="J483" i="11"/>
  <c r="J499" i="11"/>
  <c r="J515" i="11"/>
  <c r="J531" i="11"/>
  <c r="J547" i="11"/>
  <c r="J563" i="11"/>
  <c r="J579" i="11"/>
  <c r="J595" i="11"/>
  <c r="J611" i="11"/>
  <c r="J627" i="11"/>
  <c r="J643" i="11"/>
  <c r="J659" i="11"/>
  <c r="J675" i="11"/>
  <c r="J691" i="11"/>
  <c r="J707" i="11"/>
  <c r="J723" i="11"/>
  <c r="J739" i="11"/>
  <c r="J755" i="11"/>
  <c r="J771" i="11"/>
  <c r="J787" i="11"/>
  <c r="J803" i="11"/>
  <c r="J819" i="11"/>
  <c r="J835" i="11"/>
  <c r="J851" i="11"/>
  <c r="J867" i="11"/>
  <c r="J883" i="11"/>
  <c r="J899" i="11"/>
  <c r="J915" i="11"/>
  <c r="J775" i="11"/>
  <c r="J887" i="11"/>
  <c r="J792" i="11"/>
  <c r="J888" i="11"/>
  <c r="J873" i="11"/>
  <c r="J890" i="11"/>
  <c r="J813" i="11"/>
  <c r="J718" i="11"/>
  <c r="J880" i="11"/>
  <c r="J17" i="11"/>
  <c r="J289" i="11"/>
  <c r="J433" i="11"/>
  <c r="J561" i="11"/>
  <c r="J769" i="11"/>
  <c r="J865" i="11"/>
  <c r="J50" i="11"/>
  <c r="J194" i="11"/>
  <c r="J258" i="11"/>
  <c r="J354" i="11"/>
  <c r="J450" i="11"/>
  <c r="J546" i="11"/>
  <c r="J594" i="11"/>
  <c r="J626" i="11"/>
  <c r="J722" i="11"/>
  <c r="J802" i="11"/>
  <c r="J882" i="11"/>
  <c r="J4" i="11"/>
  <c r="J20" i="11"/>
  <c r="J36" i="11"/>
  <c r="J52" i="11"/>
  <c r="J68" i="11"/>
  <c r="J84" i="11"/>
  <c r="J100" i="11"/>
  <c r="J116" i="11"/>
  <c r="J132" i="11"/>
  <c r="J148" i="11"/>
  <c r="J164" i="11"/>
  <c r="J180" i="11"/>
  <c r="J196" i="11"/>
  <c r="J212" i="11"/>
  <c r="J228" i="11"/>
  <c r="J244" i="11"/>
  <c r="J260" i="11"/>
  <c r="J276" i="11"/>
  <c r="J292" i="11"/>
  <c r="J308" i="11"/>
  <c r="J324" i="11"/>
  <c r="J340" i="11"/>
  <c r="J356" i="11"/>
  <c r="J372" i="11"/>
  <c r="J388" i="11"/>
  <c r="J404" i="11"/>
  <c r="J420" i="11"/>
  <c r="J436" i="11"/>
  <c r="J452" i="11"/>
  <c r="J468" i="11"/>
  <c r="J484" i="11"/>
  <c r="J500" i="11"/>
  <c r="J516" i="11"/>
  <c r="J532" i="11"/>
  <c r="J548" i="11"/>
  <c r="J564" i="11"/>
  <c r="J580" i="11"/>
  <c r="J596" i="11"/>
  <c r="J612" i="11"/>
  <c r="J628" i="11"/>
  <c r="J644" i="11"/>
  <c r="J660" i="11"/>
  <c r="J676" i="11"/>
  <c r="J692" i="11"/>
  <c r="J708" i="11"/>
  <c r="J724" i="11"/>
  <c r="J740" i="11"/>
  <c r="J756" i="11"/>
  <c r="J772" i="11"/>
  <c r="J788" i="11"/>
  <c r="J804" i="11"/>
  <c r="J820" i="11"/>
  <c r="J836" i="11"/>
  <c r="J852" i="11"/>
  <c r="J868" i="11"/>
  <c r="J884" i="11"/>
  <c r="J900" i="11"/>
  <c r="J916" i="11"/>
  <c r="J807" i="11"/>
  <c r="J903" i="11"/>
  <c r="J776" i="11"/>
  <c r="J856" i="11"/>
  <c r="J857" i="11"/>
  <c r="J921" i="11"/>
  <c r="J892" i="11"/>
  <c r="J686" i="11"/>
  <c r="J878" i="11"/>
  <c r="J816" i="11"/>
  <c r="J145" i="11"/>
  <c r="J641" i="11"/>
  <c r="J162" i="11"/>
  <c r="J466" i="11"/>
  <c r="J834" i="11"/>
  <c r="J5" i="11"/>
  <c r="J21" i="11"/>
  <c r="J37" i="11"/>
  <c r="J53" i="11"/>
  <c r="J69" i="11"/>
  <c r="J85" i="11"/>
  <c r="J101" i="11"/>
  <c r="J117" i="11"/>
  <c r="J133" i="11"/>
  <c r="J149" i="11"/>
  <c r="J165" i="11"/>
  <c r="J181" i="11"/>
  <c r="J197" i="11"/>
  <c r="J213" i="11"/>
  <c r="J229" i="11"/>
  <c r="J245" i="11"/>
  <c r="J261" i="11"/>
  <c r="J277" i="11"/>
  <c r="J293" i="11"/>
  <c r="J309" i="11"/>
  <c r="J325" i="11"/>
  <c r="J341" i="11"/>
  <c r="J357" i="11"/>
  <c r="J373" i="11"/>
  <c r="J389" i="11"/>
  <c r="J405" i="11"/>
  <c r="J421" i="11"/>
  <c r="J437" i="11"/>
  <c r="J453" i="11"/>
  <c r="J469" i="11"/>
  <c r="J485" i="11"/>
  <c r="J501" i="11"/>
  <c r="J517" i="11"/>
  <c r="J533" i="11"/>
  <c r="J549" i="11"/>
  <c r="J565" i="11"/>
  <c r="J581" i="11"/>
  <c r="J597" i="11"/>
  <c r="J613" i="11"/>
  <c r="J629" i="11"/>
  <c r="J645" i="11"/>
  <c r="J661" i="11"/>
  <c r="J677" i="11"/>
  <c r="J693" i="11"/>
  <c r="J709" i="11"/>
  <c r="J725" i="11"/>
  <c r="J741" i="11"/>
  <c r="J757" i="11"/>
  <c r="J773" i="11"/>
  <c r="J789" i="11"/>
  <c r="J805" i="11"/>
  <c r="J821" i="11"/>
  <c r="J837" i="11"/>
  <c r="J853" i="11"/>
  <c r="J869" i="11"/>
  <c r="J885" i="11"/>
  <c r="J901" i="11"/>
  <c r="J917" i="11"/>
  <c r="J743" i="11"/>
  <c r="J823" i="11"/>
  <c r="J871" i="11"/>
  <c r="J920" i="11"/>
  <c r="J825" i="11"/>
  <c r="J877" i="11"/>
  <c r="J830" i="11"/>
  <c r="J927" i="11"/>
  <c r="J704" i="11"/>
  <c r="J177" i="11"/>
  <c r="J593" i="11"/>
  <c r="J130" i="11"/>
  <c r="J386" i="11"/>
  <c r="J674" i="11"/>
  <c r="J6" i="11"/>
  <c r="J22" i="11"/>
  <c r="J38" i="11"/>
  <c r="J54" i="11"/>
  <c r="J70" i="11"/>
  <c r="J86" i="11"/>
  <c r="J102" i="11"/>
  <c r="J118" i="11"/>
  <c r="J134" i="11"/>
  <c r="J150" i="11"/>
  <c r="J166" i="11"/>
  <c r="J182" i="11"/>
  <c r="J198" i="11"/>
  <c r="J214" i="11"/>
  <c r="J230" i="11"/>
  <c r="J246" i="11"/>
  <c r="J262" i="11"/>
  <c r="J278" i="11"/>
  <c r="J294" i="11"/>
  <c r="J310" i="11"/>
  <c r="J326" i="11"/>
  <c r="J342" i="11"/>
  <c r="J358" i="11"/>
  <c r="J374" i="11"/>
  <c r="J390" i="11"/>
  <c r="J406" i="11"/>
  <c r="J422" i="11"/>
  <c r="J438" i="11"/>
  <c r="J454" i="11"/>
  <c r="J470" i="11"/>
  <c r="J486" i="11"/>
  <c r="J502" i="11"/>
  <c r="J518" i="11"/>
  <c r="J534" i="11"/>
  <c r="J550" i="11"/>
  <c r="J566" i="11"/>
  <c r="J582" i="11"/>
  <c r="J598" i="11"/>
  <c r="J614" i="11"/>
  <c r="J630" i="11"/>
  <c r="J646" i="11"/>
  <c r="J662" i="11"/>
  <c r="J678" i="11"/>
  <c r="J694" i="11"/>
  <c r="J710" i="11"/>
  <c r="J726" i="11"/>
  <c r="J742" i="11"/>
  <c r="J758" i="11"/>
  <c r="J774" i="11"/>
  <c r="J790" i="11"/>
  <c r="J806" i="11"/>
  <c r="J822" i="11"/>
  <c r="J838" i="11"/>
  <c r="J854" i="11"/>
  <c r="J870" i="11"/>
  <c r="J886" i="11"/>
  <c r="J902" i="11"/>
  <c r="J918" i="11"/>
  <c r="J744" i="11"/>
  <c r="J840" i="11"/>
  <c r="J7" i="11"/>
  <c r="J23" i="11"/>
  <c r="J39" i="11"/>
  <c r="J55" i="11"/>
  <c r="J71" i="11"/>
  <c r="J87" i="11"/>
  <c r="J103" i="11"/>
  <c r="J119" i="11"/>
  <c r="J135" i="11"/>
  <c r="J151" i="11"/>
  <c r="J167" i="11"/>
  <c r="J183" i="11"/>
  <c r="J199" i="11"/>
  <c r="J215" i="11"/>
  <c r="J231" i="11"/>
  <c r="J247" i="11"/>
  <c r="J263" i="11"/>
  <c r="J279" i="11"/>
  <c r="J295" i="11"/>
  <c r="J311" i="11"/>
  <c r="J327" i="11"/>
  <c r="J343" i="11"/>
  <c r="J359" i="11"/>
  <c r="J375" i="11"/>
  <c r="J391" i="11"/>
  <c r="J407" i="11"/>
  <c r="J423" i="11"/>
  <c r="J439" i="11"/>
  <c r="J455" i="11"/>
  <c r="J471" i="11"/>
  <c r="J487" i="11"/>
  <c r="J503" i="11"/>
  <c r="J519" i="11"/>
  <c r="J535" i="11"/>
  <c r="J551" i="11"/>
  <c r="J567" i="11"/>
  <c r="J583" i="11"/>
  <c r="J599" i="11"/>
  <c r="J615" i="11"/>
  <c r="J631" i="11"/>
  <c r="J647" i="11"/>
  <c r="J663" i="11"/>
  <c r="J679" i="11"/>
  <c r="J695" i="11"/>
  <c r="J711" i="11"/>
  <c r="J727" i="11"/>
  <c r="J759" i="11"/>
  <c r="J791" i="11"/>
  <c r="J839" i="11"/>
  <c r="J855" i="11"/>
  <c r="J919" i="11"/>
  <c r="J824" i="11"/>
  <c r="J904" i="11"/>
  <c r="J889" i="11"/>
  <c r="J874" i="11"/>
  <c r="J906" i="11"/>
  <c r="J829" i="11"/>
  <c r="J798" i="11"/>
  <c r="J768" i="11"/>
  <c r="J65" i="11"/>
  <c r="J257" i="11"/>
  <c r="J369" i="11"/>
  <c r="J465" i="11"/>
  <c r="J657" i="11"/>
  <c r="J8" i="11"/>
  <c r="J24" i="11"/>
  <c r="J40" i="11"/>
  <c r="J56" i="11"/>
  <c r="J72" i="11"/>
  <c r="J88" i="11"/>
  <c r="J104" i="11"/>
  <c r="J120" i="11"/>
  <c r="J136" i="11"/>
  <c r="J152" i="11"/>
  <c r="J168" i="11"/>
  <c r="J184" i="11"/>
  <c r="J200" i="11"/>
  <c r="J216" i="11"/>
  <c r="J232" i="11"/>
  <c r="J248" i="11"/>
  <c r="J264" i="11"/>
  <c r="J280" i="11"/>
  <c r="J296" i="11"/>
  <c r="J312" i="11"/>
  <c r="J328" i="11"/>
  <c r="J344" i="11"/>
  <c r="J360" i="11"/>
  <c r="J376" i="11"/>
  <c r="J392" i="11"/>
  <c r="J408" i="11"/>
  <c r="J424" i="11"/>
  <c r="J440" i="11"/>
  <c r="J456" i="11"/>
  <c r="J472" i="11"/>
  <c r="J488" i="11"/>
  <c r="J504" i="11"/>
  <c r="J520" i="11"/>
  <c r="J536" i="11"/>
  <c r="J552" i="11"/>
  <c r="J568" i="11"/>
  <c r="J584" i="11"/>
  <c r="J600" i="11"/>
  <c r="J616" i="11"/>
  <c r="J632" i="11"/>
  <c r="J648" i="11"/>
  <c r="J664" i="11"/>
  <c r="J680" i="11"/>
  <c r="J696" i="11"/>
  <c r="J712" i="11"/>
  <c r="J728" i="11"/>
  <c r="J760" i="11"/>
  <c r="J808" i="11"/>
  <c r="J872" i="11"/>
  <c r="J905" i="11"/>
  <c r="J797" i="11"/>
  <c r="J814" i="11"/>
  <c r="J926" i="11"/>
  <c r="J864" i="11"/>
  <c r="J97" i="11"/>
  <c r="J305" i="11"/>
  <c r="J481" i="11"/>
  <c r="J721" i="11"/>
  <c r="J897" i="11"/>
  <c r="J82" i="11"/>
  <c r="J274" i="11"/>
  <c r="J418" i="11"/>
  <c r="J578" i="11"/>
  <c r="J754" i="11"/>
  <c r="J898" i="11"/>
  <c r="J9" i="11"/>
  <c r="J25" i="11"/>
  <c r="J41" i="11"/>
  <c r="J57" i="11"/>
  <c r="J73" i="11"/>
  <c r="J89" i="11"/>
  <c r="J105" i="11"/>
  <c r="J121" i="11"/>
  <c r="J137" i="11"/>
  <c r="J153" i="11"/>
  <c r="J169" i="11"/>
  <c r="J185" i="11"/>
  <c r="J201" i="11"/>
  <c r="J217" i="11"/>
  <c r="J233" i="11"/>
  <c r="J249" i="11"/>
  <c r="J265" i="11"/>
  <c r="J281" i="11"/>
  <c r="J297" i="11"/>
  <c r="J313" i="11"/>
  <c r="J329" i="11"/>
  <c r="J345" i="11"/>
  <c r="J361" i="11"/>
  <c r="J377" i="11"/>
  <c r="J393" i="11"/>
  <c r="J409" i="11"/>
  <c r="J425" i="11"/>
  <c r="J441" i="11"/>
  <c r="J457" i="11"/>
  <c r="J473" i="11"/>
  <c r="J489" i="11"/>
  <c r="J505" i="11"/>
  <c r="J521" i="11"/>
  <c r="J537" i="11"/>
  <c r="J553" i="11"/>
  <c r="J569" i="11"/>
  <c r="J585" i="11"/>
  <c r="J601" i="11"/>
  <c r="J617" i="11"/>
  <c r="J633" i="11"/>
  <c r="J649" i="11"/>
  <c r="J665" i="11"/>
  <c r="J681" i="11"/>
  <c r="J697" i="11"/>
  <c r="J713" i="11"/>
  <c r="J729" i="11"/>
  <c r="J745" i="11"/>
  <c r="J761" i="11"/>
  <c r="J777" i="11"/>
  <c r="J793" i="11"/>
  <c r="J809" i="11"/>
  <c r="J841" i="11"/>
  <c r="J876" i="11"/>
  <c r="J893" i="11"/>
  <c r="J766" i="11"/>
  <c r="J910" i="11"/>
  <c r="J736" i="11"/>
  <c r="J2" i="11"/>
  <c r="J193" i="11"/>
  <c r="J625" i="11"/>
  <c r="J98" i="11"/>
  <c r="J370" i="11"/>
  <c r="J706" i="11"/>
  <c r="J10" i="11"/>
  <c r="J26" i="11"/>
  <c r="J42" i="11"/>
  <c r="J58" i="11"/>
  <c r="J74" i="11"/>
  <c r="J90" i="11"/>
  <c r="J106" i="11"/>
  <c r="J122" i="11"/>
  <c r="J138" i="11"/>
  <c r="J154" i="11"/>
  <c r="J170" i="11"/>
  <c r="J186" i="11"/>
  <c r="J202" i="11"/>
  <c r="J218" i="11"/>
  <c r="J234" i="11"/>
  <c r="J250" i="11"/>
  <c r="J266" i="11"/>
  <c r="J282" i="11"/>
  <c r="J298" i="11"/>
  <c r="J314" i="11"/>
  <c r="J330" i="11"/>
  <c r="J346" i="11"/>
  <c r="J362" i="11"/>
  <c r="J378" i="11"/>
  <c r="J394" i="11"/>
  <c r="J410" i="11"/>
  <c r="J426" i="11"/>
  <c r="J442" i="11"/>
  <c r="J458" i="11"/>
  <c r="J474" i="11"/>
  <c r="J490" i="11"/>
  <c r="J506" i="11"/>
  <c r="J522" i="11"/>
  <c r="J538" i="11"/>
  <c r="J554" i="11"/>
  <c r="J570" i="11"/>
  <c r="J586" i="11"/>
  <c r="J602" i="11"/>
  <c r="J618" i="11"/>
  <c r="J634" i="11"/>
  <c r="J650" i="11"/>
  <c r="J666" i="11"/>
  <c r="J682" i="11"/>
  <c r="J698" i="11"/>
  <c r="J714" i="11"/>
  <c r="J730" i="11"/>
  <c r="J746" i="11"/>
  <c r="J762" i="11"/>
  <c r="J778" i="11"/>
  <c r="J794" i="11"/>
  <c r="J810" i="11"/>
  <c r="J826" i="11"/>
  <c r="J842" i="11"/>
  <c r="J858" i="11"/>
  <c r="J922" i="11"/>
  <c r="J861" i="11"/>
  <c r="J702" i="11"/>
  <c r="J848" i="11"/>
  <c r="J912" i="11"/>
  <c r="J81" i="11"/>
  <c r="J241" i="11"/>
  <c r="J353" i="11"/>
  <c r="J449" i="11"/>
  <c r="J609" i="11"/>
  <c r="J785" i="11"/>
  <c r="J849" i="11"/>
  <c r="J34" i="11"/>
  <c r="J242" i="11"/>
  <c r="J338" i="11"/>
  <c r="J530" i="11"/>
  <c r="J658" i="11"/>
  <c r="J11" i="11"/>
  <c r="J27" i="11"/>
  <c r="J43" i="11"/>
  <c r="J59" i="11"/>
  <c r="J75" i="11"/>
  <c r="J91" i="11"/>
  <c r="J107" i="11"/>
  <c r="J123" i="11"/>
  <c r="J139" i="11"/>
  <c r="J155" i="11"/>
  <c r="J171" i="11"/>
  <c r="J187" i="11"/>
  <c r="J203" i="11"/>
  <c r="J219" i="11"/>
  <c r="J235" i="11"/>
  <c r="J251" i="11"/>
  <c r="J267" i="11"/>
  <c r="J283" i="11"/>
  <c r="J299" i="11"/>
  <c r="J315" i="11"/>
  <c r="J331" i="11"/>
  <c r="J347" i="11"/>
  <c r="J363" i="11"/>
  <c r="J379" i="11"/>
  <c r="J395" i="11"/>
  <c r="J411" i="11"/>
  <c r="J427" i="11"/>
  <c r="J443" i="11"/>
  <c r="J459" i="11"/>
  <c r="J475" i="11"/>
  <c r="J491" i="11"/>
  <c r="J507" i="11"/>
  <c r="J523" i="11"/>
  <c r="J539" i="11"/>
  <c r="J555" i="11"/>
  <c r="J571" i="11"/>
  <c r="J587" i="11"/>
  <c r="J603" i="11"/>
  <c r="J619" i="11"/>
  <c r="J635" i="11"/>
  <c r="J651" i="11"/>
  <c r="J667" i="11"/>
  <c r="J683" i="11"/>
  <c r="J699" i="11"/>
  <c r="J715" i="11"/>
  <c r="J731" i="11"/>
  <c r="J747" i="11"/>
  <c r="J763" i="11"/>
  <c r="J779" i="11"/>
  <c r="J795" i="11"/>
  <c r="J811" i="11"/>
  <c r="J827" i="11"/>
  <c r="J843" i="11"/>
  <c r="J859" i="11"/>
  <c r="J875" i="11"/>
  <c r="J891" i="11"/>
  <c r="J907" i="11"/>
  <c r="J923" i="11"/>
  <c r="J844" i="11"/>
  <c r="J924" i="11"/>
  <c r="J925" i="11"/>
  <c r="J782" i="11"/>
  <c r="J784" i="11"/>
  <c r="J33" i="11"/>
  <c r="J273" i="11"/>
  <c r="J385" i="11"/>
  <c r="J513" i="11"/>
  <c r="J673" i="11"/>
  <c r="J817" i="11"/>
  <c r="J12" i="11"/>
  <c r="J28" i="11"/>
  <c r="J44" i="11"/>
  <c r="J60" i="11"/>
  <c r="J76" i="11"/>
  <c r="J92" i="11"/>
  <c r="J108" i="11"/>
  <c r="J124" i="11"/>
  <c r="J140" i="11"/>
  <c r="J156" i="11"/>
  <c r="J172" i="11"/>
  <c r="J188" i="11"/>
  <c r="J204" i="11"/>
  <c r="J220" i="11"/>
  <c r="J236" i="11"/>
  <c r="J252" i="11"/>
  <c r="J268" i="11"/>
  <c r="J284" i="11"/>
  <c r="J300" i="11"/>
  <c r="J316" i="11"/>
  <c r="J332" i="11"/>
  <c r="J348" i="11"/>
  <c r="J364" i="11"/>
  <c r="J380" i="11"/>
  <c r="J396" i="11"/>
  <c r="J412" i="11"/>
  <c r="J428" i="11"/>
  <c r="J444" i="11"/>
  <c r="J460" i="11"/>
  <c r="J476" i="11"/>
  <c r="J492" i="11"/>
  <c r="J508" i="11"/>
  <c r="J524" i="11"/>
  <c r="J540" i="11"/>
  <c r="J556" i="11"/>
  <c r="J572" i="11"/>
  <c r="J588" i="11"/>
  <c r="J604" i="11"/>
  <c r="J620" i="11"/>
  <c r="J636" i="11"/>
  <c r="J652" i="11"/>
  <c r="J668" i="11"/>
  <c r="J684" i="11"/>
  <c r="J700" i="11"/>
  <c r="J716" i="11"/>
  <c r="J732" i="11"/>
  <c r="J748" i="11"/>
  <c r="J764" i="11"/>
  <c r="J780" i="11"/>
  <c r="J796" i="11"/>
  <c r="J812" i="11"/>
  <c r="J828" i="11"/>
  <c r="J860" i="11"/>
  <c r="J908" i="11"/>
  <c r="J909" i="11"/>
  <c r="J734" i="11"/>
  <c r="J800" i="11"/>
  <c r="J896" i="11"/>
  <c r="J49" i="11"/>
  <c r="J225" i="11"/>
  <c r="J337" i="11"/>
  <c r="J417" i="11"/>
  <c r="J497" i="11"/>
  <c r="J545" i="11"/>
  <c r="J689" i="11"/>
  <c r="J801" i="11"/>
  <c r="J833" i="11"/>
  <c r="J881" i="11"/>
  <c r="J18" i="11"/>
  <c r="J226" i="11"/>
  <c r="J306" i="11"/>
  <c r="J514" i="11"/>
  <c r="J610" i="11"/>
  <c r="J738" i="11"/>
  <c r="J818" i="11"/>
  <c r="J914" i="11"/>
  <c r="J13" i="11"/>
  <c r="J29" i="11"/>
  <c r="J45" i="11"/>
  <c r="J61" i="11"/>
  <c r="J77" i="11"/>
  <c r="J93" i="11"/>
  <c r="J109" i="11"/>
  <c r="J125" i="11"/>
  <c r="J141" i="11"/>
  <c r="J157" i="11"/>
  <c r="J173" i="11"/>
  <c r="J189" i="11"/>
  <c r="J205" i="11"/>
  <c r="J221" i="11"/>
  <c r="J237" i="11"/>
  <c r="J253" i="11"/>
  <c r="J269" i="11"/>
  <c r="J285" i="11"/>
  <c r="J301" i="11"/>
  <c r="J317" i="11"/>
  <c r="J333" i="11"/>
  <c r="J349" i="11"/>
  <c r="J365" i="11"/>
  <c r="J381" i="11"/>
  <c r="J397" i="11"/>
  <c r="J413" i="11"/>
  <c r="J429" i="11"/>
  <c r="J445" i="11"/>
  <c r="J461" i="11"/>
  <c r="J477" i="11"/>
  <c r="J493" i="11"/>
  <c r="J509" i="11"/>
  <c r="J525" i="11"/>
  <c r="J541" i="11"/>
  <c r="J557" i="11"/>
  <c r="J573" i="11"/>
  <c r="J589" i="11"/>
  <c r="J605" i="11"/>
  <c r="J621" i="11"/>
  <c r="J637" i="11"/>
  <c r="J653" i="11"/>
  <c r="J669" i="11"/>
  <c r="J685" i="11"/>
  <c r="J701" i="11"/>
  <c r="J717" i="11"/>
  <c r="J733" i="11"/>
  <c r="J749" i="11"/>
  <c r="J765" i="11"/>
  <c r="J781" i="11"/>
  <c r="J845" i="11"/>
  <c r="J846" i="11"/>
  <c r="J862" i="11"/>
  <c r="J911" i="11"/>
  <c r="J688" i="11"/>
  <c r="J161" i="11"/>
  <c r="J577" i="11"/>
  <c r="J114" i="11"/>
  <c r="J402" i="11"/>
  <c r="J690" i="11"/>
  <c r="J14" i="11"/>
  <c r="J30" i="11"/>
  <c r="J46" i="11"/>
  <c r="J62" i="11"/>
  <c r="J78" i="11"/>
  <c r="J94" i="11"/>
  <c r="J110" i="11"/>
  <c r="J126" i="11"/>
  <c r="J142" i="11"/>
  <c r="J158" i="11"/>
  <c r="J174" i="11"/>
  <c r="J190" i="11"/>
  <c r="J206" i="11"/>
  <c r="J222" i="11"/>
  <c r="J238" i="11"/>
  <c r="J254" i="11"/>
  <c r="J270" i="11"/>
  <c r="J286" i="11"/>
  <c r="J302" i="11"/>
  <c r="J318" i="11"/>
  <c r="J334" i="11"/>
  <c r="J350" i="11"/>
  <c r="J366" i="11"/>
  <c r="J382" i="11"/>
  <c r="J398" i="11"/>
  <c r="J414" i="11"/>
  <c r="J430" i="11"/>
  <c r="J446" i="11"/>
  <c r="J462" i="11"/>
  <c r="J478" i="11"/>
  <c r="J494" i="11"/>
  <c r="J510" i="11"/>
  <c r="J526" i="11"/>
  <c r="J542" i="11"/>
  <c r="J558" i="11"/>
  <c r="J574" i="11"/>
  <c r="J590" i="11"/>
  <c r="J606" i="11"/>
  <c r="J622" i="11"/>
  <c r="J638" i="11"/>
  <c r="J654" i="11"/>
  <c r="J670" i="11"/>
  <c r="J750" i="11"/>
  <c r="J894" i="11"/>
  <c r="J832" i="11"/>
  <c r="J113" i="11"/>
  <c r="J737" i="11"/>
  <c r="J178" i="11"/>
  <c r="J498" i="11"/>
  <c r="J850" i="11"/>
  <c r="J15" i="11"/>
  <c r="J31" i="11"/>
  <c r="J47" i="11"/>
  <c r="J63" i="11"/>
  <c r="J79" i="11"/>
  <c r="J95" i="11"/>
  <c r="J111" i="11"/>
  <c r="J127" i="11"/>
  <c r="J143" i="11"/>
  <c r="J159" i="11"/>
  <c r="J175" i="11"/>
  <c r="J191" i="11"/>
  <c r="J207" i="11"/>
  <c r="J223" i="11"/>
  <c r="J239" i="11"/>
  <c r="J255" i="11"/>
  <c r="J271" i="11"/>
  <c r="J287" i="11"/>
  <c r="J303" i="11"/>
  <c r="J319" i="11"/>
  <c r="J335" i="11"/>
  <c r="J351" i="11"/>
  <c r="J367" i="11"/>
  <c r="J383" i="11"/>
  <c r="J399" i="11"/>
  <c r="J415" i="11"/>
  <c r="J431" i="11"/>
  <c r="J447" i="11"/>
  <c r="J463" i="11"/>
  <c r="J479" i="11"/>
  <c r="J495" i="11"/>
  <c r="J511" i="11"/>
  <c r="J527" i="11"/>
  <c r="J543" i="11"/>
  <c r="J559" i="11"/>
  <c r="J575" i="11"/>
  <c r="J591" i="11"/>
  <c r="J607" i="11"/>
  <c r="J623" i="11"/>
  <c r="J639" i="11"/>
  <c r="J655" i="11"/>
  <c r="J671" i="11"/>
  <c r="J687" i="11"/>
  <c r="J703" i="11"/>
  <c r="J719" i="11"/>
  <c r="J735" i="11"/>
  <c r="J751" i="11"/>
  <c r="J767" i="11"/>
  <c r="J783" i="11"/>
  <c r="J799" i="11"/>
  <c r="J815" i="11"/>
  <c r="J831" i="11"/>
  <c r="J847" i="11"/>
  <c r="J863" i="11"/>
  <c r="J879" i="11"/>
  <c r="J895" i="11"/>
  <c r="J720" i="11"/>
  <c r="J129" i="11"/>
  <c r="J705" i="11"/>
  <c r="J146" i="11"/>
  <c r="J482" i="11"/>
  <c r="J786" i="11"/>
  <c r="J16" i="11"/>
  <c r="J32" i="11"/>
  <c r="J48" i="11"/>
  <c r="J64" i="11"/>
  <c r="J80" i="11"/>
  <c r="J96" i="11"/>
  <c r="J112" i="11"/>
  <c r="J128" i="11"/>
  <c r="J144" i="11"/>
  <c r="J160" i="11"/>
  <c r="J176" i="11"/>
  <c r="J192" i="11"/>
  <c r="J208" i="11"/>
  <c r="J224" i="11"/>
  <c r="J240" i="11"/>
  <c r="J256" i="11"/>
  <c r="J272" i="11"/>
  <c r="J288" i="11"/>
  <c r="J304" i="11"/>
  <c r="J320" i="11"/>
  <c r="J336" i="11"/>
  <c r="J352" i="11"/>
  <c r="J368" i="11"/>
  <c r="J384" i="11"/>
  <c r="J400" i="11"/>
  <c r="J416" i="11"/>
  <c r="J432" i="11"/>
  <c r="J448" i="11"/>
  <c r="J464" i="11"/>
  <c r="J480" i="11"/>
  <c r="J496" i="11"/>
  <c r="J512" i="11"/>
  <c r="J528" i="11"/>
  <c r="J544" i="11"/>
  <c r="J560" i="11"/>
  <c r="J576" i="11"/>
  <c r="J592" i="11"/>
  <c r="J608" i="11"/>
  <c r="J624" i="11"/>
  <c r="J640" i="11"/>
  <c r="J656" i="11"/>
  <c r="J672" i="11"/>
  <c r="J752" i="11"/>
  <c r="J209" i="11"/>
  <c r="J321" i="11"/>
  <c r="J401" i="11"/>
  <c r="J529" i="11"/>
  <c r="J753" i="11"/>
  <c r="J913" i="11"/>
  <c r="J66" i="11"/>
  <c r="J210" i="11"/>
  <c r="J290" i="11"/>
  <c r="J322" i="11"/>
  <c r="J434" i="11"/>
  <c r="J562" i="11"/>
  <c r="J642" i="11"/>
  <c r="J770" i="11"/>
  <c r="J866" i="11"/>
  <c r="Q16" i="23"/>
  <c r="Q12" i="23" s="1"/>
  <c r="A18" i="23"/>
  <c r="H8" i="23"/>
  <c r="H10" i="23" s="1"/>
  <c r="H12" i="23" s="1"/>
  <c r="Q7" i="23" l="1"/>
  <c r="Q6" i="23"/>
  <c r="Q11" i="23"/>
  <c r="Q10" i="23"/>
  <c r="Q9" i="23"/>
  <c r="Q8" i="23"/>
  <c r="Q5" i="23"/>
  <c r="Q4" i="23"/>
  <c r="Q3" i="23"/>
  <c r="H14" i="23"/>
  <c r="I14" i="23" s="1"/>
  <c r="H16" i="23" s="1"/>
  <c r="H25" i="23" s="1"/>
  <c r="Q2" i="23"/>
  <c r="C43" i="4" l="1"/>
  <c r="E3" i="18"/>
  <c r="E4" i="18"/>
  <c r="E5" i="18"/>
  <c r="C38" i="4" s="1"/>
  <c r="E6" i="18"/>
  <c r="C39" i="4" s="1"/>
  <c r="E7" i="18"/>
  <c r="E8" i="18"/>
  <c r="C40" i="4" s="1"/>
  <c r="E9" i="18"/>
  <c r="E10" i="18"/>
  <c r="C41" i="4" s="1"/>
  <c r="E11" i="18"/>
  <c r="E12" i="18"/>
  <c r="C42" i="4" s="1"/>
  <c r="E13" i="18"/>
  <c r="E14" i="18"/>
  <c r="E15" i="18"/>
  <c r="E16" i="18"/>
  <c r="E17" i="18"/>
  <c r="E18" i="18"/>
  <c r="E19" i="18"/>
  <c r="E2" i="18"/>
  <c r="E21" i="18" l="1"/>
  <c r="F12" i="10"/>
  <c r="D6" i="14"/>
  <c r="H6" i="14" s="1"/>
  <c r="F3" i="14" l="1"/>
  <c r="F4" i="14"/>
  <c r="F2" i="14"/>
  <c r="E21" i="10" l="1"/>
  <c r="J21" i="10" s="1"/>
  <c r="E22" i="10"/>
  <c r="J22" i="10" s="1"/>
  <c r="E20" i="10"/>
  <c r="J20" i="10" s="1"/>
  <c r="E18" i="10"/>
  <c r="J18" i="10" s="1"/>
  <c r="E17" i="10"/>
  <c r="J17" i="10" s="1"/>
  <c r="E14" i="10"/>
  <c r="J14" i="10" s="1"/>
  <c r="E8" i="10"/>
  <c r="J8" i="10" s="1"/>
  <c r="E9" i="10"/>
  <c r="J9" i="10" s="1"/>
  <c r="E10" i="10"/>
  <c r="J10" i="10" s="1"/>
  <c r="E11" i="10"/>
  <c r="J11" i="10" s="1"/>
  <c r="E7" i="10"/>
  <c r="J7" i="10" s="1"/>
  <c r="E5" i="10"/>
  <c r="J5" i="10" s="1"/>
  <c r="E4" i="10"/>
  <c r="J4" i="10" s="1"/>
  <c r="E23" i="10"/>
  <c r="J23" i="10" s="1"/>
  <c r="E19" i="10"/>
  <c r="J19" i="10" s="1"/>
  <c r="E16" i="10"/>
  <c r="J16" i="10" s="1"/>
  <c r="E15" i="10"/>
  <c r="J15" i="10" s="1"/>
  <c r="E6" i="10"/>
  <c r="J6" i="10" s="1"/>
  <c r="E3" i="10"/>
  <c r="J3" i="10" s="1"/>
  <c r="E2" i="10"/>
  <c r="J2" i="10" s="1"/>
  <c r="M2" i="10" l="1"/>
  <c r="S17" i="7"/>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903" i="11"/>
  <c r="G904" i="11"/>
  <c r="G905" i="11"/>
  <c r="G906" i="11"/>
  <c r="G907" i="11"/>
  <c r="G908" i="11"/>
  <c r="G909" i="11"/>
  <c r="G910" i="11"/>
  <c r="G911" i="11"/>
  <c r="G912" i="11"/>
  <c r="G913" i="11"/>
  <c r="G914" i="11"/>
  <c r="G915" i="11"/>
  <c r="G916" i="11"/>
  <c r="G917" i="11"/>
  <c r="G918" i="11"/>
  <c r="G919" i="11"/>
  <c r="G920" i="11"/>
  <c r="G921" i="11"/>
  <c r="G922" i="11"/>
  <c r="G923" i="11"/>
  <c r="G924" i="11"/>
  <c r="G925" i="11"/>
  <c r="G926" i="11"/>
  <c r="G927" i="11"/>
  <c r="G2" i="11"/>
  <c r="M3" i="7" l="1"/>
  <c r="M9" i="7"/>
  <c r="O4" i="7" s="1"/>
  <c r="M20" i="7" s="1"/>
  <c r="O3" i="7" l="1"/>
  <c r="M19" i="7" s="1"/>
  <c r="O6" i="7"/>
  <c r="M22" i="7" s="1"/>
  <c r="O7" i="7"/>
  <c r="M23" i="7" s="1"/>
  <c r="O5" i="7"/>
  <c r="M21" i="7" s="1"/>
  <c r="N20" i="7" s="1"/>
  <c r="B6" i="5"/>
  <c r="D5" i="5"/>
  <c r="C5" i="5"/>
  <c r="B5" i="5"/>
  <c r="I11" i="4"/>
  <c r="I10" i="4"/>
  <c r="I9" i="4"/>
  <c r="B9" i="4"/>
  <c r="B12" i="4" l="1"/>
  <c r="B15" i="4" s="1"/>
  <c r="B26" i="4"/>
  <c r="G26" i="4" s="1"/>
  <c r="G49" i="4" s="1"/>
  <c r="B22" i="4"/>
  <c r="M12" i="10"/>
  <c r="D38" i="4"/>
  <c r="F38" i="4" s="1"/>
  <c r="D40" i="4"/>
  <c r="F40" i="4" s="1"/>
  <c r="D41" i="4"/>
  <c r="F41" i="4" s="1"/>
  <c r="D39" i="4"/>
  <c r="F39" i="4" s="1"/>
  <c r="D43" i="4"/>
  <c r="F43" i="4" s="1"/>
  <c r="D42" i="4"/>
  <c r="F42" i="4" s="1"/>
  <c r="B11" i="4"/>
  <c r="B14" i="4" s="1"/>
  <c r="F45" i="4" l="1"/>
  <c r="G47" i="4" s="1"/>
  <c r="B23" i="4"/>
  <c r="G22" i="4" s="1"/>
  <c r="G48" i="4" s="1"/>
  <c r="N8" i="8"/>
  <c r="N9" i="8" s="1"/>
  <c r="N10" i="8" s="1"/>
  <c r="M8" i="8"/>
  <c r="M9" i="8" s="1"/>
  <c r="M10" i="8" s="1"/>
  <c r="C4" i="1"/>
  <c r="B9" i="1" s="1"/>
</calcChain>
</file>

<file path=xl/sharedStrings.xml><?xml version="1.0" encoding="utf-8"?>
<sst xmlns="http://schemas.openxmlformats.org/spreadsheetml/2006/main" count="808" uniqueCount="647">
  <si>
    <t>Population</t>
  </si>
  <si>
    <t>% elibible to donate</t>
  </si>
  <si>
    <t># elibible</t>
  </si>
  <si>
    <t>%</t>
  </si>
  <si>
    <t>OBGYN</t>
  </si>
  <si>
    <t>ICU</t>
  </si>
  <si>
    <t>Trauma/ER</t>
  </si>
  <si>
    <t>Pediatrics</t>
  </si>
  <si>
    <t>https://www.oneblood.org/about-donating/blood-donor-basics/what-is-blood/why-blood-is-needed.stml</t>
  </si>
  <si>
    <t>http://www.centralbloodbank.org/donate-blood/facts</t>
  </si>
  <si>
    <t>Shelf life</t>
  </si>
  <si>
    <t>Platelets</t>
  </si>
  <si>
    <t>Red cells</t>
  </si>
  <si>
    <t>Plasma</t>
  </si>
  <si>
    <t>1 year</t>
  </si>
  <si>
    <t>5 days</t>
  </si>
  <si>
    <t>42 days</t>
  </si>
  <si>
    <t>http://www.aabb.org/research/hemovigilance/bloodsurvey/Documents/2013-AABB-Blood-Survey-Report.pdf</t>
  </si>
  <si>
    <t>http://www.aabb.org/about/who/Documents/2016-annual-report.pdf</t>
  </si>
  <si>
    <t>&lt;--------</t>
  </si>
  <si>
    <t>Total Deferals</t>
  </si>
  <si>
    <t>14.6% among AABB blood collectors</t>
  </si>
  <si>
    <t>General Medice</t>
  </si>
  <si>
    <t>Surgery-general</t>
  </si>
  <si>
    <t>Surgery-Orthopedic</t>
  </si>
  <si>
    <t>Surgery-Cardiac</t>
  </si>
  <si>
    <t>Surgery-other</t>
  </si>
  <si>
    <t>Transplant (solid organ)</t>
  </si>
  <si>
    <t>Hematology/oncology/BMT</t>
  </si>
  <si>
    <t>Dialysis/Nephrology</t>
  </si>
  <si>
    <t>Red Cells used</t>
  </si>
  <si>
    <t>Platelets used</t>
  </si>
  <si>
    <t>http://apps.who.int/iris/bitstream/handle/10665/254987/9789241565431-eng.pdf;jsessionid=BF1BB6D9414BA2CC1B4C6BBAA0AD1D61?sequence=1</t>
  </si>
  <si>
    <t>Whole blood</t>
  </si>
  <si>
    <t>Apheresis</t>
  </si>
  <si>
    <t>VNRD</t>
  </si>
  <si>
    <t>First time</t>
  </si>
  <si>
    <t>Repeat doner</t>
  </si>
  <si>
    <t>Repeat donor</t>
  </si>
  <si>
    <t>-</t>
  </si>
  <si>
    <t>1 978 000</t>
  </si>
  <si>
    <t>1 100 424</t>
  </si>
  <si>
    <t>71 408</t>
  </si>
  <si>
    <t>1 029 016</t>
  </si>
  <si>
    <t>1 027 325</t>
  </si>
  <si>
    <t>55 880</t>
  </si>
  <si>
    <t>971 445</t>
  </si>
  <si>
    <t>units of blood transfused per 1000 people per year</t>
  </si>
  <si>
    <t>units platelets transfused per 1000 people per year</t>
  </si>
  <si>
    <t xml:space="preserve">% of samples screened for Transfusion-transmissable infection </t>
  </si>
  <si>
    <t>HIV 1/2</t>
  </si>
  <si>
    <t>HepB</t>
  </si>
  <si>
    <t>HepC</t>
  </si>
  <si>
    <t>Syphilis</t>
  </si>
  <si>
    <t>Chagas</t>
  </si>
  <si>
    <t>HTLV 1/2</t>
  </si>
  <si>
    <t>HTLV positive test</t>
  </si>
  <si>
    <t>number screened</t>
  </si>
  <si>
    <t>Units of blood transfused</t>
  </si>
  <si>
    <t>hospitals performing blood transfusion</t>
  </si>
  <si>
    <t>Whole bloodderived platelets</t>
  </si>
  <si>
    <t>Apheresis platelets</t>
  </si>
  <si>
    <t>Fresh frozen plasma</t>
  </si>
  <si>
    <t>Cryoprecipitate</t>
  </si>
  <si>
    <t>4 241</t>
  </si>
  <si>
    <t>21 000</t>
  </si>
  <si>
    <t>13 517 000</t>
  </si>
  <si>
    <t>993 000</t>
  </si>
  <si>
    <t>1 970 000</t>
  </si>
  <si>
    <t>1 433 000</t>
  </si>
  <si>
    <t>3 882 000</t>
  </si>
  <si>
    <t>1 094 000</t>
  </si>
  <si>
    <t>Chance of contracting HIV from transfusion</t>
  </si>
  <si>
    <r>
      <t>Smith DK, Grohskopf LA, Black RJ, Auerbach JD, Veronese F, Struble KA, Cheever L, Johnson M, Paxton LA, Onorato IM, Greenberg AE (21 January 2005). "Antiretroviral postexposure prophylaxis after sexual, injection-drug use, or other nonoccupational exposure to HIV in the United States: recommendations from the U.S. Department of Health and Human Services.". </t>
    </r>
    <r>
      <rPr>
        <i/>
        <sz val="10"/>
        <color rgb="FF222222"/>
        <rFont val="Arial"/>
        <family val="2"/>
      </rPr>
      <t>MMWR. Recommendations and reports : Morbidity and mortality weekly report. Recommendations and reports / Centers for Disease Control</t>
    </r>
    <r>
      <rPr>
        <sz val="10"/>
        <color rgb="FF222222"/>
        <rFont val="Arial"/>
        <family val="2"/>
      </rPr>
      <t>. </t>
    </r>
    <r>
      <rPr>
        <b/>
        <sz val="10"/>
        <color rgb="FF222222"/>
        <rFont val="Arial"/>
        <family val="2"/>
      </rPr>
      <t>54</t>
    </r>
    <r>
      <rPr>
        <sz val="10"/>
        <color rgb="FF222222"/>
        <rFont val="Arial"/>
        <family val="2"/>
      </rPr>
      <t> (RR-2): 1–20. </t>
    </r>
    <r>
      <rPr>
        <sz val="10"/>
        <color rgb="FF0B0080"/>
        <rFont val="Arial"/>
        <family val="2"/>
      </rPr>
      <t>PMID</t>
    </r>
    <r>
      <rPr>
        <sz val="10"/>
        <color rgb="FF222222"/>
        <rFont val="Arial"/>
        <family val="2"/>
      </rPr>
      <t> </t>
    </r>
    <r>
      <rPr>
        <sz val="10"/>
        <color rgb="FF663366"/>
        <rFont val="Arial"/>
        <family val="2"/>
      </rPr>
      <t>15660015</t>
    </r>
  </si>
  <si>
    <t>Independent of component</t>
  </si>
  <si>
    <t>http://hivinsite.ucsf.edu/InSite?page=kb-07-02-09#S2X</t>
  </si>
  <si>
    <t>New HIV diagnoses (2005)</t>
  </si>
  <si>
    <t>African Americans</t>
  </si>
  <si>
    <t>MSM</t>
  </si>
  <si>
    <t>High risk hetero</t>
  </si>
  <si>
    <t>MSM:</t>
  </si>
  <si>
    <t>% of population:</t>
  </si>
  <si>
    <t>https://www.cdc.gov/hiv/pdf/group/msm/cdc-hiv-msm.pdf</t>
  </si>
  <si>
    <t>% of new HIV infections:</t>
  </si>
  <si>
    <t>Probability of HIV+</t>
  </si>
  <si>
    <t>U.S. Population</t>
  </si>
  <si>
    <t>Having HIV</t>
  </si>
  <si>
    <t>https://www.cdc.gov/hiv/statistics/overview/ataglance.html</t>
  </si>
  <si>
    <t>MSM and HIV+</t>
  </si>
  <si>
    <t>https://www.cdc.gov/nchhstp/newsroom/docs/factsheets/cdc-msm-508.pdf</t>
  </si>
  <si>
    <t>~MSM and HIV+</t>
  </si>
  <si>
    <t>HIV+ given MSM</t>
  </si>
  <si>
    <t>HIV+ given ~MSM</t>
  </si>
  <si>
    <t>Days</t>
  </si>
  <si>
    <t>Cumulative probability of false negative</t>
  </si>
  <si>
    <t>0–9</t>
  </si>
  <si>
    <t>(.991–1.00)</t>
  </si>
  <si>
    <t>(.992–1.00)</t>
  </si>
  <si>
    <t>(.968–.993)</t>
  </si>
  <si>
    <t>(.971–.996)</t>
  </si>
  <si>
    <t>(.820–.890)</t>
  </si>
  <si>
    <t>(.920–.968)</t>
  </si>
  <si>
    <t>(.748–.829)</t>
  </si>
  <si>
    <t>(.751–.837)</t>
  </si>
  <si>
    <t>(.463–.562)</t>
  </si>
  <si>
    <t>(.650–.747)</t>
  </si>
  <si>
    <t>(.356–.453)</t>
  </si>
  <si>
    <t>(.503–.609)</t>
  </si>
  <si>
    <t>(.305–.400)</t>
  </si>
  <si>
    <t>(.403–.509)</t>
  </si>
  <si>
    <t>(.264–.355)</t>
  </si>
  <si>
    <t>(.187–.277)</t>
  </si>
  <si>
    <t>(.159–.238)</t>
  </si>
  <si>
    <t>(.174–.262)</t>
  </si>
  <si>
    <t>(.141–.216)</t>
  </si>
  <si>
    <t>(.097–.169)</t>
  </si>
  <si>
    <t>(.058–.113)</t>
  </si>
  <si>
    <t>(.062–.122)</t>
  </si>
  <si>
    <t>(.054–.108)</t>
  </si>
  <si>
    <t>(.048–.099)</t>
  </si>
  <si>
    <t>(.049–.104)</t>
  </si>
  <si>
    <t>(.034–.078)</t>
  </si>
  <si>
    <t>(.038–.088)</t>
  </si>
  <si>
    <t>(.005–.027)</t>
  </si>
  <si>
    <t>(.028–.074)</t>
  </si>
  <si>
    <t>(.026–.070)</t>
  </si>
  <si>
    <t>https://www.researchgate.net/publication/264056703_Probability_of_a_false-negative_HIV_antibody_test_result_during_the_window_period_a_tool_for_pre-_and_post-test_counselling</t>
  </si>
  <si>
    <t>(.020–.061)</t>
  </si>
  <si>
    <t>(.014–.050)</t>
  </si>
  <si>
    <t>(.002–.022)</t>
  </si>
  <si>
    <t>Cumulative probability of false negative 4th gen</t>
  </si>
  <si>
    <t>Test</t>
  </si>
  <si>
    <t>Sample Type</t>
  </si>
  <si>
    <t>Sensitivity(percent)</t>
  </si>
  <si>
    <t>Specificity(percent)</t>
  </si>
  <si>
    <t>https://www.ncbi.nlm.nih.gov/pmc/articles/PMC5554671/</t>
  </si>
  <si>
    <t>OraQuick advance Rapid</t>
  </si>
  <si>
    <t>Oral fluid</t>
  </si>
  <si>
    <t>HIV1/2 Antibody test</t>
  </si>
  <si>
    <t>Clearview complete</t>
  </si>
  <si>
    <t>HIV1/2</t>
  </si>
  <si>
    <t>Serum and plasma</t>
  </si>
  <si>
    <t>Clearview HIV1/2 STATPAK</t>
  </si>
  <si>
    <t>Reveal G-3 rapid HIV-1 antibody test</t>
  </si>
  <si>
    <t>Serum</t>
  </si>
  <si>
    <t>Uni-gold recombingen</t>
  </si>
  <si>
    <t>HIV</t>
  </si>
  <si>
    <t>Multispot HIV-1/HIV-2</t>
  </si>
  <si>
    <t>rapid test</t>
  </si>
  <si>
    <t>INSTI HIV-antibody test</t>
  </si>
  <si>
    <t>Whole blood (venipuncture)</t>
  </si>
  <si>
    <t>Whole blood (finger stick)</t>
  </si>
  <si>
    <t>WB and Red Cell units collected:</t>
  </si>
  <si>
    <t>WB allogeneic collections:</t>
  </si>
  <si>
    <t>Individuals presenting to donate</t>
  </si>
  <si>
    <t>Individuals successfully donate</t>
  </si>
  <si>
    <t>O+</t>
  </si>
  <si>
    <t>O-</t>
  </si>
  <si>
    <t>A+</t>
  </si>
  <si>
    <t>A-</t>
  </si>
  <si>
    <t>B+</t>
  </si>
  <si>
    <t>B-</t>
  </si>
  <si>
    <t>AB+</t>
  </si>
  <si>
    <t>AB-</t>
  </si>
  <si>
    <t>http://www.lancastergeneralhealth.org/LGH/Our-Services/Blood-Bank/About-Us/Blood-Type-Frequency.aspx</t>
  </si>
  <si>
    <t>Type</t>
  </si>
  <si>
    <t>US Population</t>
  </si>
  <si>
    <t>RBC age at transfusion</t>
  </si>
  <si>
    <t>19.9 days</t>
  </si>
  <si>
    <t>Platelet age at Transfusion</t>
  </si>
  <si>
    <t>3.2 days</t>
  </si>
  <si>
    <t>transfusions</t>
  </si>
  <si>
    <t>donations</t>
  </si>
  <si>
    <t>Anemia given Cancer</t>
  </si>
  <si>
    <t>Agent/regimen </t>
  </si>
  <si>
    <t>Grade 1/2 </t>
  </si>
  <si>
    <t>Grade 3/4 </t>
  </si>
  <si>
    <t>Cancer </t>
  </si>
  <si>
    <t>Cisplatin </t>
  </si>
  <si>
    <t>– </t>
  </si>
  <si>
    <t>11% </t>
  </si>
  <si>
    <t>Head and neck </t>
  </si>
  <si>
    <t>Docetaxel </t>
  </si>
  <si>
    <t>73–85% </t>
  </si>
  <si>
    <t>2–10% </t>
  </si>
  <si>
    <t>Non-small cell lung cancer </t>
  </si>
  <si>
    <t>5-FU </t>
  </si>
  <si>
    <t>Paclitaxel </t>
  </si>
  <si>
    <t>93% </t>
  </si>
  <si>
    <t>7% </t>
  </si>
  <si>
    <t>Breast </t>
  </si>
  <si>
    <t>Topotecan </t>
  </si>
  <si>
    <t>32% </t>
  </si>
  <si>
    <t>Small cell lung cancer </t>
  </si>
  <si>
    <t>Vinorelbine </t>
  </si>
  <si>
    <t>67–71% </t>
  </si>
  <si>
    <t>5–14% </t>
  </si>
  <si>
    <t>Cisplatin + cyclophosphamide </t>
  </si>
  <si>
    <t>43% </t>
  </si>
  <si>
    <t>9% </t>
  </si>
  <si>
    <t>Ovarian </t>
  </si>
  <si>
    <t>Cisplatin + etoposide </t>
  </si>
  <si>
    <t>59% </t>
  </si>
  <si>
    <t>16–55% </t>
  </si>
  <si>
    <t>VIP </t>
  </si>
  <si>
    <t>52% </t>
  </si>
  <si>
    <t>5-FU + carboplatin </t>
  </si>
  <si>
    <t>42% </t>
  </si>
  <si>
    <t>14% </t>
  </si>
  <si>
    <t>CHOP </t>
  </si>
  <si>
    <t>49% </t>
  </si>
  <si>
    <t>17% </t>
  </si>
  <si>
    <t>Non-Hodgkin lymphoma </t>
  </si>
  <si>
    <t>Paclitaxel + daunorubicin </t>
  </si>
  <si>
    <t>78–84% </t>
  </si>
  <si>
    <t>8–11% </t>
  </si>
  <si>
    <t>Paclitaxel + carboplatin </t>
  </si>
  <si>
    <t>10–59% </t>
  </si>
  <si>
    <t>5–34% </t>
  </si>
  <si>
    <t>Chemo agent</t>
  </si>
  <si>
    <t>Chance of anemia</t>
  </si>
  <si>
    <t>https://academic.oup.com/annonc/article/21/suppl_7/vii167/193400</t>
  </si>
  <si>
    <t>https://www.ncbi.nlm.nih.gov/pubmed/15050883</t>
  </si>
  <si>
    <t>Collection</t>
  </si>
  <si>
    <t>Distribution</t>
  </si>
  <si>
    <t>Blood</t>
  </si>
  <si>
    <t>Centers Hospitals</t>
  </si>
  <si>
    <t>Transfusions</t>
  </si>
  <si>
    <t>WB</t>
  </si>
  <si>
    <t>Allogenic</t>
  </si>
  <si>
    <t>Autologous</t>
  </si>
  <si>
    <t>Allogeneic</t>
  </si>
  <si>
    <t>&lt;1.0</t>
  </si>
  <si>
    <t>RBC Apheresis</t>
  </si>
  <si>
    <t>Total Supply</t>
  </si>
  <si>
    <t>Rejected after testing</t>
  </si>
  <si>
    <t>Rejected (other)</t>
  </si>
  <si>
    <t>Available Supply</t>
  </si>
  <si>
    <t>Blood centers</t>
  </si>
  <si>
    <t>Hospitals</t>
  </si>
  <si>
    <t>2013 total</t>
  </si>
  <si>
    <t>+-95% CL</t>
  </si>
  <si>
    <t>% of collections/transfusions</t>
  </si>
  <si>
    <t>2011 total</t>
  </si>
  <si>
    <t>RBC units (all groups)</t>
  </si>
  <si>
    <t>Group O-positive</t>
  </si>
  <si>
    <t>Group O-negative</t>
  </si>
  <si>
    <t>WB/RBC distributed</t>
  </si>
  <si>
    <t>Allogeneic WB/RBC</t>
  </si>
  <si>
    <t>Total transfusions</t>
  </si>
  <si>
    <t>2,002*</t>
  </si>
  <si>
    <t>164(819)*</t>
  </si>
  <si>
    <t>129(643)</t>
  </si>
  <si>
    <t>2,166*</t>
  </si>
  <si>
    <t>4,278*</t>
  </si>
  <si>
    <t>3,488*</t>
  </si>
  <si>
    <t>1,335*</t>
  </si>
  <si>
    <t>1,143*</t>
  </si>
  <si>
    <t>167(835)</t>
  </si>
  <si>
    <t>1,310*</t>
  </si>
  <si>
    <t>1,797*</t>
  </si>
  <si>
    <t>1,054*</t>
  </si>
  <si>
    <t>Apheresis Platelets Collected and Produced</t>
  </si>
  <si>
    <t>Apheresis Platelets Distributed for Transfusion</t>
  </si>
  <si>
    <t>WB-Derived Platelets Concentrates Distributed</t>
  </si>
  <si>
    <t>Total Platelets Distributed for Transfusion</t>
  </si>
  <si>
    <t>Plasma Collected or Produced</t>
  </si>
  <si>
    <t>Plasma Distributed for Transfusion</t>
  </si>
  <si>
    <t>Cryoprecipitate Distributed for Transfusion</t>
  </si>
  <si>
    <t>Apheresis Platelets</t>
  </si>
  <si>
    <t>WB-Derived Platelets Concentrates†</t>
  </si>
  <si>
    <t>Total Platelets Transfused</t>
  </si>
  <si>
    <t>116 (581)</t>
  </si>
  <si>
    <t>units per recipient (wb/rbc)</t>
  </si>
  <si>
    <t>Total aabb transfusions</t>
  </si>
  <si>
    <t>WB/RBC</t>
  </si>
  <si>
    <t>WB-Derived Platelets</t>
  </si>
  <si>
    <t>AABB transfusions</t>
  </si>
  <si>
    <t>% outdated</t>
  </si>
  <si>
    <t>% of transfusions</t>
  </si>
  <si>
    <t>Total transfusions by type</t>
  </si>
  <si>
    <t>Units</t>
  </si>
  <si>
    <t>1 unit WB</t>
  </si>
  <si>
    <t>=</t>
  </si>
  <si>
    <t>1 unit RCB</t>
  </si>
  <si>
    <t>0.2 units Apheresis platelets</t>
  </si>
  <si>
    <t>1 unit plasma</t>
  </si>
  <si>
    <t>Prostate</t>
  </si>
  <si>
    <t>https://gis.cdc.gov/Cancer/USCS/DataViz.html</t>
  </si>
  <si>
    <t>Female Breast</t>
  </si>
  <si>
    <t>Prevalence</t>
  </si>
  <si>
    <t>Male and Female</t>
  </si>
  <si>
    <t>Lung and Bronchus</t>
  </si>
  <si>
    <t>Colon and Rectum</t>
  </si>
  <si>
    <t>Corpus and Uterus NOS</t>
  </si>
  <si>
    <t>Melanomas of the Skin</t>
  </si>
  <si>
    <t>Urinary Bladder</t>
  </si>
  <si>
    <t>Non-Hodgkin Lymphoma</t>
  </si>
  <si>
    <t>Kidney and Renal Pelvis</t>
  </si>
  <si>
    <t>Thyroid</t>
  </si>
  <si>
    <t>Female</t>
  </si>
  <si>
    <t>Male</t>
  </si>
  <si>
    <t>per 100,000 (age adjusted)</t>
  </si>
  <si>
    <t>Cases</t>
  </si>
  <si>
    <t>Pancreas</t>
  </si>
  <si>
    <t>Ovary</t>
  </si>
  <si>
    <t>Liver and Intrahepatic Bile Duct</t>
  </si>
  <si>
    <t>Leukemias</t>
  </si>
  <si>
    <t>Deaths</t>
  </si>
  <si>
    <t>Day</t>
  </si>
  <si>
    <t>2013 O+</t>
  </si>
  <si>
    <t>2013 O-</t>
  </si>
  <si>
    <t>Blood Donation Efficiency</t>
  </si>
  <si>
    <t>Max O+</t>
  </si>
  <si>
    <t>Power red Donations</t>
  </si>
  <si>
    <t>WB Donations</t>
  </si>
  <si>
    <t>Platelet Donations</t>
  </si>
  <si>
    <t>donors total</t>
  </si>
  <si>
    <t>http://journals.plos.org/plosone/article?id=10.1371/journal.pone.0166635</t>
  </si>
  <si>
    <t>Severe anemia</t>
  </si>
  <si>
    <t>Number</t>
  </si>
  <si>
    <t>Proportion</t>
  </si>
  <si>
    <t>anemia</t>
  </si>
  <si>
    <t>Percent Cancer Prevalence:</t>
  </si>
  <si>
    <t>Probability of anemia and cancer</t>
  </si>
  <si>
    <t>Low</t>
  </si>
  <si>
    <t>High</t>
  </si>
  <si>
    <t>low est</t>
  </si>
  <si>
    <t>high est</t>
  </si>
  <si>
    <t>Probability of anemia given ~cancer</t>
  </si>
  <si>
    <t>Probability of severe anemia given ~cancer</t>
  </si>
  <si>
    <t>Probability of anemia and ~cancer</t>
  </si>
  <si>
    <t>Date</t>
  </si>
  <si>
    <t>Probability of not knowing</t>
  </si>
  <si>
    <t>https://www.statista.com/statistics/241488/population-of-the-us-by-sex-and-age/</t>
  </si>
  <si>
    <t>5-9</t>
  </si>
  <si>
    <t>10-14</t>
  </si>
  <si>
    <t>15-19</t>
  </si>
  <si>
    <t>20-24</t>
  </si>
  <si>
    <t>25-29</t>
  </si>
  <si>
    <t>30-34</t>
  </si>
  <si>
    <t>35-39</t>
  </si>
  <si>
    <t>40-44</t>
  </si>
  <si>
    <t>45-49</t>
  </si>
  <si>
    <t>50-54</t>
  </si>
  <si>
    <t>55-59</t>
  </si>
  <si>
    <t>60-64</t>
  </si>
  <si>
    <t>65-69</t>
  </si>
  <si>
    <t>70-74</t>
  </si>
  <si>
    <t>75-79</t>
  </si>
  <si>
    <t>80-84</t>
  </si>
  <si>
    <t>&gt;85</t>
  </si>
  <si>
    <t>&lt;5</t>
  </si>
  <si>
    <t>Brackets</t>
  </si>
  <si>
    <t xml:space="preserve">Men </t>
  </si>
  <si>
    <t>Women</t>
  </si>
  <si>
    <t>Total (millions)</t>
  </si>
  <si>
    <t>Incidence rate by age</t>
  </si>
  <si>
    <t>13-19</t>
  </si>
  <si>
    <t>20-29</t>
  </si>
  <si>
    <t>30-39</t>
  </si>
  <si>
    <t>40-49</t>
  </si>
  <si>
    <t>50-59</t>
  </si>
  <si>
    <t>60+</t>
  </si>
  <si>
    <t>Number of cases</t>
  </si>
  <si>
    <t>CrudeCount</t>
  </si>
  <si>
    <t>Age distribution</t>
  </si>
  <si>
    <t>Age-Adjusted Rate per 100,000</t>
  </si>
  <si>
    <t>Probability of Acquiring HIV in a year</t>
  </si>
  <si>
    <t>Acquiring HIV given MSM</t>
  </si>
  <si>
    <t>Acquiring HIV given ~MSM</t>
  </si>
  <si>
    <t>https://www.cdc.gov/hiv/pdf/library/reports/surveillance/cdc-hiv-surveillance-report-2016-vol-28.pdf</t>
  </si>
  <si>
    <t>17 733 (100.0) </t>
  </si>
  <si>
    <t>354 (367) </t>
  </si>
  <si>
    <t>13 022 (100.0) </t>
  </si>
  <si>
    <t>297 (305) </t>
  </si>
  <si>
    <t>Age, y </t>
  </si>
  <si>
    <t> 13–19 </t>
  </si>
  <si>
    <t>784 (4.4) </t>
  </si>
  <si>
    <t>567 (4.4) </t>
  </si>
  <si>
    <t>360 (237) </t>
  </si>
  <si>
    <t> 20–29 </t>
  </si>
  <si>
    <t>5055 (28.5) </t>
  </si>
  <si>
    <t>3692 (28.4) </t>
  </si>
  <si>
    <t>348 (258) </t>
  </si>
  <si>
    <t> 30–39 </t>
  </si>
  <si>
    <t>4617 (26.0) </t>
  </si>
  <si>
    <t>3427 (26.3) </t>
  </si>
  <si>
    <t>302 (304) </t>
  </si>
  <si>
    <t> 40–49 </t>
  </si>
  <si>
    <t>4293 (24.2) </t>
  </si>
  <si>
    <t>3174 (24.4) </t>
  </si>
  <si>
    <t>252 (330) </t>
  </si>
  <si>
    <t> 50–59 </t>
  </si>
  <si>
    <t>2151 (12.1) </t>
  </si>
  <si>
    <t>1588 (12.2) </t>
  </si>
  <si>
    <t>205 (299) </t>
  </si>
  <si>
    <t> ≥60 </t>
  </si>
  <si>
    <t>833 (4.7) </t>
  </si>
  <si>
    <t>574 (4.4) </t>
  </si>
  <si>
    <t>182.5 (251) </t>
  </si>
  <si>
    <t>Overall </t>
  </si>
  <si>
    <t>Sex </t>
  </si>
  <si>
    <t> Male </t>
  </si>
  <si>
    <t>13 521 (76.3) </t>
  </si>
  <si>
    <t>358 (355) </t>
  </si>
  <si>
    <t>9979 (76.6) </t>
  </si>
  <si>
    <t>303 (303) </t>
  </si>
  <si>
    <t> Female </t>
  </si>
  <si>
    <t>4212 (23.8) </t>
  </si>
  <si>
    <t>336 (397) </t>
  </si>
  <si>
    <t>3043 (23.4) </t>
  </si>
  <si>
    <t>277 (314) </t>
  </si>
  <si>
    <t>Race/ethnicity </t>
  </si>
  <si>
    <t> Black </t>
  </si>
  <si>
    <t>8084 (45.6) </t>
  </si>
  <si>
    <t>334 (372) </t>
  </si>
  <si>
    <t>5751 (44.2) </t>
  </si>
  <si>
    <t>276 (309) </t>
  </si>
  <si>
    <t> Hispanic </t>
  </si>
  <si>
    <t>5731 (32.3) </t>
  </si>
  <si>
    <t>350 (358) </t>
  </si>
  <si>
    <t>4322 (33.2) </t>
  </si>
  <si>
    <t>294 (294) </t>
  </si>
  <si>
    <t> White </t>
  </si>
  <si>
    <t>3289 (18.6) </t>
  </si>
  <si>
    <t>415 (355) </t>
  </si>
  <si>
    <t>2471 (19.0) </t>
  </si>
  <si>
    <t>352 (291) </t>
  </si>
  <si>
    <t> Asian/Pacific Islander </t>
  </si>
  <si>
    <t>552 (3.1) </t>
  </si>
  <si>
    <t>311.5 (316) </t>
  </si>
  <si>
    <t>427 (3.3) </t>
  </si>
  <si>
    <t>298 (263) </t>
  </si>
  <si>
    <t> Native American </t>
  </si>
  <si>
    <t>54 (0.3) </t>
  </si>
  <si>
    <t>289 (427) </t>
  </si>
  <si>
    <t>38 (0.3) </t>
  </si>
  <si>
    <t>233 (274) </t>
  </si>
  <si>
    <t> Other/unknown </t>
  </si>
  <si>
    <t>23 (0.1) </t>
  </si>
  <si>
    <t>411 (396) </t>
  </si>
  <si>
    <t>13 (0.1) </t>
  </si>
  <si>
    <t>418 (250) </t>
  </si>
  <si>
    <t>Risk group </t>
  </si>
  <si>
    <t> MSM </t>
  </si>
  <si>
    <t>8530 (48.1) </t>
  </si>
  <si>
    <t>399.5 (315) </t>
  </si>
  <si>
    <t>6582 (50.6) </t>
  </si>
  <si>
    <t>338 (270) </t>
  </si>
  <si>
    <t> Persons with IDU history </t>
  </si>
  <si>
    <t>984 (5.6) </t>
  </si>
  <si>
    <t>337 (397.5) </t>
  </si>
  <si>
    <t>663 (5.1) </t>
  </si>
  <si>
    <t>278 (323) </t>
  </si>
  <si>
    <t> Heterosexuals </t>
  </si>
  <si>
    <t>4267 (24.1) </t>
  </si>
  <si>
    <t>320 (389) </t>
  </si>
  <si>
    <t>3144 (24.1) </t>
  </si>
  <si>
    <t>262 (309) </t>
  </si>
  <si>
    <t> Unknown </t>
  </si>
  <si>
    <t>3952 (22.3) </t>
  </si>
  <si>
    <t>258 (386) </t>
  </si>
  <si>
    <t>2633 (20.2) </t>
  </si>
  <si>
    <t>219 (311) </t>
  </si>
  <si>
    <t>Year of diagnosis </t>
  </si>
  <si>
    <t> 2006 </t>
  </si>
  <si>
    <t>2686 (15.2) </t>
  </si>
  <si>
    <t>325 (377) </t>
  </si>
  <si>
    <t>1981 (15.2) </t>
  </si>
  <si>
    <t>249 (286) </t>
  </si>
  <si>
    <t> 2007 </t>
  </si>
  <si>
    <t>2712 (15.3) </t>
  </si>
  <si>
    <t>335 (375) </t>
  </si>
  <si>
    <t>1992 (15.3) </t>
  </si>
  <si>
    <t>265.5 (291) </t>
  </si>
  <si>
    <t> 2008 </t>
  </si>
  <si>
    <t>2716 (15.3) </t>
  </si>
  <si>
    <t>341 (377.5) </t>
  </si>
  <si>
    <t>1944 (14.9) </t>
  </si>
  <si>
    <t>278 (295.5) </t>
  </si>
  <si>
    <t> 2009 </t>
  </si>
  <si>
    <t>2578 (14.5) </t>
  </si>
  <si>
    <t>364 (354) </t>
  </si>
  <si>
    <t>1925 (14.8) </t>
  </si>
  <si>
    <t>310 (292) </t>
  </si>
  <si>
    <t> 2010 </t>
  </si>
  <si>
    <t>2396 (13.5) </t>
  </si>
  <si>
    <t>360 (349) </t>
  </si>
  <si>
    <t>1766 (13.6) </t>
  </si>
  <si>
    <t>319.5 (287) </t>
  </si>
  <si>
    <t> 2011 </t>
  </si>
  <si>
    <t>2392 (13.5) </t>
  </si>
  <si>
    <t>380.5 (353) </t>
  </si>
  <si>
    <t>1779 (13.7) </t>
  </si>
  <si>
    <t>342 (314) </t>
  </si>
  <si>
    <t> 2012 </t>
  </si>
  <si>
    <t>2253 (12.7) </t>
  </si>
  <si>
    <t>379 (360.2) </t>
  </si>
  <si>
    <t>1635 (12.6) </t>
  </si>
  <si>
    <t>352 (330) </t>
  </si>
  <si>
    <t>Year of ART initiation </t>
  </si>
  <si>
    <t>… </t>
  </si>
  <si>
    <t>967 (7.4) </t>
  </si>
  <si>
    <t>178 (264) </t>
  </si>
  <si>
    <t>1486 (11.4) </t>
  </si>
  <si>
    <t>227.5 (299) </t>
  </si>
  <si>
    <t>1751 (13.5) </t>
  </si>
  <si>
    <t>256 (277) </t>
  </si>
  <si>
    <t>1927 (14.8) </t>
  </si>
  <si>
    <t>287 (271) </t>
  </si>
  <si>
    <t>2055 (15.8) </t>
  </si>
  <si>
    <t>317 (272) </t>
  </si>
  <si>
    <t>1958 (15.0) </t>
  </si>
  <si>
    <t>335 (283) </t>
  </si>
  <si>
    <t>2125 (16.3) </t>
  </si>
  <si>
    <t>360 (313) </t>
  </si>
  <si>
    <t> 2013 </t>
  </si>
  <si>
    <t>753 (5.8) </t>
  </si>
  <si>
    <t>402 (333) </t>
  </si>
  <si>
    <t>NYC borough at diagnosis </t>
  </si>
  <si>
    <t> Bronx </t>
  </si>
  <si>
    <t>3715 (21.0) </t>
  </si>
  <si>
    <t>344 (371) </t>
  </si>
  <si>
    <t>2745 (21.1) </t>
  </si>
  <si>
    <t>285 (304) </t>
  </si>
  <si>
    <t> Brooklyn </t>
  </si>
  <si>
    <t>4869 (27.5) </t>
  </si>
  <si>
    <t>333 (378) </t>
  </si>
  <si>
    <t>3598 (27.6) </t>
  </si>
  <si>
    <t>278 (310) </t>
  </si>
  <si>
    <t> Manhattan </t>
  </si>
  <si>
    <t>4987 (28.1) </t>
  </si>
  <si>
    <t>385 (355) </t>
  </si>
  <si>
    <t>3809 (29.3) </t>
  </si>
  <si>
    <t>322 (298) </t>
  </si>
  <si>
    <t> Queens </t>
  </si>
  <si>
    <t>2789 (15.7) </t>
  </si>
  <si>
    <t>342 (348) </t>
  </si>
  <si>
    <t>2048 (15.7) </t>
  </si>
  <si>
    <t>291 (294.5) </t>
  </si>
  <si>
    <t> Staten Island </t>
  </si>
  <si>
    <t>315 (1.8) </t>
  </si>
  <si>
    <t>314 (440) </t>
  </si>
  <si>
    <t>200 (1.5) </t>
  </si>
  <si>
    <t>273.5 (313.5) </t>
  </si>
  <si>
    <t> Outside NYC </t>
  </si>
  <si>
    <t>1023 (5.8) </t>
  </si>
  <si>
    <t>376 (347) </t>
  </si>
  <si>
    <t>607 (4.7) </t>
  </si>
  <si>
    <t>321 (290) </t>
  </si>
  <si>
    <t>35 (0.2) </t>
  </si>
  <si>
    <t>316 (487) </t>
  </si>
  <si>
    <t>15 (0.1) </t>
  </si>
  <si>
    <t>310 (480) </t>
  </si>
  <si>
    <t>https://academic.oup.com/jid/article/214/11/1682/2290879</t>
  </si>
  <si>
    <t>T-Cell count at diagnosis:</t>
  </si>
  <si>
    <t>MEN</t>
  </si>
  <si>
    <t>g/dL</t>
  </si>
  <si>
    <t>Percentage</t>
  </si>
  <si>
    <t>https://www.uptodate.com/contents/indications-and-hemoglobin-thresholds-for-red-blood-cell-transfusion-in-the-adult</t>
  </si>
  <si>
    <t>http://www.who.int/vmnis/indicators/haemoglobin.pdf</t>
  </si>
  <si>
    <t>https://www.ncbi.nlm.nih.gov/pmc/articles/PMC3685880/</t>
  </si>
  <si>
    <t>https://www.ncbi.nlm.nih.gov/pmc/articles/PMC5269564/</t>
  </si>
  <si>
    <t xml:space="preserve">Blood represents </t>
  </si>
  <si>
    <t>of severe injuries via trauma</t>
  </si>
  <si>
    <t>Types of Trauma</t>
  </si>
  <si>
    <t>Fall</t>
  </si>
  <si>
    <t>Vehicle</t>
  </si>
  <si>
    <t>are serious injury</t>
  </si>
  <si>
    <t>% of Traumas</t>
  </si>
  <si>
    <t>Traumatic Injury Discharges/year</t>
  </si>
  <si>
    <t>Serious Trauma/ year</t>
  </si>
  <si>
    <t>serious trauma involving blood/year</t>
  </si>
  <si>
    <t>RBC units</t>
  </si>
  <si>
    <t>% of supply used in trauma</t>
  </si>
  <si>
    <t>Units used in trauma</t>
  </si>
  <si>
    <t>Mean units used per blood trauma</t>
  </si>
  <si>
    <t>Year</t>
  </si>
  <si>
    <t>Pop</t>
  </si>
  <si>
    <t>Prop of 2011</t>
  </si>
  <si>
    <t>serious trauma involving blood (2013)</t>
  </si>
  <si>
    <t>% of severe Traumas</t>
  </si>
  <si>
    <t>https://www.ncbi.nlm.nih.gov/pubmed/15157244</t>
  </si>
  <si>
    <t>Gamma Distribution Values</t>
  </si>
  <si>
    <t>Mode</t>
  </si>
  <si>
    <t>k</t>
  </si>
  <si>
    <t>theta</t>
  </si>
  <si>
    <t>CDF(10)=.693</t>
  </si>
  <si>
    <t>Frequency</t>
  </si>
  <si>
    <t>RBC Units</t>
  </si>
  <si>
    <t>https://jamanetwork.com/journals/jama/article-abstract/2673532</t>
  </si>
  <si>
    <t>https://pdfs.semanticscholar.org/3570/cafd208b3a8ed1edc15142fe3b3267cb538e.pdf</t>
  </si>
  <si>
    <t>https://www.healio.com/hematology-oncology/news/online/%7B5e9dda46-346e-4ef9-b9bc-dc9aff3f37a9%7D/anemia-a-prevalent-condition-among-patients-with-cancer</t>
  </si>
  <si>
    <t>Transfusions/day</t>
  </si>
  <si>
    <t>2011 All hospitals</t>
  </si>
  <si>
    <t>2011 AABB</t>
  </si>
  <si>
    <t>2013 AABB</t>
  </si>
  <si>
    <t>2013 All hospitals</t>
  </si>
  <si>
    <t>WB Platelets</t>
  </si>
  <si>
    <t>Sum</t>
  </si>
  <si>
    <t>RBC</t>
  </si>
  <si>
    <t>10.5% Plasma Transfused is AB</t>
  </si>
  <si>
    <t>Collections</t>
  </si>
  <si>
    <t>Expected Daily use</t>
  </si>
  <si>
    <t xml:space="preserve"> </t>
  </si>
  <si>
    <t>Plasma Units</t>
  </si>
  <si>
    <t>Platelet Units</t>
  </si>
  <si>
    <t>Actual Donations</t>
  </si>
  <si>
    <t>HIVDetected</t>
  </si>
  <si>
    <t>HIVDonations</t>
  </si>
  <si>
    <t>HIVReceived</t>
  </si>
  <si>
    <t>Outdated</t>
  </si>
  <si>
    <t>Total</t>
  </si>
  <si>
    <t>TotalHIVDonations</t>
  </si>
  <si>
    <t>RBCbyType</t>
  </si>
  <si>
    <t>FalsePositive</t>
  </si>
  <si>
    <t>InfectionDays</t>
  </si>
  <si>
    <t>HIVDonors</t>
  </si>
  <si>
    <t>FailedHIVDonors</t>
  </si>
  <si>
    <t>File</t>
  </si>
  <si>
    <t>Purpose</t>
  </si>
  <si>
    <t>Failed HIV Donations</t>
  </si>
  <si>
    <t>Successful HIV Donation</t>
  </si>
  <si>
    <t>Num of HIV agents</t>
  </si>
  <si>
    <t>Received HIV from Transfusion</t>
  </si>
  <si>
    <t>Outdated units</t>
  </si>
  <si>
    <t>Total Donated</t>
  </si>
  <si>
    <t>[failed donations, successful donations, received hiv]</t>
  </si>
  <si>
    <t>num of MSM agents</t>
  </si>
  <si>
    <t>Num of false positive donations</t>
  </si>
  <si>
    <t>Distribution of Days since infection for failed donors</t>
  </si>
  <si>
    <t>Distribution of Days since infection for successful donors</t>
  </si>
  <si>
    <t>Distribution of Days since infection for Agents that Can Donate</t>
  </si>
  <si>
    <t>HIVBloodProducts</t>
  </si>
  <si>
    <t>PerPerson</t>
  </si>
  <si>
    <t>PlasmabyType</t>
  </si>
  <si>
    <t>TotalHivBloodProducts</t>
  </si>
  <si>
    <t>[Bloodtype, RBCBank, PlateletBank, PlasmaBank] for HIV Donors</t>
  </si>
  <si>
    <t>[Plasma per person, Platelets per person]</t>
  </si>
  <si>
    <t>[Bloodtype, RBCHIV, PlateletHIV, PlasmaHIV] for HIV Donors</t>
  </si>
  <si>
    <t>Donations</t>
  </si>
  <si>
    <t>Average Adults</t>
  </si>
  <si>
    <t>Average Children</t>
  </si>
  <si>
    <t>https://www.ncbi.nlm.nih.gov/pmc/articles/PMC5556921/#!po=21.4286</t>
  </si>
  <si>
    <t>Donations minus Transfusions</t>
  </si>
  <si>
    <t>Donations W/ MSM Inclusion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</si>
</sst>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_(* #,##0_);_(* \(#,##0\);_(* &quot;-&quot;??_);_(@_)"/>
    <numFmt numFmtId="165" formatCode="0.0000%"/>
    <numFmt numFmtId="166" formatCode="0.000%"/>
    <numFmt numFmtId="167" formatCode="0.000000%"/>
    <numFmt numFmtId="168" formatCode="0.00000000%"/>
    <numFmt numFmtId="169" formatCode="0.000"/>
    <numFmt numFmtId="170" formatCode="0.0000000"/>
    <numFmt numFmtId="171" formatCode="0.00000%"/>
    <numFmt numFmtId="172" formatCode="0.0%"/>
    <numFmt numFmtId="173" formatCode="_(* #,##0.00000_);_(* \(#,##0.00000\);_(* &quot;-&quot;??_);_(@_)"/>
    <numFmt numFmtId="174" formatCode="_(* #,##0.0_);_(* \(#,##0.0\);_(* &quot;-&quot;?_);_(@_)"/>
    <numFmt numFmtId="175" formatCode="_(* #,##0.00000000_);_(* \(#,##0.00000000\);_(* &quot;-&quot;??_);_(@_)"/>
  </numFmts>
  <fonts count="16">
    <font>
      <sz val="11"/>
      <color theme="1"/>
      <name val="Calibri"/>
      <family val="2"/>
      <scheme val="minor"/>
    </font>
    <font>
      <sz val="11"/>
      <color theme="1"/>
      <name val="Calibri"/>
      <family val="2"/>
      <scheme val="minor"/>
    </font>
    <font>
      <b/>
      <sz val="11"/>
      <color theme="1"/>
      <name val="Calibri"/>
      <family val="2"/>
      <scheme val="minor"/>
    </font>
    <font>
      <sz val="10"/>
      <color rgb="FF222222"/>
      <name val="Arial"/>
      <family val="2"/>
    </font>
    <font>
      <i/>
      <sz val="10"/>
      <color rgb="FF222222"/>
      <name val="Arial"/>
      <family val="2"/>
    </font>
    <font>
      <b/>
      <sz val="10"/>
      <color rgb="FF222222"/>
      <name val="Arial"/>
      <family val="2"/>
    </font>
    <font>
      <sz val="10"/>
      <color rgb="FF0B0080"/>
      <name val="Arial"/>
      <family val="2"/>
    </font>
    <font>
      <sz val="10"/>
      <color rgb="FF663366"/>
      <name val="Arial"/>
      <family val="2"/>
    </font>
    <font>
      <b/>
      <sz val="9.3000000000000007"/>
      <color rgb="FF000000"/>
      <name val="Times New Roman"/>
      <family val="1"/>
    </font>
    <font>
      <sz val="9.3000000000000007"/>
      <color rgb="FF000000"/>
      <name val="Times New Roman"/>
      <family val="1"/>
    </font>
    <font>
      <sz val="11"/>
      <color rgb="FF2A2A2A"/>
      <name val="Inherit"/>
    </font>
    <font>
      <b/>
      <i/>
      <sz val="11"/>
      <color theme="1"/>
      <name val="Calibri"/>
      <family val="2"/>
      <scheme val="minor"/>
    </font>
    <font>
      <b/>
      <i/>
      <u/>
      <sz val="11"/>
      <color theme="1"/>
      <name val="Calibri"/>
      <family val="2"/>
      <scheme val="minor"/>
    </font>
    <font>
      <i/>
      <u/>
      <sz val="11"/>
      <color theme="1"/>
      <name val="Calibri"/>
      <family val="2"/>
      <scheme val="minor"/>
    </font>
    <font>
      <sz val="12"/>
      <color rgb="FF000000"/>
      <name val="Times New Roman"/>
      <family val="1"/>
    </font>
    <font>
      <u/>
      <sz val="11"/>
      <color theme="1"/>
      <name val="Calibri"/>
      <family val="2"/>
      <scheme val="minor"/>
    </font>
  </fonts>
  <fills count="19">
    <fill>
      <patternFill patternType="none"/>
    </fill>
    <fill>
      <patternFill patternType="gray125"/>
    </fill>
    <fill>
      <patternFill patternType="solid">
        <fgColor theme="9" tint="0.39997558519241921"/>
        <bgColor indexed="64"/>
      </patternFill>
    </fill>
    <fill>
      <patternFill patternType="solid">
        <fgColor theme="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CF0"/>
        <bgColor indexed="64"/>
      </patternFill>
    </fill>
    <fill>
      <patternFill patternType="solid">
        <fgColor theme="5" tint="-0.249977111117893"/>
        <bgColor indexed="64"/>
      </patternFill>
    </fill>
    <fill>
      <patternFill patternType="solid">
        <fgColor rgb="FFFFFFFF"/>
        <bgColor indexed="64"/>
      </patternFill>
    </fill>
    <fill>
      <patternFill patternType="solid">
        <fgColor theme="4"/>
        <bgColor indexed="64"/>
      </patternFill>
    </fill>
    <fill>
      <patternFill patternType="solid">
        <fgColor rgb="FFFF0000"/>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s>
  <borders count="3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888888"/>
      </right>
      <top style="medium">
        <color rgb="FF000000"/>
      </top>
      <bottom/>
      <diagonal/>
    </border>
    <border>
      <left style="medium">
        <color rgb="FF888888"/>
      </left>
      <right style="medium">
        <color rgb="FF888888"/>
      </right>
      <top style="medium">
        <color rgb="FF000000"/>
      </top>
      <bottom/>
      <diagonal/>
    </border>
    <border>
      <left style="medium">
        <color rgb="FF888888"/>
      </left>
      <right style="medium">
        <color rgb="FF000000"/>
      </right>
      <top style="medium">
        <color rgb="FF000000"/>
      </top>
      <bottom/>
      <diagonal/>
    </border>
    <border>
      <left style="medium">
        <color rgb="FF000000"/>
      </left>
      <right style="medium">
        <color rgb="FF888888"/>
      </right>
      <top/>
      <bottom/>
      <diagonal/>
    </border>
    <border>
      <left style="medium">
        <color rgb="FF888888"/>
      </left>
      <right style="medium">
        <color rgb="FF888888"/>
      </right>
      <top/>
      <bottom style="medium">
        <color rgb="FF888888"/>
      </bottom>
      <diagonal/>
    </border>
    <border>
      <left style="medium">
        <color rgb="FF888888"/>
      </left>
      <right style="medium">
        <color rgb="FF000000"/>
      </right>
      <top/>
      <bottom style="medium">
        <color rgb="FF888888"/>
      </bottom>
      <diagonal/>
    </border>
    <border>
      <left/>
      <right style="medium">
        <color rgb="FF888888"/>
      </right>
      <top style="medium">
        <color rgb="FF888888"/>
      </top>
      <bottom style="medium">
        <color rgb="FF888888"/>
      </bottom>
      <diagonal/>
    </border>
    <border>
      <left style="medium">
        <color rgb="FF888888"/>
      </left>
      <right style="medium">
        <color rgb="FF888888"/>
      </right>
      <top style="medium">
        <color rgb="FF888888"/>
      </top>
      <bottom style="medium">
        <color rgb="FF888888"/>
      </bottom>
      <diagonal/>
    </border>
    <border>
      <left style="medium">
        <color rgb="FF888888"/>
      </left>
      <right style="medium">
        <color rgb="FF000000"/>
      </right>
      <top style="medium">
        <color rgb="FF888888"/>
      </top>
      <bottom style="medium">
        <color rgb="FF888888"/>
      </bottom>
      <diagonal/>
    </border>
    <border>
      <left style="medium">
        <color rgb="FF000000"/>
      </left>
      <right style="medium">
        <color rgb="FF888888"/>
      </right>
      <top/>
      <bottom style="medium">
        <color rgb="FF888888"/>
      </bottom>
      <diagonal/>
    </border>
    <border>
      <left style="medium">
        <color rgb="FF000000"/>
      </left>
      <right style="medium">
        <color rgb="FF888888"/>
      </right>
      <top style="medium">
        <color rgb="FF888888"/>
      </top>
      <bottom/>
      <diagonal/>
    </border>
    <border>
      <left style="medium">
        <color rgb="FF000000"/>
      </left>
      <right style="medium">
        <color rgb="FF888888"/>
      </right>
      <top/>
      <bottom style="medium">
        <color rgb="FF000000"/>
      </bottom>
      <diagonal/>
    </border>
    <border>
      <left/>
      <right style="medium">
        <color rgb="FF888888"/>
      </right>
      <top style="medium">
        <color rgb="FF888888"/>
      </top>
      <bottom style="medium">
        <color rgb="FF000000"/>
      </bottom>
      <diagonal/>
    </border>
    <border>
      <left style="medium">
        <color rgb="FF888888"/>
      </left>
      <right style="medium">
        <color rgb="FF888888"/>
      </right>
      <top style="medium">
        <color rgb="FF888888"/>
      </top>
      <bottom style="medium">
        <color rgb="FF000000"/>
      </bottom>
      <diagonal/>
    </border>
    <border>
      <left style="medium">
        <color rgb="FF888888"/>
      </left>
      <right style="medium">
        <color rgb="FF000000"/>
      </right>
      <top style="medium">
        <color rgb="FF888888"/>
      </top>
      <bottom style="medium">
        <color rgb="FF000000"/>
      </bottom>
      <diagonal/>
    </border>
    <border>
      <left/>
      <right/>
      <top/>
      <bottom style="thin">
        <color indexed="64"/>
      </bottom>
      <diagonal/>
    </border>
    <border>
      <left/>
      <right/>
      <top/>
      <bottom style="medium">
        <color rgb="FFCFD5E4"/>
      </bottom>
      <diagonal/>
    </border>
    <border>
      <left style="medium">
        <color indexed="64"/>
      </left>
      <right/>
      <top style="medium">
        <color indexed="64"/>
      </top>
      <bottom style="medium">
        <color rgb="FFCFD5E4"/>
      </bottom>
      <diagonal/>
    </border>
    <border>
      <left/>
      <right/>
      <top style="medium">
        <color indexed="64"/>
      </top>
      <bottom style="medium">
        <color rgb="FFCFD5E4"/>
      </bottom>
      <diagonal/>
    </border>
    <border>
      <left/>
      <right style="medium">
        <color indexed="64"/>
      </right>
      <top style="medium">
        <color indexed="64"/>
      </top>
      <bottom style="medium">
        <color rgb="FFCFD5E4"/>
      </bottom>
      <diagonal/>
    </border>
    <border>
      <left style="medium">
        <color indexed="64"/>
      </left>
      <right/>
      <top/>
      <bottom style="medium">
        <color rgb="FFCFD5E4"/>
      </bottom>
      <diagonal/>
    </border>
    <border>
      <left/>
      <right style="medium">
        <color indexed="64"/>
      </right>
      <top/>
      <bottom style="medium">
        <color rgb="FFCFD5E4"/>
      </bottom>
      <diagonal/>
    </border>
    <border>
      <left style="thin">
        <color indexed="64"/>
      </left>
      <right style="thin">
        <color indexed="64"/>
      </right>
      <top style="thin">
        <color indexed="64"/>
      </top>
      <bottom style="thin">
        <color indexed="64"/>
      </bottom>
      <diagonal/>
    </border>
    <border>
      <left/>
      <right/>
      <top style="medium">
        <color rgb="FFCFD5E4"/>
      </top>
      <bottom style="medium">
        <color rgb="FFCFD5E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10" fontId="0" fillId="0" borderId="0" xfId="0" applyNumberFormat="1"/>
    <xf numFmtId="0" fontId="0" fillId="2" borderId="0" xfId="0" applyFill="1"/>
    <xf numFmtId="164" fontId="0" fillId="2" borderId="0" xfId="1" applyNumberFormat="1" applyFont="1" applyFill="1"/>
    <xf numFmtId="10" fontId="0" fillId="2" borderId="0" xfId="0" applyNumberFormat="1" applyFill="1"/>
    <xf numFmtId="164" fontId="0" fillId="2" borderId="0" xfId="0" applyNumberForma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10" fontId="0" fillId="0" borderId="5" xfId="0" applyNumberFormat="1" applyBorder="1"/>
    <xf numFmtId="0" fontId="0" fillId="0" borderId="7" xfId="0" applyBorder="1"/>
    <xf numFmtId="10" fontId="0" fillId="0" borderId="0" xfId="0" applyNumberFormat="1" applyAlignment="1">
      <alignment horizontal="center" vertical="center"/>
    </xf>
    <xf numFmtId="164" fontId="0" fillId="0" borderId="0" xfId="1" applyNumberFormat="1" applyFont="1"/>
    <xf numFmtId="0" fontId="0" fillId="3" borderId="0" xfId="0" applyFill="1" applyBorder="1"/>
    <xf numFmtId="0" fontId="0" fillId="0" borderId="5" xfId="0" applyBorder="1"/>
    <xf numFmtId="0" fontId="0" fillId="3" borderId="4" xfId="0" applyFill="1" applyBorder="1"/>
    <xf numFmtId="0" fontId="0" fillId="0" borderId="4" xfId="0" applyFill="1" applyBorder="1"/>
    <xf numFmtId="10" fontId="0" fillId="0" borderId="5" xfId="0" applyNumberFormat="1" applyFill="1" applyBorder="1"/>
    <xf numFmtId="0" fontId="0" fillId="0" borderId="6" xfId="0" applyFill="1" applyBorder="1"/>
    <xf numFmtId="10" fontId="0" fillId="0" borderId="8" xfId="0" applyNumberFormat="1" applyFill="1" applyBorder="1"/>
    <xf numFmtId="0" fontId="0" fillId="4" borderId="4" xfId="0" applyFill="1" applyBorder="1"/>
    <xf numFmtId="0" fontId="0" fillId="4" borderId="0" xfId="0" applyFill="1" applyBorder="1"/>
    <xf numFmtId="0" fontId="0" fillId="4" borderId="5" xfId="0" applyFill="1" applyBorder="1"/>
    <xf numFmtId="43" fontId="0" fillId="4" borderId="0" xfId="1" applyFont="1" applyFill="1" applyBorder="1"/>
    <xf numFmtId="43" fontId="0" fillId="4" borderId="5" xfId="1" applyFont="1" applyFill="1" applyBorder="1"/>
    <xf numFmtId="0" fontId="0" fillId="4" borderId="6" xfId="0" applyFill="1" applyBorder="1"/>
    <xf numFmtId="43" fontId="0" fillId="4" borderId="7" xfId="1" applyFont="1" applyFill="1" applyBorder="1"/>
    <xf numFmtId="0" fontId="0" fillId="4" borderId="7" xfId="0" applyFill="1" applyBorder="1"/>
    <xf numFmtId="43" fontId="0" fillId="4" borderId="8" xfId="1" applyFont="1" applyFill="1" applyBorder="1"/>
    <xf numFmtId="0" fontId="0" fillId="5" borderId="0" xfId="0" applyFill="1"/>
    <xf numFmtId="0" fontId="3" fillId="0" borderId="0" xfId="0" applyFont="1"/>
    <xf numFmtId="0" fontId="0" fillId="3" borderId="0" xfId="0" applyFill="1"/>
    <xf numFmtId="0" fontId="0" fillId="6" borderId="0" xfId="0" applyFill="1"/>
    <xf numFmtId="165" fontId="0" fillId="6" borderId="0" xfId="0" applyNumberFormat="1" applyFill="1"/>
    <xf numFmtId="166" fontId="0" fillId="6" borderId="0" xfId="0" applyNumberFormat="1" applyFill="1"/>
    <xf numFmtId="0" fontId="0" fillId="0" borderId="6" xfId="0" applyBorder="1"/>
    <xf numFmtId="0" fontId="0" fillId="0" borderId="8" xfId="0" applyBorder="1"/>
    <xf numFmtId="0" fontId="8" fillId="7" borderId="9" xfId="0" applyFont="1" applyFill="1" applyBorder="1" applyAlignment="1">
      <alignment horizontal="left" vertical="top" wrapText="1"/>
    </xf>
    <xf numFmtId="0" fontId="8" fillId="7" borderId="10" xfId="0" applyFont="1" applyFill="1" applyBorder="1" applyAlignment="1">
      <alignment horizontal="left" vertical="top" wrapText="1"/>
    </xf>
    <xf numFmtId="0" fontId="8" fillId="7" borderId="10" xfId="0" applyFont="1" applyFill="1" applyBorder="1" applyAlignment="1">
      <alignment horizontal="center" vertical="top" wrapText="1"/>
    </xf>
    <xf numFmtId="0" fontId="8" fillId="7" borderId="11" xfId="0" applyFont="1" applyFill="1" applyBorder="1" applyAlignment="1">
      <alignment horizontal="center" vertical="top"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top" wrapText="1"/>
    </xf>
    <xf numFmtId="0" fontId="9" fillId="7"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7" borderId="15" xfId="0" applyFont="1" applyFill="1" applyBorder="1" applyAlignment="1">
      <alignment horizontal="left" vertical="top" wrapText="1"/>
    </xf>
    <xf numFmtId="0" fontId="9" fillId="7" borderId="16" xfId="0" applyFont="1" applyFill="1" applyBorder="1" applyAlignment="1">
      <alignment horizontal="center" vertical="top" wrapText="1"/>
    </xf>
    <xf numFmtId="0" fontId="9" fillId="7" borderId="17" xfId="0" applyFont="1" applyFill="1" applyBorder="1" applyAlignment="1">
      <alignment horizontal="center" vertical="top" wrapText="1"/>
    </xf>
    <xf numFmtId="0" fontId="9" fillId="7" borderId="18" xfId="0" applyFont="1" applyFill="1" applyBorder="1" applyAlignment="1">
      <alignment horizontal="left" vertical="center" wrapText="1"/>
    </xf>
    <xf numFmtId="0" fontId="9" fillId="7" borderId="19" xfId="0" applyFont="1" applyFill="1" applyBorder="1" applyAlignment="1">
      <alignment horizontal="left" vertical="center" wrapText="1"/>
    </xf>
    <xf numFmtId="0" fontId="9" fillId="7" borderId="16" xfId="0" applyFont="1" applyFill="1" applyBorder="1" applyAlignment="1">
      <alignment horizontal="left" vertical="top" wrapText="1"/>
    </xf>
    <xf numFmtId="0" fontId="9" fillId="7" borderId="21" xfId="0" applyFont="1" applyFill="1" applyBorder="1" applyAlignment="1">
      <alignment horizontal="left" vertical="top" wrapText="1"/>
    </xf>
    <xf numFmtId="0" fontId="9" fillId="7" borderId="22" xfId="0" applyFont="1" applyFill="1" applyBorder="1" applyAlignment="1">
      <alignment horizontal="center" vertical="top" wrapText="1"/>
    </xf>
    <xf numFmtId="0" fontId="9" fillId="7" borderId="23" xfId="0" applyFont="1" applyFill="1" applyBorder="1" applyAlignment="1">
      <alignment horizontal="center" vertical="top" wrapText="1"/>
    </xf>
    <xf numFmtId="0" fontId="0" fillId="0" borderId="0" xfId="0" applyFill="1"/>
    <xf numFmtId="10" fontId="0" fillId="8" borderId="0" xfId="0" applyNumberFormat="1" applyFill="1"/>
    <xf numFmtId="0" fontId="2" fillId="0" borderId="5" xfId="0" applyFont="1" applyBorder="1" applyAlignment="1">
      <alignment horizontal="center"/>
    </xf>
    <xf numFmtId="164" fontId="0" fillId="0" borderId="0" xfId="1" applyNumberFormat="1" applyFont="1" applyBorder="1"/>
    <xf numFmtId="0" fontId="0" fillId="0" borderId="24" xfId="0" applyBorder="1"/>
    <xf numFmtId="2" fontId="0" fillId="0" borderId="0" xfId="0" applyNumberFormat="1"/>
    <xf numFmtId="9" fontId="0" fillId="0" borderId="0" xfId="0" applyNumberFormat="1"/>
    <xf numFmtId="0" fontId="10" fillId="9" borderId="25" xfId="0" applyFont="1" applyFill="1" applyBorder="1" applyAlignment="1">
      <alignment horizontal="left" vertical="center" wrapText="1"/>
    </xf>
    <xf numFmtId="0" fontId="10" fillId="9" borderId="26" xfId="0" applyFont="1" applyFill="1" applyBorder="1" applyAlignment="1">
      <alignment horizontal="left" vertical="center" wrapText="1"/>
    </xf>
    <xf numFmtId="0" fontId="10" fillId="9" borderId="27" xfId="0" applyFont="1" applyFill="1" applyBorder="1" applyAlignment="1">
      <alignment horizontal="left" vertical="center" wrapText="1"/>
    </xf>
    <xf numFmtId="0" fontId="10" fillId="9" borderId="28" xfId="0" applyFont="1" applyFill="1" applyBorder="1" applyAlignment="1">
      <alignment horizontal="left" vertical="center" wrapText="1"/>
    </xf>
    <xf numFmtId="0" fontId="10" fillId="9" borderId="29" xfId="0" applyFont="1" applyFill="1" applyBorder="1" applyAlignment="1">
      <alignment horizontal="left" vertical="center" wrapText="1"/>
    </xf>
    <xf numFmtId="0" fontId="10" fillId="9" borderId="30" xfId="0" applyFont="1" applyFill="1" applyBorder="1" applyAlignment="1">
      <alignment horizontal="left" vertical="center" wrapText="1"/>
    </xf>
    <xf numFmtId="0" fontId="10" fillId="9" borderId="6" xfId="0" applyFont="1" applyFill="1" applyBorder="1" applyAlignment="1">
      <alignment horizontal="left" vertical="center" wrapText="1"/>
    </xf>
    <xf numFmtId="0" fontId="10" fillId="9" borderId="7" xfId="0" applyFont="1" applyFill="1" applyBorder="1" applyAlignment="1">
      <alignment horizontal="left" vertical="center" wrapText="1"/>
    </xf>
    <xf numFmtId="0" fontId="10" fillId="9" borderId="8" xfId="0" applyFont="1" applyFill="1" applyBorder="1" applyAlignment="1">
      <alignment horizontal="left" vertical="center" wrapText="1"/>
    </xf>
    <xf numFmtId="0" fontId="11" fillId="0" borderId="0" xfId="0" applyFont="1"/>
    <xf numFmtId="0" fontId="11" fillId="0" borderId="0" xfId="0" applyFont="1" applyAlignment="1">
      <alignment horizontal="center"/>
    </xf>
    <xf numFmtId="0" fontId="0" fillId="0" borderId="0" xfId="0" applyAlignment="1">
      <alignment horizontal="center"/>
    </xf>
    <xf numFmtId="0" fontId="0" fillId="0" borderId="0" xfId="0" quotePrefix="1" applyAlignment="1">
      <alignment horizontal="center"/>
    </xf>
    <xf numFmtId="3" fontId="0" fillId="0" borderId="0" xfId="0" applyNumberFormat="1" applyAlignment="1">
      <alignment horizontal="center"/>
    </xf>
    <xf numFmtId="43" fontId="0" fillId="0" borderId="0" xfId="0" applyNumberFormat="1"/>
    <xf numFmtId="0" fontId="13" fillId="0" borderId="0" xfId="0" applyFont="1"/>
    <xf numFmtId="164" fontId="0" fillId="0" borderId="0" xfId="1" applyNumberFormat="1" applyFont="1" applyAlignment="1">
      <alignment horizontal="center"/>
    </xf>
    <xf numFmtId="0" fontId="12" fillId="0" borderId="0" xfId="0" applyFont="1" applyAlignment="1">
      <alignment horizontal="center"/>
    </xf>
    <xf numFmtId="0" fontId="0" fillId="0" borderId="0" xfId="0" applyNumberFormat="1"/>
    <xf numFmtId="167" fontId="0" fillId="0" borderId="0" xfId="0" applyNumberFormat="1"/>
    <xf numFmtId="164" fontId="0" fillId="0" borderId="0" xfId="0" applyNumberFormat="1"/>
    <xf numFmtId="0" fontId="0" fillId="10" borderId="0" xfId="0" applyFill="1"/>
    <xf numFmtId="10" fontId="0" fillId="10" borderId="0" xfId="0" applyNumberFormat="1" applyFill="1"/>
    <xf numFmtId="0" fontId="0" fillId="11" borderId="0" xfId="0" applyFill="1"/>
    <xf numFmtId="10" fontId="0" fillId="11" borderId="0" xfId="0" applyNumberFormat="1" applyFill="1"/>
    <xf numFmtId="168" fontId="0" fillId="11" borderId="0" xfId="0" applyNumberFormat="1" applyFill="1"/>
    <xf numFmtId="0" fontId="0" fillId="12" borderId="0" xfId="0" applyFill="1"/>
    <xf numFmtId="0" fontId="0" fillId="13" borderId="0" xfId="0" applyFill="1"/>
    <xf numFmtId="10" fontId="0" fillId="12" borderId="0" xfId="0" applyNumberFormat="1" applyFill="1"/>
    <xf numFmtId="10" fontId="0" fillId="13" borderId="0" xfId="0" applyNumberFormat="1" applyFill="1"/>
    <xf numFmtId="49" fontId="0" fillId="0" borderId="0" xfId="0" applyNumberFormat="1"/>
    <xf numFmtId="0" fontId="2" fillId="0" borderId="0" xfId="0" applyFont="1"/>
    <xf numFmtId="0" fontId="12" fillId="0" borderId="0" xfId="0" applyFont="1"/>
    <xf numFmtId="0" fontId="0" fillId="14" borderId="0" xfId="0" applyFill="1"/>
    <xf numFmtId="0" fontId="0" fillId="14" borderId="31" xfId="0" applyFill="1" applyBorder="1"/>
    <xf numFmtId="164" fontId="0" fillId="14" borderId="31" xfId="1" applyNumberFormat="1" applyFont="1" applyFill="1" applyBorder="1"/>
    <xf numFmtId="169" fontId="0" fillId="0" borderId="0" xfId="0" applyNumberFormat="1"/>
    <xf numFmtId="170" fontId="0" fillId="0" borderId="0" xfId="0" applyNumberFormat="1"/>
    <xf numFmtId="171" fontId="0" fillId="0" borderId="0" xfId="0" applyNumberFormat="1"/>
    <xf numFmtId="0" fontId="0" fillId="15" borderId="0" xfId="0" applyFill="1"/>
    <xf numFmtId="171" fontId="0" fillId="15" borderId="0" xfId="0" applyNumberFormat="1" applyFill="1"/>
    <xf numFmtId="0" fontId="0" fillId="16" borderId="0" xfId="0" applyFill="1"/>
    <xf numFmtId="0" fontId="0" fillId="17" borderId="0" xfId="0" applyFill="1"/>
    <xf numFmtId="167" fontId="0" fillId="17" borderId="0" xfId="0" applyNumberFormat="1" applyFill="1"/>
    <xf numFmtId="167" fontId="0" fillId="16" borderId="0" xfId="0" applyNumberFormat="1" applyFill="1"/>
    <xf numFmtId="0" fontId="10" fillId="9" borderId="32" xfId="0" applyFont="1" applyFill="1" applyBorder="1" applyAlignment="1">
      <alignment horizontal="left" vertical="center" wrapText="1"/>
    </xf>
    <xf numFmtId="10" fontId="0" fillId="0" borderId="0" xfId="2" applyNumberFormat="1" applyFont="1"/>
    <xf numFmtId="3" fontId="14" fillId="15" borderId="0" xfId="0" applyNumberFormat="1" applyFont="1" applyFill="1"/>
    <xf numFmtId="43" fontId="0" fillId="15" borderId="0" xfId="1" applyFont="1" applyFill="1"/>
    <xf numFmtId="43" fontId="0" fillId="15" borderId="0" xfId="0" applyNumberFormat="1" applyFill="1"/>
    <xf numFmtId="172" fontId="0" fillId="0" borderId="24" xfId="2" applyNumberFormat="1" applyFont="1" applyBorder="1"/>
    <xf numFmtId="164" fontId="0" fillId="18" borderId="0" xfId="1" applyNumberFormat="1" applyFont="1" applyFill="1"/>
    <xf numFmtId="0" fontId="0" fillId="18" borderId="0" xfId="0" applyFill="1"/>
    <xf numFmtId="173" fontId="0" fillId="0" borderId="0" xfId="0" applyNumberFormat="1"/>
    <xf numFmtId="171" fontId="0" fillId="0" borderId="0" xfId="2" applyNumberFormat="1" applyFont="1"/>
    <xf numFmtId="3" fontId="0" fillId="0" borderId="0" xfId="0" applyNumberFormat="1"/>
    <xf numFmtId="164" fontId="0" fillId="13" borderId="0" xfId="1" applyNumberFormat="1" applyFont="1" applyFill="1"/>
    <xf numFmtId="44" fontId="0" fillId="0" borderId="0" xfId="0" applyNumberFormat="1"/>
    <xf numFmtId="43" fontId="0" fillId="0" borderId="0" xfId="1" applyFont="1"/>
    <xf numFmtId="174" fontId="0" fillId="0" borderId="0" xfId="0" applyNumberFormat="1"/>
    <xf numFmtId="175" fontId="0" fillId="0" borderId="0" xfId="0" applyNumberFormat="1"/>
    <xf numFmtId="0" fontId="15" fillId="0" borderId="24" xfId="0" applyFont="1" applyBorder="1"/>
    <xf numFmtId="1" fontId="0" fillId="0" borderId="0" xfId="0" applyNumberFormat="1"/>
    <xf numFmtId="9" fontId="0" fillId="0" borderId="0" xfId="2" applyFont="1"/>
    <xf numFmtId="9" fontId="0" fillId="0" borderId="0" xfId="2" applyFont="1" applyBorder="1"/>
    <xf numFmtId="0" fontId="9" fillId="7" borderId="19" xfId="0" applyFont="1" applyFill="1" applyBorder="1" applyAlignment="1">
      <alignment horizontal="left" vertical="center" wrapText="1"/>
    </xf>
    <xf numFmtId="0" fontId="9" fillId="7" borderId="18" xfId="0" applyFont="1" applyFill="1" applyBorder="1" applyAlignment="1">
      <alignment horizontal="left" vertical="center" wrapText="1"/>
    </xf>
    <xf numFmtId="0" fontId="9" fillId="7" borderId="12" xfId="0" applyFont="1" applyFill="1" applyBorder="1" applyAlignment="1">
      <alignment horizontal="left" vertical="center" wrapText="1"/>
    </xf>
    <xf numFmtId="0" fontId="9" fillId="7" borderId="20" xfId="0" applyFont="1" applyFill="1" applyBorder="1" applyAlignment="1">
      <alignment horizontal="left" vertical="center" wrapText="1"/>
    </xf>
    <xf numFmtId="0" fontId="10" fillId="9" borderId="32" xfId="0" applyFont="1" applyFill="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17721144433007E-2"/>
          <c:y val="5.9976921055150616E-2"/>
          <c:w val="0.88622998051398383"/>
          <c:h val="0.83759332341710058"/>
        </c:manualLayout>
      </c:layout>
      <c:lineChart>
        <c:grouping val="standard"/>
        <c:varyColors val="0"/>
        <c:ser>
          <c:idx val="0"/>
          <c:order val="0"/>
          <c:spPr>
            <a:ln w="28575" cap="rnd">
              <a:solidFill>
                <a:srgbClr val="FF0000"/>
              </a:solidFill>
              <a:round/>
            </a:ln>
            <a:effectLst/>
          </c:spPr>
          <c:marker>
            <c:symbol val="circle"/>
            <c:size val="5"/>
            <c:spPr>
              <a:solidFill>
                <a:srgbClr val="FF0000"/>
              </a:solidFill>
              <a:ln w="9525">
                <a:solidFill>
                  <a:srgbClr val="FF0000"/>
                </a:solidFill>
              </a:ln>
              <a:effectLst/>
            </c:spPr>
          </c:marker>
          <c:cat>
            <c:numRef>
              <c:f>Testing!$I$2:$I$20</c:f>
              <c:numCache>
                <c:formatCode>General</c:formatCode>
                <c:ptCount val="19"/>
                <c:pt idx="0">
                  <c:v>0</c:v>
                </c:pt>
                <c:pt idx="1">
                  <c:v>9</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pt idx="16">
                  <c:v>42</c:v>
                </c:pt>
                <c:pt idx="17">
                  <c:v>45</c:v>
                </c:pt>
                <c:pt idx="18">
                  <c:v>50</c:v>
                </c:pt>
              </c:numCache>
            </c:numRef>
          </c:cat>
          <c:val>
            <c:numRef>
              <c:f>Testing!$J$2:$J$20</c:f>
              <c:numCache>
                <c:formatCode>0%</c:formatCode>
                <c:ptCount val="19"/>
                <c:pt idx="0">
                  <c:v>1</c:v>
                </c:pt>
                <c:pt idx="1">
                  <c:v>1</c:v>
                </c:pt>
                <c:pt idx="2">
                  <c:v>0.99</c:v>
                </c:pt>
                <c:pt idx="3">
                  <c:v>0.86</c:v>
                </c:pt>
                <c:pt idx="4">
                  <c:v>0.79</c:v>
                </c:pt>
                <c:pt idx="5">
                  <c:v>0.51</c:v>
                </c:pt>
                <c:pt idx="6">
                  <c:v>0.4</c:v>
                </c:pt>
                <c:pt idx="7">
                  <c:v>0.35</c:v>
                </c:pt>
                <c:pt idx="8">
                  <c:v>0.31</c:v>
                </c:pt>
                <c:pt idx="9">
                  <c:v>0.2</c:v>
                </c:pt>
                <c:pt idx="10">
                  <c:v>0.18</c:v>
                </c:pt>
                <c:pt idx="11">
                  <c:v>0.08</c:v>
                </c:pt>
                <c:pt idx="12">
                  <c:v>0.08</c:v>
                </c:pt>
                <c:pt idx="13">
                  <c:v>7.0000000000000007E-2</c:v>
                </c:pt>
                <c:pt idx="14">
                  <c:v>0.05</c:v>
                </c:pt>
                <c:pt idx="15">
                  <c:v>0.05</c:v>
                </c:pt>
                <c:pt idx="16">
                  <c:v>0.01</c:v>
                </c:pt>
                <c:pt idx="17">
                  <c:v>0.01</c:v>
                </c:pt>
                <c:pt idx="18">
                  <c:v>0</c:v>
                </c:pt>
              </c:numCache>
            </c:numRef>
          </c:val>
          <c:smooth val="0"/>
          <c:extLst>
            <c:ext xmlns:c16="http://schemas.microsoft.com/office/drawing/2014/chart" uri="{C3380CC4-5D6E-409C-BE32-E72D297353CC}">
              <c16:uniqueId val="{00000000-7BF1-40A6-B87A-109F58ECDAFE}"/>
            </c:ext>
          </c:extLst>
        </c:ser>
        <c:dLbls>
          <c:showLegendKey val="0"/>
          <c:showVal val="0"/>
          <c:showCatName val="0"/>
          <c:showSerName val="0"/>
          <c:showPercent val="0"/>
          <c:showBubbleSize val="0"/>
        </c:dLbls>
        <c:marker val="1"/>
        <c:smooth val="0"/>
        <c:axId val="598537216"/>
        <c:axId val="598538856"/>
      </c:lineChart>
      <c:dateAx>
        <c:axId val="59853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Since</a:t>
                </a:r>
                <a:r>
                  <a:rPr lang="en-US" baseline="0"/>
                  <a:t> Initial Infection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38856"/>
        <c:crosses val="autoZero"/>
        <c:auto val="0"/>
        <c:lblOffset val="100"/>
        <c:baseTimeUnit val="days"/>
        <c:majorUnit val="5"/>
        <c:majorTimeUnit val="days"/>
      </c:dateAx>
      <c:valAx>
        <c:axId val="598538856"/>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a:t>
                </a:r>
                <a:r>
                  <a:rPr lang="en-US" baseline="0"/>
                  <a:t> Probability of False Negative</a:t>
                </a:r>
                <a:endParaRPr lang="en-US"/>
              </a:p>
            </c:rich>
          </c:tx>
          <c:layout>
            <c:manualLayout>
              <c:xMode val="edge"/>
              <c:yMode val="edge"/>
              <c:x val="1.1562780320603122E-2"/>
              <c:y val="0.26536536243806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3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Donations and</a:t>
            </a:r>
            <a:r>
              <a:rPr lang="en-US" baseline="0"/>
              <a:t> Transfusions of Red Blood Cells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308994158205195E-2"/>
          <c:y val="7.0829645693858606E-2"/>
          <c:w val="0.91885359205534134"/>
          <c:h val="0.85038550223738829"/>
        </c:manualLayout>
      </c:layout>
      <c:lineChart>
        <c:grouping val="standard"/>
        <c:varyColors val="0"/>
        <c:ser>
          <c:idx val="0"/>
          <c:order val="0"/>
          <c:tx>
            <c:v>RBC Donations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DonationsVsTransfusions!$A$2:$A$13</c:f>
              <c:numCache>
                <c:formatCode>0</c:formatCode>
                <c:ptCount val="12"/>
                <c:pt idx="0">
                  <c:v>1989</c:v>
                </c:pt>
                <c:pt idx="1">
                  <c:v>1992</c:v>
                </c:pt>
                <c:pt idx="2">
                  <c:v>1994</c:v>
                </c:pt>
                <c:pt idx="3">
                  <c:v>1997</c:v>
                </c:pt>
                <c:pt idx="4">
                  <c:v>1999</c:v>
                </c:pt>
                <c:pt idx="5">
                  <c:v>2001</c:v>
                </c:pt>
                <c:pt idx="6">
                  <c:v>2004</c:v>
                </c:pt>
                <c:pt idx="7">
                  <c:v>2006</c:v>
                </c:pt>
                <c:pt idx="8">
                  <c:v>2008</c:v>
                </c:pt>
                <c:pt idx="9">
                  <c:v>2011</c:v>
                </c:pt>
                <c:pt idx="10">
                  <c:v>2013</c:v>
                </c:pt>
                <c:pt idx="11">
                  <c:v>2015</c:v>
                </c:pt>
              </c:numCache>
            </c:numRef>
          </c:cat>
          <c:val>
            <c:numRef>
              <c:f>DonationsVsTransfusions!$C$2:$C$13</c:f>
              <c:numCache>
                <c:formatCode>0.00</c:formatCode>
                <c:ptCount val="12"/>
                <c:pt idx="0">
                  <c:v>13.62569832402</c:v>
                </c:pt>
                <c:pt idx="1">
                  <c:v>12.720670391060001</c:v>
                </c:pt>
                <c:pt idx="2">
                  <c:v>12.31843575419</c:v>
                </c:pt>
                <c:pt idx="3">
                  <c:v>11.966480446929999</c:v>
                </c:pt>
                <c:pt idx="4">
                  <c:v>13.22346368715</c:v>
                </c:pt>
                <c:pt idx="5">
                  <c:v>14.731843575419999</c:v>
                </c:pt>
                <c:pt idx="6">
                  <c:v>15.08379888268</c:v>
                </c:pt>
                <c:pt idx="7">
                  <c:v>15.83798882682</c:v>
                </c:pt>
                <c:pt idx="8">
                  <c:v>16.994413407820002</c:v>
                </c:pt>
                <c:pt idx="9">
                  <c:v>15.586592178769999</c:v>
                </c:pt>
                <c:pt idx="10">
                  <c:v>13.575418994410001</c:v>
                </c:pt>
                <c:pt idx="11">
                  <c:v>12.2</c:v>
                </c:pt>
              </c:numCache>
            </c:numRef>
          </c:val>
          <c:smooth val="0"/>
          <c:extLst>
            <c:ext xmlns:c16="http://schemas.microsoft.com/office/drawing/2014/chart" uri="{C3380CC4-5D6E-409C-BE32-E72D297353CC}">
              <c16:uniqueId val="{00000000-B10C-4560-9458-694FB89CF331}"/>
            </c:ext>
          </c:extLst>
        </c:ser>
        <c:ser>
          <c:idx val="1"/>
          <c:order val="1"/>
          <c:tx>
            <c:v>RBC Transfusions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DonationsVsTransfusions!$A$2:$A$13</c:f>
              <c:numCache>
                <c:formatCode>0</c:formatCode>
                <c:ptCount val="12"/>
                <c:pt idx="0">
                  <c:v>1989</c:v>
                </c:pt>
                <c:pt idx="1">
                  <c:v>1992</c:v>
                </c:pt>
                <c:pt idx="2">
                  <c:v>1994</c:v>
                </c:pt>
                <c:pt idx="3">
                  <c:v>1997</c:v>
                </c:pt>
                <c:pt idx="4">
                  <c:v>1999</c:v>
                </c:pt>
                <c:pt idx="5">
                  <c:v>2001</c:v>
                </c:pt>
                <c:pt idx="6">
                  <c:v>2004</c:v>
                </c:pt>
                <c:pt idx="7">
                  <c:v>2006</c:v>
                </c:pt>
                <c:pt idx="8">
                  <c:v>2008</c:v>
                </c:pt>
                <c:pt idx="9">
                  <c:v>2011</c:v>
                </c:pt>
                <c:pt idx="10">
                  <c:v>2013</c:v>
                </c:pt>
                <c:pt idx="11">
                  <c:v>2015</c:v>
                </c:pt>
              </c:numCache>
            </c:numRef>
          </c:cat>
          <c:val>
            <c:numRef>
              <c:f>DonationsVsTransfusions!$B$2:$B$13</c:f>
              <c:numCache>
                <c:formatCode>0.00</c:formatCode>
                <c:ptCount val="12"/>
                <c:pt idx="0">
                  <c:v>11.71508379888</c:v>
                </c:pt>
                <c:pt idx="1">
                  <c:v>10.7094972067</c:v>
                </c:pt>
                <c:pt idx="2">
                  <c:v>10.659217877090001</c:v>
                </c:pt>
                <c:pt idx="3">
                  <c:v>11.111731843579999</c:v>
                </c:pt>
                <c:pt idx="4">
                  <c:v>12.016759776540001</c:v>
                </c:pt>
                <c:pt idx="5">
                  <c:v>13.525139664799999</c:v>
                </c:pt>
                <c:pt idx="6">
                  <c:v>13.92737430168</c:v>
                </c:pt>
                <c:pt idx="7">
                  <c:v>14.43016759777</c:v>
                </c:pt>
                <c:pt idx="8">
                  <c:v>14.882681564249999</c:v>
                </c:pt>
                <c:pt idx="9">
                  <c:v>13.67597765363</c:v>
                </c:pt>
                <c:pt idx="10">
                  <c:v>12.77094972067</c:v>
                </c:pt>
                <c:pt idx="11">
                  <c:v>11.5</c:v>
                </c:pt>
              </c:numCache>
            </c:numRef>
          </c:val>
          <c:smooth val="0"/>
          <c:extLst>
            <c:ext xmlns:c16="http://schemas.microsoft.com/office/drawing/2014/chart" uri="{C3380CC4-5D6E-409C-BE32-E72D297353CC}">
              <c16:uniqueId val="{00000001-B10C-4560-9458-694FB89CF331}"/>
            </c:ext>
          </c:extLst>
        </c:ser>
        <c:ser>
          <c:idx val="2"/>
          <c:order val="2"/>
          <c:tx>
            <c:strRef>
              <c:f>DonationsVsTransfusions!$D$1</c:f>
              <c:strCache>
                <c:ptCount val="1"/>
                <c:pt idx="0">
                  <c:v>Donations W/ MSM Inclusion</c:v>
                </c:pt>
              </c:strCache>
            </c:strRef>
          </c:tx>
          <c:spPr>
            <a:ln w="28575" cap="rnd">
              <a:solidFill>
                <a:schemeClr val="accent6"/>
              </a:solidFill>
              <a:prstDash val="lgDash"/>
              <a:round/>
            </a:ln>
            <a:effectLst/>
          </c:spPr>
          <c:marker>
            <c:symbol val="circle"/>
            <c:size val="5"/>
            <c:spPr>
              <a:solidFill>
                <a:schemeClr val="accent6"/>
              </a:solidFill>
              <a:ln w="9525">
                <a:solidFill>
                  <a:schemeClr val="accent3"/>
                </a:solidFill>
                <a:prstDash val="lgDash"/>
              </a:ln>
              <a:effectLst/>
            </c:spPr>
          </c:marker>
          <c:val>
            <c:numRef>
              <c:f>DonationsVsTransfusions!$D$2:$D$13</c:f>
              <c:numCache>
                <c:formatCode>0.00</c:formatCode>
                <c:ptCount val="12"/>
                <c:pt idx="0">
                  <c:v>15.325698324019999</c:v>
                </c:pt>
                <c:pt idx="1">
                  <c:v>14.42067039106</c:v>
                </c:pt>
                <c:pt idx="2">
                  <c:v>14.01843575419</c:v>
                </c:pt>
                <c:pt idx="3">
                  <c:v>13.666480446929999</c:v>
                </c:pt>
                <c:pt idx="4">
                  <c:v>14.923463687149999</c:v>
                </c:pt>
                <c:pt idx="5">
                  <c:v>16.43184357542</c:v>
                </c:pt>
                <c:pt idx="6">
                  <c:v>16.783798882679999</c:v>
                </c:pt>
                <c:pt idx="7">
                  <c:v>17.537988826820001</c:v>
                </c:pt>
                <c:pt idx="8">
                  <c:v>18.694413407820001</c:v>
                </c:pt>
                <c:pt idx="9">
                  <c:v>17.28659217877</c:v>
                </c:pt>
                <c:pt idx="10">
                  <c:v>15.27541899441</c:v>
                </c:pt>
                <c:pt idx="11">
                  <c:v>13.899999999999999</c:v>
                </c:pt>
              </c:numCache>
            </c:numRef>
          </c:val>
          <c:smooth val="0"/>
          <c:extLst>
            <c:ext xmlns:c16="http://schemas.microsoft.com/office/drawing/2014/chart" uri="{C3380CC4-5D6E-409C-BE32-E72D297353CC}">
              <c16:uniqueId val="{00000000-FA31-4AF4-B92C-BBA19F0D7EB1}"/>
            </c:ext>
          </c:extLst>
        </c:ser>
        <c:dLbls>
          <c:showLegendKey val="0"/>
          <c:showVal val="0"/>
          <c:showCatName val="0"/>
          <c:showSerName val="0"/>
          <c:showPercent val="0"/>
          <c:showBubbleSize val="0"/>
        </c:dLbls>
        <c:marker val="1"/>
        <c:smooth val="0"/>
        <c:axId val="705928288"/>
        <c:axId val="705923040"/>
      </c:lineChart>
      <c:catAx>
        <c:axId val="70592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23040"/>
        <c:crosses val="autoZero"/>
        <c:auto val="1"/>
        <c:lblAlgn val="ctr"/>
        <c:lblOffset val="100"/>
        <c:noMultiLvlLbl val="0"/>
      </c:catAx>
      <c:valAx>
        <c:axId val="705923040"/>
        <c:scaling>
          <c:orientation val="minMax"/>
          <c:max val="19"/>
          <c:min val="8"/>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Units</a:t>
                </a:r>
              </a:p>
            </c:rich>
          </c:tx>
          <c:layout>
            <c:manualLayout>
              <c:xMode val="edge"/>
              <c:yMode val="edge"/>
              <c:x val="9.8598894609597705E-3"/>
              <c:y val="0.439028296378997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28288"/>
        <c:crosses val="autoZero"/>
        <c:crossBetween val="between"/>
      </c:valAx>
      <c:spPr>
        <a:noFill/>
        <a:ln>
          <a:noFill/>
        </a:ln>
        <a:effectLst/>
      </c:spPr>
    </c:plotArea>
    <c:legend>
      <c:legendPos val="r"/>
      <c:layout>
        <c:manualLayout>
          <c:xMode val="edge"/>
          <c:yMode val="edge"/>
          <c:x val="8.5707779232677542E-2"/>
          <c:y val="0.82138444234028996"/>
          <c:w val="0.12767019361484866"/>
          <c:h val="0.111755710223806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DonationsVsTransfusions!$Q$2:$Q$13</c:f>
              <c:numCache>
                <c:formatCode>0.00</c:formatCode>
                <c:ptCount val="12"/>
                <c:pt idx="0">
                  <c:v>1.9106145251399997</c:v>
                </c:pt>
                <c:pt idx="1">
                  <c:v>2.0111731843600005</c:v>
                </c:pt>
                <c:pt idx="2">
                  <c:v>1.6592178770999997</c:v>
                </c:pt>
                <c:pt idx="3">
                  <c:v>0.85474860335000002</c:v>
                </c:pt>
                <c:pt idx="4">
                  <c:v>1.206703910609999</c:v>
                </c:pt>
                <c:pt idx="5">
                  <c:v>1.2067039106199999</c:v>
                </c:pt>
                <c:pt idx="6">
                  <c:v>1.1564245809999996</c:v>
                </c:pt>
                <c:pt idx="7">
                  <c:v>1.4078212290500005</c:v>
                </c:pt>
                <c:pt idx="8">
                  <c:v>2.1117318435700021</c:v>
                </c:pt>
                <c:pt idx="9">
                  <c:v>1.9106145251399997</c:v>
                </c:pt>
                <c:pt idx="10">
                  <c:v>0.80446927374000055</c:v>
                </c:pt>
                <c:pt idx="11">
                  <c:v>0.69999999999999929</c:v>
                </c:pt>
              </c:numCache>
            </c:numRef>
          </c:yVal>
          <c:smooth val="0"/>
          <c:extLst>
            <c:ext xmlns:c16="http://schemas.microsoft.com/office/drawing/2014/chart" uri="{C3380CC4-5D6E-409C-BE32-E72D297353CC}">
              <c16:uniqueId val="{00000000-2C93-44F8-987A-550EEEEAB22A}"/>
            </c:ext>
          </c:extLst>
        </c:ser>
        <c:dLbls>
          <c:showLegendKey val="0"/>
          <c:showVal val="0"/>
          <c:showCatName val="0"/>
          <c:showSerName val="0"/>
          <c:showPercent val="0"/>
          <c:showBubbleSize val="0"/>
        </c:dLbls>
        <c:axId val="694663144"/>
        <c:axId val="694663800"/>
      </c:scatterChart>
      <c:valAx>
        <c:axId val="6946631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63800"/>
        <c:crosses val="autoZero"/>
        <c:crossBetween val="midCat"/>
      </c:valAx>
      <c:valAx>
        <c:axId val="694663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63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a:t>
            </a:r>
            <a:r>
              <a:rPr lang="en-US" baseline="0"/>
              <a:t> Availability by Day (2013)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92541803061134"/>
          <c:y val="9.024329171345255E-2"/>
          <c:w val="0.74093765666932099"/>
          <c:h val="0.80171948546478045"/>
        </c:manualLayout>
      </c:layout>
      <c:scatterChart>
        <c:scatterStyle val="lineMarker"/>
        <c:varyColors val="0"/>
        <c:ser>
          <c:idx val="0"/>
          <c:order val="0"/>
          <c:tx>
            <c:v>O-</c:v>
          </c:tx>
          <c:spPr>
            <a:ln w="25400" cap="rnd">
              <a:solidFill>
                <a:schemeClr val="accent1"/>
              </a:solidFill>
              <a:round/>
            </a:ln>
            <a:effectLst/>
          </c:spPr>
          <c:marker>
            <c:symbol val="circle"/>
            <c:size val="5"/>
            <c:spPr>
              <a:noFill/>
              <a:ln w="9525">
                <a:noFill/>
              </a:ln>
              <a:effectLst/>
            </c:spPr>
          </c:marker>
          <c:trendline>
            <c:spPr>
              <a:ln w="19050" cap="rnd">
                <a:solidFill>
                  <a:schemeClr val="accent1"/>
                </a:solidFill>
                <a:prstDash val="sysDot"/>
              </a:ln>
              <a:effectLst/>
            </c:spPr>
            <c:trendlineType val="poly"/>
            <c:order val="3"/>
            <c:dispRSqr val="1"/>
            <c:dispEq val="1"/>
            <c:trendlineLbl>
              <c:layout>
                <c:manualLayout>
                  <c:x val="1.2813707275354626E-3"/>
                  <c:y val="-7.1102923328366888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'Blood by month'!$D$2:$D$1527</c:f>
              <c:numCache>
                <c:formatCode>0.00</c:formatCode>
                <c:ptCount val="1526"/>
                <c:pt idx="0">
                  <c:v>1.263438221176</c:v>
                </c:pt>
                <c:pt idx="1">
                  <c:v>1.6064380744719999</c:v>
                </c:pt>
                <c:pt idx="2">
                  <c:v>1.608430329186</c:v>
                </c:pt>
                <c:pt idx="3">
                  <c:v>1.6104225838999999</c:v>
                </c:pt>
                <c:pt idx="4">
                  <c:v>1.8475008948909999</c:v>
                </c:pt>
                <c:pt idx="5">
                  <c:v>1.849493149605</c:v>
                </c:pt>
                <c:pt idx="6">
                  <c:v>1.8514854043190001</c:v>
                </c:pt>
                <c:pt idx="7">
                  <c:v>1.8534776590340001</c:v>
                </c:pt>
                <c:pt idx="8">
                  <c:v>2.0118619088130001</c:v>
                </c:pt>
                <c:pt idx="9">
                  <c:v>2.0925482247380001</c:v>
                </c:pt>
                <c:pt idx="10">
                  <c:v>2.0945404794529998</c:v>
                </c:pt>
                <c:pt idx="11">
                  <c:v>2.3316187904430001</c:v>
                </c:pt>
                <c:pt idx="12">
                  <c:v>2.3336110451579999</c:v>
                </c:pt>
                <c:pt idx="13">
                  <c:v>2.335603299872</c:v>
                </c:pt>
                <c:pt idx="14">
                  <c:v>2.3375955545860001</c:v>
                </c:pt>
                <c:pt idx="15">
                  <c:v>2.3395878093000002</c:v>
                </c:pt>
                <c:pt idx="16">
                  <c:v>2.8117521765669999</c:v>
                </c:pt>
                <c:pt idx="17">
                  <c:v>2.8137444312820001</c:v>
                </c:pt>
                <c:pt idx="18">
                  <c:v>2.9727927659660001</c:v>
                </c:pt>
                <c:pt idx="19">
                  <c:v>3.9926058180049999</c:v>
                </c:pt>
                <c:pt idx="20">
                  <c:v>4.4603429525739999</c:v>
                </c:pt>
                <c:pt idx="21">
                  <c:v>4.6939901582239996</c:v>
                </c:pt>
                <c:pt idx="22">
                  <c:v>4.9265305556990002</c:v>
                </c:pt>
                <c:pt idx="23">
                  <c:v>5.1601777613479998</c:v>
                </c:pt>
                <c:pt idx="24">
                  <c:v>5.6278042151000003</c:v>
                </c:pt>
                <c:pt idx="25">
                  <c:v>6.5681484402060004</c:v>
                </c:pt>
                <c:pt idx="26">
                  <c:v>7.0393166801160003</c:v>
                </c:pt>
                <c:pt idx="27">
                  <c:v>7.5114810473829996</c:v>
                </c:pt>
                <c:pt idx="28">
                  <c:v>7.5134733020970002</c:v>
                </c:pt>
                <c:pt idx="29">
                  <c:v>7.9870765199919997</c:v>
                </c:pt>
                <c:pt idx="30">
                  <c:v>8.8229380534189996</c:v>
                </c:pt>
                <c:pt idx="31">
                  <c:v>9.3951578796669999</c:v>
                </c:pt>
                <c:pt idx="32">
                  <c:v>9.6282516812290009</c:v>
                </c:pt>
                <c:pt idx="33">
                  <c:v>9.8618988868780004</c:v>
                </c:pt>
                <c:pt idx="34">
                  <c:v>10.094439284350001</c:v>
                </c:pt>
                <c:pt idx="35">
                  <c:v>10.348036707349999</c:v>
                </c:pt>
                <c:pt idx="36">
                  <c:v>10.354339979900001</c:v>
                </c:pt>
                <c:pt idx="37">
                  <c:v>10.795712943750001</c:v>
                </c:pt>
                <c:pt idx="38">
                  <c:v>10.795712943750001</c:v>
                </c:pt>
                <c:pt idx="39">
                  <c:v>11.18486669793</c:v>
                </c:pt>
                <c:pt idx="40">
                  <c:v>11.639211453590001</c:v>
                </c:pt>
                <c:pt idx="41">
                  <c:v>11.681324121119999</c:v>
                </c:pt>
                <c:pt idx="42">
                  <c:v>11.72872567151</c:v>
                </c:pt>
                <c:pt idx="43">
                  <c:v>12.196268007840001</c:v>
                </c:pt>
                <c:pt idx="44">
                  <c:v>12.196268007840001</c:v>
                </c:pt>
                <c:pt idx="45">
                  <c:v>13.503851185269999</c:v>
                </c:pt>
                <c:pt idx="46">
                  <c:v>13.846851038560001</c:v>
                </c:pt>
                <c:pt idx="47">
                  <c:v>13.850282143899999</c:v>
                </c:pt>
                <c:pt idx="48">
                  <c:v>14.08791385898</c:v>
                </c:pt>
                <c:pt idx="49">
                  <c:v>14.0899061137</c:v>
                </c:pt>
                <c:pt idx="50">
                  <c:v>14.09189836841</c:v>
                </c:pt>
                <c:pt idx="51">
                  <c:v>14.56406273568</c:v>
                </c:pt>
                <c:pt idx="52">
                  <c:v>15.081841434839999</c:v>
                </c:pt>
                <c:pt idx="53">
                  <c:v>15.74347752649</c:v>
                </c:pt>
                <c:pt idx="54">
                  <c:v>16.21265351169</c:v>
                </c:pt>
                <c:pt idx="55">
                  <c:v>16.682825624239999</c:v>
                </c:pt>
                <c:pt idx="56">
                  <c:v>17.386091538350001</c:v>
                </c:pt>
                <c:pt idx="57">
                  <c:v>17.854271396190001</c:v>
                </c:pt>
                <c:pt idx="58">
                  <c:v>18.08736519775</c:v>
                </c:pt>
                <c:pt idx="59">
                  <c:v>18.684598888749999</c:v>
                </c:pt>
                <c:pt idx="60">
                  <c:v>19.256265310909999</c:v>
                </c:pt>
                <c:pt idx="61">
                  <c:v>19.61896634971</c:v>
                </c:pt>
                <c:pt idx="62">
                  <c:v>20.29566886764</c:v>
                </c:pt>
                <c:pt idx="63">
                  <c:v>21.694180487130001</c:v>
                </c:pt>
                <c:pt idx="64">
                  <c:v>21.694180487130001</c:v>
                </c:pt>
                <c:pt idx="65">
                  <c:v>21.99616894703</c:v>
                </c:pt>
                <c:pt idx="66">
                  <c:v>22.95568862376</c:v>
                </c:pt>
                <c:pt idx="67">
                  <c:v>23.01421110599</c:v>
                </c:pt>
                <c:pt idx="68">
                  <c:v>23.482390963829999</c:v>
                </c:pt>
                <c:pt idx="69">
                  <c:v>23.482390963829999</c:v>
                </c:pt>
                <c:pt idx="70">
                  <c:v>23.947582439600001</c:v>
                </c:pt>
                <c:pt idx="71">
                  <c:v>23.95001741758</c:v>
                </c:pt>
                <c:pt idx="72">
                  <c:v>24.18067624116</c:v>
                </c:pt>
                <c:pt idx="73">
                  <c:v>24.30873394696</c:v>
                </c:pt>
                <c:pt idx="74">
                  <c:v>24.880953773200002</c:v>
                </c:pt>
                <c:pt idx="75">
                  <c:v>25.348580226949998</c:v>
                </c:pt>
                <c:pt idx="76">
                  <c:v>25.58123130525</c:v>
                </c:pt>
                <c:pt idx="77">
                  <c:v>25.814325106809999</c:v>
                </c:pt>
                <c:pt idx="78">
                  <c:v>26.283501092000002</c:v>
                </c:pt>
                <c:pt idx="79">
                  <c:v>27.70975624191</c:v>
                </c:pt>
                <c:pt idx="80">
                  <c:v>27.729435291249999</c:v>
                </c:pt>
                <c:pt idx="81">
                  <c:v>28.088151820619998</c:v>
                </c:pt>
                <c:pt idx="82">
                  <c:v>28.874428347830001</c:v>
                </c:pt>
                <c:pt idx="83">
                  <c:v>28.874428347830001</c:v>
                </c:pt>
                <c:pt idx="84">
                  <c:v>29.49569305791</c:v>
                </c:pt>
                <c:pt idx="85">
                  <c:v>29.49569305791</c:v>
                </c:pt>
                <c:pt idx="86">
                  <c:v>30.053484532790002</c:v>
                </c:pt>
                <c:pt idx="87">
                  <c:v>30.053484532790002</c:v>
                </c:pt>
                <c:pt idx="88">
                  <c:v>30.527003633269999</c:v>
                </c:pt>
                <c:pt idx="89">
                  <c:v>31.46790126246</c:v>
                </c:pt>
                <c:pt idx="90">
                  <c:v>31.932539334139999</c:v>
                </c:pt>
                <c:pt idx="91">
                  <c:v>31.934974312120001</c:v>
                </c:pt>
                <c:pt idx="92">
                  <c:v>32.398726937269998</c:v>
                </c:pt>
                <c:pt idx="93">
                  <c:v>32.400719191980002</c:v>
                </c:pt>
                <c:pt idx="94">
                  <c:v>32.8669067951</c:v>
                </c:pt>
                <c:pt idx="95">
                  <c:v>33.335086652939999</c:v>
                </c:pt>
                <c:pt idx="96">
                  <c:v>33.568180454500002</c:v>
                </c:pt>
                <c:pt idx="97">
                  <c:v>34.745045159279996</c:v>
                </c:pt>
                <c:pt idx="98">
                  <c:v>34.745602990599998</c:v>
                </c:pt>
                <c:pt idx="99">
                  <c:v>35.217767357870002</c:v>
                </c:pt>
                <c:pt idx="100">
                  <c:v>35.218962710699998</c:v>
                </c:pt>
                <c:pt idx="101">
                  <c:v>35.219759612579999</c:v>
                </c:pt>
                <c:pt idx="102">
                  <c:v>35.2217518673</c:v>
                </c:pt>
                <c:pt idx="103">
                  <c:v>35.2217518673</c:v>
                </c:pt>
                <c:pt idx="104">
                  <c:v>35.69391623456</c:v>
                </c:pt>
                <c:pt idx="105">
                  <c:v>35.695111587390002</c:v>
                </c:pt>
                <c:pt idx="106">
                  <c:v>35.695908489280001</c:v>
                </c:pt>
                <c:pt idx="107">
                  <c:v>35.931990672909997</c:v>
                </c:pt>
                <c:pt idx="108">
                  <c:v>36.168072856549998</c:v>
                </c:pt>
                <c:pt idx="109">
                  <c:v>36.169268209370003</c:v>
                </c:pt>
                <c:pt idx="110">
                  <c:v>36.170065111260001</c:v>
                </c:pt>
                <c:pt idx="111">
                  <c:v>36.406147294889998</c:v>
                </c:pt>
                <c:pt idx="112">
                  <c:v>36.642229478529998</c:v>
                </c:pt>
                <c:pt idx="113">
                  <c:v>36.878311662160002</c:v>
                </c:pt>
                <c:pt idx="114">
                  <c:v>37.348483774709997</c:v>
                </c:pt>
                <c:pt idx="115">
                  <c:v>37.348483774709997</c:v>
                </c:pt>
                <c:pt idx="116">
                  <c:v>38.05174968883</c:v>
                </c:pt>
                <c:pt idx="117">
                  <c:v>38.516941164599999</c:v>
                </c:pt>
                <c:pt idx="118">
                  <c:v>38.519376142580001</c:v>
                </c:pt>
                <c:pt idx="119">
                  <c:v>38.983128767719997</c:v>
                </c:pt>
                <c:pt idx="120">
                  <c:v>38.985121022439998</c:v>
                </c:pt>
                <c:pt idx="121">
                  <c:v>39.214230314570003</c:v>
                </c:pt>
                <c:pt idx="122">
                  <c:v>39.216222569279999</c:v>
                </c:pt>
                <c:pt idx="123">
                  <c:v>39.447324116129998</c:v>
                </c:pt>
                <c:pt idx="124">
                  <c:v>39.758447894</c:v>
                </c:pt>
                <c:pt idx="125">
                  <c:v>39.913511719260001</c:v>
                </c:pt>
                <c:pt idx="126">
                  <c:v>40.3816915771</c:v>
                </c:pt>
                <c:pt idx="127">
                  <c:v>41.793642338150001</c:v>
                </c:pt>
                <c:pt idx="128">
                  <c:v>41.794200169470002</c:v>
                </c:pt>
                <c:pt idx="129">
                  <c:v>41.796192424179999</c:v>
                </c:pt>
                <c:pt idx="130">
                  <c:v>41.796192424179999</c:v>
                </c:pt>
                <c:pt idx="131">
                  <c:v>41.7981846789</c:v>
                </c:pt>
                <c:pt idx="132">
                  <c:v>41.7981846789</c:v>
                </c:pt>
                <c:pt idx="133">
                  <c:v>42.27034904616</c:v>
                </c:pt>
                <c:pt idx="134">
                  <c:v>42.271544398990002</c:v>
                </c:pt>
                <c:pt idx="135">
                  <c:v>42.272341300880001</c:v>
                </c:pt>
                <c:pt idx="136">
                  <c:v>42.274333555589998</c:v>
                </c:pt>
                <c:pt idx="137">
                  <c:v>42.274333555589998</c:v>
                </c:pt>
                <c:pt idx="138">
                  <c:v>42.746497922860001</c:v>
                </c:pt>
                <c:pt idx="139">
                  <c:v>42.747693275689997</c:v>
                </c:pt>
                <c:pt idx="140">
                  <c:v>42.748490177569998</c:v>
                </c:pt>
                <c:pt idx="141">
                  <c:v>42.984572361209999</c:v>
                </c:pt>
                <c:pt idx="142">
                  <c:v>43.220654544840002</c:v>
                </c:pt>
                <c:pt idx="143">
                  <c:v>43.221849897669998</c:v>
                </c:pt>
                <c:pt idx="144">
                  <c:v>43.222646799560003</c:v>
                </c:pt>
                <c:pt idx="145">
                  <c:v>43.458728983189999</c:v>
                </c:pt>
                <c:pt idx="146">
                  <c:v>43.694811166820003</c:v>
                </c:pt>
                <c:pt idx="147">
                  <c:v>43.696006519649998</c:v>
                </c:pt>
                <c:pt idx="148">
                  <c:v>43.696803421539997</c:v>
                </c:pt>
                <c:pt idx="149">
                  <c:v>44.16996391616</c:v>
                </c:pt>
                <c:pt idx="150">
                  <c:v>44.701231839949997</c:v>
                </c:pt>
                <c:pt idx="151">
                  <c:v>45.111304268620003</c:v>
                </c:pt>
                <c:pt idx="152">
                  <c:v>45.579484126460002</c:v>
                </c:pt>
                <c:pt idx="153">
                  <c:v>45.890607904329997</c:v>
                </c:pt>
                <c:pt idx="154">
                  <c:v>46.045671729589998</c:v>
                </c:pt>
                <c:pt idx="155">
                  <c:v>46.356795507459999</c:v>
                </c:pt>
                <c:pt idx="156">
                  <c:v>46.511859332710003</c:v>
                </c:pt>
                <c:pt idx="157">
                  <c:v>46.822983110579997</c:v>
                </c:pt>
                <c:pt idx="158">
                  <c:v>46.978046935839998</c:v>
                </c:pt>
                <c:pt idx="159">
                  <c:v>47.446226793679998</c:v>
                </c:pt>
                <c:pt idx="160">
                  <c:v>47.67932059524</c:v>
                </c:pt>
                <c:pt idx="161">
                  <c:v>47.912414396800003</c:v>
                </c:pt>
                <c:pt idx="162">
                  <c:v>48.223538174669997</c:v>
                </c:pt>
                <c:pt idx="163">
                  <c:v>48.378601999920001</c:v>
                </c:pt>
                <c:pt idx="164">
                  <c:v>48.84678185776</c:v>
                </c:pt>
                <c:pt idx="165">
                  <c:v>49.787748662470001</c:v>
                </c:pt>
                <c:pt idx="166">
                  <c:v>49.787810920429997</c:v>
                </c:pt>
                <c:pt idx="167">
                  <c:v>50.260924099</c:v>
                </c:pt>
                <c:pt idx="168">
                  <c:v>50.260924099</c:v>
                </c:pt>
                <c:pt idx="169">
                  <c:v>50.26327495956</c:v>
                </c:pt>
                <c:pt idx="170">
                  <c:v>50.26327495956</c:v>
                </c:pt>
                <c:pt idx="171">
                  <c:v>50.736435454190001</c:v>
                </c:pt>
                <c:pt idx="172">
                  <c:v>51.99089183924</c:v>
                </c:pt>
                <c:pt idx="173">
                  <c:v>52.145955664490003</c:v>
                </c:pt>
                <c:pt idx="174">
                  <c:v>52.614135522330002</c:v>
                </c:pt>
                <c:pt idx="175">
                  <c:v>52.925259300199997</c:v>
                </c:pt>
                <c:pt idx="176">
                  <c:v>53.080323125450001</c:v>
                </c:pt>
                <c:pt idx="177">
                  <c:v>53.546510728580003</c:v>
                </c:pt>
                <c:pt idx="178">
                  <c:v>53.54850298329</c:v>
                </c:pt>
                <c:pt idx="179">
                  <c:v>54.012698331700001</c:v>
                </c:pt>
                <c:pt idx="180">
                  <c:v>54.014690586420002</c:v>
                </c:pt>
                <c:pt idx="181">
                  <c:v>54.375842093780001</c:v>
                </c:pt>
                <c:pt idx="182">
                  <c:v>54.948061920020002</c:v>
                </c:pt>
                <c:pt idx="183">
                  <c:v>55.890836695879997</c:v>
                </c:pt>
                <c:pt idx="184">
                  <c:v>55.891394527199999</c:v>
                </c:pt>
                <c:pt idx="185">
                  <c:v>56.365192543329997</c:v>
                </c:pt>
                <c:pt idx="186">
                  <c:v>56.365192543329997</c:v>
                </c:pt>
                <c:pt idx="187">
                  <c:v>56.367543403900001</c:v>
                </c:pt>
                <c:pt idx="188">
                  <c:v>56.367543403900001</c:v>
                </c:pt>
                <c:pt idx="189">
                  <c:v>56.841257302610003</c:v>
                </c:pt>
                <c:pt idx="190">
                  <c:v>56.843692280589998</c:v>
                </c:pt>
                <c:pt idx="191">
                  <c:v>57.080770591579999</c:v>
                </c:pt>
                <c:pt idx="192">
                  <c:v>57.319398434020002</c:v>
                </c:pt>
                <c:pt idx="193">
                  <c:v>57.555923340920003</c:v>
                </c:pt>
                <c:pt idx="194">
                  <c:v>58.027091580830003</c:v>
                </c:pt>
                <c:pt idx="195">
                  <c:v>58.497263693390003</c:v>
                </c:pt>
                <c:pt idx="196">
                  <c:v>58.967435805939999</c:v>
                </c:pt>
                <c:pt idx="197">
                  <c:v>59.437607918490002</c:v>
                </c:pt>
                <c:pt idx="198">
                  <c:v>59.907780031039998</c:v>
                </c:pt>
                <c:pt idx="199">
                  <c:v>60.611045945160001</c:v>
                </c:pt>
                <c:pt idx="200">
                  <c:v>61.075241293570002</c:v>
                </c:pt>
                <c:pt idx="201">
                  <c:v>61.077233548279999</c:v>
                </c:pt>
                <c:pt idx="202">
                  <c:v>61.079225803</c:v>
                </c:pt>
                <c:pt idx="203">
                  <c:v>61.54142889669</c:v>
                </c:pt>
                <c:pt idx="204">
                  <c:v>61.543421151410001</c:v>
                </c:pt>
                <c:pt idx="205">
                  <c:v>62.007616499820003</c:v>
                </c:pt>
                <c:pt idx="206">
                  <c:v>62.009608754529999</c:v>
                </c:pt>
                <c:pt idx="207">
                  <c:v>62.318740277689997</c:v>
                </c:pt>
                <c:pt idx="208">
                  <c:v>62.471811848229997</c:v>
                </c:pt>
                <c:pt idx="209">
                  <c:v>62.473804102940001</c:v>
                </c:pt>
                <c:pt idx="210">
                  <c:v>62.939991706070003</c:v>
                </c:pt>
                <c:pt idx="211">
                  <c:v>63.878966256059996</c:v>
                </c:pt>
                <c:pt idx="212">
                  <c:v>63.87902851402</c:v>
                </c:pt>
                <c:pt idx="213">
                  <c:v>64.352141692589996</c:v>
                </c:pt>
                <c:pt idx="214">
                  <c:v>64.352141692589996</c:v>
                </c:pt>
                <c:pt idx="215">
                  <c:v>64.826214197149994</c:v>
                </c:pt>
                <c:pt idx="216">
                  <c:v>64.828649175140001</c:v>
                </c:pt>
                <c:pt idx="217">
                  <c:v>64.830641429850004</c:v>
                </c:pt>
                <c:pt idx="218">
                  <c:v>64.832633684569998</c:v>
                </c:pt>
                <c:pt idx="219">
                  <c:v>65.306347583280001</c:v>
                </c:pt>
                <c:pt idx="220">
                  <c:v>65.308782561260003</c:v>
                </c:pt>
                <c:pt idx="221">
                  <c:v>65.310774815979997</c:v>
                </c:pt>
                <c:pt idx="222">
                  <c:v>65.312767070690001</c:v>
                </c:pt>
                <c:pt idx="223">
                  <c:v>65.786370288580002</c:v>
                </c:pt>
                <c:pt idx="224">
                  <c:v>66.540826080770003</c:v>
                </c:pt>
                <c:pt idx="225">
                  <c:v>66.727267917779997</c:v>
                </c:pt>
                <c:pt idx="226">
                  <c:v>67.193455520900002</c:v>
                </c:pt>
                <c:pt idx="227">
                  <c:v>67.195447775619996</c:v>
                </c:pt>
                <c:pt idx="228">
                  <c:v>67.426549322460005</c:v>
                </c:pt>
                <c:pt idx="229">
                  <c:v>67.659643124029998</c:v>
                </c:pt>
                <c:pt idx="230">
                  <c:v>67.89273692559</c:v>
                </c:pt>
                <c:pt idx="231">
                  <c:v>68.123838472439999</c:v>
                </c:pt>
                <c:pt idx="232">
                  <c:v>68.125830727150003</c:v>
                </c:pt>
                <c:pt idx="233">
                  <c:v>68.590026075560004</c:v>
                </c:pt>
                <c:pt idx="234">
                  <c:v>68.592018330279998</c:v>
                </c:pt>
                <c:pt idx="235">
                  <c:v>69.05621367869</c:v>
                </c:pt>
                <c:pt idx="236">
                  <c:v>69.058205933400004</c:v>
                </c:pt>
                <c:pt idx="237">
                  <c:v>69.524393536519995</c:v>
                </c:pt>
                <c:pt idx="238">
                  <c:v>69.887537298599995</c:v>
                </c:pt>
                <c:pt idx="239">
                  <c:v>70.934352042859999</c:v>
                </c:pt>
                <c:pt idx="240">
                  <c:v>70.934909874179993</c:v>
                </c:pt>
                <c:pt idx="241">
                  <c:v>70.936902128900002</c:v>
                </c:pt>
                <c:pt idx="242">
                  <c:v>70.936902128900002</c:v>
                </c:pt>
                <c:pt idx="243">
                  <c:v>70.938894383610005</c:v>
                </c:pt>
                <c:pt idx="244">
                  <c:v>70.938894383610005</c:v>
                </c:pt>
                <c:pt idx="245">
                  <c:v>70.940886638329999</c:v>
                </c:pt>
                <c:pt idx="246">
                  <c:v>70.940886638329999</c:v>
                </c:pt>
                <c:pt idx="247">
                  <c:v>71.17796494932</c:v>
                </c:pt>
                <c:pt idx="248">
                  <c:v>71.17796494932</c:v>
                </c:pt>
                <c:pt idx="249">
                  <c:v>71.41504326031</c:v>
                </c:pt>
                <c:pt idx="250">
                  <c:v>71.416039387660007</c:v>
                </c:pt>
                <c:pt idx="251">
                  <c:v>71.419027769739998</c:v>
                </c:pt>
                <c:pt idx="252">
                  <c:v>71.421020024450002</c:v>
                </c:pt>
                <c:pt idx="253">
                  <c:v>71.894733923160004</c:v>
                </c:pt>
                <c:pt idx="254">
                  <c:v>71.897168901149996</c:v>
                </c:pt>
                <c:pt idx="255">
                  <c:v>72.370772119039998</c:v>
                </c:pt>
                <c:pt idx="256">
                  <c:v>73.07857594667</c:v>
                </c:pt>
                <c:pt idx="257">
                  <c:v>73.547751931869996</c:v>
                </c:pt>
                <c:pt idx="258">
                  <c:v>74.251017845980002</c:v>
                </c:pt>
                <c:pt idx="259">
                  <c:v>74.718644299730002</c:v>
                </c:pt>
                <c:pt idx="260">
                  <c:v>75.184389179589999</c:v>
                </c:pt>
                <c:pt idx="261">
                  <c:v>75.186381434300003</c:v>
                </c:pt>
                <c:pt idx="262">
                  <c:v>75.650576782710004</c:v>
                </c:pt>
                <c:pt idx="263">
                  <c:v>75.652569037429998</c:v>
                </c:pt>
                <c:pt idx="264">
                  <c:v>75.883670584279997</c:v>
                </c:pt>
                <c:pt idx="265">
                  <c:v>76.11676438584</c:v>
                </c:pt>
                <c:pt idx="266">
                  <c:v>76.584944243679999</c:v>
                </c:pt>
                <c:pt idx="267">
                  <c:v>77.996895004730007</c:v>
                </c:pt>
                <c:pt idx="268">
                  <c:v>77.997452836050002</c:v>
                </c:pt>
                <c:pt idx="269">
                  <c:v>77.999445090760005</c:v>
                </c:pt>
                <c:pt idx="270">
                  <c:v>77.999445090760005</c:v>
                </c:pt>
                <c:pt idx="271">
                  <c:v>78.001437345479999</c:v>
                </c:pt>
                <c:pt idx="272">
                  <c:v>78.001437345479999</c:v>
                </c:pt>
                <c:pt idx="273">
                  <c:v>78.23851565647</c:v>
                </c:pt>
                <c:pt idx="274">
                  <c:v>78.23851565647</c:v>
                </c:pt>
                <c:pt idx="275">
                  <c:v>78.240507911180003</c:v>
                </c:pt>
                <c:pt idx="276">
                  <c:v>78.240507911180003</c:v>
                </c:pt>
                <c:pt idx="277">
                  <c:v>78.477586222170004</c:v>
                </c:pt>
                <c:pt idx="278">
                  <c:v>78.478781574999999</c:v>
                </c:pt>
                <c:pt idx="279">
                  <c:v>78.479578476889998</c:v>
                </c:pt>
                <c:pt idx="280">
                  <c:v>78.481570731600002</c:v>
                </c:pt>
                <c:pt idx="281">
                  <c:v>78.481570731600002</c:v>
                </c:pt>
                <c:pt idx="282">
                  <c:v>78.483562986319996</c:v>
                </c:pt>
                <c:pt idx="283">
                  <c:v>78.483562986319996</c:v>
                </c:pt>
                <c:pt idx="284">
                  <c:v>78.957276885029998</c:v>
                </c:pt>
                <c:pt idx="285">
                  <c:v>79.431433507009999</c:v>
                </c:pt>
                <c:pt idx="286">
                  <c:v>80.035640089500006</c:v>
                </c:pt>
                <c:pt idx="287">
                  <c:v>80.612287148449994</c:v>
                </c:pt>
                <c:pt idx="288">
                  <c:v>81.312564680489999</c:v>
                </c:pt>
                <c:pt idx="289">
                  <c:v>81.314556935210007</c:v>
                </c:pt>
                <c:pt idx="290">
                  <c:v>81.778752283619994</c:v>
                </c:pt>
                <c:pt idx="291">
                  <c:v>81.780744538329998</c:v>
                </c:pt>
                <c:pt idx="292">
                  <c:v>81.780744538329998</c:v>
                </c:pt>
                <c:pt idx="293">
                  <c:v>82.012842212530003</c:v>
                </c:pt>
                <c:pt idx="294">
                  <c:v>82.242947632029995</c:v>
                </c:pt>
                <c:pt idx="295">
                  <c:v>82.244939886739999</c:v>
                </c:pt>
                <c:pt idx="296">
                  <c:v>82.244939886739999</c:v>
                </c:pt>
                <c:pt idx="297">
                  <c:v>82.246932141450003</c:v>
                </c:pt>
                <c:pt idx="298">
                  <c:v>82.477037560949995</c:v>
                </c:pt>
                <c:pt idx="299">
                  <c:v>82.707142980439997</c:v>
                </c:pt>
                <c:pt idx="300">
                  <c:v>82.707142980439997</c:v>
                </c:pt>
                <c:pt idx="301">
                  <c:v>82.709135235150001</c:v>
                </c:pt>
                <c:pt idx="302">
                  <c:v>82.709135235150001</c:v>
                </c:pt>
                <c:pt idx="303">
                  <c:v>82.711127489860004</c:v>
                </c:pt>
                <c:pt idx="304">
                  <c:v>82.941232909359996</c:v>
                </c:pt>
                <c:pt idx="305">
                  <c:v>83.171338328849998</c:v>
                </c:pt>
                <c:pt idx="306">
                  <c:v>83.171338328849998</c:v>
                </c:pt>
                <c:pt idx="307">
                  <c:v>83.173330583560002</c:v>
                </c:pt>
                <c:pt idx="308">
                  <c:v>83.173330583560002</c:v>
                </c:pt>
                <c:pt idx="309">
                  <c:v>83.173330583560002</c:v>
                </c:pt>
                <c:pt idx="310">
                  <c:v>83.175322838279996</c:v>
                </c:pt>
                <c:pt idx="311">
                  <c:v>83.175322838279996</c:v>
                </c:pt>
                <c:pt idx="312">
                  <c:v>83.405428257769998</c:v>
                </c:pt>
                <c:pt idx="313">
                  <c:v>83.637525931970004</c:v>
                </c:pt>
                <c:pt idx="314">
                  <c:v>83.637525931970004</c:v>
                </c:pt>
                <c:pt idx="315">
                  <c:v>83.638721284799999</c:v>
                </c:pt>
                <c:pt idx="316">
                  <c:v>83.639518186689997</c:v>
                </c:pt>
                <c:pt idx="317">
                  <c:v>83.639518186689997</c:v>
                </c:pt>
                <c:pt idx="318">
                  <c:v>83.871615860890003</c:v>
                </c:pt>
                <c:pt idx="319">
                  <c:v>84.105705789810003</c:v>
                </c:pt>
                <c:pt idx="320">
                  <c:v>84.105705789810003</c:v>
                </c:pt>
                <c:pt idx="321">
                  <c:v>84.338356868100007</c:v>
                </c:pt>
                <c:pt idx="322">
                  <c:v>85.042688085090006</c:v>
                </c:pt>
                <c:pt idx="323">
                  <c:v>85.042750343050002</c:v>
                </c:pt>
                <c:pt idx="324">
                  <c:v>85.043061632839994</c:v>
                </c:pt>
                <c:pt idx="325">
                  <c:v>85.515863521620005</c:v>
                </c:pt>
                <c:pt idx="326">
                  <c:v>85.515863521620005</c:v>
                </c:pt>
                <c:pt idx="327">
                  <c:v>85.516222127470002</c:v>
                </c:pt>
                <c:pt idx="328">
                  <c:v>85.988386494739999</c:v>
                </c:pt>
                <c:pt idx="329">
                  <c:v>85.988386494739999</c:v>
                </c:pt>
                <c:pt idx="330">
                  <c:v>85.989581847560004</c:v>
                </c:pt>
                <c:pt idx="331">
                  <c:v>85.990378749450002</c:v>
                </c:pt>
                <c:pt idx="332">
                  <c:v>85.990378749450002</c:v>
                </c:pt>
                <c:pt idx="333">
                  <c:v>86.226460933080006</c:v>
                </c:pt>
                <c:pt idx="334">
                  <c:v>86.462543116719999</c:v>
                </c:pt>
                <c:pt idx="335">
                  <c:v>86.462543116719999</c:v>
                </c:pt>
                <c:pt idx="336">
                  <c:v>86.463539244070006</c:v>
                </c:pt>
                <c:pt idx="337">
                  <c:v>86.464535371430003</c:v>
                </c:pt>
                <c:pt idx="338">
                  <c:v>86.700617555069996</c:v>
                </c:pt>
                <c:pt idx="339">
                  <c:v>86.9366997387</c:v>
                </c:pt>
                <c:pt idx="340">
                  <c:v>86.938249270140005</c:v>
                </c:pt>
                <c:pt idx="341">
                  <c:v>86.938691993410004</c:v>
                </c:pt>
                <c:pt idx="342">
                  <c:v>87.174774177049997</c:v>
                </c:pt>
                <c:pt idx="343">
                  <c:v>87.41085636068</c:v>
                </c:pt>
                <c:pt idx="344">
                  <c:v>87.411852488039997</c:v>
                </c:pt>
                <c:pt idx="345">
                  <c:v>87.56924061046</c:v>
                </c:pt>
                <c:pt idx="346">
                  <c:v>88.117110656869997</c:v>
                </c:pt>
                <c:pt idx="347">
                  <c:v>88.117110656869997</c:v>
                </c:pt>
                <c:pt idx="348">
                  <c:v>88.819823166899994</c:v>
                </c:pt>
                <c:pt idx="349">
                  <c:v>88.819823166899994</c:v>
                </c:pt>
                <c:pt idx="350">
                  <c:v>89.13050422149</c:v>
                </c:pt>
                <c:pt idx="351">
                  <c:v>89.279591282609999</c:v>
                </c:pt>
                <c:pt idx="352">
                  <c:v>89.279591282609999</c:v>
                </c:pt>
                <c:pt idx="353">
                  <c:v>89.281583537320003</c:v>
                </c:pt>
                <c:pt idx="354">
                  <c:v>89.281583537320003</c:v>
                </c:pt>
                <c:pt idx="355">
                  <c:v>89.281583537320003</c:v>
                </c:pt>
                <c:pt idx="356">
                  <c:v>89.283575792039997</c:v>
                </c:pt>
                <c:pt idx="357">
                  <c:v>89.283575792039997</c:v>
                </c:pt>
                <c:pt idx="358">
                  <c:v>89.283575792039997</c:v>
                </c:pt>
                <c:pt idx="359">
                  <c:v>89.285568046750001</c:v>
                </c:pt>
                <c:pt idx="360">
                  <c:v>89.285568046750001</c:v>
                </c:pt>
                <c:pt idx="361">
                  <c:v>89.28581707859</c:v>
                </c:pt>
                <c:pt idx="362">
                  <c:v>89.513681211529999</c:v>
                </c:pt>
                <c:pt idx="363">
                  <c:v>89.741794376300007</c:v>
                </c:pt>
                <c:pt idx="364">
                  <c:v>89.741794376300007</c:v>
                </c:pt>
                <c:pt idx="365">
                  <c:v>89.741794376300007</c:v>
                </c:pt>
                <c:pt idx="366">
                  <c:v>89.743786631020001</c:v>
                </c:pt>
                <c:pt idx="367">
                  <c:v>89.743786631020001</c:v>
                </c:pt>
                <c:pt idx="368">
                  <c:v>89.743786631020001</c:v>
                </c:pt>
                <c:pt idx="369">
                  <c:v>89.745778885730005</c:v>
                </c:pt>
                <c:pt idx="370">
                  <c:v>89.745778885730005</c:v>
                </c:pt>
                <c:pt idx="371">
                  <c:v>89.745778885730005</c:v>
                </c:pt>
                <c:pt idx="372">
                  <c:v>89.747771140449998</c:v>
                </c:pt>
                <c:pt idx="373">
                  <c:v>89.747771140449998</c:v>
                </c:pt>
                <c:pt idx="374">
                  <c:v>90.052918154170001</c:v>
                </c:pt>
                <c:pt idx="375">
                  <c:v>90.203997470000004</c:v>
                </c:pt>
                <c:pt idx="376">
                  <c:v>90.203997470000004</c:v>
                </c:pt>
                <c:pt idx="377">
                  <c:v>90.203997470000004</c:v>
                </c:pt>
                <c:pt idx="378">
                  <c:v>90.205989724709994</c:v>
                </c:pt>
                <c:pt idx="379">
                  <c:v>90.205989724709994</c:v>
                </c:pt>
                <c:pt idx="380">
                  <c:v>90.205989724709994</c:v>
                </c:pt>
                <c:pt idx="381">
                  <c:v>90.207981979430002</c:v>
                </c:pt>
                <c:pt idx="382">
                  <c:v>90.207981979430002</c:v>
                </c:pt>
                <c:pt idx="383">
                  <c:v>90.208231011270001</c:v>
                </c:pt>
                <c:pt idx="384">
                  <c:v>90.515121247869999</c:v>
                </c:pt>
                <c:pt idx="385">
                  <c:v>90.670185073119995</c:v>
                </c:pt>
                <c:pt idx="386">
                  <c:v>90.670185073119995</c:v>
                </c:pt>
                <c:pt idx="387">
                  <c:v>90.670434104959995</c:v>
                </c:pt>
                <c:pt idx="388">
                  <c:v>90.903278874690002</c:v>
                </c:pt>
                <c:pt idx="389">
                  <c:v>91.843623099789994</c:v>
                </c:pt>
                <c:pt idx="390">
                  <c:v>92.08014357946</c:v>
                </c:pt>
                <c:pt idx="391">
                  <c:v>92.080701410779994</c:v>
                </c:pt>
                <c:pt idx="392">
                  <c:v>92.080701410779994</c:v>
                </c:pt>
                <c:pt idx="393">
                  <c:v>92.552865778050005</c:v>
                </c:pt>
                <c:pt idx="394">
                  <c:v>92.552865778050005</c:v>
                </c:pt>
                <c:pt idx="395">
                  <c:v>92.554061130880001</c:v>
                </c:pt>
                <c:pt idx="396">
                  <c:v>92.554858032759995</c:v>
                </c:pt>
                <c:pt idx="397">
                  <c:v>92.554858032759995</c:v>
                </c:pt>
                <c:pt idx="398">
                  <c:v>92.556850287480003</c:v>
                </c:pt>
                <c:pt idx="399">
                  <c:v>92.556850287480003</c:v>
                </c:pt>
                <c:pt idx="400">
                  <c:v>92.556850287480003</c:v>
                </c:pt>
                <c:pt idx="401">
                  <c:v>92.558842542190007</c:v>
                </c:pt>
                <c:pt idx="402">
                  <c:v>92.558842542190007</c:v>
                </c:pt>
                <c:pt idx="403">
                  <c:v>92.558842542190007</c:v>
                </c:pt>
                <c:pt idx="404">
                  <c:v>92.560834796910001</c:v>
                </c:pt>
                <c:pt idx="405">
                  <c:v>92.560834796910001</c:v>
                </c:pt>
                <c:pt idx="406">
                  <c:v>92.560834796910001</c:v>
                </c:pt>
                <c:pt idx="407">
                  <c:v>93.032999164169993</c:v>
                </c:pt>
                <c:pt idx="408">
                  <c:v>93.032999164169993</c:v>
                </c:pt>
                <c:pt idx="409">
                  <c:v>93.269081347810001</c:v>
                </c:pt>
                <c:pt idx="410">
                  <c:v>93.505163531440004</c:v>
                </c:pt>
                <c:pt idx="411">
                  <c:v>93.505163531440004</c:v>
                </c:pt>
                <c:pt idx="412">
                  <c:v>93.50635888427</c:v>
                </c:pt>
                <c:pt idx="413">
                  <c:v>93.507155786159998</c:v>
                </c:pt>
                <c:pt idx="414">
                  <c:v>93.507155786159998</c:v>
                </c:pt>
                <c:pt idx="415">
                  <c:v>93.743237969790002</c:v>
                </c:pt>
                <c:pt idx="416">
                  <c:v>93.979320153420005</c:v>
                </c:pt>
                <c:pt idx="417">
                  <c:v>93.979320153420005</c:v>
                </c:pt>
                <c:pt idx="418">
                  <c:v>94.215402337059999</c:v>
                </c:pt>
                <c:pt idx="419">
                  <c:v>94.451484520690002</c:v>
                </c:pt>
                <c:pt idx="420">
                  <c:v>94.451484520690002</c:v>
                </c:pt>
                <c:pt idx="421">
                  <c:v>94.687566704320005</c:v>
                </c:pt>
                <c:pt idx="422">
                  <c:v>94.923648887959999</c:v>
                </c:pt>
                <c:pt idx="423">
                  <c:v>94.923648887959999</c:v>
                </c:pt>
                <c:pt idx="424">
                  <c:v>95.159731071590002</c:v>
                </c:pt>
                <c:pt idx="425">
                  <c:v>95.264213763270007</c:v>
                </c:pt>
                <c:pt idx="426">
                  <c:v>95.862000858350001</c:v>
                </c:pt>
                <c:pt idx="427">
                  <c:v>95.86224989019</c:v>
                </c:pt>
                <c:pt idx="428">
                  <c:v>95.862996985709998</c:v>
                </c:pt>
                <c:pt idx="429">
                  <c:v>96.096090787270001</c:v>
                </c:pt>
                <c:pt idx="430">
                  <c:v>96.33018071619</c:v>
                </c:pt>
                <c:pt idx="431">
                  <c:v>96.56427064511</c:v>
                </c:pt>
                <c:pt idx="432">
                  <c:v>96.796368319310005</c:v>
                </c:pt>
                <c:pt idx="433">
                  <c:v>96.797917850760001</c:v>
                </c:pt>
                <c:pt idx="434">
                  <c:v>96.798360574029999</c:v>
                </c:pt>
                <c:pt idx="435">
                  <c:v>97.030458248230005</c:v>
                </c:pt>
                <c:pt idx="436">
                  <c:v>97.262555922440001</c:v>
                </c:pt>
                <c:pt idx="437">
                  <c:v>97.264105453880006</c:v>
                </c:pt>
                <c:pt idx="438">
                  <c:v>97.264548177150004</c:v>
                </c:pt>
                <c:pt idx="439">
                  <c:v>97.49664585136</c:v>
                </c:pt>
                <c:pt idx="440">
                  <c:v>97.729988684760002</c:v>
                </c:pt>
                <c:pt idx="441">
                  <c:v>97.729988684760002</c:v>
                </c:pt>
                <c:pt idx="442">
                  <c:v>97.73073578028</c:v>
                </c:pt>
                <c:pt idx="443">
                  <c:v>98.093879542349995</c:v>
                </c:pt>
                <c:pt idx="444">
                  <c:v>98.221091923399996</c:v>
                </c:pt>
                <c:pt idx="445">
                  <c:v>98.221091923399996</c:v>
                </c:pt>
                <c:pt idx="446">
                  <c:v>98.864218031839997</c:v>
                </c:pt>
                <c:pt idx="447">
                  <c:v>99.140694286620004</c:v>
                </c:pt>
                <c:pt idx="448">
                  <c:v>99.141252117939999</c:v>
                </c:pt>
                <c:pt idx="449">
                  <c:v>99.141252117939999</c:v>
                </c:pt>
                <c:pt idx="450">
                  <c:v>99.299636367709994</c:v>
                </c:pt>
                <c:pt idx="451">
                  <c:v>99.615050134070003</c:v>
                </c:pt>
                <c:pt idx="452">
                  <c:v>99.615050134070003</c:v>
                </c:pt>
                <c:pt idx="453">
                  <c:v>99.615408739919999</c:v>
                </c:pt>
                <c:pt idx="454">
                  <c:v>99.617400994630003</c:v>
                </c:pt>
                <c:pt idx="455">
                  <c:v>99.617400994630003</c:v>
                </c:pt>
                <c:pt idx="456">
                  <c:v>99.617400994630003</c:v>
                </c:pt>
                <c:pt idx="457">
                  <c:v>99.775785244410002</c:v>
                </c:pt>
                <c:pt idx="458">
                  <c:v>100.0911148933</c:v>
                </c:pt>
                <c:pt idx="459">
                  <c:v>100.0915576166</c:v>
                </c:pt>
                <c:pt idx="460">
                  <c:v>100.0915576166</c:v>
                </c:pt>
                <c:pt idx="461">
                  <c:v>100.0935498713</c:v>
                </c:pt>
                <c:pt idx="462">
                  <c:v>100.0935498713</c:v>
                </c:pt>
                <c:pt idx="463">
                  <c:v>100.329632055</c:v>
                </c:pt>
                <c:pt idx="464">
                  <c:v>100.56571423859999</c:v>
                </c:pt>
                <c:pt idx="465">
                  <c:v>100.5671530892</c:v>
                </c:pt>
                <c:pt idx="466">
                  <c:v>101.00268210590001</c:v>
                </c:pt>
                <c:pt idx="467">
                  <c:v>101.1443535523</c:v>
                </c:pt>
                <c:pt idx="468">
                  <c:v>101.18381126369999</c:v>
                </c:pt>
                <c:pt idx="469">
                  <c:v>101.7451290294</c:v>
                </c:pt>
                <c:pt idx="470">
                  <c:v>101.8579703364</c:v>
                </c:pt>
                <c:pt idx="471">
                  <c:v>101.8579703364</c:v>
                </c:pt>
                <c:pt idx="472">
                  <c:v>102.648035468</c:v>
                </c:pt>
                <c:pt idx="473">
                  <c:v>102.702739462</c:v>
                </c:pt>
                <c:pt idx="474">
                  <c:v>102.9215554381</c:v>
                </c:pt>
                <c:pt idx="475">
                  <c:v>103.05215880270001</c:v>
                </c:pt>
                <c:pt idx="476">
                  <c:v>103.15664149440001</c:v>
                </c:pt>
                <c:pt idx="477">
                  <c:v>103.3887391686</c:v>
                </c:pt>
                <c:pt idx="478">
                  <c:v>103.38898820049999</c:v>
                </c:pt>
                <c:pt idx="479">
                  <c:v>103.6238252249</c:v>
                </c:pt>
                <c:pt idx="480">
                  <c:v>103.8549267718</c:v>
                </c:pt>
                <c:pt idx="481">
                  <c:v>103.8549267718</c:v>
                </c:pt>
                <c:pt idx="482">
                  <c:v>103.85536949500001</c:v>
                </c:pt>
                <c:pt idx="483">
                  <c:v>103.85691902649999</c:v>
                </c:pt>
                <c:pt idx="484">
                  <c:v>104.0890167007</c:v>
                </c:pt>
                <c:pt idx="485">
                  <c:v>104.32310662960001</c:v>
                </c:pt>
                <c:pt idx="486">
                  <c:v>104.34656542880001</c:v>
                </c:pt>
                <c:pt idx="487">
                  <c:v>104.3606440288</c:v>
                </c:pt>
                <c:pt idx="488">
                  <c:v>105.9667167688</c:v>
                </c:pt>
                <c:pt idx="489">
                  <c:v>106.0253222617</c:v>
                </c:pt>
                <c:pt idx="490">
                  <c:v>106.02540527230001</c:v>
                </c:pt>
                <c:pt idx="491">
                  <c:v>106.20354604800001</c:v>
                </c:pt>
                <c:pt idx="492">
                  <c:v>106.2037950798</c:v>
                </c:pt>
                <c:pt idx="493">
                  <c:v>106.2037950798</c:v>
                </c:pt>
                <c:pt idx="494">
                  <c:v>106.2057873345</c:v>
                </c:pt>
                <c:pt idx="495">
                  <c:v>106.2057873345</c:v>
                </c:pt>
                <c:pt idx="496">
                  <c:v>106.2057873345</c:v>
                </c:pt>
                <c:pt idx="497">
                  <c:v>106.3641715843</c:v>
                </c:pt>
                <c:pt idx="498">
                  <c:v>106.3840941314</c:v>
                </c:pt>
                <c:pt idx="499">
                  <c:v>106.44386177289999</c:v>
                </c:pt>
                <c:pt idx="500">
                  <c:v>106.44485790020001</c:v>
                </c:pt>
                <c:pt idx="501">
                  <c:v>106.6816871794</c:v>
                </c:pt>
                <c:pt idx="502">
                  <c:v>106.6819362112</c:v>
                </c:pt>
                <c:pt idx="503">
                  <c:v>106.6819362112</c:v>
                </c:pt>
                <c:pt idx="504">
                  <c:v>106.6839284659</c:v>
                </c:pt>
                <c:pt idx="505">
                  <c:v>106.6839284659</c:v>
                </c:pt>
                <c:pt idx="506">
                  <c:v>106.6839284659</c:v>
                </c:pt>
                <c:pt idx="507">
                  <c:v>106.6859207206</c:v>
                </c:pt>
                <c:pt idx="508">
                  <c:v>106.6859207206</c:v>
                </c:pt>
                <c:pt idx="509">
                  <c:v>106.9210067769</c:v>
                </c:pt>
                <c:pt idx="510">
                  <c:v>107.15808508790001</c:v>
                </c:pt>
                <c:pt idx="511">
                  <c:v>107.15808508790001</c:v>
                </c:pt>
                <c:pt idx="512">
                  <c:v>107.3941672715</c:v>
                </c:pt>
                <c:pt idx="513">
                  <c:v>107.6302494552</c:v>
                </c:pt>
                <c:pt idx="514">
                  <c:v>107.6302494552</c:v>
                </c:pt>
                <c:pt idx="515">
                  <c:v>107.86633163880001</c:v>
                </c:pt>
                <c:pt idx="516">
                  <c:v>107.8667743621</c:v>
                </c:pt>
                <c:pt idx="517">
                  <c:v>107.959511052</c:v>
                </c:pt>
                <c:pt idx="518">
                  <c:v>108.5133163572</c:v>
                </c:pt>
                <c:pt idx="519">
                  <c:v>108.57258593500001</c:v>
                </c:pt>
                <c:pt idx="520">
                  <c:v>108.85309539879999</c:v>
                </c:pt>
                <c:pt idx="521">
                  <c:v>109.0397696655</c:v>
                </c:pt>
                <c:pt idx="522">
                  <c:v>109.04032306960001</c:v>
                </c:pt>
                <c:pt idx="523">
                  <c:v>109.5049611412</c:v>
                </c:pt>
                <c:pt idx="524">
                  <c:v>109.5073961192</c:v>
                </c:pt>
                <c:pt idx="525">
                  <c:v>109.5073961192</c:v>
                </c:pt>
                <c:pt idx="526">
                  <c:v>109.73905107020001</c:v>
                </c:pt>
                <c:pt idx="527">
                  <c:v>109.9691564897</c:v>
                </c:pt>
                <c:pt idx="528">
                  <c:v>109.9711487444</c:v>
                </c:pt>
                <c:pt idx="529">
                  <c:v>109.9711487444</c:v>
                </c:pt>
                <c:pt idx="530">
                  <c:v>109.9731409991</c:v>
                </c:pt>
                <c:pt idx="531">
                  <c:v>110.2032464186</c:v>
                </c:pt>
                <c:pt idx="532">
                  <c:v>110.43534409279999</c:v>
                </c:pt>
                <c:pt idx="533">
                  <c:v>110.4368936242</c:v>
                </c:pt>
                <c:pt idx="534">
                  <c:v>110.43733634749999</c:v>
                </c:pt>
                <c:pt idx="535">
                  <c:v>110.6694340217</c:v>
                </c:pt>
                <c:pt idx="536">
                  <c:v>110.9015316959</c:v>
                </c:pt>
                <c:pt idx="537">
                  <c:v>110.90308122730001</c:v>
                </c:pt>
                <c:pt idx="538">
                  <c:v>110.9035239506</c:v>
                </c:pt>
                <c:pt idx="539">
                  <c:v>111.1346254975</c:v>
                </c:pt>
                <c:pt idx="540">
                  <c:v>111.1356216248</c:v>
                </c:pt>
                <c:pt idx="541">
                  <c:v>111.3637347896</c:v>
                </c:pt>
                <c:pt idx="542">
                  <c:v>111.3637347896</c:v>
                </c:pt>
                <c:pt idx="543">
                  <c:v>111.3657270443</c:v>
                </c:pt>
                <c:pt idx="544">
                  <c:v>111.3657270443</c:v>
                </c:pt>
                <c:pt idx="545">
                  <c:v>111.367719299</c:v>
                </c:pt>
                <c:pt idx="546">
                  <c:v>111.367719299</c:v>
                </c:pt>
                <c:pt idx="547">
                  <c:v>111.6748585675</c:v>
                </c:pt>
                <c:pt idx="548">
                  <c:v>111.8299223927</c:v>
                </c:pt>
                <c:pt idx="549">
                  <c:v>111.8309185201</c:v>
                </c:pt>
                <c:pt idx="550">
                  <c:v>112.0640123216</c:v>
                </c:pt>
                <c:pt idx="551">
                  <c:v>112.2972389402</c:v>
                </c:pt>
                <c:pt idx="552">
                  <c:v>112.2981022506</c:v>
                </c:pt>
                <c:pt idx="553">
                  <c:v>112.5311960521</c:v>
                </c:pt>
                <c:pt idx="554">
                  <c:v>113.1496527899</c:v>
                </c:pt>
                <c:pt idx="555">
                  <c:v>113.4856188772</c:v>
                </c:pt>
                <c:pt idx="556">
                  <c:v>113.7056302062</c:v>
                </c:pt>
                <c:pt idx="557">
                  <c:v>113.7056302062</c:v>
                </c:pt>
                <c:pt idx="558">
                  <c:v>114.17779457340001</c:v>
                </c:pt>
                <c:pt idx="559">
                  <c:v>114.1780436053</c:v>
                </c:pt>
                <c:pt idx="560">
                  <c:v>114.1780436053</c:v>
                </c:pt>
                <c:pt idx="561">
                  <c:v>114.4158690118</c:v>
                </c:pt>
                <c:pt idx="562">
                  <c:v>114.650955068</c:v>
                </c:pt>
                <c:pt idx="563">
                  <c:v>114.8093393178</c:v>
                </c:pt>
                <c:pt idx="564">
                  <c:v>114.88902950639999</c:v>
                </c:pt>
                <c:pt idx="565">
                  <c:v>115.12511169</c:v>
                </c:pt>
                <c:pt idx="566">
                  <c:v>115.1266612215</c:v>
                </c:pt>
                <c:pt idx="567">
                  <c:v>115.1271039447</c:v>
                </c:pt>
                <c:pt idx="568">
                  <c:v>115.3631861284</c:v>
                </c:pt>
                <c:pt idx="569">
                  <c:v>115.59926831200001</c:v>
                </c:pt>
                <c:pt idx="570">
                  <c:v>115.6007071626</c:v>
                </c:pt>
                <c:pt idx="571">
                  <c:v>116.5411620686</c:v>
                </c:pt>
                <c:pt idx="572">
                  <c:v>117.0073496717</c:v>
                </c:pt>
                <c:pt idx="573">
                  <c:v>117.00823511820001</c:v>
                </c:pt>
                <c:pt idx="574">
                  <c:v>117.0089545435</c:v>
                </c:pt>
                <c:pt idx="575">
                  <c:v>117.1821146824</c:v>
                </c:pt>
                <c:pt idx="576">
                  <c:v>117.2408861965</c:v>
                </c:pt>
                <c:pt idx="577">
                  <c:v>117.2976654559</c:v>
                </c:pt>
                <c:pt idx="578">
                  <c:v>117.3169239181</c:v>
                </c:pt>
                <c:pt idx="579">
                  <c:v>117.47198774340001</c:v>
                </c:pt>
                <c:pt idx="580">
                  <c:v>117.47198774340001</c:v>
                </c:pt>
                <c:pt idx="581">
                  <c:v>117.4722367752</c:v>
                </c:pt>
                <c:pt idx="582">
                  <c:v>117.7831115212</c:v>
                </c:pt>
                <c:pt idx="583">
                  <c:v>117.9361830918</c:v>
                </c:pt>
                <c:pt idx="584">
                  <c:v>117.9361830918</c:v>
                </c:pt>
                <c:pt idx="585">
                  <c:v>117.9381753465</c:v>
                </c:pt>
                <c:pt idx="586">
                  <c:v>117.9381753465</c:v>
                </c:pt>
                <c:pt idx="587">
                  <c:v>117.9384243783</c:v>
                </c:pt>
                <c:pt idx="588">
                  <c:v>118.17027302069999</c:v>
                </c:pt>
                <c:pt idx="589">
                  <c:v>118.4003784402</c:v>
                </c:pt>
                <c:pt idx="590">
                  <c:v>118.4003784402</c:v>
                </c:pt>
                <c:pt idx="591">
                  <c:v>118.4023706949</c:v>
                </c:pt>
                <c:pt idx="592">
                  <c:v>118.4023706949</c:v>
                </c:pt>
                <c:pt idx="593">
                  <c:v>118.4023706949</c:v>
                </c:pt>
                <c:pt idx="594">
                  <c:v>118.4043629496</c:v>
                </c:pt>
                <c:pt idx="595">
                  <c:v>118.4043629496</c:v>
                </c:pt>
                <c:pt idx="596">
                  <c:v>118.63446836910001</c:v>
                </c:pt>
                <c:pt idx="597">
                  <c:v>118.868558298</c:v>
                </c:pt>
                <c:pt idx="598">
                  <c:v>118.868558298</c:v>
                </c:pt>
                <c:pt idx="599">
                  <c:v>119.6438774243</c:v>
                </c:pt>
                <c:pt idx="600">
                  <c:v>119.79894124960001</c:v>
                </c:pt>
                <c:pt idx="601">
                  <c:v>120.1751453481</c:v>
                </c:pt>
                <c:pt idx="602">
                  <c:v>120.75223513029999</c:v>
                </c:pt>
                <c:pt idx="603">
                  <c:v>121.1300994411</c:v>
                </c:pt>
                <c:pt idx="604">
                  <c:v>121.56396824550001</c:v>
                </c:pt>
                <c:pt idx="605">
                  <c:v>122.16773210469999</c:v>
                </c:pt>
                <c:pt idx="606">
                  <c:v>122.16972435949999</c:v>
                </c:pt>
                <c:pt idx="607">
                  <c:v>122.6428848541</c:v>
                </c:pt>
                <c:pt idx="608">
                  <c:v>123.0207491649</c:v>
                </c:pt>
                <c:pt idx="609">
                  <c:v>123.4546179693</c:v>
                </c:pt>
                <c:pt idx="610">
                  <c:v>124.0534011917</c:v>
                </c:pt>
                <c:pt idx="611">
                  <c:v>124.2864949933</c:v>
                </c:pt>
                <c:pt idx="612">
                  <c:v>124.5185926675</c:v>
                </c:pt>
                <c:pt idx="613">
                  <c:v>124.5197880203</c:v>
                </c:pt>
                <c:pt idx="614">
                  <c:v>124.5205849222</c:v>
                </c:pt>
                <c:pt idx="615">
                  <c:v>124.75268259640001</c:v>
                </c:pt>
                <c:pt idx="616">
                  <c:v>124.9867725254</c:v>
                </c:pt>
                <c:pt idx="617">
                  <c:v>125.2188701996</c:v>
                </c:pt>
                <c:pt idx="618">
                  <c:v>125.2198663269</c:v>
                </c:pt>
                <c:pt idx="619">
                  <c:v>125.2208624543</c:v>
                </c:pt>
                <c:pt idx="620">
                  <c:v>125.4529601285</c:v>
                </c:pt>
                <c:pt idx="621">
                  <c:v>125.6870500574</c:v>
                </c:pt>
                <c:pt idx="622">
                  <c:v>125.92113998630001</c:v>
                </c:pt>
                <c:pt idx="623">
                  <c:v>126.0762038116</c:v>
                </c:pt>
                <c:pt idx="624">
                  <c:v>127.0985625224</c:v>
                </c:pt>
                <c:pt idx="625">
                  <c:v>127.1005547771</c:v>
                </c:pt>
                <c:pt idx="626">
                  <c:v>127.108523796</c:v>
                </c:pt>
                <c:pt idx="627">
                  <c:v>127.1105160507</c:v>
                </c:pt>
                <c:pt idx="628">
                  <c:v>127.33763308810001</c:v>
                </c:pt>
                <c:pt idx="629">
                  <c:v>127.33962534280001</c:v>
                </c:pt>
                <c:pt idx="630">
                  <c:v>127.3416175975</c:v>
                </c:pt>
                <c:pt idx="631">
                  <c:v>127.3475943617</c:v>
                </c:pt>
                <c:pt idx="632">
                  <c:v>127.3495866164</c:v>
                </c:pt>
                <c:pt idx="633">
                  <c:v>127.3515788711</c:v>
                </c:pt>
                <c:pt idx="634">
                  <c:v>127.8247393657</c:v>
                </c:pt>
                <c:pt idx="635">
                  <c:v>128.29590760560001</c:v>
                </c:pt>
                <c:pt idx="636">
                  <c:v>129.00216190180001</c:v>
                </c:pt>
                <c:pt idx="637">
                  <c:v>129.62025892689999</c:v>
                </c:pt>
                <c:pt idx="638">
                  <c:v>129.63495180539999</c:v>
                </c:pt>
                <c:pt idx="639">
                  <c:v>130.1805805653</c:v>
                </c:pt>
                <c:pt idx="640">
                  <c:v>130.96287258309999</c:v>
                </c:pt>
                <c:pt idx="641">
                  <c:v>131.11868350380001</c:v>
                </c:pt>
                <c:pt idx="642">
                  <c:v>131.495247315</c:v>
                </c:pt>
                <c:pt idx="643">
                  <c:v>131.53735998260001</c:v>
                </c:pt>
                <c:pt idx="644">
                  <c:v>131.58476153300001</c:v>
                </c:pt>
                <c:pt idx="645">
                  <c:v>132.04533097780001</c:v>
                </c:pt>
                <c:pt idx="646">
                  <c:v>132.04732323249999</c:v>
                </c:pt>
                <c:pt idx="647">
                  <c:v>132.04732323249999</c:v>
                </c:pt>
                <c:pt idx="648">
                  <c:v>132.0493154872</c:v>
                </c:pt>
                <c:pt idx="649">
                  <c:v>132.0493154872</c:v>
                </c:pt>
                <c:pt idx="650">
                  <c:v>132.05130774189999</c:v>
                </c:pt>
                <c:pt idx="651">
                  <c:v>132.0515567738</c:v>
                </c:pt>
                <c:pt idx="652">
                  <c:v>132.27942090670001</c:v>
                </c:pt>
                <c:pt idx="653">
                  <c:v>132.50952632619999</c:v>
                </c:pt>
                <c:pt idx="654">
                  <c:v>132.50952632619999</c:v>
                </c:pt>
                <c:pt idx="655">
                  <c:v>132.5115185809</c:v>
                </c:pt>
                <c:pt idx="656">
                  <c:v>132.5115185809</c:v>
                </c:pt>
                <c:pt idx="657">
                  <c:v>132.51351083559999</c:v>
                </c:pt>
                <c:pt idx="658">
                  <c:v>132.97639876689999</c:v>
                </c:pt>
                <c:pt idx="659">
                  <c:v>132.97639876689999</c:v>
                </c:pt>
                <c:pt idx="660">
                  <c:v>134.28230097939999</c:v>
                </c:pt>
                <c:pt idx="661">
                  <c:v>134.39176430789999</c:v>
                </c:pt>
                <c:pt idx="662">
                  <c:v>134.55059128089999</c:v>
                </c:pt>
                <c:pt idx="663">
                  <c:v>134.55304839510001</c:v>
                </c:pt>
                <c:pt idx="664">
                  <c:v>134.6312775968</c:v>
                </c:pt>
                <c:pt idx="665">
                  <c:v>134.63326985149999</c:v>
                </c:pt>
                <c:pt idx="666">
                  <c:v>134.76641887490001</c:v>
                </c:pt>
                <c:pt idx="667">
                  <c:v>135.34251252979999</c:v>
                </c:pt>
                <c:pt idx="668">
                  <c:v>135.81467689709999</c:v>
                </c:pt>
                <c:pt idx="669">
                  <c:v>135.97306114680001</c:v>
                </c:pt>
                <c:pt idx="670">
                  <c:v>136.2888335191</c:v>
                </c:pt>
                <c:pt idx="671">
                  <c:v>136.29082577380001</c:v>
                </c:pt>
                <c:pt idx="672">
                  <c:v>136.29281802849999</c:v>
                </c:pt>
                <c:pt idx="673">
                  <c:v>136.29481028320001</c:v>
                </c:pt>
                <c:pt idx="674">
                  <c:v>136.53188859420001</c:v>
                </c:pt>
                <c:pt idx="675">
                  <c:v>136.5338808489</c:v>
                </c:pt>
                <c:pt idx="676">
                  <c:v>136.7709591599</c:v>
                </c:pt>
                <c:pt idx="677">
                  <c:v>137.11152403520001</c:v>
                </c:pt>
                <c:pt idx="678">
                  <c:v>137.71329563969999</c:v>
                </c:pt>
                <c:pt idx="679">
                  <c:v>138.41755768120001</c:v>
                </c:pt>
                <c:pt idx="680">
                  <c:v>138.65164761010001</c:v>
                </c:pt>
                <c:pt idx="681">
                  <c:v>139.1188313406</c:v>
                </c:pt>
                <c:pt idx="682">
                  <c:v>139.1188313406</c:v>
                </c:pt>
                <c:pt idx="683">
                  <c:v>140.1342171599</c:v>
                </c:pt>
                <c:pt idx="684">
                  <c:v>140.4014698288</c:v>
                </c:pt>
                <c:pt idx="685">
                  <c:v>140.43365719400001</c:v>
                </c:pt>
                <c:pt idx="686">
                  <c:v>141.92438253660001</c:v>
                </c:pt>
                <c:pt idx="687">
                  <c:v>142.4070477464</c:v>
                </c:pt>
                <c:pt idx="688">
                  <c:v>142.40904000110001</c:v>
                </c:pt>
                <c:pt idx="689">
                  <c:v>142.4110322558</c:v>
                </c:pt>
                <c:pt idx="690">
                  <c:v>142.6488576623</c:v>
                </c:pt>
                <c:pt idx="691">
                  <c:v>144.28375168720001</c:v>
                </c:pt>
                <c:pt idx="692">
                  <c:v>144.28574394189999</c:v>
                </c:pt>
                <c:pt idx="693">
                  <c:v>144.28773619660001</c:v>
                </c:pt>
                <c:pt idx="694">
                  <c:v>144.2908905999</c:v>
                </c:pt>
                <c:pt idx="695">
                  <c:v>144.7506033752</c:v>
                </c:pt>
                <c:pt idx="696">
                  <c:v>144.98402921920001</c:v>
                </c:pt>
                <c:pt idx="697">
                  <c:v>145.45220907699999</c:v>
                </c:pt>
                <c:pt idx="698">
                  <c:v>145.92038893489999</c:v>
                </c:pt>
                <c:pt idx="699">
                  <c:v>146.3885687927</c:v>
                </c:pt>
                <c:pt idx="700">
                  <c:v>146.8567486506</c:v>
                </c:pt>
                <c:pt idx="701">
                  <c:v>147.32592463579999</c:v>
                </c:pt>
                <c:pt idx="702">
                  <c:v>147.79510062099999</c:v>
                </c:pt>
                <c:pt idx="703">
                  <c:v>148.02874782660001</c:v>
                </c:pt>
                <c:pt idx="704">
                  <c:v>148.3096004009</c:v>
                </c:pt>
                <c:pt idx="705">
                  <c:v>148.969534775</c:v>
                </c:pt>
                <c:pt idx="706">
                  <c:v>149.44169914220001</c:v>
                </c:pt>
                <c:pt idx="707">
                  <c:v>149.44369139700001</c:v>
                </c:pt>
                <c:pt idx="708">
                  <c:v>149.44568365169999</c:v>
                </c:pt>
                <c:pt idx="709">
                  <c:v>149.44767590640001</c:v>
                </c:pt>
                <c:pt idx="710">
                  <c:v>149.60606015619999</c:v>
                </c:pt>
                <c:pt idx="711">
                  <c:v>149.92183252839999</c:v>
                </c:pt>
                <c:pt idx="712">
                  <c:v>150.39499302300001</c:v>
                </c:pt>
                <c:pt idx="713">
                  <c:v>150.63182230210001</c:v>
                </c:pt>
                <c:pt idx="714">
                  <c:v>151.80849774270001</c:v>
                </c:pt>
                <c:pt idx="715">
                  <c:v>152.2762348773</c:v>
                </c:pt>
                <c:pt idx="716">
                  <c:v>152.5087752748</c:v>
                </c:pt>
                <c:pt idx="717">
                  <c:v>152.74242248039999</c:v>
                </c:pt>
                <c:pt idx="718">
                  <c:v>152.9749628779</c:v>
                </c:pt>
                <c:pt idx="719">
                  <c:v>153.44314273570001</c:v>
                </c:pt>
                <c:pt idx="720">
                  <c:v>154.14541252250001</c:v>
                </c:pt>
                <c:pt idx="721">
                  <c:v>154.755042465</c:v>
                </c:pt>
                <c:pt idx="722">
                  <c:v>155.08575674759999</c:v>
                </c:pt>
                <c:pt idx="723">
                  <c:v>155.08575674759999</c:v>
                </c:pt>
                <c:pt idx="724">
                  <c:v>155.55792111490001</c:v>
                </c:pt>
                <c:pt idx="725">
                  <c:v>155.55911646769999</c:v>
                </c:pt>
                <c:pt idx="726">
                  <c:v>155.5599133696</c:v>
                </c:pt>
                <c:pt idx="727">
                  <c:v>155.7969916806</c:v>
                </c:pt>
                <c:pt idx="728">
                  <c:v>156.0350661189</c:v>
                </c:pt>
                <c:pt idx="729">
                  <c:v>156.5072304862</c:v>
                </c:pt>
                <c:pt idx="730">
                  <c:v>156.70518312819999</c:v>
                </c:pt>
                <c:pt idx="731">
                  <c:v>156.8784539479</c:v>
                </c:pt>
                <c:pt idx="732">
                  <c:v>157.45609713420001</c:v>
                </c:pt>
                <c:pt idx="733">
                  <c:v>157.4585321122</c:v>
                </c:pt>
                <c:pt idx="734">
                  <c:v>157.93268873420001</c:v>
                </c:pt>
                <c:pt idx="735">
                  <c:v>158.95106293559999</c:v>
                </c:pt>
                <c:pt idx="736">
                  <c:v>159.3396632857</c:v>
                </c:pt>
                <c:pt idx="737">
                  <c:v>159.8054081656</c:v>
                </c:pt>
                <c:pt idx="738">
                  <c:v>159.80740042030001</c:v>
                </c:pt>
                <c:pt idx="739">
                  <c:v>160.2715957687</c:v>
                </c:pt>
                <c:pt idx="740">
                  <c:v>160.27358802340001</c:v>
                </c:pt>
                <c:pt idx="741">
                  <c:v>160.73977562650001</c:v>
                </c:pt>
                <c:pt idx="742">
                  <c:v>160.97286942810001</c:v>
                </c:pt>
                <c:pt idx="743">
                  <c:v>161.2059632296</c:v>
                </c:pt>
                <c:pt idx="744">
                  <c:v>162.61710214690001</c:v>
                </c:pt>
                <c:pt idx="745">
                  <c:v>162.6171644049</c:v>
                </c:pt>
                <c:pt idx="746">
                  <c:v>163.08964006190001</c:v>
                </c:pt>
                <c:pt idx="747">
                  <c:v>163.08964006190001</c:v>
                </c:pt>
                <c:pt idx="748">
                  <c:v>163.09262844400001</c:v>
                </c:pt>
                <c:pt idx="749">
                  <c:v>163.09262844400001</c:v>
                </c:pt>
                <c:pt idx="750">
                  <c:v>163.0946206987</c:v>
                </c:pt>
                <c:pt idx="751">
                  <c:v>163.0946206987</c:v>
                </c:pt>
                <c:pt idx="752">
                  <c:v>163.09661295340001</c:v>
                </c:pt>
                <c:pt idx="753">
                  <c:v>163.09661295340001</c:v>
                </c:pt>
                <c:pt idx="754">
                  <c:v>163.0986052081</c:v>
                </c:pt>
                <c:pt idx="755">
                  <c:v>163.0986052081</c:v>
                </c:pt>
                <c:pt idx="756">
                  <c:v>163.5720147346</c:v>
                </c:pt>
                <c:pt idx="757">
                  <c:v>163.5720147346</c:v>
                </c:pt>
                <c:pt idx="758">
                  <c:v>163.57475408479999</c:v>
                </c:pt>
                <c:pt idx="759">
                  <c:v>163.7737028542</c:v>
                </c:pt>
                <c:pt idx="760">
                  <c:v>164.05090296149999</c:v>
                </c:pt>
                <c:pt idx="761">
                  <c:v>164.24985173089999</c:v>
                </c:pt>
                <c:pt idx="762">
                  <c:v>164.52705183820001</c:v>
                </c:pt>
                <c:pt idx="763">
                  <c:v>165.00120846019999</c:v>
                </c:pt>
                <c:pt idx="764">
                  <c:v>165.47337282749999</c:v>
                </c:pt>
                <c:pt idx="765">
                  <c:v>166.49174702889999</c:v>
                </c:pt>
                <c:pt idx="766">
                  <c:v>166.880347379</c:v>
                </c:pt>
                <c:pt idx="767">
                  <c:v>167.11100620260001</c:v>
                </c:pt>
                <c:pt idx="768">
                  <c:v>167.11299845729999</c:v>
                </c:pt>
                <c:pt idx="769">
                  <c:v>167.18704392410001</c:v>
                </c:pt>
                <c:pt idx="770">
                  <c:v>167.34210774939999</c:v>
                </c:pt>
                <c:pt idx="771">
                  <c:v>167.57520155099999</c:v>
                </c:pt>
                <c:pt idx="772">
                  <c:v>167.65123927260001</c:v>
                </c:pt>
                <c:pt idx="773">
                  <c:v>167.80032633370001</c:v>
                </c:pt>
                <c:pt idx="774">
                  <c:v>167.8023185884</c:v>
                </c:pt>
                <c:pt idx="775">
                  <c:v>167.80431084310001</c:v>
                </c:pt>
                <c:pt idx="776">
                  <c:v>167.8063030978</c:v>
                </c:pt>
                <c:pt idx="777">
                  <c:v>168.26850619149999</c:v>
                </c:pt>
                <c:pt idx="778">
                  <c:v>168.5015999931</c:v>
                </c:pt>
                <c:pt idx="779">
                  <c:v>169.67765285409999</c:v>
                </c:pt>
                <c:pt idx="780">
                  <c:v>169.67771511199999</c:v>
                </c:pt>
                <c:pt idx="781">
                  <c:v>170.1508282906</c:v>
                </c:pt>
                <c:pt idx="782">
                  <c:v>170.1508282906</c:v>
                </c:pt>
                <c:pt idx="783">
                  <c:v>170.4704872197</c:v>
                </c:pt>
                <c:pt idx="784">
                  <c:v>170.4704872197</c:v>
                </c:pt>
                <c:pt idx="785">
                  <c:v>170.47052872500001</c:v>
                </c:pt>
                <c:pt idx="786">
                  <c:v>170.62896942200001</c:v>
                </c:pt>
                <c:pt idx="787">
                  <c:v>170.62896942200001</c:v>
                </c:pt>
                <c:pt idx="788">
                  <c:v>170.6293280278</c:v>
                </c:pt>
                <c:pt idx="789">
                  <c:v>170.6313202826</c:v>
                </c:pt>
                <c:pt idx="790">
                  <c:v>170.6313202826</c:v>
                </c:pt>
                <c:pt idx="791">
                  <c:v>170.86839859360001</c:v>
                </c:pt>
                <c:pt idx="792">
                  <c:v>170.86839859360001</c:v>
                </c:pt>
                <c:pt idx="793">
                  <c:v>170.87039084829999</c:v>
                </c:pt>
                <c:pt idx="794">
                  <c:v>170.872383103</c:v>
                </c:pt>
                <c:pt idx="795">
                  <c:v>171.11101094540001</c:v>
                </c:pt>
                <c:pt idx="796">
                  <c:v>171.71521752789999</c:v>
                </c:pt>
                <c:pt idx="797">
                  <c:v>172.2898723321</c:v>
                </c:pt>
                <c:pt idx="798">
                  <c:v>172.76004444469999</c:v>
                </c:pt>
                <c:pt idx="799">
                  <c:v>173.46231423149999</c:v>
                </c:pt>
                <c:pt idx="800">
                  <c:v>173.77343800930001</c:v>
                </c:pt>
                <c:pt idx="801">
                  <c:v>173.9265095799</c:v>
                </c:pt>
                <c:pt idx="802">
                  <c:v>173.92850183460001</c:v>
                </c:pt>
                <c:pt idx="803">
                  <c:v>174.15960338139999</c:v>
                </c:pt>
                <c:pt idx="804">
                  <c:v>174.23564110300001</c:v>
                </c:pt>
                <c:pt idx="805">
                  <c:v>174.39070492830001</c:v>
                </c:pt>
                <c:pt idx="806">
                  <c:v>174.85689253140001</c:v>
                </c:pt>
                <c:pt idx="807">
                  <c:v>174.85888478609999</c:v>
                </c:pt>
                <c:pt idx="808">
                  <c:v>175.22003629349999</c:v>
                </c:pt>
                <c:pt idx="809">
                  <c:v>176.73459259949999</c:v>
                </c:pt>
                <c:pt idx="810">
                  <c:v>176.7350308956</c:v>
                </c:pt>
                <c:pt idx="811">
                  <c:v>176.7355887269</c:v>
                </c:pt>
                <c:pt idx="812">
                  <c:v>176.73758098159999</c:v>
                </c:pt>
                <c:pt idx="813">
                  <c:v>176.73758098159999</c:v>
                </c:pt>
                <c:pt idx="814">
                  <c:v>176.7395732363</c:v>
                </c:pt>
                <c:pt idx="815">
                  <c:v>176.7395732363</c:v>
                </c:pt>
                <c:pt idx="816">
                  <c:v>176.97266703790001</c:v>
                </c:pt>
                <c:pt idx="817">
                  <c:v>176.97465929259999</c:v>
                </c:pt>
                <c:pt idx="818">
                  <c:v>177.2117376036</c:v>
                </c:pt>
                <c:pt idx="819">
                  <c:v>177.21218032690001</c:v>
                </c:pt>
                <c:pt idx="820">
                  <c:v>177.21293295640001</c:v>
                </c:pt>
                <c:pt idx="821">
                  <c:v>177.21372985830001</c:v>
                </c:pt>
                <c:pt idx="822">
                  <c:v>177.4498120419</c:v>
                </c:pt>
                <c:pt idx="823">
                  <c:v>177.68589422560001</c:v>
                </c:pt>
                <c:pt idx="824">
                  <c:v>177.68589422560001</c:v>
                </c:pt>
                <c:pt idx="825">
                  <c:v>177.6861432574</c:v>
                </c:pt>
                <c:pt idx="826">
                  <c:v>177.7026955737</c:v>
                </c:pt>
                <c:pt idx="827">
                  <c:v>177.8642010225</c:v>
                </c:pt>
                <c:pt idx="828">
                  <c:v>178.10503141320001</c:v>
                </c:pt>
                <c:pt idx="829">
                  <c:v>178.58340497430001</c:v>
                </c:pt>
                <c:pt idx="830">
                  <c:v>178.94333899270001</c:v>
                </c:pt>
                <c:pt idx="831">
                  <c:v>179.27571348750001</c:v>
                </c:pt>
                <c:pt idx="832">
                  <c:v>179.3344850016</c:v>
                </c:pt>
                <c:pt idx="833">
                  <c:v>179.3344850016</c:v>
                </c:pt>
                <c:pt idx="834">
                  <c:v>179.7256310105</c:v>
                </c:pt>
                <c:pt idx="835">
                  <c:v>180.03675478829999</c:v>
                </c:pt>
                <c:pt idx="836">
                  <c:v>180.0371975116</c:v>
                </c:pt>
                <c:pt idx="837">
                  <c:v>180.50493464620001</c:v>
                </c:pt>
                <c:pt idx="838">
                  <c:v>180.50493464620001</c:v>
                </c:pt>
                <c:pt idx="839">
                  <c:v>180.97311450399999</c:v>
                </c:pt>
                <c:pt idx="840">
                  <c:v>180.97311450399999</c:v>
                </c:pt>
                <c:pt idx="841">
                  <c:v>181.43930210709999</c:v>
                </c:pt>
                <c:pt idx="842">
                  <c:v>181.43930210709999</c:v>
                </c:pt>
                <c:pt idx="843">
                  <c:v>181.44129436189999</c:v>
                </c:pt>
                <c:pt idx="844">
                  <c:v>181.44129436189999</c:v>
                </c:pt>
                <c:pt idx="845">
                  <c:v>181.6723959087</c:v>
                </c:pt>
                <c:pt idx="846">
                  <c:v>181.6723959087</c:v>
                </c:pt>
                <c:pt idx="847">
                  <c:v>181.9054897103</c:v>
                </c:pt>
                <c:pt idx="848">
                  <c:v>182.13957963920001</c:v>
                </c:pt>
                <c:pt idx="849">
                  <c:v>182.3746656955</c:v>
                </c:pt>
                <c:pt idx="850">
                  <c:v>182.6097517517</c:v>
                </c:pt>
                <c:pt idx="851">
                  <c:v>183.07416846180001</c:v>
                </c:pt>
                <c:pt idx="852">
                  <c:v>183.291165122</c:v>
                </c:pt>
                <c:pt idx="853">
                  <c:v>183.31467787810001</c:v>
                </c:pt>
                <c:pt idx="854">
                  <c:v>183.7878118093</c:v>
                </c:pt>
                <c:pt idx="855">
                  <c:v>183.7878118093</c:v>
                </c:pt>
                <c:pt idx="856">
                  <c:v>183.78861313850001</c:v>
                </c:pt>
                <c:pt idx="857">
                  <c:v>183.79016266990001</c:v>
                </c:pt>
                <c:pt idx="858">
                  <c:v>183.79016266990001</c:v>
                </c:pt>
                <c:pt idx="859">
                  <c:v>184.02724098089999</c:v>
                </c:pt>
                <c:pt idx="860">
                  <c:v>184.02724098089999</c:v>
                </c:pt>
                <c:pt idx="861">
                  <c:v>184.02724098089999</c:v>
                </c:pt>
                <c:pt idx="862">
                  <c:v>184.26476201520001</c:v>
                </c:pt>
                <c:pt idx="863">
                  <c:v>184.2658688233</c:v>
                </c:pt>
                <c:pt idx="864">
                  <c:v>184.5023937302</c:v>
                </c:pt>
                <c:pt idx="865">
                  <c:v>184.5023937302</c:v>
                </c:pt>
                <c:pt idx="866">
                  <c:v>184.7389186371</c:v>
                </c:pt>
                <c:pt idx="867">
                  <c:v>184.7394720412</c:v>
                </c:pt>
                <c:pt idx="868">
                  <c:v>185.10058481030001</c:v>
                </c:pt>
                <c:pt idx="869">
                  <c:v>185.57577629790001</c:v>
                </c:pt>
                <c:pt idx="870">
                  <c:v>185.67981626630001</c:v>
                </c:pt>
                <c:pt idx="871">
                  <c:v>186.14799612420001</c:v>
                </c:pt>
                <c:pt idx="872">
                  <c:v>186.27859948880001</c:v>
                </c:pt>
                <c:pt idx="873">
                  <c:v>186.61617598199999</c:v>
                </c:pt>
                <c:pt idx="874">
                  <c:v>186.6171721094</c:v>
                </c:pt>
                <c:pt idx="875">
                  <c:v>187.08535196720001</c:v>
                </c:pt>
                <c:pt idx="876">
                  <c:v>187.08535196720001</c:v>
                </c:pt>
                <c:pt idx="877">
                  <c:v>187.4239245878</c:v>
                </c:pt>
                <c:pt idx="878">
                  <c:v>187.68513131700001</c:v>
                </c:pt>
                <c:pt idx="879">
                  <c:v>188.2587899939</c:v>
                </c:pt>
                <c:pt idx="880">
                  <c:v>188.2587899939</c:v>
                </c:pt>
                <c:pt idx="881">
                  <c:v>188.72995823380001</c:v>
                </c:pt>
                <c:pt idx="882">
                  <c:v>188.72995823380001</c:v>
                </c:pt>
                <c:pt idx="883">
                  <c:v>189.2001303463</c:v>
                </c:pt>
                <c:pt idx="884">
                  <c:v>189.2001303463</c:v>
                </c:pt>
                <c:pt idx="885">
                  <c:v>189.67030245890001</c:v>
                </c:pt>
                <c:pt idx="886">
                  <c:v>189.67030245890001</c:v>
                </c:pt>
                <c:pt idx="887">
                  <c:v>190.14047457140001</c:v>
                </c:pt>
                <c:pt idx="888">
                  <c:v>190.14047457140001</c:v>
                </c:pt>
                <c:pt idx="889">
                  <c:v>190.6126389387</c:v>
                </c:pt>
                <c:pt idx="890">
                  <c:v>190.61363506609999</c:v>
                </c:pt>
                <c:pt idx="891">
                  <c:v>190.6156273208</c:v>
                </c:pt>
                <c:pt idx="892">
                  <c:v>190.6156273208</c:v>
                </c:pt>
                <c:pt idx="893">
                  <c:v>190.853148355</c:v>
                </c:pt>
                <c:pt idx="894">
                  <c:v>190.85425516320001</c:v>
                </c:pt>
                <c:pt idx="895">
                  <c:v>191.0917761975</c:v>
                </c:pt>
                <c:pt idx="896">
                  <c:v>191.0917761975</c:v>
                </c:pt>
                <c:pt idx="897">
                  <c:v>191.3288545085</c:v>
                </c:pt>
                <c:pt idx="898">
                  <c:v>191.3304040399</c:v>
                </c:pt>
                <c:pt idx="899">
                  <c:v>191.33128948640001</c:v>
                </c:pt>
                <c:pt idx="900">
                  <c:v>191.3328390179</c:v>
                </c:pt>
                <c:pt idx="901">
                  <c:v>191.5699173289</c:v>
                </c:pt>
                <c:pt idx="902">
                  <c:v>191.5699173289</c:v>
                </c:pt>
                <c:pt idx="903">
                  <c:v>191.8074383631</c:v>
                </c:pt>
                <c:pt idx="904">
                  <c:v>191.80799176720001</c:v>
                </c:pt>
                <c:pt idx="905">
                  <c:v>192.32477433899999</c:v>
                </c:pt>
                <c:pt idx="906">
                  <c:v>192.40036878399999</c:v>
                </c:pt>
                <c:pt idx="907">
                  <c:v>192.9864104307</c:v>
                </c:pt>
                <c:pt idx="908">
                  <c:v>193.20827012929999</c:v>
                </c:pt>
                <c:pt idx="909">
                  <c:v>193.4565825432</c:v>
                </c:pt>
                <c:pt idx="910">
                  <c:v>193.9257585284</c:v>
                </c:pt>
                <c:pt idx="911">
                  <c:v>194.03024122010001</c:v>
                </c:pt>
                <c:pt idx="912">
                  <c:v>194.39593064100001</c:v>
                </c:pt>
                <c:pt idx="913">
                  <c:v>194.63002056990001</c:v>
                </c:pt>
                <c:pt idx="914">
                  <c:v>194.9685931905</c:v>
                </c:pt>
                <c:pt idx="915">
                  <c:v>195.09919655510001</c:v>
                </c:pt>
                <c:pt idx="916">
                  <c:v>195.56737641289999</c:v>
                </c:pt>
                <c:pt idx="917">
                  <c:v>195.56737641289999</c:v>
                </c:pt>
                <c:pt idx="918">
                  <c:v>196.03555627079999</c:v>
                </c:pt>
                <c:pt idx="919">
                  <c:v>196.03555627079999</c:v>
                </c:pt>
                <c:pt idx="920">
                  <c:v>196.5037361286</c:v>
                </c:pt>
                <c:pt idx="921">
                  <c:v>196.5037361286</c:v>
                </c:pt>
                <c:pt idx="922">
                  <c:v>196.97191598649999</c:v>
                </c:pt>
                <c:pt idx="923">
                  <c:v>197.1025193511</c:v>
                </c:pt>
                <c:pt idx="924">
                  <c:v>197.44109197169999</c:v>
                </c:pt>
                <c:pt idx="925">
                  <c:v>197.67518190059999</c:v>
                </c:pt>
                <c:pt idx="926">
                  <c:v>197.9102679568</c:v>
                </c:pt>
                <c:pt idx="927">
                  <c:v>198.351841253</c:v>
                </c:pt>
                <c:pt idx="928">
                  <c:v>198.351841253</c:v>
                </c:pt>
                <c:pt idx="929">
                  <c:v>198.80555402120001</c:v>
                </c:pt>
                <c:pt idx="930">
                  <c:v>198.8528534685</c:v>
                </c:pt>
                <c:pt idx="931">
                  <c:v>199.09019859930001</c:v>
                </c:pt>
                <c:pt idx="932">
                  <c:v>199.37767423470001</c:v>
                </c:pt>
                <c:pt idx="933">
                  <c:v>200.10905307639999</c:v>
                </c:pt>
                <c:pt idx="934">
                  <c:v>200.26411690169999</c:v>
                </c:pt>
                <c:pt idx="935">
                  <c:v>200.26411690169999</c:v>
                </c:pt>
                <c:pt idx="936">
                  <c:v>200.7322967595</c:v>
                </c:pt>
                <c:pt idx="937">
                  <c:v>200.7322967595</c:v>
                </c:pt>
                <c:pt idx="938">
                  <c:v>200.96539056110001</c:v>
                </c:pt>
                <c:pt idx="939">
                  <c:v>200.96539056110001</c:v>
                </c:pt>
                <c:pt idx="940">
                  <c:v>201.1977372671</c:v>
                </c:pt>
                <c:pt idx="941">
                  <c:v>201.1984843626</c:v>
                </c:pt>
                <c:pt idx="942">
                  <c:v>201.50960814050001</c:v>
                </c:pt>
                <c:pt idx="943">
                  <c:v>201.66467196580001</c:v>
                </c:pt>
                <c:pt idx="944">
                  <c:v>201.66511468900001</c:v>
                </c:pt>
                <c:pt idx="945">
                  <c:v>201.89876189469999</c:v>
                </c:pt>
                <c:pt idx="946">
                  <c:v>202.13085956890001</c:v>
                </c:pt>
                <c:pt idx="947">
                  <c:v>202.13130229219999</c:v>
                </c:pt>
                <c:pt idx="948">
                  <c:v>202.13285182359999</c:v>
                </c:pt>
                <c:pt idx="949">
                  <c:v>202.36494949780001</c:v>
                </c:pt>
                <c:pt idx="950">
                  <c:v>202.597047172</c:v>
                </c:pt>
                <c:pt idx="951">
                  <c:v>202.59748989529999</c:v>
                </c:pt>
                <c:pt idx="952">
                  <c:v>202.59903942669999</c:v>
                </c:pt>
                <c:pt idx="953">
                  <c:v>202.83113710090001</c:v>
                </c:pt>
                <c:pt idx="954">
                  <c:v>203.0632347751</c:v>
                </c:pt>
                <c:pt idx="955">
                  <c:v>203.06367749840001</c:v>
                </c:pt>
                <c:pt idx="956">
                  <c:v>203.0652270299</c:v>
                </c:pt>
                <c:pt idx="957">
                  <c:v>203.29732470409999</c:v>
                </c:pt>
                <c:pt idx="958">
                  <c:v>203.531414633</c:v>
                </c:pt>
                <c:pt idx="959">
                  <c:v>203.76506183859999</c:v>
                </c:pt>
                <c:pt idx="960">
                  <c:v>204.00059061819999</c:v>
                </c:pt>
                <c:pt idx="961">
                  <c:v>204.47043068830001</c:v>
                </c:pt>
                <c:pt idx="962">
                  <c:v>204.78553897559999</c:v>
                </c:pt>
                <c:pt idx="963">
                  <c:v>204.9439232254</c:v>
                </c:pt>
                <c:pt idx="964">
                  <c:v>204.9439232254</c:v>
                </c:pt>
                <c:pt idx="965">
                  <c:v>204.9439232254</c:v>
                </c:pt>
                <c:pt idx="966">
                  <c:v>205.41608759260001</c:v>
                </c:pt>
                <c:pt idx="967">
                  <c:v>205.41608759260001</c:v>
                </c:pt>
                <c:pt idx="968">
                  <c:v>205.41653031589999</c:v>
                </c:pt>
                <c:pt idx="969">
                  <c:v>205.88924808729999</c:v>
                </c:pt>
                <c:pt idx="970">
                  <c:v>205.88924808729999</c:v>
                </c:pt>
                <c:pt idx="971">
                  <c:v>205.88924808729999</c:v>
                </c:pt>
                <c:pt idx="972">
                  <c:v>206.5325139302</c:v>
                </c:pt>
                <c:pt idx="973">
                  <c:v>206.5955023834</c:v>
                </c:pt>
                <c:pt idx="974">
                  <c:v>207.0646783686</c:v>
                </c:pt>
                <c:pt idx="975">
                  <c:v>207.0646783686</c:v>
                </c:pt>
                <c:pt idx="976">
                  <c:v>207.53485048120001</c:v>
                </c:pt>
                <c:pt idx="977">
                  <c:v>207.53485048120001</c:v>
                </c:pt>
                <c:pt idx="978">
                  <c:v>208.00502259370001</c:v>
                </c:pt>
                <c:pt idx="979">
                  <c:v>208.00502259370001</c:v>
                </c:pt>
                <c:pt idx="980">
                  <c:v>208.47519470629999</c:v>
                </c:pt>
                <c:pt idx="981">
                  <c:v>208.47519470629999</c:v>
                </c:pt>
                <c:pt idx="982">
                  <c:v>208.94536681880001</c:v>
                </c:pt>
                <c:pt idx="983">
                  <c:v>208.94536681880001</c:v>
                </c:pt>
                <c:pt idx="984">
                  <c:v>209.41553893139999</c:v>
                </c:pt>
                <c:pt idx="985">
                  <c:v>209.41553893139999</c:v>
                </c:pt>
                <c:pt idx="986">
                  <c:v>209.8867071713</c:v>
                </c:pt>
                <c:pt idx="987">
                  <c:v>209.8867071713</c:v>
                </c:pt>
                <c:pt idx="988">
                  <c:v>210.35687928390001</c:v>
                </c:pt>
                <c:pt idx="989">
                  <c:v>210.59196534009999</c:v>
                </c:pt>
                <c:pt idx="990">
                  <c:v>210.8280475238</c:v>
                </c:pt>
                <c:pt idx="991">
                  <c:v>211.2992157637</c:v>
                </c:pt>
                <c:pt idx="992">
                  <c:v>211.2992157637</c:v>
                </c:pt>
                <c:pt idx="993">
                  <c:v>214.82550660780001</c:v>
                </c:pt>
                <c:pt idx="994">
                  <c:v>215.05860040939999</c:v>
                </c:pt>
                <c:pt idx="995">
                  <c:v>215.29169421099999</c:v>
                </c:pt>
                <c:pt idx="996">
                  <c:v>215.7598740688</c:v>
                </c:pt>
                <c:pt idx="997">
                  <c:v>215.99296787040001</c:v>
                </c:pt>
                <c:pt idx="998">
                  <c:v>216.33054436360001</c:v>
                </c:pt>
                <c:pt idx="999">
                  <c:v>216.6942415298</c:v>
                </c:pt>
                <c:pt idx="1000">
                  <c:v>217.39651131650001</c:v>
                </c:pt>
                <c:pt idx="1001">
                  <c:v>217.86568730170001</c:v>
                </c:pt>
                <c:pt idx="1002">
                  <c:v>218.5714988746</c:v>
                </c:pt>
                <c:pt idx="1003">
                  <c:v>218.80901990890001</c:v>
                </c:pt>
                <c:pt idx="1004">
                  <c:v>219.04554481580001</c:v>
                </c:pt>
                <c:pt idx="1005">
                  <c:v>219.28417265819999</c:v>
                </c:pt>
                <c:pt idx="1006">
                  <c:v>219.5212509692</c:v>
                </c:pt>
                <c:pt idx="1007">
                  <c:v>219.52368594719999</c:v>
                </c:pt>
                <c:pt idx="1008">
                  <c:v>219.99739984589999</c:v>
                </c:pt>
                <c:pt idx="1009">
                  <c:v>219.99939210060001</c:v>
                </c:pt>
                <c:pt idx="1010">
                  <c:v>220.15777635040001</c:v>
                </c:pt>
                <c:pt idx="1011">
                  <c:v>220.70763865149999</c:v>
                </c:pt>
                <c:pt idx="1012">
                  <c:v>221.17980301879999</c:v>
                </c:pt>
                <c:pt idx="1013">
                  <c:v>221.64997513130001</c:v>
                </c:pt>
                <c:pt idx="1014">
                  <c:v>222.12014724389999</c:v>
                </c:pt>
                <c:pt idx="1015">
                  <c:v>222.51129325279999</c:v>
                </c:pt>
                <c:pt idx="1016">
                  <c:v>222.8224170307</c:v>
                </c:pt>
                <c:pt idx="1017">
                  <c:v>223.28860463379999</c:v>
                </c:pt>
                <c:pt idx="1018">
                  <c:v>223.2905968885</c:v>
                </c:pt>
                <c:pt idx="1019">
                  <c:v>223.75479223689999</c:v>
                </c:pt>
                <c:pt idx="1020">
                  <c:v>223.7567844916</c:v>
                </c:pt>
                <c:pt idx="1021">
                  <c:v>223.98788603849999</c:v>
                </c:pt>
                <c:pt idx="1022">
                  <c:v>224.22097984000001</c:v>
                </c:pt>
                <c:pt idx="1023">
                  <c:v>224.68915969790001</c:v>
                </c:pt>
                <c:pt idx="1024">
                  <c:v>224.8442235231</c:v>
                </c:pt>
                <c:pt idx="1025">
                  <c:v>225.62806507240001</c:v>
                </c:pt>
                <c:pt idx="1026">
                  <c:v>225.86558610660001</c:v>
                </c:pt>
                <c:pt idx="1027">
                  <c:v>226.3387466012</c:v>
                </c:pt>
                <c:pt idx="1028">
                  <c:v>226.340738856</c:v>
                </c:pt>
                <c:pt idx="1029">
                  <c:v>226.5782598902</c:v>
                </c:pt>
                <c:pt idx="1030">
                  <c:v>227.0519737889</c:v>
                </c:pt>
                <c:pt idx="1031">
                  <c:v>227.05396604360001</c:v>
                </c:pt>
                <c:pt idx="1032">
                  <c:v>227.0542150755</c:v>
                </c:pt>
                <c:pt idx="1033">
                  <c:v>227.26796740419999</c:v>
                </c:pt>
                <c:pt idx="1034">
                  <c:v>227.31372285410001</c:v>
                </c:pt>
                <c:pt idx="1035">
                  <c:v>227.37048551140001</c:v>
                </c:pt>
                <c:pt idx="1036">
                  <c:v>228.2343769618</c:v>
                </c:pt>
                <c:pt idx="1037">
                  <c:v>228.29314847590001</c:v>
                </c:pt>
                <c:pt idx="1038">
                  <c:v>228.62685114050001</c:v>
                </c:pt>
                <c:pt idx="1039">
                  <c:v>229.6438971721</c:v>
                </c:pt>
                <c:pt idx="1040">
                  <c:v>229.8769909737</c:v>
                </c:pt>
                <c:pt idx="1041">
                  <c:v>230.3431785768</c:v>
                </c:pt>
                <c:pt idx="1042">
                  <c:v>230.34517083150001</c:v>
                </c:pt>
                <c:pt idx="1043">
                  <c:v>230.8093661799</c:v>
                </c:pt>
                <c:pt idx="1044">
                  <c:v>230.81135843460001</c:v>
                </c:pt>
                <c:pt idx="1045">
                  <c:v>230.9644300052</c:v>
                </c:pt>
                <c:pt idx="1046">
                  <c:v>231.27555378299999</c:v>
                </c:pt>
                <c:pt idx="1047">
                  <c:v>231.74257149229999</c:v>
                </c:pt>
                <c:pt idx="1048">
                  <c:v>232.6846312701</c:v>
                </c:pt>
                <c:pt idx="1049">
                  <c:v>233.1586772112</c:v>
                </c:pt>
                <c:pt idx="1050">
                  <c:v>233.39630892630001</c:v>
                </c:pt>
                <c:pt idx="1051">
                  <c:v>233.39830118099999</c:v>
                </c:pt>
                <c:pt idx="1052">
                  <c:v>234.13010614390001</c:v>
                </c:pt>
                <c:pt idx="1053">
                  <c:v>234.26493198169999</c:v>
                </c:pt>
                <c:pt idx="1054">
                  <c:v>235.20527620679999</c:v>
                </c:pt>
                <c:pt idx="1055">
                  <c:v>235.6486635615</c:v>
                </c:pt>
                <c:pt idx="1056">
                  <c:v>236.08213391499999</c:v>
                </c:pt>
                <c:pt idx="1057">
                  <c:v>236.4574082947</c:v>
                </c:pt>
                <c:pt idx="1058">
                  <c:v>236.9235958978</c:v>
                </c:pt>
                <c:pt idx="1059">
                  <c:v>236.92558815250001</c:v>
                </c:pt>
                <c:pt idx="1060">
                  <c:v>237.38978350089999</c:v>
                </c:pt>
                <c:pt idx="1061">
                  <c:v>237.3917757557</c:v>
                </c:pt>
                <c:pt idx="1062">
                  <c:v>237.5448473262</c:v>
                </c:pt>
                <c:pt idx="1063">
                  <c:v>237.85397884939999</c:v>
                </c:pt>
                <c:pt idx="1064">
                  <c:v>237.85597110410001</c:v>
                </c:pt>
                <c:pt idx="1065">
                  <c:v>238.3181741978</c:v>
                </c:pt>
                <c:pt idx="1066">
                  <c:v>238.32016645249999</c:v>
                </c:pt>
                <c:pt idx="1067">
                  <c:v>238.3221587072</c:v>
                </c:pt>
                <c:pt idx="1068">
                  <c:v>238.78635405559999</c:v>
                </c:pt>
                <c:pt idx="1069">
                  <c:v>238.94141788089999</c:v>
                </c:pt>
                <c:pt idx="1070">
                  <c:v>239.72525943010001</c:v>
                </c:pt>
                <c:pt idx="1071">
                  <c:v>240.1978665206</c:v>
                </c:pt>
                <c:pt idx="1072">
                  <c:v>240.6710270152</c:v>
                </c:pt>
                <c:pt idx="1073">
                  <c:v>240.67301927</c:v>
                </c:pt>
                <c:pt idx="1074">
                  <c:v>240.67545424790001</c:v>
                </c:pt>
                <c:pt idx="1075">
                  <c:v>241.14916814669999</c:v>
                </c:pt>
                <c:pt idx="1076">
                  <c:v>241.15116040140001</c:v>
                </c:pt>
                <c:pt idx="1077">
                  <c:v>241.15315265609999</c:v>
                </c:pt>
                <c:pt idx="1078">
                  <c:v>241.3115369059</c:v>
                </c:pt>
                <c:pt idx="1079">
                  <c:v>241.86139920700001</c:v>
                </c:pt>
                <c:pt idx="1080">
                  <c:v>242.33256744689999</c:v>
                </c:pt>
                <c:pt idx="1081">
                  <c:v>242.80273955940001</c:v>
                </c:pt>
                <c:pt idx="1082">
                  <c:v>243.27291167199999</c:v>
                </c:pt>
                <c:pt idx="1083">
                  <c:v>243.7430837846</c:v>
                </c:pt>
                <c:pt idx="1084">
                  <c:v>244.21126364240001</c:v>
                </c:pt>
                <c:pt idx="1085">
                  <c:v>244.44435744399999</c:v>
                </c:pt>
                <c:pt idx="1086">
                  <c:v>244.91054504709999</c:v>
                </c:pt>
                <c:pt idx="1087">
                  <c:v>244.9125373018</c:v>
                </c:pt>
                <c:pt idx="1088">
                  <c:v>245.3787249049</c:v>
                </c:pt>
                <c:pt idx="1089">
                  <c:v>245.84646203950001</c:v>
                </c:pt>
                <c:pt idx="1090">
                  <c:v>246.4694843609</c:v>
                </c:pt>
                <c:pt idx="1091">
                  <c:v>247.1454121132</c:v>
                </c:pt>
                <c:pt idx="1092">
                  <c:v>248.190792434</c:v>
                </c:pt>
                <c:pt idx="1093">
                  <c:v>248.66439565190001</c:v>
                </c:pt>
                <c:pt idx="1094">
                  <c:v>249.13810955060001</c:v>
                </c:pt>
                <c:pt idx="1095">
                  <c:v>249.14010180529999</c:v>
                </c:pt>
                <c:pt idx="1096">
                  <c:v>249.61226617259999</c:v>
                </c:pt>
                <c:pt idx="1097">
                  <c:v>249.6142584273</c:v>
                </c:pt>
                <c:pt idx="1098">
                  <c:v>249.61625068199999</c:v>
                </c:pt>
                <c:pt idx="1099">
                  <c:v>250.08841504930001</c:v>
                </c:pt>
                <c:pt idx="1100">
                  <c:v>250.32549336029999</c:v>
                </c:pt>
                <c:pt idx="1101">
                  <c:v>251.34585981640001</c:v>
                </c:pt>
                <c:pt idx="1102">
                  <c:v>251.50092364170001</c:v>
                </c:pt>
                <c:pt idx="1103">
                  <c:v>251.73501357059999</c:v>
                </c:pt>
                <c:pt idx="1104">
                  <c:v>251.96910349949999</c:v>
                </c:pt>
                <c:pt idx="1105">
                  <c:v>252.2031934284</c:v>
                </c:pt>
                <c:pt idx="1106">
                  <c:v>252.43529110259999</c:v>
                </c:pt>
                <c:pt idx="1107">
                  <c:v>252.43608800449999</c:v>
                </c:pt>
                <c:pt idx="1108">
                  <c:v>252.43728335739999</c:v>
                </c:pt>
                <c:pt idx="1109">
                  <c:v>252.66938103160001</c:v>
                </c:pt>
                <c:pt idx="1110">
                  <c:v>252.90347096049999</c:v>
                </c:pt>
                <c:pt idx="1111">
                  <c:v>253.0585347857</c:v>
                </c:pt>
                <c:pt idx="1112">
                  <c:v>253.60673687459999</c:v>
                </c:pt>
                <c:pt idx="1113">
                  <c:v>254.31299117079999</c:v>
                </c:pt>
                <c:pt idx="1114">
                  <c:v>254.78615166540001</c:v>
                </c:pt>
                <c:pt idx="1115">
                  <c:v>255.10192403760001</c:v>
                </c:pt>
                <c:pt idx="1116">
                  <c:v>255.26030828739999</c:v>
                </c:pt>
                <c:pt idx="1117">
                  <c:v>255.73346878199999</c:v>
                </c:pt>
                <c:pt idx="1118">
                  <c:v>256.20563314930001</c:v>
                </c:pt>
                <c:pt idx="1119">
                  <c:v>256.6752518577</c:v>
                </c:pt>
                <c:pt idx="1120">
                  <c:v>256.90889906339999</c:v>
                </c:pt>
                <c:pt idx="1121">
                  <c:v>257.14143946090002</c:v>
                </c:pt>
                <c:pt idx="1122">
                  <c:v>257.37508666650001</c:v>
                </c:pt>
                <c:pt idx="1123">
                  <c:v>257.60762706399998</c:v>
                </c:pt>
                <c:pt idx="1124">
                  <c:v>261.8198069339</c:v>
                </c:pt>
                <c:pt idx="1125">
                  <c:v>261.8198069339</c:v>
                </c:pt>
                <c:pt idx="1126">
                  <c:v>261.8198069339</c:v>
                </c:pt>
                <c:pt idx="1127">
                  <c:v>261.8198069339</c:v>
                </c:pt>
                <c:pt idx="1128">
                  <c:v>262.29197130120002</c:v>
                </c:pt>
                <c:pt idx="1129">
                  <c:v>262.29197130120002</c:v>
                </c:pt>
                <c:pt idx="1130">
                  <c:v>262.29197130120002</c:v>
                </c:pt>
                <c:pt idx="1131">
                  <c:v>262.29197130120002</c:v>
                </c:pt>
                <c:pt idx="1132">
                  <c:v>262.7646890725</c:v>
                </c:pt>
                <c:pt idx="1133">
                  <c:v>262.7646890725</c:v>
                </c:pt>
                <c:pt idx="1134">
                  <c:v>262.76513179580002</c:v>
                </c:pt>
                <c:pt idx="1135">
                  <c:v>262.76513179580002</c:v>
                </c:pt>
                <c:pt idx="1136">
                  <c:v>263.00121397940001</c:v>
                </c:pt>
                <c:pt idx="1137">
                  <c:v>263.00121397940001</c:v>
                </c:pt>
                <c:pt idx="1138">
                  <c:v>263.23841680639998</c:v>
                </c:pt>
                <c:pt idx="1139">
                  <c:v>263.23841680639998</c:v>
                </c:pt>
                <c:pt idx="1140">
                  <c:v>263.27903389929998</c:v>
                </c:pt>
                <c:pt idx="1141">
                  <c:v>263.27903389929998</c:v>
                </c:pt>
                <c:pt idx="1142">
                  <c:v>263.78815459160001</c:v>
                </c:pt>
                <c:pt idx="1143">
                  <c:v>263.78815459160001</c:v>
                </c:pt>
                <c:pt idx="1144">
                  <c:v>264.27648942629997</c:v>
                </c:pt>
                <c:pt idx="1145">
                  <c:v>264.27648942629997</c:v>
                </c:pt>
                <c:pt idx="1146">
                  <c:v>264.64681637339999</c:v>
                </c:pt>
                <c:pt idx="1147">
                  <c:v>264.64681637339999</c:v>
                </c:pt>
                <c:pt idx="1148">
                  <c:v>265.1149962312</c:v>
                </c:pt>
                <c:pt idx="1149">
                  <c:v>265.1149962312</c:v>
                </c:pt>
                <c:pt idx="1150">
                  <c:v>265.58417221640002</c:v>
                </c:pt>
                <c:pt idx="1151">
                  <c:v>265.58417221640002</c:v>
                </c:pt>
                <c:pt idx="1152">
                  <c:v>266.05190935100001</c:v>
                </c:pt>
                <c:pt idx="1153">
                  <c:v>266.05190935100001</c:v>
                </c:pt>
                <c:pt idx="1154">
                  <c:v>266.51953580470001</c:v>
                </c:pt>
                <c:pt idx="1155">
                  <c:v>266.51953580470001</c:v>
                </c:pt>
                <c:pt idx="1156">
                  <c:v>266.98771566260001</c:v>
                </c:pt>
                <c:pt idx="1157">
                  <c:v>266.98771566260001</c:v>
                </c:pt>
                <c:pt idx="1158">
                  <c:v>267.69098157669998</c:v>
                </c:pt>
                <c:pt idx="1159">
                  <c:v>267.69098157669998</c:v>
                </c:pt>
                <c:pt idx="1160">
                  <c:v>268.3962397455</c:v>
                </c:pt>
                <c:pt idx="1161">
                  <c:v>268.3962397455</c:v>
                </c:pt>
                <c:pt idx="1162">
                  <c:v>268.86840411280002</c:v>
                </c:pt>
                <c:pt idx="1163">
                  <c:v>268.86840411280002</c:v>
                </c:pt>
                <c:pt idx="1164">
                  <c:v>269.34056848009999</c:v>
                </c:pt>
                <c:pt idx="1165">
                  <c:v>269.34056848009999</c:v>
                </c:pt>
                <c:pt idx="1166">
                  <c:v>269.81240080489999</c:v>
                </c:pt>
                <c:pt idx="1167">
                  <c:v>269.81240080489999</c:v>
                </c:pt>
                <c:pt idx="1168">
                  <c:v>270.28489721459999</c:v>
                </c:pt>
                <c:pt idx="1169">
                  <c:v>270.28489721459999</c:v>
                </c:pt>
                <c:pt idx="1170">
                  <c:v>270.75805770919999</c:v>
                </c:pt>
                <c:pt idx="1171">
                  <c:v>270.75805770919999</c:v>
                </c:pt>
                <c:pt idx="1172">
                  <c:v>270.76278931420001</c:v>
                </c:pt>
                <c:pt idx="1173">
                  <c:v>270.76278931420001</c:v>
                </c:pt>
                <c:pt idx="1174">
                  <c:v>270.76278931420001</c:v>
                </c:pt>
                <c:pt idx="1175">
                  <c:v>270.76278931420001</c:v>
                </c:pt>
                <c:pt idx="1176">
                  <c:v>270.99513602019999</c:v>
                </c:pt>
                <c:pt idx="1177">
                  <c:v>270.99513602019999</c:v>
                </c:pt>
                <c:pt idx="1178">
                  <c:v>271.23545174510002</c:v>
                </c:pt>
                <c:pt idx="1179">
                  <c:v>271.23545174510002</c:v>
                </c:pt>
                <c:pt idx="1180">
                  <c:v>271.4182817734</c:v>
                </c:pt>
                <c:pt idx="1181">
                  <c:v>271.4182817734</c:v>
                </c:pt>
                <c:pt idx="1182">
                  <c:v>272.0991771743</c:v>
                </c:pt>
                <c:pt idx="1183">
                  <c:v>272.0991771743</c:v>
                </c:pt>
                <c:pt idx="1184">
                  <c:v>272.75119787</c:v>
                </c:pt>
                <c:pt idx="1185">
                  <c:v>272.75119787</c:v>
                </c:pt>
                <c:pt idx="1186">
                  <c:v>273.11489503609999</c:v>
                </c:pt>
                <c:pt idx="1187">
                  <c:v>273.11489503609999</c:v>
                </c:pt>
                <c:pt idx="1188">
                  <c:v>273.58263217069998</c:v>
                </c:pt>
                <c:pt idx="1189">
                  <c:v>273.58263217069998</c:v>
                </c:pt>
                <c:pt idx="1190">
                  <c:v>274.05025862439999</c:v>
                </c:pt>
                <c:pt idx="1191">
                  <c:v>274.05025862439999</c:v>
                </c:pt>
                <c:pt idx="1192">
                  <c:v>274.62247845069999</c:v>
                </c:pt>
                <c:pt idx="1193">
                  <c:v>274.62247845069999</c:v>
                </c:pt>
                <c:pt idx="1194">
                  <c:v>275.64578901660002</c:v>
                </c:pt>
                <c:pt idx="1195">
                  <c:v>275.64578901660002</c:v>
                </c:pt>
                <c:pt idx="1196">
                  <c:v>275.93046007909999</c:v>
                </c:pt>
                <c:pt idx="1197">
                  <c:v>275.93046007909999</c:v>
                </c:pt>
                <c:pt idx="1198">
                  <c:v>276.14797002149999</c:v>
                </c:pt>
                <c:pt idx="1199">
                  <c:v>276.14797002149999</c:v>
                </c:pt>
                <c:pt idx="1200">
                  <c:v>276.40654254729998</c:v>
                </c:pt>
                <c:pt idx="1201">
                  <c:v>276.40654254729998</c:v>
                </c:pt>
                <c:pt idx="1202">
                  <c:v>276.88025644599998</c:v>
                </c:pt>
                <c:pt idx="1203">
                  <c:v>276.88025644599998</c:v>
                </c:pt>
                <c:pt idx="1204">
                  <c:v>276.88224870070002</c:v>
                </c:pt>
                <c:pt idx="1205">
                  <c:v>276.88224870070002</c:v>
                </c:pt>
                <c:pt idx="1206">
                  <c:v>276.88468367870001</c:v>
                </c:pt>
                <c:pt idx="1207">
                  <c:v>276.88468367870001</c:v>
                </c:pt>
                <c:pt idx="1208">
                  <c:v>277.58546836599999</c:v>
                </c:pt>
                <c:pt idx="1209">
                  <c:v>277.58546836599999</c:v>
                </c:pt>
                <c:pt idx="1210">
                  <c:v>278.01683776039999</c:v>
                </c:pt>
                <c:pt idx="1211">
                  <c:v>278.01683776039999</c:v>
                </c:pt>
                <c:pt idx="1212">
                  <c:v>278.47406021730001</c:v>
                </c:pt>
                <c:pt idx="1213">
                  <c:v>278.47406021730001</c:v>
                </c:pt>
                <c:pt idx="1214">
                  <c:v>278.76667262849998</c:v>
                </c:pt>
                <c:pt idx="1215">
                  <c:v>278.8133411952</c:v>
                </c:pt>
                <c:pt idx="1216">
                  <c:v>279.23410539079998</c:v>
                </c:pt>
                <c:pt idx="1217">
                  <c:v>279.33814535919998</c:v>
                </c:pt>
                <c:pt idx="1218">
                  <c:v>279.64280814440002</c:v>
                </c:pt>
                <c:pt idx="1219">
                  <c:v>279.70128912130002</c:v>
                </c:pt>
                <c:pt idx="1220">
                  <c:v>279.93537905020003</c:v>
                </c:pt>
                <c:pt idx="1221">
                  <c:v>280.16946897909997</c:v>
                </c:pt>
                <c:pt idx="1222">
                  <c:v>280.40355890799998</c:v>
                </c:pt>
                <c:pt idx="1223">
                  <c:v>280.63665270960001</c:v>
                </c:pt>
                <c:pt idx="1224">
                  <c:v>280.63720611370002</c:v>
                </c:pt>
                <c:pt idx="1225">
                  <c:v>281.10483256740002</c:v>
                </c:pt>
                <c:pt idx="1226">
                  <c:v>281.10483256740002</c:v>
                </c:pt>
                <c:pt idx="1227">
                  <c:v>281.64583348560001</c:v>
                </c:pt>
                <c:pt idx="1228">
                  <c:v>281.64583348560001</c:v>
                </c:pt>
                <c:pt idx="1229">
                  <c:v>282.5133566504</c:v>
                </c:pt>
                <c:pt idx="1230">
                  <c:v>282.5133566504</c:v>
                </c:pt>
                <c:pt idx="1231">
                  <c:v>283.11612438229997</c:v>
                </c:pt>
                <c:pt idx="1232">
                  <c:v>283.29963317760001</c:v>
                </c:pt>
                <c:pt idx="1233">
                  <c:v>283.77179754489998</c:v>
                </c:pt>
                <c:pt idx="1234">
                  <c:v>283.94913588460003</c:v>
                </c:pt>
                <c:pt idx="1235">
                  <c:v>284.03477516710001</c:v>
                </c:pt>
                <c:pt idx="1236">
                  <c:v>284.14687269910002</c:v>
                </c:pt>
                <c:pt idx="1237">
                  <c:v>284.29908095920001</c:v>
                </c:pt>
                <c:pt idx="1238">
                  <c:v>284.58171549470001</c:v>
                </c:pt>
                <c:pt idx="1239">
                  <c:v>284.639839526</c:v>
                </c:pt>
                <c:pt idx="1240">
                  <c:v>285.09758771679998</c:v>
                </c:pt>
                <c:pt idx="1241">
                  <c:v>285.34309713900001</c:v>
                </c:pt>
                <c:pt idx="1242">
                  <c:v>285.6436536658</c:v>
                </c:pt>
                <c:pt idx="1243">
                  <c:v>285.86213759949999</c:v>
                </c:pt>
                <c:pt idx="1244">
                  <c:v>286.28270256970001</c:v>
                </c:pt>
                <c:pt idx="1245">
                  <c:v>286.38674253810001</c:v>
                </c:pt>
                <c:pt idx="1246">
                  <c:v>286.74944357689998</c:v>
                </c:pt>
                <c:pt idx="1247">
                  <c:v>286.74988630019999</c:v>
                </c:pt>
                <c:pt idx="1248">
                  <c:v>286.90495012539998</c:v>
                </c:pt>
                <c:pt idx="1249">
                  <c:v>287.21607390330001</c:v>
                </c:pt>
                <c:pt idx="1250">
                  <c:v>287.21607390330001</c:v>
                </c:pt>
                <c:pt idx="1251">
                  <c:v>287.44817157749998</c:v>
                </c:pt>
                <c:pt idx="1252">
                  <c:v>287.68226150639998</c:v>
                </c:pt>
                <c:pt idx="1253">
                  <c:v>287.91590871210002</c:v>
                </c:pt>
                <c:pt idx="1254">
                  <c:v>288.00928181670002</c:v>
                </c:pt>
                <c:pt idx="1255">
                  <c:v>289.03716073330003</c:v>
                </c:pt>
                <c:pt idx="1256">
                  <c:v>289.08945741949998</c:v>
                </c:pt>
                <c:pt idx="1257">
                  <c:v>289.56195382930002</c:v>
                </c:pt>
                <c:pt idx="1258">
                  <c:v>289.56294995659999</c:v>
                </c:pt>
                <c:pt idx="1259">
                  <c:v>289.79903214019998</c:v>
                </c:pt>
                <c:pt idx="1260">
                  <c:v>290.03511432390002</c:v>
                </c:pt>
                <c:pt idx="1261">
                  <c:v>290.03555704719997</c:v>
                </c:pt>
                <c:pt idx="1262">
                  <c:v>290.35088669610002</c:v>
                </c:pt>
                <c:pt idx="1263">
                  <c:v>290.50927094590003</c:v>
                </c:pt>
                <c:pt idx="1264">
                  <c:v>290.50927094590003</c:v>
                </c:pt>
                <c:pt idx="1265">
                  <c:v>290.51126320060001</c:v>
                </c:pt>
                <c:pt idx="1266">
                  <c:v>290.51126320060001</c:v>
                </c:pt>
                <c:pt idx="1267">
                  <c:v>290.74834151160002</c:v>
                </c:pt>
                <c:pt idx="1268">
                  <c:v>290.8227605262</c:v>
                </c:pt>
                <c:pt idx="1269">
                  <c:v>290.98517079070001</c:v>
                </c:pt>
                <c:pt idx="1270">
                  <c:v>291.22175103799998</c:v>
                </c:pt>
                <c:pt idx="1271">
                  <c:v>291.45813759390001</c:v>
                </c:pt>
                <c:pt idx="1272">
                  <c:v>291.45858031720002</c:v>
                </c:pt>
                <c:pt idx="1273">
                  <c:v>292.03567009940002</c:v>
                </c:pt>
                <c:pt idx="1274">
                  <c:v>292.14763481429998</c:v>
                </c:pt>
                <c:pt idx="1275">
                  <c:v>292.51121023159999</c:v>
                </c:pt>
                <c:pt idx="1276">
                  <c:v>292.57683288829998</c:v>
                </c:pt>
                <c:pt idx="1277">
                  <c:v>292.94613465430001</c:v>
                </c:pt>
                <c:pt idx="1278">
                  <c:v>292.95310339529999</c:v>
                </c:pt>
                <c:pt idx="1279">
                  <c:v>293.34524553149998</c:v>
                </c:pt>
                <c:pt idx="1280">
                  <c:v>293.44928549989999</c:v>
                </c:pt>
                <c:pt idx="1281">
                  <c:v>293.8119865388</c:v>
                </c:pt>
                <c:pt idx="1282">
                  <c:v>293.81242926200002</c:v>
                </c:pt>
                <c:pt idx="1283">
                  <c:v>293.9674930873</c:v>
                </c:pt>
                <c:pt idx="1284">
                  <c:v>294.27861686509999</c:v>
                </c:pt>
                <c:pt idx="1285">
                  <c:v>294.2790595884</c:v>
                </c:pt>
                <c:pt idx="1286">
                  <c:v>294.51270679409998</c:v>
                </c:pt>
                <c:pt idx="1287">
                  <c:v>294.74679672299999</c:v>
                </c:pt>
                <c:pt idx="1288">
                  <c:v>294.98088665189999</c:v>
                </c:pt>
                <c:pt idx="1289">
                  <c:v>295.21398045350003</c:v>
                </c:pt>
                <c:pt idx="1290">
                  <c:v>295.21453385759997</c:v>
                </c:pt>
                <c:pt idx="1291">
                  <c:v>296.02172905930001</c:v>
                </c:pt>
                <c:pt idx="1292">
                  <c:v>296.02172905930001</c:v>
                </c:pt>
                <c:pt idx="1293">
                  <c:v>296.6244967911</c:v>
                </c:pt>
                <c:pt idx="1294">
                  <c:v>296.6244967911</c:v>
                </c:pt>
                <c:pt idx="1295">
                  <c:v>297.0976572857</c:v>
                </c:pt>
                <c:pt idx="1296">
                  <c:v>297.0976572857</c:v>
                </c:pt>
                <c:pt idx="1297">
                  <c:v>297.09964954050002</c:v>
                </c:pt>
                <c:pt idx="1298">
                  <c:v>297.09964954050002</c:v>
                </c:pt>
                <c:pt idx="1299">
                  <c:v>297.33672785149997</c:v>
                </c:pt>
                <c:pt idx="1300">
                  <c:v>297.37684964779999</c:v>
                </c:pt>
                <c:pt idx="1301">
                  <c:v>297.5748022898</c:v>
                </c:pt>
                <c:pt idx="1302">
                  <c:v>297.5748022898</c:v>
                </c:pt>
                <c:pt idx="1303">
                  <c:v>298.04696665709997</c:v>
                </c:pt>
                <c:pt idx="1304">
                  <c:v>298.04696665709997</c:v>
                </c:pt>
                <c:pt idx="1305">
                  <c:v>298.51913102430001</c:v>
                </c:pt>
                <c:pt idx="1306">
                  <c:v>298.62405643929998</c:v>
                </c:pt>
                <c:pt idx="1307">
                  <c:v>299.2263814479</c:v>
                </c:pt>
                <c:pt idx="1308">
                  <c:v>299.2263814479</c:v>
                </c:pt>
                <c:pt idx="1309">
                  <c:v>299.71524755050001</c:v>
                </c:pt>
                <c:pt idx="1310">
                  <c:v>299.92964736200003</c:v>
                </c:pt>
                <c:pt idx="1311">
                  <c:v>300.03368733040003</c:v>
                </c:pt>
                <c:pt idx="1312">
                  <c:v>300.3963883692</c:v>
                </c:pt>
                <c:pt idx="1313">
                  <c:v>300.39683109250001</c:v>
                </c:pt>
                <c:pt idx="1314">
                  <c:v>300.5518949177</c:v>
                </c:pt>
                <c:pt idx="1315">
                  <c:v>300.60897854929999</c:v>
                </c:pt>
                <c:pt idx="1316">
                  <c:v>300.62793263930001</c:v>
                </c:pt>
                <c:pt idx="1317">
                  <c:v>300.86058371759998</c:v>
                </c:pt>
                <c:pt idx="1318">
                  <c:v>300.86102644089999</c:v>
                </c:pt>
                <c:pt idx="1319">
                  <c:v>301.01609026609998</c:v>
                </c:pt>
                <c:pt idx="1320">
                  <c:v>301.3267713207</c:v>
                </c:pt>
                <c:pt idx="1321">
                  <c:v>301.32721404400002</c:v>
                </c:pt>
                <c:pt idx="1322">
                  <c:v>301.48227786929999</c:v>
                </c:pt>
                <c:pt idx="1323">
                  <c:v>301.53936150089999</c:v>
                </c:pt>
                <c:pt idx="1324">
                  <c:v>301.55831559090001</c:v>
                </c:pt>
                <c:pt idx="1325">
                  <c:v>301.7889744144</c:v>
                </c:pt>
                <c:pt idx="1326">
                  <c:v>301.7889744144</c:v>
                </c:pt>
                <c:pt idx="1327">
                  <c:v>301.7914093924</c:v>
                </c:pt>
                <c:pt idx="1328">
                  <c:v>301.7914093924</c:v>
                </c:pt>
                <c:pt idx="1329">
                  <c:v>302.25604746409999</c:v>
                </c:pt>
                <c:pt idx="1330">
                  <c:v>302.2566008682</c:v>
                </c:pt>
                <c:pt idx="1331">
                  <c:v>302.9341749976</c:v>
                </c:pt>
                <c:pt idx="1332">
                  <c:v>302.98191440110003</c:v>
                </c:pt>
                <c:pt idx="1333">
                  <c:v>303.40303277539999</c:v>
                </c:pt>
                <c:pt idx="1334">
                  <c:v>303.46091884290001</c:v>
                </c:pt>
                <c:pt idx="1335">
                  <c:v>303.66678516339999</c:v>
                </c:pt>
                <c:pt idx="1336">
                  <c:v>303.66811333319998</c:v>
                </c:pt>
                <c:pt idx="1337">
                  <c:v>303.67110171529998</c:v>
                </c:pt>
                <c:pt idx="1338">
                  <c:v>303.90419551679997</c:v>
                </c:pt>
                <c:pt idx="1339">
                  <c:v>304.14127382779998</c:v>
                </c:pt>
                <c:pt idx="1340">
                  <c:v>304.14426220989998</c:v>
                </c:pt>
                <c:pt idx="1341">
                  <c:v>304.14470493319999</c:v>
                </c:pt>
                <c:pt idx="1342">
                  <c:v>304.14625446460002</c:v>
                </c:pt>
                <c:pt idx="1343">
                  <c:v>304.61841883189999</c:v>
                </c:pt>
                <c:pt idx="1344">
                  <c:v>304.61841883189999</c:v>
                </c:pt>
                <c:pt idx="1345">
                  <c:v>304.85582918530002</c:v>
                </c:pt>
                <c:pt idx="1346">
                  <c:v>304.93419120409999</c:v>
                </c:pt>
                <c:pt idx="1347">
                  <c:v>305.13048165740003</c:v>
                </c:pt>
                <c:pt idx="1348">
                  <c:v>305.65635191489997</c:v>
                </c:pt>
                <c:pt idx="1349">
                  <c:v>305.79783362270001</c:v>
                </c:pt>
                <c:pt idx="1350">
                  <c:v>306.50408791889998</c:v>
                </c:pt>
                <c:pt idx="1351">
                  <c:v>306.50408791889998</c:v>
                </c:pt>
                <c:pt idx="1352">
                  <c:v>307.06699948839997</c:v>
                </c:pt>
                <c:pt idx="1353">
                  <c:v>307.15999627820003</c:v>
                </c:pt>
                <c:pt idx="1354">
                  <c:v>307.44243988929998</c:v>
                </c:pt>
                <c:pt idx="1355">
                  <c:v>307.67752594550001</c:v>
                </c:pt>
                <c:pt idx="1356">
                  <c:v>307.9116158745</c:v>
                </c:pt>
                <c:pt idx="1357">
                  <c:v>308.14570580340001</c:v>
                </c:pt>
                <c:pt idx="1358">
                  <c:v>308.37979573230001</c:v>
                </c:pt>
                <c:pt idx="1359">
                  <c:v>308.61388566120002</c:v>
                </c:pt>
                <c:pt idx="1360">
                  <c:v>308.84797559010002</c:v>
                </c:pt>
                <c:pt idx="1361">
                  <c:v>309.0816227958</c:v>
                </c:pt>
                <c:pt idx="1362">
                  <c:v>309.0816227958</c:v>
                </c:pt>
                <c:pt idx="1363">
                  <c:v>309.45680863080003</c:v>
                </c:pt>
                <c:pt idx="1364">
                  <c:v>309.45680863080003</c:v>
                </c:pt>
                <c:pt idx="1365">
                  <c:v>310.25716375799999</c:v>
                </c:pt>
                <c:pt idx="1366">
                  <c:v>310.25716375799999</c:v>
                </c:pt>
                <c:pt idx="1367">
                  <c:v>310.72966016769999</c:v>
                </c:pt>
                <c:pt idx="1368">
                  <c:v>310.72966016769999</c:v>
                </c:pt>
                <c:pt idx="1369">
                  <c:v>311.20282066229998</c:v>
                </c:pt>
                <c:pt idx="1370">
                  <c:v>311.20282066229998</c:v>
                </c:pt>
                <c:pt idx="1371">
                  <c:v>311.20481291710001</c:v>
                </c:pt>
                <c:pt idx="1372">
                  <c:v>311.20525564029998</c:v>
                </c:pt>
                <c:pt idx="1373">
                  <c:v>311.52058528930002</c:v>
                </c:pt>
                <c:pt idx="1374">
                  <c:v>311.67896953899998</c:v>
                </c:pt>
                <c:pt idx="1375">
                  <c:v>311.67896953899998</c:v>
                </c:pt>
                <c:pt idx="1376">
                  <c:v>311.68096179370002</c:v>
                </c:pt>
                <c:pt idx="1377">
                  <c:v>311.68140451699998</c:v>
                </c:pt>
                <c:pt idx="1378">
                  <c:v>312.1541222884</c:v>
                </c:pt>
                <c:pt idx="1379">
                  <c:v>312.25904770329998</c:v>
                </c:pt>
                <c:pt idx="1380">
                  <c:v>312.73508036520002</c:v>
                </c:pt>
                <c:pt idx="1381">
                  <c:v>312.9915333532</c:v>
                </c:pt>
                <c:pt idx="1382">
                  <c:v>313.09645876820002</c:v>
                </c:pt>
                <c:pt idx="1383">
                  <c:v>313.33229191999999</c:v>
                </c:pt>
                <c:pt idx="1384">
                  <c:v>313.6524361845</c:v>
                </c:pt>
                <c:pt idx="1385">
                  <c:v>313.86028922560001</c:v>
                </c:pt>
                <c:pt idx="1386">
                  <c:v>314.50597897850002</c:v>
                </c:pt>
                <c:pt idx="1387">
                  <c:v>314.50642170179998</c:v>
                </c:pt>
                <c:pt idx="1388">
                  <c:v>314.74006890739997</c:v>
                </c:pt>
                <c:pt idx="1389">
                  <c:v>314.97316270900001</c:v>
                </c:pt>
                <c:pt idx="1390">
                  <c:v>314.97415883629998</c:v>
                </c:pt>
                <c:pt idx="1391">
                  <c:v>315.12922266160001</c:v>
                </c:pt>
                <c:pt idx="1392">
                  <c:v>315.43990371619998</c:v>
                </c:pt>
                <c:pt idx="1393">
                  <c:v>315.44034643949999</c:v>
                </c:pt>
                <c:pt idx="1394">
                  <c:v>315.59541026469998</c:v>
                </c:pt>
                <c:pt idx="1395">
                  <c:v>315.69156975890002</c:v>
                </c:pt>
                <c:pt idx="1396">
                  <c:v>315.86608020379998</c:v>
                </c:pt>
                <c:pt idx="1397">
                  <c:v>315.9055379152</c:v>
                </c:pt>
                <c:pt idx="1398">
                  <c:v>316.1388807486</c:v>
                </c:pt>
                <c:pt idx="1399">
                  <c:v>316.37247261390002</c:v>
                </c:pt>
                <c:pt idx="1400">
                  <c:v>316.59173269680002</c:v>
                </c:pt>
                <c:pt idx="1401">
                  <c:v>316.8004476648</c:v>
                </c:pt>
                <c:pt idx="1402">
                  <c:v>316.83990537620002</c:v>
                </c:pt>
                <c:pt idx="1403">
                  <c:v>317.07324820960002</c:v>
                </c:pt>
                <c:pt idx="1404">
                  <c:v>317.43220270270001</c:v>
                </c:pt>
                <c:pt idx="1405">
                  <c:v>317.52850608199998</c:v>
                </c:pt>
                <c:pt idx="1406">
                  <c:v>318.10598324710003</c:v>
                </c:pt>
                <c:pt idx="1407">
                  <c:v>318.10598324710003</c:v>
                </c:pt>
                <c:pt idx="1408">
                  <c:v>318.48307279210002</c:v>
                </c:pt>
                <c:pt idx="1409">
                  <c:v>318.48351551539997</c:v>
                </c:pt>
                <c:pt idx="1410">
                  <c:v>318.71959769900002</c:v>
                </c:pt>
                <c:pt idx="1411">
                  <c:v>318.9556798827</c:v>
                </c:pt>
                <c:pt idx="1412">
                  <c:v>319.19076593900002</c:v>
                </c:pt>
                <c:pt idx="1413">
                  <c:v>319.42585199519999</c:v>
                </c:pt>
                <c:pt idx="1414">
                  <c:v>319.95936417019999</c:v>
                </c:pt>
                <c:pt idx="1415">
                  <c:v>320.2529412833</c:v>
                </c:pt>
                <c:pt idx="1416">
                  <c:v>320.36320783830001</c:v>
                </c:pt>
                <c:pt idx="1417">
                  <c:v>320.36353988069999</c:v>
                </c:pt>
                <c:pt idx="1418">
                  <c:v>320.59132100300002</c:v>
                </c:pt>
                <c:pt idx="1419">
                  <c:v>320.59430938510002</c:v>
                </c:pt>
                <c:pt idx="1420">
                  <c:v>320.59430938510002</c:v>
                </c:pt>
                <c:pt idx="1421">
                  <c:v>320.5963016398</c:v>
                </c:pt>
                <c:pt idx="1422">
                  <c:v>320.5963016398</c:v>
                </c:pt>
                <c:pt idx="1423">
                  <c:v>320.69536097150001</c:v>
                </c:pt>
                <c:pt idx="1424">
                  <c:v>320.8044645873</c:v>
                </c:pt>
                <c:pt idx="1425">
                  <c:v>320.82341867719998</c:v>
                </c:pt>
                <c:pt idx="1426">
                  <c:v>321.05651247880002</c:v>
                </c:pt>
                <c:pt idx="1427">
                  <c:v>321.29060240770002</c:v>
                </c:pt>
                <c:pt idx="1428">
                  <c:v>321.52469233660003</c:v>
                </c:pt>
                <c:pt idx="1429">
                  <c:v>321.75878226560002</c:v>
                </c:pt>
                <c:pt idx="1430">
                  <c:v>321.99287219450002</c:v>
                </c:pt>
                <c:pt idx="1431">
                  <c:v>322.22496986869999</c:v>
                </c:pt>
                <c:pt idx="1432">
                  <c:v>322.22696212340003</c:v>
                </c:pt>
                <c:pt idx="1433">
                  <c:v>322.45905979759999</c:v>
                </c:pt>
                <c:pt idx="1434">
                  <c:v>322.6931497265</c:v>
                </c:pt>
                <c:pt idx="1435">
                  <c:v>322.92723965549999</c:v>
                </c:pt>
                <c:pt idx="1436">
                  <c:v>323.16088686109998</c:v>
                </c:pt>
                <c:pt idx="1437">
                  <c:v>323.16088686109998</c:v>
                </c:pt>
                <c:pt idx="1438">
                  <c:v>323.7103451772</c:v>
                </c:pt>
                <c:pt idx="1439">
                  <c:v>323.71845887170002</c:v>
                </c:pt>
                <c:pt idx="1440">
                  <c:v>324.05445737270003</c:v>
                </c:pt>
                <c:pt idx="1441">
                  <c:v>324.44367753540001</c:v>
                </c:pt>
                <c:pt idx="1442">
                  <c:v>324.49614024290003</c:v>
                </c:pt>
                <c:pt idx="1443">
                  <c:v>324.57682655880001</c:v>
                </c:pt>
                <c:pt idx="1444">
                  <c:v>324.57682655880001</c:v>
                </c:pt>
                <c:pt idx="1445">
                  <c:v>324.57881881349999</c:v>
                </c:pt>
                <c:pt idx="1446">
                  <c:v>324.57881881349999</c:v>
                </c:pt>
                <c:pt idx="1447">
                  <c:v>324.58081106819998</c:v>
                </c:pt>
                <c:pt idx="1448">
                  <c:v>324.58081106819998</c:v>
                </c:pt>
                <c:pt idx="1449">
                  <c:v>324.58280332300001</c:v>
                </c:pt>
                <c:pt idx="1450">
                  <c:v>324.58313536539998</c:v>
                </c:pt>
                <c:pt idx="1451">
                  <c:v>324.90548336400002</c:v>
                </c:pt>
                <c:pt idx="1452">
                  <c:v>325.117272136</c:v>
                </c:pt>
                <c:pt idx="1453">
                  <c:v>325.5261359301</c:v>
                </c:pt>
                <c:pt idx="1454">
                  <c:v>325.5261359301</c:v>
                </c:pt>
                <c:pt idx="1455">
                  <c:v>325.99630804269998</c:v>
                </c:pt>
                <c:pt idx="1456">
                  <c:v>325.99630804269998</c:v>
                </c:pt>
                <c:pt idx="1457">
                  <c:v>326.46648015519997</c:v>
                </c:pt>
                <c:pt idx="1458">
                  <c:v>326.46648015519997</c:v>
                </c:pt>
                <c:pt idx="1459">
                  <c:v>326.9356561404</c:v>
                </c:pt>
                <c:pt idx="1460">
                  <c:v>326.9356561404</c:v>
                </c:pt>
                <c:pt idx="1461">
                  <c:v>327.40582825299998</c:v>
                </c:pt>
                <c:pt idx="1462">
                  <c:v>327.40582825299998</c:v>
                </c:pt>
                <c:pt idx="1463">
                  <c:v>328.11009029450003</c:v>
                </c:pt>
                <c:pt idx="1464">
                  <c:v>328.11009029450003</c:v>
                </c:pt>
                <c:pt idx="1465">
                  <c:v>338.21082169549999</c:v>
                </c:pt>
                <c:pt idx="1466">
                  <c:v>338.7854764997</c:v>
                </c:pt>
                <c:pt idx="1467">
                  <c:v>339.15315817530001</c:v>
                </c:pt>
                <c:pt idx="1468">
                  <c:v>339.38968308220001</c:v>
                </c:pt>
                <c:pt idx="1469">
                  <c:v>339.62731479730002</c:v>
                </c:pt>
                <c:pt idx="1470">
                  <c:v>339.86538923559999</c:v>
                </c:pt>
                <c:pt idx="1471">
                  <c:v>339.86738149040002</c:v>
                </c:pt>
                <c:pt idx="1472">
                  <c:v>340.10445980129998</c:v>
                </c:pt>
                <c:pt idx="1473">
                  <c:v>340.10645205610001</c:v>
                </c:pt>
                <c:pt idx="1474">
                  <c:v>340.1084443108</c:v>
                </c:pt>
                <c:pt idx="1475">
                  <c:v>340.14692803100002</c:v>
                </c:pt>
                <c:pt idx="1476">
                  <c:v>340.34851100380001</c:v>
                </c:pt>
                <c:pt idx="1477">
                  <c:v>340.82067537109998</c:v>
                </c:pt>
                <c:pt idx="1478">
                  <c:v>341.05775368209999</c:v>
                </c:pt>
                <c:pt idx="1479">
                  <c:v>341.32361592320001</c:v>
                </c:pt>
                <c:pt idx="1480">
                  <c:v>341.5050702058</c:v>
                </c:pt>
                <c:pt idx="1481">
                  <c:v>341.8882687391</c:v>
                </c:pt>
                <c:pt idx="1482">
                  <c:v>342.28358800770002</c:v>
                </c:pt>
                <c:pt idx="1483">
                  <c:v>343.0449170787</c:v>
                </c:pt>
                <c:pt idx="1484">
                  <c:v>343.79909616880002</c:v>
                </c:pt>
                <c:pt idx="1485">
                  <c:v>344.3449739605</c:v>
                </c:pt>
                <c:pt idx="1486">
                  <c:v>345.17249016030001</c:v>
                </c:pt>
                <c:pt idx="1487">
                  <c:v>345.75250191610002</c:v>
                </c:pt>
                <c:pt idx="1488">
                  <c:v>346.22367015600003</c:v>
                </c:pt>
                <c:pt idx="1489">
                  <c:v>346.79832496030002</c:v>
                </c:pt>
                <c:pt idx="1490">
                  <c:v>347.40253154279998</c:v>
                </c:pt>
                <c:pt idx="1491">
                  <c:v>347.87558135659998</c:v>
                </c:pt>
                <c:pt idx="1492">
                  <c:v>348.29375494340002</c:v>
                </c:pt>
                <c:pt idx="1493">
                  <c:v>348.97364574649998</c:v>
                </c:pt>
                <c:pt idx="1494">
                  <c:v>349.28476952440002</c:v>
                </c:pt>
                <c:pt idx="1495">
                  <c:v>349.75294938230002</c:v>
                </c:pt>
                <c:pt idx="1496">
                  <c:v>350.21913698539998</c:v>
                </c:pt>
                <c:pt idx="1497">
                  <c:v>350.68532458850001</c:v>
                </c:pt>
                <c:pt idx="1498">
                  <c:v>350.84038841379999</c:v>
                </c:pt>
                <c:pt idx="1499">
                  <c:v>351.14951993689999</c:v>
                </c:pt>
                <c:pt idx="1500">
                  <c:v>351.15151219159998</c:v>
                </c:pt>
                <c:pt idx="1501">
                  <c:v>351.61725707149998</c:v>
                </c:pt>
                <c:pt idx="1502">
                  <c:v>352.18892349359999</c:v>
                </c:pt>
                <c:pt idx="1503">
                  <c:v>353.07104960880002</c:v>
                </c:pt>
                <c:pt idx="1504">
                  <c:v>353.498388245</c:v>
                </c:pt>
                <c:pt idx="1505">
                  <c:v>353.54122172130002</c:v>
                </c:pt>
                <c:pt idx="1506">
                  <c:v>353.74100059680001</c:v>
                </c:pt>
                <c:pt idx="1507">
                  <c:v>353.78355737110002</c:v>
                </c:pt>
                <c:pt idx="1508">
                  <c:v>353.9829488638</c:v>
                </c:pt>
                <c:pt idx="1509">
                  <c:v>354.69174881880002</c:v>
                </c:pt>
                <c:pt idx="1510">
                  <c:v>355.13717191000001</c:v>
                </c:pt>
                <c:pt idx="1511">
                  <c:v>355.63010078920001</c:v>
                </c:pt>
                <c:pt idx="1512">
                  <c:v>355.96823068650002</c:v>
                </c:pt>
                <c:pt idx="1513">
                  <c:v>356.33037832119999</c:v>
                </c:pt>
                <c:pt idx="1514">
                  <c:v>356.79855817909998</c:v>
                </c:pt>
                <c:pt idx="1515">
                  <c:v>357.26673803689999</c:v>
                </c:pt>
                <c:pt idx="1516">
                  <c:v>357.83895786310001</c:v>
                </c:pt>
                <c:pt idx="1517">
                  <c:v>358.20165890189998</c:v>
                </c:pt>
                <c:pt idx="1518">
                  <c:v>358.77332532410003</c:v>
                </c:pt>
                <c:pt idx="1519">
                  <c:v>359.74318654209998</c:v>
                </c:pt>
                <c:pt idx="1520">
                  <c:v>360.30844059200001</c:v>
                </c:pt>
                <c:pt idx="1521">
                  <c:v>360.82440689280003</c:v>
                </c:pt>
                <c:pt idx="1522">
                  <c:v>361.2552319747</c:v>
                </c:pt>
                <c:pt idx="1523">
                  <c:v>361.95849788880003</c:v>
                </c:pt>
                <c:pt idx="1524">
                  <c:v>362.51447530510001</c:v>
                </c:pt>
                <c:pt idx="1525">
                  <c:v>363.13592042490001</c:v>
                </c:pt>
              </c:numCache>
            </c:numRef>
          </c:xVal>
          <c:yVal>
            <c:numRef>
              <c:f>'Blood by month'!$E$2:$E$1527</c:f>
              <c:numCache>
                <c:formatCode>0.00</c:formatCode>
                <c:ptCount val="1526"/>
                <c:pt idx="0">
                  <c:v>2.5217810811639998</c:v>
                </c:pt>
                <c:pt idx="1">
                  <c:v>2.4474145182879998</c:v>
                </c:pt>
                <c:pt idx="2">
                  <c:v>2.4045919883870002</c:v>
                </c:pt>
                <c:pt idx="3">
                  <c:v>2.3617694584860001</c:v>
                </c:pt>
                <c:pt idx="4">
                  <c:v>2.3185200168610001</c:v>
                </c:pt>
                <c:pt idx="5">
                  <c:v>2.27569748696</c:v>
                </c:pt>
                <c:pt idx="6">
                  <c:v>2.2328749570589999</c:v>
                </c:pt>
                <c:pt idx="7">
                  <c:v>2.1900524271580002</c:v>
                </c:pt>
                <c:pt idx="8">
                  <c:v>2.1540823777570002</c:v>
                </c:pt>
                <c:pt idx="9">
                  <c:v>2.103980455631</c:v>
                </c:pt>
                <c:pt idx="10">
                  <c:v>2.0611579257299999</c:v>
                </c:pt>
                <c:pt idx="11">
                  <c:v>2.0179084841049999</c:v>
                </c:pt>
                <c:pt idx="12">
                  <c:v>1.975085954204</c:v>
                </c:pt>
                <c:pt idx="13">
                  <c:v>1.9322634243029999</c:v>
                </c:pt>
                <c:pt idx="14">
                  <c:v>1.889440894402</c:v>
                </c:pt>
                <c:pt idx="15">
                  <c:v>1.8466183645009999</c:v>
                </c:pt>
                <c:pt idx="16">
                  <c:v>1.8029420111509999</c:v>
                </c:pt>
                <c:pt idx="17">
                  <c:v>1.7601194812500001</c:v>
                </c:pt>
                <c:pt idx="18">
                  <c:v>1.7098752552159999</c:v>
                </c:pt>
                <c:pt idx="19">
                  <c:v>1.6842350100200001</c:v>
                </c:pt>
                <c:pt idx="20">
                  <c:v>1.735719834228</c:v>
                </c:pt>
                <c:pt idx="21">
                  <c:v>1.7662203052100001</c:v>
                </c:pt>
                <c:pt idx="22">
                  <c:v>1.8205110705809999</c:v>
                </c:pt>
                <c:pt idx="23">
                  <c:v>1.851011541563</c:v>
                </c:pt>
                <c:pt idx="24">
                  <c:v>1.9048753952099999</c:v>
                </c:pt>
                <c:pt idx="25">
                  <c:v>1.903167748312</c:v>
                </c:pt>
                <c:pt idx="26">
                  <c:v>1.880902659912</c:v>
                </c:pt>
                <c:pt idx="27">
                  <c:v>1.8372263065629999</c:v>
                </c:pt>
                <c:pt idx="28">
                  <c:v>1.794403776662</c:v>
                </c:pt>
                <c:pt idx="29">
                  <c:v>1.719800040605</c:v>
                </c:pt>
                <c:pt idx="30">
                  <c:v>1.7182821322520001</c:v>
                </c:pt>
                <c:pt idx="31">
                  <c:v>1.769577217915</c:v>
                </c:pt>
                <c:pt idx="32">
                  <c:v>1.811972836092</c:v>
                </c:pt>
                <c:pt idx="33">
                  <c:v>1.842473307074</c:v>
                </c:pt>
                <c:pt idx="34">
                  <c:v>1.8967640724449999</c:v>
                </c:pt>
                <c:pt idx="35">
                  <c:v>1.9194971217729999</c:v>
                </c:pt>
                <c:pt idx="36">
                  <c:v>1.924362273464</c:v>
                </c:pt>
                <c:pt idx="37">
                  <c:v>1.981128397073</c:v>
                </c:pt>
                <c:pt idx="38">
                  <c:v>1.981128397073</c:v>
                </c:pt>
                <c:pt idx="39">
                  <c:v>2.0375135840669998</c:v>
                </c:pt>
                <c:pt idx="40">
                  <c:v>2.09615921391</c:v>
                </c:pt>
                <c:pt idx="41">
                  <c:v>2.1032489588110002</c:v>
                </c:pt>
                <c:pt idx="42">
                  <c:v>2.1370076602110002</c:v>
                </c:pt>
                <c:pt idx="43">
                  <c:v>2.1926795762319999</c:v>
                </c:pt>
                <c:pt idx="44">
                  <c:v>2.1926795762319999</c:v>
                </c:pt>
                <c:pt idx="45">
                  <c:v>2.1570014322839999</c:v>
                </c:pt>
                <c:pt idx="46">
                  <c:v>2.0826348694079999</c:v>
                </c:pt>
                <c:pt idx="47">
                  <c:v>2.0088849567999998</c:v>
                </c:pt>
                <c:pt idx="48">
                  <c:v>1.9537403679800001</c:v>
                </c:pt>
                <c:pt idx="49">
                  <c:v>1.910917838079</c:v>
                </c:pt>
                <c:pt idx="50">
                  <c:v>1.8680953081780001</c:v>
                </c:pt>
                <c:pt idx="51">
                  <c:v>1.8244189548280001</c:v>
                </c:pt>
                <c:pt idx="52">
                  <c:v>1.747653522065</c:v>
                </c:pt>
                <c:pt idx="53">
                  <c:v>1.736639336404</c:v>
                </c:pt>
                <c:pt idx="54">
                  <c:v>1.757196777906</c:v>
                </c:pt>
                <c:pt idx="55">
                  <c:v>1.7563429544569999</c:v>
                </c:pt>
                <c:pt idx="56">
                  <c:v>1.797884749184</c:v>
                </c:pt>
                <c:pt idx="57">
                  <c:v>1.839853455636</c:v>
                </c:pt>
                <c:pt idx="58">
                  <c:v>1.882249073813</c:v>
                </c:pt>
                <c:pt idx="59">
                  <c:v>1.95728701923</c:v>
                </c:pt>
                <c:pt idx="60">
                  <c:v>2.0204772520879999</c:v>
                </c:pt>
                <c:pt idx="61">
                  <c:v>2.084046962035</c:v>
                </c:pt>
                <c:pt idx="62">
                  <c:v>2.1351523091539999</c:v>
                </c:pt>
                <c:pt idx="63">
                  <c:v>2.1029070189399999</c:v>
                </c:pt>
                <c:pt idx="64">
                  <c:v>2.1029070189399999</c:v>
                </c:pt>
                <c:pt idx="65">
                  <c:v>2.0749723512760001</c:v>
                </c:pt>
                <c:pt idx="66">
                  <c:v>2.0821504887970002</c:v>
                </c:pt>
                <c:pt idx="67">
                  <c:v>2.0873965771040002</c:v>
                </c:pt>
                <c:pt idx="68">
                  <c:v>2.129365283556</c:v>
                </c:pt>
                <c:pt idx="69">
                  <c:v>2.129365283556</c:v>
                </c:pt>
                <c:pt idx="70">
                  <c:v>2.2355677848590001</c:v>
                </c:pt>
                <c:pt idx="71">
                  <c:v>2.1832291372029999</c:v>
                </c:pt>
                <c:pt idx="72">
                  <c:v>2.2779634030359999</c:v>
                </c:pt>
                <c:pt idx="73">
                  <c:v>2.3324439069510001</c:v>
                </c:pt>
                <c:pt idx="74">
                  <c:v>2.3837389926150001</c:v>
                </c:pt>
                <c:pt idx="75">
                  <c:v>2.4376028462620001</c:v>
                </c:pt>
                <c:pt idx="76">
                  <c:v>2.4895145821939999</c:v>
                </c:pt>
                <c:pt idx="77">
                  <c:v>2.53191020037</c:v>
                </c:pt>
                <c:pt idx="78">
                  <c:v>2.552467641872</c:v>
                </c:pt>
                <c:pt idx="79">
                  <c:v>2.5484502930800002</c:v>
                </c:pt>
                <c:pt idx="80">
                  <c:v>2.5465114935519999</c:v>
                </c:pt>
                <c:pt idx="81">
                  <c:v>2.499235033767</c:v>
                </c:pt>
                <c:pt idx="82">
                  <c:v>2.4407152881499998</c:v>
                </c:pt>
                <c:pt idx="83">
                  <c:v>2.4407152881499998</c:v>
                </c:pt>
                <c:pt idx="84">
                  <c:v>2.4258850316289999</c:v>
                </c:pt>
                <c:pt idx="85">
                  <c:v>2.4258850316289999</c:v>
                </c:pt>
                <c:pt idx="86">
                  <c:v>2.3606437251079999</c:v>
                </c:pt>
                <c:pt idx="87">
                  <c:v>2.3606437251079999</c:v>
                </c:pt>
                <c:pt idx="88">
                  <c:v>2.2878480514259998</c:v>
                </c:pt>
                <c:pt idx="89">
                  <c:v>2.2742452573329999</c:v>
                </c:pt>
                <c:pt idx="90">
                  <c:v>2.3923429058310002</c:v>
                </c:pt>
                <c:pt idx="91">
                  <c:v>2.3400042581739999</c:v>
                </c:pt>
                <c:pt idx="92">
                  <c:v>2.4771341421840001</c:v>
                </c:pt>
                <c:pt idx="93">
                  <c:v>2.434311612283</c:v>
                </c:pt>
                <c:pt idx="94">
                  <c:v>2.5191028486359999</c:v>
                </c:pt>
                <c:pt idx="95">
                  <c:v>2.5610715550880001</c:v>
                </c:pt>
                <c:pt idx="96">
                  <c:v>2.6034671732649999</c:v>
                </c:pt>
                <c:pt idx="97">
                  <c:v>2.570500393114</c:v>
                </c:pt>
                <c:pt idx="98">
                  <c:v>2.5585100847410001</c:v>
                </c:pt>
                <c:pt idx="99">
                  <c:v>2.5148337313920002</c:v>
                </c:pt>
                <c:pt idx="100">
                  <c:v>2.4891402134509999</c:v>
                </c:pt>
                <c:pt idx="101">
                  <c:v>2.4720112014910001</c:v>
                </c:pt>
                <c:pt idx="102">
                  <c:v>2.42918867159</c:v>
                </c:pt>
                <c:pt idx="103">
                  <c:v>2.42918867159</c:v>
                </c:pt>
                <c:pt idx="104">
                  <c:v>2.38551231824</c:v>
                </c:pt>
                <c:pt idx="105">
                  <c:v>2.3598188002990002</c:v>
                </c:pt>
                <c:pt idx="106">
                  <c:v>2.3426897883389999</c:v>
                </c:pt>
                <c:pt idx="107">
                  <c:v>2.3208516116640001</c:v>
                </c:pt>
                <c:pt idx="108">
                  <c:v>2.2990134349889999</c:v>
                </c:pt>
                <c:pt idx="109">
                  <c:v>2.2733199170480001</c:v>
                </c:pt>
                <c:pt idx="110">
                  <c:v>2.2561909050879998</c:v>
                </c:pt>
                <c:pt idx="111">
                  <c:v>2.234352728413</c:v>
                </c:pt>
                <c:pt idx="112">
                  <c:v>2.2125145517379998</c:v>
                </c:pt>
                <c:pt idx="113">
                  <c:v>2.1906763750630001</c:v>
                </c:pt>
                <c:pt idx="114">
                  <c:v>2.1898225516140002</c:v>
                </c:pt>
                <c:pt idx="115">
                  <c:v>2.1898225516140002</c:v>
                </c:pt>
                <c:pt idx="116">
                  <c:v>2.231364346341</c:v>
                </c:pt>
                <c:pt idx="117">
                  <c:v>2.3375668476449998</c:v>
                </c:pt>
                <c:pt idx="118">
                  <c:v>2.285228199988</c:v>
                </c:pt>
                <c:pt idx="119">
                  <c:v>2.4223580839980001</c:v>
                </c:pt>
                <c:pt idx="120">
                  <c:v>2.379535554097</c:v>
                </c:pt>
                <c:pt idx="121">
                  <c:v>2.507576232076</c:v>
                </c:pt>
                <c:pt idx="122">
                  <c:v>2.4647537021749999</c:v>
                </c:pt>
                <c:pt idx="123">
                  <c:v>2.5499718502520001</c:v>
                </c:pt>
                <c:pt idx="124">
                  <c:v>2.599362252837</c:v>
                </c:pt>
                <c:pt idx="125">
                  <c:v>2.634763086605</c:v>
                </c:pt>
                <c:pt idx="126">
                  <c:v>2.6767317930569998</c:v>
                </c:pt>
                <c:pt idx="127">
                  <c:v>2.6433381011820001</c:v>
                </c:pt>
                <c:pt idx="128">
                  <c:v>2.6313477928090001</c:v>
                </c:pt>
                <c:pt idx="129">
                  <c:v>2.588525262908</c:v>
                </c:pt>
                <c:pt idx="130">
                  <c:v>2.588525262908</c:v>
                </c:pt>
                <c:pt idx="131">
                  <c:v>2.5457027330069999</c:v>
                </c:pt>
                <c:pt idx="132">
                  <c:v>2.5457027330069999</c:v>
                </c:pt>
                <c:pt idx="133">
                  <c:v>2.5020263796569999</c:v>
                </c:pt>
                <c:pt idx="134">
                  <c:v>2.4763328617170002</c:v>
                </c:pt>
                <c:pt idx="135">
                  <c:v>2.4592038497559998</c:v>
                </c:pt>
                <c:pt idx="136">
                  <c:v>2.4163813198550002</c:v>
                </c:pt>
                <c:pt idx="137">
                  <c:v>2.4163813198550002</c:v>
                </c:pt>
                <c:pt idx="138">
                  <c:v>2.3727049665050002</c:v>
                </c:pt>
                <c:pt idx="139">
                  <c:v>2.347011448565</c:v>
                </c:pt>
                <c:pt idx="140">
                  <c:v>2.3298824366040001</c:v>
                </c:pt>
                <c:pt idx="141">
                  <c:v>2.3080442599289999</c:v>
                </c:pt>
                <c:pt idx="142">
                  <c:v>2.2862060832550002</c:v>
                </c:pt>
                <c:pt idx="143">
                  <c:v>2.2605125653139999</c:v>
                </c:pt>
                <c:pt idx="144">
                  <c:v>2.2433835533540001</c:v>
                </c:pt>
                <c:pt idx="145">
                  <c:v>2.2215453766789999</c:v>
                </c:pt>
                <c:pt idx="146">
                  <c:v>2.1997072000040001</c:v>
                </c:pt>
                <c:pt idx="147">
                  <c:v>2.1740136820629998</c:v>
                </c:pt>
                <c:pt idx="148">
                  <c:v>2.156884670103</c:v>
                </c:pt>
                <c:pt idx="149">
                  <c:v>2.0917970518020002</c:v>
                </c:pt>
                <c:pt idx="150">
                  <c:v>2.040876882204</c:v>
                </c:pt>
                <c:pt idx="151">
                  <c:v>2.0686781399540002</c:v>
                </c:pt>
                <c:pt idx="152">
                  <c:v>2.110646846406</c:v>
                </c:pt>
                <c:pt idx="153">
                  <c:v>2.1600372489909998</c:v>
                </c:pt>
                <c:pt idx="154">
                  <c:v>2.1954380827589999</c:v>
                </c:pt>
                <c:pt idx="155">
                  <c:v>2.2448284853440001</c:v>
                </c:pt>
                <c:pt idx="156">
                  <c:v>2.2802293191120002</c:v>
                </c:pt>
                <c:pt idx="157">
                  <c:v>2.329619721697</c:v>
                </c:pt>
                <c:pt idx="158">
                  <c:v>2.3650205554650001</c:v>
                </c:pt>
                <c:pt idx="159">
                  <c:v>2.4069892619169999</c:v>
                </c:pt>
                <c:pt idx="160">
                  <c:v>2.449384880093</c:v>
                </c:pt>
                <c:pt idx="161">
                  <c:v>2.4917804982699998</c:v>
                </c:pt>
                <c:pt idx="162">
                  <c:v>2.5411709008550001</c:v>
                </c:pt>
                <c:pt idx="163">
                  <c:v>2.5765717346230002</c:v>
                </c:pt>
                <c:pt idx="164">
                  <c:v>2.6185404410749999</c:v>
                </c:pt>
                <c:pt idx="165">
                  <c:v>2.603450753583</c:v>
                </c:pt>
                <c:pt idx="166">
                  <c:v>2.6021125495240001</c:v>
                </c:pt>
                <c:pt idx="167">
                  <c:v>2.5380419663080001</c:v>
                </c:pt>
                <c:pt idx="168">
                  <c:v>2.5380419663080001</c:v>
                </c:pt>
                <c:pt idx="169">
                  <c:v>2.487511381025</c:v>
                </c:pt>
                <c:pt idx="170">
                  <c:v>2.487511381025</c:v>
                </c:pt>
                <c:pt idx="171">
                  <c:v>2.4224237627249998</c:v>
                </c:pt>
                <c:pt idx="172">
                  <c:v>2.405872723561</c:v>
                </c:pt>
                <c:pt idx="173">
                  <c:v>2.4412735573290001</c:v>
                </c:pt>
                <c:pt idx="174">
                  <c:v>2.4832422637809999</c:v>
                </c:pt>
                <c:pt idx="175">
                  <c:v>2.5326326663660002</c:v>
                </c:pt>
                <c:pt idx="176">
                  <c:v>2.5680335001339998</c:v>
                </c:pt>
                <c:pt idx="177">
                  <c:v>2.6528247364870001</c:v>
                </c:pt>
                <c:pt idx="178">
                  <c:v>2.610002206586</c:v>
                </c:pt>
                <c:pt idx="179">
                  <c:v>2.73761597284</c:v>
                </c:pt>
                <c:pt idx="180">
                  <c:v>2.6947934429389999</c:v>
                </c:pt>
                <c:pt idx="181">
                  <c:v>2.7916695650309999</c:v>
                </c:pt>
                <c:pt idx="182">
                  <c:v>2.8429646506939998</c:v>
                </c:pt>
                <c:pt idx="183">
                  <c:v>2.7890135173170001</c:v>
                </c:pt>
                <c:pt idx="184">
                  <c:v>2.7770232089450002</c:v>
                </c:pt>
                <c:pt idx="185">
                  <c:v>2.6982323810760001</c:v>
                </c:pt>
                <c:pt idx="186">
                  <c:v>2.6982323810760001</c:v>
                </c:pt>
                <c:pt idx="187">
                  <c:v>2.647701795793</c:v>
                </c:pt>
                <c:pt idx="188">
                  <c:v>2.647701795793</c:v>
                </c:pt>
                <c:pt idx="189">
                  <c:v>2.5707190302980001</c:v>
                </c:pt>
                <c:pt idx="190">
                  <c:v>2.5183803826409998</c:v>
                </c:pt>
                <c:pt idx="191">
                  <c:v>2.4751309410159998</c:v>
                </c:pt>
                <c:pt idx="192">
                  <c:v>2.3985750872449998</c:v>
                </c:pt>
                <c:pt idx="193">
                  <c:v>2.3672207928139999</c:v>
                </c:pt>
                <c:pt idx="194">
                  <c:v>2.3449557044149998</c:v>
                </c:pt>
                <c:pt idx="195">
                  <c:v>2.3441018809659999</c:v>
                </c:pt>
                <c:pt idx="196">
                  <c:v>2.343248057517</c:v>
                </c:pt>
                <c:pt idx="197">
                  <c:v>2.3423942340680002</c:v>
                </c:pt>
                <c:pt idx="198">
                  <c:v>2.3415404106189999</c:v>
                </c:pt>
                <c:pt idx="199">
                  <c:v>2.3830822053460001</c:v>
                </c:pt>
                <c:pt idx="200">
                  <c:v>2.5106959716010002</c:v>
                </c:pt>
                <c:pt idx="201">
                  <c:v>2.4678734417000001</c:v>
                </c:pt>
                <c:pt idx="202">
                  <c:v>2.425050911799</c:v>
                </c:pt>
                <c:pt idx="203">
                  <c:v>2.5954872079540001</c:v>
                </c:pt>
                <c:pt idx="204">
                  <c:v>2.552664678053</c:v>
                </c:pt>
                <c:pt idx="205">
                  <c:v>2.680278444307</c:v>
                </c:pt>
                <c:pt idx="206">
                  <c:v>2.6374559144059999</c:v>
                </c:pt>
                <c:pt idx="207">
                  <c:v>2.7296688468919998</c:v>
                </c:pt>
                <c:pt idx="208">
                  <c:v>2.807892210561</c:v>
                </c:pt>
                <c:pt idx="209">
                  <c:v>2.7650696806599999</c:v>
                </c:pt>
                <c:pt idx="210">
                  <c:v>2.8498609170129998</c:v>
                </c:pt>
                <c:pt idx="211">
                  <c:v>2.877593759422</c:v>
                </c:pt>
                <c:pt idx="212">
                  <c:v>2.8762555553619999</c:v>
                </c:pt>
                <c:pt idx="213">
                  <c:v>2.812184972147</c:v>
                </c:pt>
                <c:pt idx="214">
                  <c:v>2.812184972147</c:v>
                </c:pt>
                <c:pt idx="215">
                  <c:v>2.7274941512700002</c:v>
                </c:pt>
                <c:pt idx="216">
                  <c:v>2.6751555036129999</c:v>
                </c:pt>
                <c:pt idx="217">
                  <c:v>2.6323329737119998</c:v>
                </c:pt>
                <c:pt idx="218">
                  <c:v>2.5895104438110002</c:v>
                </c:pt>
                <c:pt idx="219">
                  <c:v>2.5125276783160002</c:v>
                </c:pt>
                <c:pt idx="220">
                  <c:v>2.460189030659</c:v>
                </c:pt>
                <c:pt idx="221">
                  <c:v>2.4173665007579999</c:v>
                </c:pt>
                <c:pt idx="222">
                  <c:v>2.3745439708570002</c:v>
                </c:pt>
                <c:pt idx="223">
                  <c:v>2.2999402348009998</c:v>
                </c:pt>
                <c:pt idx="224">
                  <c:v>2.2517072373349998</c:v>
                </c:pt>
                <c:pt idx="225">
                  <c:v>2.2863374407079999</c:v>
                </c:pt>
                <c:pt idx="226">
                  <c:v>2.3711286770609998</c:v>
                </c:pt>
                <c:pt idx="227">
                  <c:v>2.3283061471600002</c:v>
                </c:pt>
                <c:pt idx="228">
                  <c:v>2.4135242952380001</c:v>
                </c:pt>
                <c:pt idx="229">
                  <c:v>2.4559199134140002</c:v>
                </c:pt>
                <c:pt idx="230">
                  <c:v>2.4983155315909999</c:v>
                </c:pt>
                <c:pt idx="231">
                  <c:v>2.5835336796680002</c:v>
                </c:pt>
                <c:pt idx="232">
                  <c:v>2.5407111497670001</c:v>
                </c:pt>
                <c:pt idx="233">
                  <c:v>2.6683249160210001</c:v>
                </c:pt>
                <c:pt idx="234">
                  <c:v>2.62550238612</c:v>
                </c:pt>
                <c:pt idx="235">
                  <c:v>2.753116152374</c:v>
                </c:pt>
                <c:pt idx="236">
                  <c:v>2.7102936224729999</c:v>
                </c:pt>
                <c:pt idx="237">
                  <c:v>2.7950848588260002</c:v>
                </c:pt>
                <c:pt idx="238">
                  <c:v>2.8491384510170001</c:v>
                </c:pt>
                <c:pt idx="239">
                  <c:v>2.8045136968520001</c:v>
                </c:pt>
                <c:pt idx="240">
                  <c:v>2.7925233884799998</c:v>
                </c:pt>
                <c:pt idx="241">
                  <c:v>2.7497008585790002</c:v>
                </c:pt>
                <c:pt idx="242">
                  <c:v>2.7497008585790002</c:v>
                </c:pt>
                <c:pt idx="243">
                  <c:v>2.706878328678</c:v>
                </c:pt>
                <c:pt idx="244">
                  <c:v>2.706878328678</c:v>
                </c:pt>
                <c:pt idx="245">
                  <c:v>2.6640557987769999</c:v>
                </c:pt>
                <c:pt idx="246">
                  <c:v>2.6640557987769999</c:v>
                </c:pt>
                <c:pt idx="247">
                  <c:v>2.6208063571509999</c:v>
                </c:pt>
                <c:pt idx="248">
                  <c:v>2.6208063571509999</c:v>
                </c:pt>
                <c:pt idx="249">
                  <c:v>2.5775569155259999</c:v>
                </c:pt>
                <c:pt idx="250">
                  <c:v>2.556145650575</c:v>
                </c:pt>
                <c:pt idx="251">
                  <c:v>2.4919118557240001</c:v>
                </c:pt>
                <c:pt idx="252">
                  <c:v>2.449089325823</c:v>
                </c:pt>
                <c:pt idx="253">
                  <c:v>2.372106560328</c:v>
                </c:pt>
                <c:pt idx="254">
                  <c:v>2.3197679126709998</c:v>
                </c:pt>
                <c:pt idx="255">
                  <c:v>2.2451641766149999</c:v>
                </c:pt>
                <c:pt idx="256">
                  <c:v>2.1891657643450002</c:v>
                </c:pt>
                <c:pt idx="257">
                  <c:v>2.2097232058470002</c:v>
                </c:pt>
                <c:pt idx="258">
                  <c:v>2.2512650005750001</c:v>
                </c:pt>
                <c:pt idx="259">
                  <c:v>2.305128854221</c:v>
                </c:pt>
                <c:pt idx="260">
                  <c:v>2.39943620833</c:v>
                </c:pt>
                <c:pt idx="261">
                  <c:v>2.3566136784289999</c:v>
                </c:pt>
                <c:pt idx="262">
                  <c:v>2.4842274446829999</c:v>
                </c:pt>
                <c:pt idx="263">
                  <c:v>2.4414049147819998</c:v>
                </c:pt>
                <c:pt idx="264">
                  <c:v>2.5266230628600002</c:v>
                </c:pt>
                <c:pt idx="265">
                  <c:v>2.5690186810359998</c:v>
                </c:pt>
                <c:pt idx="266">
                  <c:v>2.6109873874880001</c:v>
                </c:pt>
                <c:pt idx="267">
                  <c:v>2.5775936956129999</c:v>
                </c:pt>
                <c:pt idx="268">
                  <c:v>2.5656033872399999</c:v>
                </c:pt>
                <c:pt idx="269">
                  <c:v>2.5227808573389998</c:v>
                </c:pt>
                <c:pt idx="270">
                  <c:v>2.5227808573389998</c:v>
                </c:pt>
                <c:pt idx="271">
                  <c:v>2.4799583274380002</c:v>
                </c:pt>
                <c:pt idx="272">
                  <c:v>2.4799583274380002</c:v>
                </c:pt>
                <c:pt idx="273">
                  <c:v>2.4367088858130002</c:v>
                </c:pt>
                <c:pt idx="274">
                  <c:v>2.4367088858130002</c:v>
                </c:pt>
                <c:pt idx="275">
                  <c:v>2.3938863559120001</c:v>
                </c:pt>
                <c:pt idx="276">
                  <c:v>2.3938863559120001</c:v>
                </c:pt>
                <c:pt idx="277">
                  <c:v>2.3506369142870001</c:v>
                </c:pt>
                <c:pt idx="278">
                  <c:v>2.3249433963459998</c:v>
                </c:pt>
                <c:pt idx="279">
                  <c:v>2.307814384386</c:v>
                </c:pt>
                <c:pt idx="280">
                  <c:v>2.2649918544849998</c:v>
                </c:pt>
                <c:pt idx="281">
                  <c:v>2.2649918544849998</c:v>
                </c:pt>
                <c:pt idx="282">
                  <c:v>2.2221693245840002</c:v>
                </c:pt>
                <c:pt idx="283">
                  <c:v>2.2221693245840002</c:v>
                </c:pt>
                <c:pt idx="284">
                  <c:v>2.1451865590880002</c:v>
                </c:pt>
                <c:pt idx="285">
                  <c:v>2.0586876758370001</c:v>
                </c:pt>
                <c:pt idx="286">
                  <c:v>1.983846766601</c:v>
                </c:pt>
                <c:pt idx="287">
                  <c:v>1.9399806747070001</c:v>
                </c:pt>
                <c:pt idx="288">
                  <c:v>2.0457562642860001</c:v>
                </c:pt>
                <c:pt idx="289">
                  <c:v>2.002933734385</c:v>
                </c:pt>
                <c:pt idx="290">
                  <c:v>2.130547500639</c:v>
                </c:pt>
                <c:pt idx="291">
                  <c:v>2.0877249707379999</c:v>
                </c:pt>
                <c:pt idx="292">
                  <c:v>2.0877249707379999</c:v>
                </c:pt>
                <c:pt idx="293">
                  <c:v>2.1515318538649999</c:v>
                </c:pt>
                <c:pt idx="294">
                  <c:v>2.258161266893</c:v>
                </c:pt>
                <c:pt idx="295">
                  <c:v>2.2153387369919999</c:v>
                </c:pt>
                <c:pt idx="296">
                  <c:v>2.2153387369919999</c:v>
                </c:pt>
                <c:pt idx="297">
                  <c:v>2.1725162070909998</c:v>
                </c:pt>
                <c:pt idx="298">
                  <c:v>2.2791456201189999</c:v>
                </c:pt>
                <c:pt idx="299">
                  <c:v>2.385775033147</c:v>
                </c:pt>
                <c:pt idx="300">
                  <c:v>2.385775033147</c:v>
                </c:pt>
                <c:pt idx="301">
                  <c:v>2.3429525032459999</c:v>
                </c:pt>
                <c:pt idx="302">
                  <c:v>2.3429525032459999</c:v>
                </c:pt>
                <c:pt idx="303">
                  <c:v>2.3001299733449998</c:v>
                </c:pt>
                <c:pt idx="304">
                  <c:v>2.4067593863729999</c:v>
                </c:pt>
                <c:pt idx="305">
                  <c:v>2.513388799401</c:v>
                </c:pt>
                <c:pt idx="306">
                  <c:v>2.513388799401</c:v>
                </c:pt>
                <c:pt idx="307">
                  <c:v>2.4705662694999999</c:v>
                </c:pt>
                <c:pt idx="308">
                  <c:v>2.4705662694999999</c:v>
                </c:pt>
                <c:pt idx="309">
                  <c:v>2.4705662694999999</c:v>
                </c:pt>
                <c:pt idx="310">
                  <c:v>2.4277437395989998</c:v>
                </c:pt>
                <c:pt idx="311">
                  <c:v>2.4277437395989998</c:v>
                </c:pt>
                <c:pt idx="312">
                  <c:v>2.5343731526269999</c:v>
                </c:pt>
                <c:pt idx="313">
                  <c:v>2.5981800357539999</c:v>
                </c:pt>
                <c:pt idx="314">
                  <c:v>2.5981800357539999</c:v>
                </c:pt>
                <c:pt idx="315">
                  <c:v>2.5724865178130001</c:v>
                </c:pt>
                <c:pt idx="316">
                  <c:v>2.5553575058529998</c:v>
                </c:pt>
                <c:pt idx="317">
                  <c:v>2.5553575058529998</c:v>
                </c:pt>
                <c:pt idx="318">
                  <c:v>2.6191643889799998</c:v>
                </c:pt>
                <c:pt idx="319">
                  <c:v>2.6401487422060002</c:v>
                </c:pt>
                <c:pt idx="320">
                  <c:v>2.6401487422060002</c:v>
                </c:pt>
                <c:pt idx="321">
                  <c:v>2.692060478138</c:v>
                </c:pt>
                <c:pt idx="322">
                  <c:v>2.710704114516</c:v>
                </c:pt>
                <c:pt idx="323">
                  <c:v>2.709365910457</c:v>
                </c:pt>
                <c:pt idx="324">
                  <c:v>2.70267489016</c:v>
                </c:pt>
                <c:pt idx="325">
                  <c:v>2.645295327241</c:v>
                </c:pt>
                <c:pt idx="326">
                  <c:v>2.645295327241</c:v>
                </c:pt>
                <c:pt idx="327">
                  <c:v>2.6375872718590001</c:v>
                </c:pt>
                <c:pt idx="328">
                  <c:v>2.5939109185090001</c:v>
                </c:pt>
                <c:pt idx="329">
                  <c:v>2.5939109185090001</c:v>
                </c:pt>
                <c:pt idx="330">
                  <c:v>2.5682174005689999</c:v>
                </c:pt>
                <c:pt idx="331">
                  <c:v>2.551088388608</c:v>
                </c:pt>
                <c:pt idx="332">
                  <c:v>2.551088388608</c:v>
                </c:pt>
                <c:pt idx="333">
                  <c:v>2.5292502119329998</c:v>
                </c:pt>
                <c:pt idx="334">
                  <c:v>2.507412035258</c:v>
                </c:pt>
                <c:pt idx="335">
                  <c:v>2.507412035258</c:v>
                </c:pt>
                <c:pt idx="336">
                  <c:v>2.4860007703079998</c:v>
                </c:pt>
                <c:pt idx="337">
                  <c:v>2.4645895053569999</c:v>
                </c:pt>
                <c:pt idx="338">
                  <c:v>2.4427513286820002</c:v>
                </c:pt>
                <c:pt idx="339">
                  <c:v>2.420913152007</c:v>
                </c:pt>
                <c:pt idx="340">
                  <c:v>2.387606739862</c:v>
                </c:pt>
                <c:pt idx="341">
                  <c:v>2.3780906221059999</c:v>
                </c:pt>
                <c:pt idx="342">
                  <c:v>2.3562524454320002</c:v>
                </c:pt>
                <c:pt idx="343">
                  <c:v>2.334414268757</c:v>
                </c:pt>
                <c:pt idx="344">
                  <c:v>2.3130030038060001</c:v>
                </c:pt>
                <c:pt idx="345">
                  <c:v>2.298444219356</c:v>
                </c:pt>
                <c:pt idx="346">
                  <c:v>2.3117222686329999</c:v>
                </c:pt>
                <c:pt idx="347">
                  <c:v>2.3117222686329999</c:v>
                </c:pt>
                <c:pt idx="348">
                  <c:v>2.3651592105549999</c:v>
                </c:pt>
                <c:pt idx="349">
                  <c:v>2.3651592105549999</c:v>
                </c:pt>
                <c:pt idx="350">
                  <c:v>2.4240657308959999</c:v>
                </c:pt>
                <c:pt idx="351">
                  <c:v>2.5879341543669998</c:v>
                </c:pt>
                <c:pt idx="352">
                  <c:v>2.5879341543669998</c:v>
                </c:pt>
                <c:pt idx="353">
                  <c:v>2.5451116244660001</c:v>
                </c:pt>
                <c:pt idx="354">
                  <c:v>2.5451116244660001</c:v>
                </c:pt>
                <c:pt idx="355">
                  <c:v>2.5451116244660001</c:v>
                </c:pt>
                <c:pt idx="356">
                  <c:v>2.502289094565</c:v>
                </c:pt>
                <c:pt idx="357">
                  <c:v>2.502289094565</c:v>
                </c:pt>
                <c:pt idx="358">
                  <c:v>2.502289094565</c:v>
                </c:pt>
                <c:pt idx="359">
                  <c:v>2.4594665646639999</c:v>
                </c:pt>
                <c:pt idx="360">
                  <c:v>2.4594665646639999</c:v>
                </c:pt>
                <c:pt idx="361">
                  <c:v>2.4541137484259998</c:v>
                </c:pt>
                <c:pt idx="362">
                  <c:v>2.6089185075930001</c:v>
                </c:pt>
                <c:pt idx="363">
                  <c:v>2.7583704505219999</c:v>
                </c:pt>
                <c:pt idx="364">
                  <c:v>2.7583704505219999</c:v>
                </c:pt>
                <c:pt idx="365">
                  <c:v>2.7583704505219999</c:v>
                </c:pt>
                <c:pt idx="366">
                  <c:v>2.7155479206209998</c:v>
                </c:pt>
                <c:pt idx="367">
                  <c:v>2.7155479206209998</c:v>
                </c:pt>
                <c:pt idx="368">
                  <c:v>2.7155479206209998</c:v>
                </c:pt>
                <c:pt idx="369">
                  <c:v>2.6727253907200001</c:v>
                </c:pt>
                <c:pt idx="370">
                  <c:v>2.6727253907200001</c:v>
                </c:pt>
                <c:pt idx="371">
                  <c:v>2.6727253907200001</c:v>
                </c:pt>
                <c:pt idx="372">
                  <c:v>2.629902860819</c:v>
                </c:pt>
                <c:pt idx="373">
                  <c:v>2.629902860819</c:v>
                </c:pt>
                <c:pt idx="374">
                  <c:v>2.8077608531070002</c:v>
                </c:pt>
                <c:pt idx="375">
                  <c:v>2.928806746677</c:v>
                </c:pt>
                <c:pt idx="376">
                  <c:v>2.928806746677</c:v>
                </c:pt>
                <c:pt idx="377">
                  <c:v>2.928806746677</c:v>
                </c:pt>
                <c:pt idx="378">
                  <c:v>2.8859842167759999</c:v>
                </c:pt>
                <c:pt idx="379">
                  <c:v>2.8859842167759999</c:v>
                </c:pt>
                <c:pt idx="380">
                  <c:v>2.8859842167759999</c:v>
                </c:pt>
                <c:pt idx="381">
                  <c:v>2.8431616868749998</c:v>
                </c:pt>
                <c:pt idx="382">
                  <c:v>2.8431616868749998</c:v>
                </c:pt>
                <c:pt idx="383">
                  <c:v>2.8378088706370002</c:v>
                </c:pt>
                <c:pt idx="384">
                  <c:v>2.9781971492619999</c:v>
                </c:pt>
                <c:pt idx="385">
                  <c:v>3.0135979830299999</c:v>
                </c:pt>
                <c:pt idx="386">
                  <c:v>3.0135979830299999</c:v>
                </c:pt>
                <c:pt idx="387">
                  <c:v>3.0082451667919998</c:v>
                </c:pt>
                <c:pt idx="388">
                  <c:v>3.0559936012060001</c:v>
                </c:pt>
                <c:pt idx="389">
                  <c:v>3.0542859543079999</c:v>
                </c:pt>
                <c:pt idx="390">
                  <c:v>3.0230268210550002</c:v>
                </c:pt>
                <c:pt idx="391">
                  <c:v>3.0110365126829999</c:v>
                </c:pt>
                <c:pt idx="392">
                  <c:v>3.0110365126829999</c:v>
                </c:pt>
                <c:pt idx="393">
                  <c:v>2.9673601593329999</c:v>
                </c:pt>
                <c:pt idx="394">
                  <c:v>2.9673601593329999</c:v>
                </c:pt>
                <c:pt idx="395">
                  <c:v>2.9416666413920001</c:v>
                </c:pt>
                <c:pt idx="396">
                  <c:v>2.9245376294319998</c:v>
                </c:pt>
                <c:pt idx="397">
                  <c:v>2.9245376294319998</c:v>
                </c:pt>
                <c:pt idx="398">
                  <c:v>2.8817150995310001</c:v>
                </c:pt>
                <c:pt idx="399">
                  <c:v>2.8817150995310001</c:v>
                </c:pt>
                <c:pt idx="400">
                  <c:v>2.8817150995310001</c:v>
                </c:pt>
                <c:pt idx="401">
                  <c:v>2.83889256963</c:v>
                </c:pt>
                <c:pt idx="402">
                  <c:v>2.83889256963</c:v>
                </c:pt>
                <c:pt idx="403">
                  <c:v>2.83889256963</c:v>
                </c:pt>
                <c:pt idx="404">
                  <c:v>2.7960700397289999</c:v>
                </c:pt>
                <c:pt idx="405">
                  <c:v>2.7960700397289999</c:v>
                </c:pt>
                <c:pt idx="406">
                  <c:v>2.7960700397289999</c:v>
                </c:pt>
                <c:pt idx="407">
                  <c:v>2.7523936863789999</c:v>
                </c:pt>
                <c:pt idx="408">
                  <c:v>2.7523936863789999</c:v>
                </c:pt>
                <c:pt idx="409">
                  <c:v>2.7305555097040002</c:v>
                </c:pt>
                <c:pt idx="410">
                  <c:v>2.708717333029</c:v>
                </c:pt>
                <c:pt idx="411">
                  <c:v>2.708717333029</c:v>
                </c:pt>
                <c:pt idx="412">
                  <c:v>2.6830238150889998</c:v>
                </c:pt>
                <c:pt idx="413">
                  <c:v>2.6658948031279999</c:v>
                </c:pt>
                <c:pt idx="414">
                  <c:v>2.6658948031279999</c:v>
                </c:pt>
                <c:pt idx="415">
                  <c:v>2.6440566264530001</c:v>
                </c:pt>
                <c:pt idx="416">
                  <c:v>2.6222184497779999</c:v>
                </c:pt>
                <c:pt idx="417">
                  <c:v>2.6222184497779999</c:v>
                </c:pt>
                <c:pt idx="418">
                  <c:v>2.6003802731030001</c:v>
                </c:pt>
                <c:pt idx="419">
                  <c:v>2.5785420964279999</c:v>
                </c:pt>
                <c:pt idx="420">
                  <c:v>2.5785420964279999</c:v>
                </c:pt>
                <c:pt idx="421">
                  <c:v>2.5567039197530002</c:v>
                </c:pt>
                <c:pt idx="422">
                  <c:v>2.5348657430779999</c:v>
                </c:pt>
                <c:pt idx="423">
                  <c:v>2.5348657430779999</c:v>
                </c:pt>
                <c:pt idx="424">
                  <c:v>2.5130275664030002</c:v>
                </c:pt>
                <c:pt idx="425">
                  <c:v>2.5128378278589998</c:v>
                </c:pt>
                <c:pt idx="426">
                  <c:v>2.5759806260809999</c:v>
                </c:pt>
                <c:pt idx="427">
                  <c:v>2.5706278098439999</c:v>
                </c:pt>
                <c:pt idx="428">
                  <c:v>2.5545693611310001</c:v>
                </c:pt>
                <c:pt idx="429">
                  <c:v>2.5969649793070002</c:v>
                </c:pt>
                <c:pt idx="430">
                  <c:v>2.6179493325340002</c:v>
                </c:pt>
                <c:pt idx="431">
                  <c:v>2.6389336857600001</c:v>
                </c:pt>
                <c:pt idx="432">
                  <c:v>2.7027405688870001</c:v>
                </c:pt>
                <c:pt idx="433">
                  <c:v>2.669434156741</c:v>
                </c:pt>
                <c:pt idx="434">
                  <c:v>2.659918038986</c:v>
                </c:pt>
                <c:pt idx="435">
                  <c:v>2.723724922113</c:v>
                </c:pt>
                <c:pt idx="436">
                  <c:v>2.78753180524</c:v>
                </c:pt>
                <c:pt idx="437">
                  <c:v>2.7542253930939999</c:v>
                </c:pt>
                <c:pt idx="438">
                  <c:v>2.7447092753389999</c:v>
                </c:pt>
                <c:pt idx="439">
                  <c:v>2.8085161584659999</c:v>
                </c:pt>
                <c:pt idx="440">
                  <c:v>2.845558960405</c:v>
                </c:pt>
                <c:pt idx="441">
                  <c:v>2.845558960405</c:v>
                </c:pt>
                <c:pt idx="442">
                  <c:v>2.8295005116919998</c:v>
                </c:pt>
                <c:pt idx="443">
                  <c:v>2.8835541038830002</c:v>
                </c:pt>
                <c:pt idx="444">
                  <c:v>2.900064093843</c:v>
                </c:pt>
                <c:pt idx="445">
                  <c:v>2.900064093843</c:v>
                </c:pt>
                <c:pt idx="446">
                  <c:v>2.8869128409970002</c:v>
                </c:pt>
                <c:pt idx="447">
                  <c:v>2.8389293497170001</c:v>
                </c:pt>
                <c:pt idx="448">
                  <c:v>2.8269390413450002</c:v>
                </c:pt>
                <c:pt idx="449">
                  <c:v>2.8269390413450002</c:v>
                </c:pt>
                <c:pt idx="450">
                  <c:v>2.7909689919440002</c:v>
                </c:pt>
                <c:pt idx="451">
                  <c:v>2.748148213476</c:v>
                </c:pt>
                <c:pt idx="452">
                  <c:v>2.748148213476</c:v>
                </c:pt>
                <c:pt idx="453">
                  <c:v>2.7404401580940001</c:v>
                </c:pt>
                <c:pt idx="454">
                  <c:v>2.697617628193</c:v>
                </c:pt>
                <c:pt idx="455">
                  <c:v>2.697617628193</c:v>
                </c:pt>
                <c:pt idx="456">
                  <c:v>2.697617628193</c:v>
                </c:pt>
                <c:pt idx="457">
                  <c:v>2.661647578792</c:v>
                </c:pt>
                <c:pt idx="458">
                  <c:v>2.6206348626980001</c:v>
                </c:pt>
                <c:pt idx="459">
                  <c:v>2.6111187449419999</c:v>
                </c:pt>
                <c:pt idx="460">
                  <c:v>2.6111187449419999</c:v>
                </c:pt>
                <c:pt idx="461">
                  <c:v>2.5682962150409998</c:v>
                </c:pt>
                <c:pt idx="462">
                  <c:v>2.5682962150409998</c:v>
                </c:pt>
                <c:pt idx="463">
                  <c:v>2.546458038366</c:v>
                </c:pt>
                <c:pt idx="464">
                  <c:v>2.5246198616909998</c:v>
                </c:pt>
                <c:pt idx="465">
                  <c:v>2.4936924789849999</c:v>
                </c:pt>
                <c:pt idx="466">
                  <c:v>2.4515099517890002</c:v>
                </c:pt>
                <c:pt idx="467">
                  <c:v>2.4379312398959998</c:v>
                </c:pt>
                <c:pt idx="468">
                  <c:v>2.4389300582560001</c:v>
                </c:pt>
                <c:pt idx="469">
                  <c:v>2.436840243267</c:v>
                </c:pt>
                <c:pt idx="470">
                  <c:v>2.4366353256390001</c:v>
                </c:pt>
                <c:pt idx="471">
                  <c:v>2.4366353256390001</c:v>
                </c:pt>
                <c:pt idx="472">
                  <c:v>2.3977340346589999</c:v>
                </c:pt>
                <c:pt idx="473">
                  <c:v>2.400846111666</c:v>
                </c:pt>
                <c:pt idx="474">
                  <c:v>2.413294419694</c:v>
                </c:pt>
                <c:pt idx="475">
                  <c:v>2.4130572465140001</c:v>
                </c:pt>
                <c:pt idx="476">
                  <c:v>2.4128675079690001</c:v>
                </c:pt>
                <c:pt idx="477">
                  <c:v>2.4766743910960001</c:v>
                </c:pt>
                <c:pt idx="478">
                  <c:v>2.4713215748590001</c:v>
                </c:pt>
                <c:pt idx="479">
                  <c:v>2.4762474793720002</c:v>
                </c:pt>
                <c:pt idx="480">
                  <c:v>2.561465627449</c:v>
                </c:pt>
                <c:pt idx="481">
                  <c:v>2.561465627449</c:v>
                </c:pt>
                <c:pt idx="482">
                  <c:v>2.5519495096939999</c:v>
                </c:pt>
                <c:pt idx="483">
                  <c:v>2.5186430975479999</c:v>
                </c:pt>
                <c:pt idx="484">
                  <c:v>2.5824499806749999</c:v>
                </c:pt>
                <c:pt idx="485">
                  <c:v>2.6034343339010002</c:v>
                </c:pt>
                <c:pt idx="486">
                  <c:v>2.6044622059770002</c:v>
                </c:pt>
                <c:pt idx="487">
                  <c:v>2.6106215934680002</c:v>
                </c:pt>
                <c:pt idx="488">
                  <c:v>2.6432684817309999</c:v>
                </c:pt>
                <c:pt idx="489">
                  <c:v>2.6467302979579999</c:v>
                </c:pt>
                <c:pt idx="490">
                  <c:v>2.6449460258789999</c:v>
                </c:pt>
                <c:pt idx="491">
                  <c:v>2.6053718563429999</c:v>
                </c:pt>
                <c:pt idx="492">
                  <c:v>2.6000190401059999</c:v>
                </c:pt>
                <c:pt idx="493">
                  <c:v>2.6000190401059999</c:v>
                </c:pt>
                <c:pt idx="494">
                  <c:v>2.5571965102049998</c:v>
                </c:pt>
                <c:pt idx="495">
                  <c:v>2.5571965102049998</c:v>
                </c:pt>
                <c:pt idx="496">
                  <c:v>2.5571965102049998</c:v>
                </c:pt>
                <c:pt idx="497">
                  <c:v>2.5212264608039998</c:v>
                </c:pt>
                <c:pt idx="498">
                  <c:v>2.5140537965099998</c:v>
                </c:pt>
                <c:pt idx="499">
                  <c:v>2.492535803629</c:v>
                </c:pt>
                <c:pt idx="500">
                  <c:v>2.4711245386780001</c:v>
                </c:pt>
                <c:pt idx="501">
                  <c:v>2.4332279132900001</c:v>
                </c:pt>
                <c:pt idx="502">
                  <c:v>2.4278750970530001</c:v>
                </c:pt>
                <c:pt idx="503">
                  <c:v>2.4278750970530001</c:v>
                </c:pt>
                <c:pt idx="504">
                  <c:v>2.385052567152</c:v>
                </c:pt>
                <c:pt idx="505">
                  <c:v>2.385052567152</c:v>
                </c:pt>
                <c:pt idx="506">
                  <c:v>2.385052567152</c:v>
                </c:pt>
                <c:pt idx="507">
                  <c:v>2.3422300372509999</c:v>
                </c:pt>
                <c:pt idx="508">
                  <c:v>2.3422300372509999</c:v>
                </c:pt>
                <c:pt idx="509">
                  <c:v>2.3418031255259999</c:v>
                </c:pt>
                <c:pt idx="510">
                  <c:v>2.2985536839009999</c:v>
                </c:pt>
                <c:pt idx="511">
                  <c:v>2.2985536839009999</c:v>
                </c:pt>
                <c:pt idx="512">
                  <c:v>2.2767155072260001</c:v>
                </c:pt>
                <c:pt idx="513">
                  <c:v>2.2548773305509999</c:v>
                </c:pt>
                <c:pt idx="514">
                  <c:v>2.2548773305509999</c:v>
                </c:pt>
                <c:pt idx="515">
                  <c:v>2.2330391538760002</c:v>
                </c:pt>
                <c:pt idx="516">
                  <c:v>2.22352303612</c:v>
                </c:pt>
                <c:pt idx="517">
                  <c:v>2.2301937598660002</c:v>
                </c:pt>
                <c:pt idx="518">
                  <c:v>2.2211595141579998</c:v>
                </c:pt>
                <c:pt idx="519">
                  <c:v>2.2103471537520001</c:v>
                </c:pt>
                <c:pt idx="520">
                  <c:v>2.2440928836029999</c:v>
                </c:pt>
                <c:pt idx="521">
                  <c:v>2.2737271251550002</c:v>
                </c:pt>
                <c:pt idx="522">
                  <c:v>2.26183197796</c:v>
                </c:pt>
                <c:pt idx="523">
                  <c:v>2.3799296264579999</c:v>
                </c:pt>
                <c:pt idx="524">
                  <c:v>2.3275909788010001</c:v>
                </c:pt>
                <c:pt idx="525">
                  <c:v>2.3275909788010001</c:v>
                </c:pt>
                <c:pt idx="526">
                  <c:v>2.4009139796840002</c:v>
                </c:pt>
                <c:pt idx="527">
                  <c:v>2.5075433927119999</c:v>
                </c:pt>
                <c:pt idx="528">
                  <c:v>2.4647208628109998</c:v>
                </c:pt>
                <c:pt idx="529">
                  <c:v>2.4647208628109998</c:v>
                </c:pt>
                <c:pt idx="530">
                  <c:v>2.4218983329100001</c:v>
                </c:pt>
                <c:pt idx="531">
                  <c:v>2.5285277459379998</c:v>
                </c:pt>
                <c:pt idx="532">
                  <c:v>2.5923346290649998</c:v>
                </c:pt>
                <c:pt idx="533">
                  <c:v>2.5590282169199998</c:v>
                </c:pt>
                <c:pt idx="534">
                  <c:v>2.5495120991640001</c:v>
                </c:pt>
                <c:pt idx="535">
                  <c:v>2.6133189822910001</c:v>
                </c:pt>
                <c:pt idx="536">
                  <c:v>2.6771258654180001</c:v>
                </c:pt>
                <c:pt idx="537">
                  <c:v>2.6438194532730002</c:v>
                </c:pt>
                <c:pt idx="538">
                  <c:v>2.634303335517</c:v>
                </c:pt>
                <c:pt idx="539">
                  <c:v>2.7195214835949999</c:v>
                </c:pt>
                <c:pt idx="540">
                  <c:v>2.698110218644</c:v>
                </c:pt>
                <c:pt idx="541">
                  <c:v>2.8475621615729998</c:v>
                </c:pt>
                <c:pt idx="542">
                  <c:v>2.8475621615729998</c:v>
                </c:pt>
                <c:pt idx="543">
                  <c:v>2.8047396316720001</c:v>
                </c:pt>
                <c:pt idx="544">
                  <c:v>2.8047396316720001</c:v>
                </c:pt>
                <c:pt idx="545">
                  <c:v>2.761917101771</c:v>
                </c:pt>
                <c:pt idx="546">
                  <c:v>2.761917101771</c:v>
                </c:pt>
                <c:pt idx="547">
                  <c:v>2.8969525641580001</c:v>
                </c:pt>
                <c:pt idx="548">
                  <c:v>2.9323533979260001</c:v>
                </c:pt>
                <c:pt idx="549">
                  <c:v>2.9109421329759999</c:v>
                </c:pt>
                <c:pt idx="550">
                  <c:v>2.953337751152</c:v>
                </c:pt>
                <c:pt idx="551">
                  <c:v>2.9928785340020001</c:v>
                </c:pt>
                <c:pt idx="552">
                  <c:v>2.9743221043779999</c:v>
                </c:pt>
                <c:pt idx="553">
                  <c:v>3.0167177225550001</c:v>
                </c:pt>
                <c:pt idx="554">
                  <c:v>3.05662940777</c:v>
                </c:pt>
                <c:pt idx="555">
                  <c:v>3.0492396387960001</c:v>
                </c:pt>
                <c:pt idx="556">
                  <c:v>3.0359944288829999</c:v>
                </c:pt>
                <c:pt idx="557">
                  <c:v>3.0359944288829999</c:v>
                </c:pt>
                <c:pt idx="558">
                  <c:v>2.9923180755329999</c:v>
                </c:pt>
                <c:pt idx="559">
                  <c:v>2.9869652592949998</c:v>
                </c:pt>
                <c:pt idx="560">
                  <c:v>2.9869652592949998</c:v>
                </c:pt>
                <c:pt idx="561">
                  <c:v>2.927657368957</c:v>
                </c:pt>
                <c:pt idx="562">
                  <c:v>2.9272304572330001</c:v>
                </c:pt>
                <c:pt idx="563">
                  <c:v>2.8912604078320001</c:v>
                </c:pt>
                <c:pt idx="564">
                  <c:v>2.8625697506569998</c:v>
                </c:pt>
                <c:pt idx="565">
                  <c:v>2.840731573982</c:v>
                </c:pt>
                <c:pt idx="566">
                  <c:v>2.807425161836</c:v>
                </c:pt>
                <c:pt idx="567">
                  <c:v>2.7979090440809999</c:v>
                </c:pt>
                <c:pt idx="568">
                  <c:v>2.7760708674060002</c:v>
                </c:pt>
                <c:pt idx="569">
                  <c:v>2.754232690731</c:v>
                </c:pt>
                <c:pt idx="570">
                  <c:v>2.7233053080239999</c:v>
                </c:pt>
                <c:pt idx="571">
                  <c:v>2.7192186316879998</c:v>
                </c:pt>
                <c:pt idx="572">
                  <c:v>2.8040098680410002</c:v>
                </c:pt>
                <c:pt idx="573">
                  <c:v>2.7849776325289999</c:v>
                </c:pt>
                <c:pt idx="574">
                  <c:v>2.7695139411760001</c:v>
                </c:pt>
                <c:pt idx="575">
                  <c:v>2.8369960963919998</c:v>
                </c:pt>
                <c:pt idx="576">
                  <c:v>2.8368893684610001</c:v>
                </c:pt>
                <c:pt idx="577">
                  <c:v>2.8796051704310002</c:v>
                </c:pt>
                <c:pt idx="578">
                  <c:v>2.886706682771</c:v>
                </c:pt>
                <c:pt idx="579">
                  <c:v>2.922107516539</c:v>
                </c:pt>
                <c:pt idx="580">
                  <c:v>2.922107516539</c:v>
                </c:pt>
                <c:pt idx="581">
                  <c:v>2.9167547003009999</c:v>
                </c:pt>
                <c:pt idx="582">
                  <c:v>2.9714979191239999</c:v>
                </c:pt>
                <c:pt idx="583">
                  <c:v>3.049721282793</c:v>
                </c:pt>
                <c:pt idx="584">
                  <c:v>3.049721282793</c:v>
                </c:pt>
                <c:pt idx="585">
                  <c:v>3.0068987528919999</c:v>
                </c:pt>
                <c:pt idx="586">
                  <c:v>3.0068987528919999</c:v>
                </c:pt>
                <c:pt idx="587">
                  <c:v>3.0015459366539998</c:v>
                </c:pt>
                <c:pt idx="588">
                  <c:v>3.0707056360189999</c:v>
                </c:pt>
                <c:pt idx="589">
                  <c:v>3.177335049047</c:v>
                </c:pt>
                <c:pt idx="590">
                  <c:v>3.177335049047</c:v>
                </c:pt>
                <c:pt idx="591">
                  <c:v>3.1345125191459999</c:v>
                </c:pt>
                <c:pt idx="592">
                  <c:v>3.1345125191459999</c:v>
                </c:pt>
                <c:pt idx="593">
                  <c:v>3.1345125191459999</c:v>
                </c:pt>
                <c:pt idx="594">
                  <c:v>3.0916899892449998</c:v>
                </c:pt>
                <c:pt idx="595">
                  <c:v>3.0916899892449998</c:v>
                </c:pt>
                <c:pt idx="596">
                  <c:v>3.1983194022729999</c:v>
                </c:pt>
                <c:pt idx="597">
                  <c:v>3.2193037554989998</c:v>
                </c:pt>
                <c:pt idx="598">
                  <c:v>3.2193037554989998</c:v>
                </c:pt>
                <c:pt idx="599">
                  <c:v>3.3963079243380001</c:v>
                </c:pt>
                <c:pt idx="600">
                  <c:v>3.4317087581060002</c:v>
                </c:pt>
                <c:pt idx="601">
                  <c:v>3.2050368765020001</c:v>
                </c:pt>
                <c:pt idx="602">
                  <c:v>3.151654666852</c:v>
                </c:pt>
                <c:pt idx="603">
                  <c:v>3.1138587488449998</c:v>
                </c:pt>
                <c:pt idx="604">
                  <c:v>3.1073616632330001</c:v>
                </c:pt>
                <c:pt idx="605">
                  <c:v>3.0420368717519999</c:v>
                </c:pt>
                <c:pt idx="606">
                  <c:v>2.9992143418510002</c:v>
                </c:pt>
                <c:pt idx="607">
                  <c:v>2.934126723551</c:v>
                </c:pt>
                <c:pt idx="608">
                  <c:v>2.8963308055439998</c:v>
                </c:pt>
                <c:pt idx="609">
                  <c:v>2.8898337199320001</c:v>
                </c:pt>
                <c:pt idx="610">
                  <c:v>2.931565253204</c:v>
                </c:pt>
                <c:pt idx="611">
                  <c:v>2.9739608713810002</c:v>
                </c:pt>
                <c:pt idx="612">
                  <c:v>3.0377677545080002</c:v>
                </c:pt>
                <c:pt idx="613">
                  <c:v>3.0120742365669999</c:v>
                </c:pt>
                <c:pt idx="614">
                  <c:v>2.9949452246070001</c:v>
                </c:pt>
                <c:pt idx="615">
                  <c:v>3.0587521077340001</c:v>
                </c:pt>
                <c:pt idx="616">
                  <c:v>3.07973646096</c:v>
                </c:pt>
                <c:pt idx="617">
                  <c:v>3.143543344087</c:v>
                </c:pt>
                <c:pt idx="618">
                  <c:v>3.1221320791360001</c:v>
                </c:pt>
                <c:pt idx="619">
                  <c:v>3.1007208141859999</c:v>
                </c:pt>
                <c:pt idx="620">
                  <c:v>3.1645276973129999</c:v>
                </c:pt>
                <c:pt idx="621">
                  <c:v>3.1855120505390002</c:v>
                </c:pt>
                <c:pt idx="622">
                  <c:v>3.2064964037650001</c:v>
                </c:pt>
                <c:pt idx="623">
                  <c:v>3.2418972375330002</c:v>
                </c:pt>
                <c:pt idx="624">
                  <c:v>3.1615393152409998</c:v>
                </c:pt>
                <c:pt idx="625">
                  <c:v>3.1187167853400002</c:v>
                </c:pt>
                <c:pt idx="626">
                  <c:v>2.9474266657360002</c:v>
                </c:pt>
                <c:pt idx="627">
                  <c:v>2.9046041358350001</c:v>
                </c:pt>
                <c:pt idx="628">
                  <c:v>3.0754673437150002</c:v>
                </c:pt>
                <c:pt idx="629">
                  <c:v>3.0326448138140001</c:v>
                </c:pt>
                <c:pt idx="630">
                  <c:v>2.989822283913</c:v>
                </c:pt>
                <c:pt idx="631">
                  <c:v>2.8613546942100001</c:v>
                </c:pt>
                <c:pt idx="632">
                  <c:v>2.818532164309</c:v>
                </c:pt>
                <c:pt idx="633">
                  <c:v>2.7757096344079999</c:v>
                </c:pt>
                <c:pt idx="634">
                  <c:v>2.7106220161080001</c:v>
                </c:pt>
                <c:pt idx="635">
                  <c:v>2.6883569277079999</c:v>
                </c:pt>
                <c:pt idx="636">
                  <c:v>2.6656649275839999</c:v>
                </c:pt>
                <c:pt idx="637">
                  <c:v>2.6431330193570002</c:v>
                </c:pt>
                <c:pt idx="638">
                  <c:v>2.6431063373739998</c:v>
                </c:pt>
                <c:pt idx="639">
                  <c:v>2.5992965741099998</c:v>
                </c:pt>
                <c:pt idx="640">
                  <c:v>2.626421888296</c:v>
                </c:pt>
                <c:pt idx="641">
                  <c:v>2.6457642733509998</c:v>
                </c:pt>
                <c:pt idx="642">
                  <c:v>2.6920623025469999</c:v>
                </c:pt>
                <c:pt idx="643">
                  <c:v>2.6991520474490001</c:v>
                </c:pt>
                <c:pt idx="644">
                  <c:v>2.7329107488490001</c:v>
                </c:pt>
                <c:pt idx="645">
                  <c:v>2.9384615195229999</c:v>
                </c:pt>
                <c:pt idx="646">
                  <c:v>2.8956389896219998</c:v>
                </c:pt>
                <c:pt idx="647">
                  <c:v>2.8956389896219998</c:v>
                </c:pt>
                <c:pt idx="648">
                  <c:v>2.8528164597210002</c:v>
                </c:pt>
                <c:pt idx="649">
                  <c:v>2.8528164597210002</c:v>
                </c:pt>
                <c:pt idx="650">
                  <c:v>2.8099939298200001</c:v>
                </c:pt>
                <c:pt idx="651">
                  <c:v>2.804641113582</c:v>
                </c:pt>
                <c:pt idx="652">
                  <c:v>2.9594458727489998</c:v>
                </c:pt>
                <c:pt idx="653">
                  <c:v>3.0660752857769999</c:v>
                </c:pt>
                <c:pt idx="654">
                  <c:v>3.0660752857769999</c:v>
                </c:pt>
                <c:pt idx="655">
                  <c:v>3.0232527558759998</c:v>
                </c:pt>
                <c:pt idx="656">
                  <c:v>3.0232527558759998</c:v>
                </c:pt>
                <c:pt idx="657">
                  <c:v>2.9804302259750002</c:v>
                </c:pt>
                <c:pt idx="658">
                  <c:v>3.1361462774760001</c:v>
                </c:pt>
                <c:pt idx="659">
                  <c:v>3.1361462774760001</c:v>
                </c:pt>
                <c:pt idx="660">
                  <c:v>3.136599643132</c:v>
                </c:pt>
                <c:pt idx="661">
                  <c:v>3.0293535798360001</c:v>
                </c:pt>
                <c:pt idx="662">
                  <c:v>2.9838674126789999</c:v>
                </c:pt>
                <c:pt idx="663">
                  <c:v>3.0994740130210001</c:v>
                </c:pt>
                <c:pt idx="664">
                  <c:v>2.9337654905530002</c:v>
                </c:pt>
                <c:pt idx="665">
                  <c:v>2.8909429606520001</c:v>
                </c:pt>
                <c:pt idx="666">
                  <c:v>2.8359881103759998</c:v>
                </c:pt>
                <c:pt idx="667">
                  <c:v>2.8040171656770001</c:v>
                </c:pt>
                <c:pt idx="668">
                  <c:v>2.7603408123270001</c:v>
                </c:pt>
                <c:pt idx="669">
                  <c:v>2.7243707629270002</c:v>
                </c:pt>
                <c:pt idx="670">
                  <c:v>2.673841929076</c:v>
                </c:pt>
                <c:pt idx="671">
                  <c:v>2.6310193991749999</c:v>
                </c:pt>
                <c:pt idx="672">
                  <c:v>2.5881968692739998</c:v>
                </c:pt>
                <c:pt idx="673">
                  <c:v>2.5453743393730002</c:v>
                </c:pt>
                <c:pt idx="674">
                  <c:v>2.5021248977480002</c:v>
                </c:pt>
                <c:pt idx="675">
                  <c:v>2.4593023678470001</c:v>
                </c:pt>
                <c:pt idx="676">
                  <c:v>2.416052926221</c:v>
                </c:pt>
                <c:pt idx="677">
                  <c:v>2.3940250110019998</c:v>
                </c:pt>
                <c:pt idx="678">
                  <c:v>2.3715227494220001</c:v>
                </c:pt>
                <c:pt idx="679">
                  <c:v>2.3916532791990002</c:v>
                </c:pt>
                <c:pt idx="680">
                  <c:v>2.4126376324250001</c:v>
                </c:pt>
                <c:pt idx="681">
                  <c:v>2.4760176038280002</c:v>
                </c:pt>
                <c:pt idx="682">
                  <c:v>2.4760176038280002</c:v>
                </c:pt>
                <c:pt idx="683">
                  <c:v>2.54553853619</c:v>
                </c:pt>
                <c:pt idx="684">
                  <c:v>2.56949567279</c:v>
                </c:pt>
                <c:pt idx="685">
                  <c:v>2.5723810213579998</c:v>
                </c:pt>
                <c:pt idx="686">
                  <c:v>2.5931350885489999</c:v>
                </c:pt>
                <c:pt idx="687">
                  <c:v>2.5342746345370002</c:v>
                </c:pt>
                <c:pt idx="688">
                  <c:v>2.4914521046360001</c:v>
                </c:pt>
                <c:pt idx="689">
                  <c:v>2.448629574735</c:v>
                </c:pt>
                <c:pt idx="690">
                  <c:v>2.3893216843960001</c:v>
                </c:pt>
                <c:pt idx="691">
                  <c:v>2.616504400543</c:v>
                </c:pt>
                <c:pt idx="692">
                  <c:v>2.5736818706419999</c:v>
                </c:pt>
                <c:pt idx="693">
                  <c:v>2.5308593407409998</c:v>
                </c:pt>
                <c:pt idx="694">
                  <c:v>2.4630570017309998</c:v>
                </c:pt>
                <c:pt idx="695">
                  <c:v>2.6870214602620002</c:v>
                </c:pt>
                <c:pt idx="696">
                  <c:v>2.7222799901219998</c:v>
                </c:pt>
                <c:pt idx="697">
                  <c:v>2.7642486965740001</c:v>
                </c:pt>
                <c:pt idx="698">
                  <c:v>2.8062174030259999</c:v>
                </c:pt>
                <c:pt idx="699">
                  <c:v>2.8481861094780001</c:v>
                </c:pt>
                <c:pt idx="700">
                  <c:v>2.8901548159299999</c:v>
                </c:pt>
                <c:pt idx="701">
                  <c:v>2.9107122574319999</c:v>
                </c:pt>
                <c:pt idx="702">
                  <c:v>2.9312696989329998</c:v>
                </c:pt>
                <c:pt idx="703">
                  <c:v>2.9617701699149999</c:v>
                </c:pt>
                <c:pt idx="704">
                  <c:v>2.9881409085059998</c:v>
                </c:pt>
                <c:pt idx="705">
                  <c:v>2.950546405261</c:v>
                </c:pt>
                <c:pt idx="706">
                  <c:v>2.9068700519120001</c:v>
                </c:pt>
                <c:pt idx="707">
                  <c:v>2.864047522011</c:v>
                </c:pt>
                <c:pt idx="708">
                  <c:v>2.8212249921099999</c:v>
                </c:pt>
                <c:pt idx="709">
                  <c:v>2.7784024622089998</c:v>
                </c:pt>
                <c:pt idx="710">
                  <c:v>2.7424324128080002</c:v>
                </c:pt>
                <c:pt idx="711">
                  <c:v>2.6919035789580001</c:v>
                </c:pt>
                <c:pt idx="712">
                  <c:v>2.6268159606569998</c:v>
                </c:pt>
                <c:pt idx="713">
                  <c:v>2.5889193352689999</c:v>
                </c:pt>
                <c:pt idx="714">
                  <c:v>2.5600206954589999</c:v>
                </c:pt>
                <c:pt idx="715">
                  <c:v>2.6115055196669998</c:v>
                </c:pt>
                <c:pt idx="716">
                  <c:v>2.6657962850380001</c:v>
                </c:pt>
                <c:pt idx="717">
                  <c:v>2.6962967560200002</c:v>
                </c:pt>
                <c:pt idx="718">
                  <c:v>2.750587521391</c:v>
                </c:pt>
                <c:pt idx="719">
                  <c:v>2.7925562278429998</c:v>
                </c:pt>
                <c:pt idx="720">
                  <c:v>2.855509287521</c:v>
                </c:pt>
                <c:pt idx="721">
                  <c:v>2.8886573409579999</c:v>
                </c:pt>
                <c:pt idx="722">
                  <c:v>2.8538016406229998</c:v>
                </c:pt>
                <c:pt idx="723">
                  <c:v>2.8538016406229998</c:v>
                </c:pt>
                <c:pt idx="724">
                  <c:v>2.8101252872729998</c:v>
                </c:pt>
                <c:pt idx="725">
                  <c:v>2.7844317693330001</c:v>
                </c:pt>
                <c:pt idx="726">
                  <c:v>2.7673027573720002</c:v>
                </c:pt>
                <c:pt idx="727">
                  <c:v>2.7240533157470002</c:v>
                </c:pt>
                <c:pt idx="728">
                  <c:v>2.6593926091709998</c:v>
                </c:pt>
                <c:pt idx="729">
                  <c:v>2.6157162558209999</c:v>
                </c:pt>
                <c:pt idx="730">
                  <c:v>2.57134845143</c:v>
                </c:pt>
                <c:pt idx="731">
                  <c:v>2.4961006989690002</c:v>
                </c:pt>
                <c:pt idx="732">
                  <c:v>2.430823342124</c:v>
                </c:pt>
                <c:pt idx="733">
                  <c:v>2.3784846944679998</c:v>
                </c:pt>
                <c:pt idx="734">
                  <c:v>2.2919858112170002</c:v>
                </c:pt>
                <c:pt idx="735">
                  <c:v>2.2972729487270001</c:v>
                </c:pt>
                <c:pt idx="736">
                  <c:v>2.3655532829160002</c:v>
                </c:pt>
                <c:pt idx="737">
                  <c:v>2.4598606370249998</c:v>
                </c:pt>
                <c:pt idx="738">
                  <c:v>2.4170381071240001</c:v>
                </c:pt>
                <c:pt idx="739">
                  <c:v>2.5446518733780001</c:v>
                </c:pt>
                <c:pt idx="740">
                  <c:v>2.501829343477</c:v>
                </c:pt>
                <c:pt idx="741">
                  <c:v>2.5866205798299999</c:v>
                </c:pt>
                <c:pt idx="742">
                  <c:v>2.6290161980060001</c:v>
                </c:pt>
                <c:pt idx="743">
                  <c:v>2.6714118161829998</c:v>
                </c:pt>
                <c:pt idx="744">
                  <c:v>2.6554683052420001</c:v>
                </c:pt>
                <c:pt idx="745">
                  <c:v>2.6541301011830001</c:v>
                </c:pt>
                <c:pt idx="746">
                  <c:v>2.603762727536</c:v>
                </c:pt>
                <c:pt idx="747">
                  <c:v>2.603762727536</c:v>
                </c:pt>
                <c:pt idx="748">
                  <c:v>2.539528932684</c:v>
                </c:pt>
                <c:pt idx="749">
                  <c:v>2.539528932684</c:v>
                </c:pt>
                <c:pt idx="750">
                  <c:v>2.4967064027829999</c:v>
                </c:pt>
                <c:pt idx="751">
                  <c:v>2.4967064027829999</c:v>
                </c:pt>
                <c:pt idx="752">
                  <c:v>2.4538838728819998</c:v>
                </c:pt>
                <c:pt idx="753">
                  <c:v>2.4538838728819998</c:v>
                </c:pt>
                <c:pt idx="754">
                  <c:v>2.4110613429810002</c:v>
                </c:pt>
                <c:pt idx="755">
                  <c:v>2.4110613429810002</c:v>
                </c:pt>
                <c:pt idx="756">
                  <c:v>2.3406209084429999</c:v>
                </c:pt>
                <c:pt idx="757">
                  <c:v>2.3406209084429999</c:v>
                </c:pt>
                <c:pt idx="758">
                  <c:v>2.281739929829</c:v>
                </c:pt>
                <c:pt idx="759">
                  <c:v>2.2159608604879999</c:v>
                </c:pt>
                <c:pt idx="760">
                  <c:v>2.1524185166769998</c:v>
                </c:pt>
                <c:pt idx="761">
                  <c:v>2.0866394473360002</c:v>
                </c:pt>
                <c:pt idx="762">
                  <c:v>2.0230971035250001</c:v>
                </c:pt>
                <c:pt idx="763">
                  <c:v>1.9365982202750001</c:v>
                </c:pt>
                <c:pt idx="764">
                  <c:v>1.8929218669250001</c:v>
                </c:pt>
                <c:pt idx="765">
                  <c:v>1.898209004435</c:v>
                </c:pt>
                <c:pt idx="766">
                  <c:v>1.9664893386240001</c:v>
                </c:pt>
                <c:pt idx="767">
                  <c:v>2.061223604457</c:v>
                </c:pt>
                <c:pt idx="768">
                  <c:v>2.0184010745559999</c:v>
                </c:pt>
                <c:pt idx="769">
                  <c:v>2.1110409187669998</c:v>
                </c:pt>
                <c:pt idx="770">
                  <c:v>2.1464417525349999</c:v>
                </c:pt>
                <c:pt idx="771">
                  <c:v>2.188837370711</c:v>
                </c:pt>
                <c:pt idx="772">
                  <c:v>2.2386546850209998</c:v>
                </c:pt>
                <c:pt idx="773">
                  <c:v>2.4025231084919998</c:v>
                </c:pt>
                <c:pt idx="774">
                  <c:v>2.3597005785910001</c:v>
                </c:pt>
                <c:pt idx="775">
                  <c:v>2.31687804869</c:v>
                </c:pt>
                <c:pt idx="776">
                  <c:v>2.2740555187889999</c:v>
                </c:pt>
                <c:pt idx="777">
                  <c:v>2.444491814944</c:v>
                </c:pt>
                <c:pt idx="778">
                  <c:v>2.4868874331200002</c:v>
                </c:pt>
                <c:pt idx="779">
                  <c:v>2.4713708339039999</c:v>
                </c:pt>
                <c:pt idx="780">
                  <c:v>2.4700326298439998</c:v>
                </c:pt>
                <c:pt idx="781">
                  <c:v>2.4059620466289999</c:v>
                </c:pt>
                <c:pt idx="782">
                  <c:v>2.4059620466289999</c:v>
                </c:pt>
                <c:pt idx="783">
                  <c:v>2.2718935940299998</c:v>
                </c:pt>
                <c:pt idx="784">
                  <c:v>2.2718935940299998</c:v>
                </c:pt>
                <c:pt idx="785">
                  <c:v>2.2710014579909998</c:v>
                </c:pt>
                <c:pt idx="786">
                  <c:v>2.2338181035760001</c:v>
                </c:pt>
                <c:pt idx="787">
                  <c:v>2.2338181035760001</c:v>
                </c:pt>
                <c:pt idx="788">
                  <c:v>2.2261100481940002</c:v>
                </c:pt>
                <c:pt idx="789">
                  <c:v>2.1832875182930001</c:v>
                </c:pt>
                <c:pt idx="790">
                  <c:v>2.1832875182930001</c:v>
                </c:pt>
                <c:pt idx="791">
                  <c:v>2.1400380766680001</c:v>
                </c:pt>
                <c:pt idx="792">
                  <c:v>2.1400380766680001</c:v>
                </c:pt>
                <c:pt idx="793">
                  <c:v>2.0972155467669999</c:v>
                </c:pt>
                <c:pt idx="794">
                  <c:v>2.0543930168659998</c:v>
                </c:pt>
                <c:pt idx="795">
                  <c:v>1.977837163095</c:v>
                </c:pt>
                <c:pt idx="796">
                  <c:v>1.902996253859</c:v>
                </c:pt>
                <c:pt idx="797">
                  <c:v>1.901952691865</c:v>
                </c:pt>
                <c:pt idx="798">
                  <c:v>1.901098868416</c:v>
                </c:pt>
                <c:pt idx="799">
                  <c:v>1.9640519280940001</c:v>
                </c:pt>
                <c:pt idx="800">
                  <c:v>2.0134423306799998</c:v>
                </c:pt>
                <c:pt idx="801">
                  <c:v>2.0916656943479999</c:v>
                </c:pt>
                <c:pt idx="802">
                  <c:v>2.0488431644479999</c:v>
                </c:pt>
                <c:pt idx="803">
                  <c:v>2.1340613125250001</c:v>
                </c:pt>
                <c:pt idx="804">
                  <c:v>2.1838786268349999</c:v>
                </c:pt>
                <c:pt idx="805">
                  <c:v>2.219279460603</c:v>
                </c:pt>
                <c:pt idx="806">
                  <c:v>2.3040706969559999</c:v>
                </c:pt>
                <c:pt idx="807">
                  <c:v>2.2612481670550002</c:v>
                </c:pt>
                <c:pt idx="808">
                  <c:v>2.3581242891469998</c:v>
                </c:pt>
                <c:pt idx="809">
                  <c:v>2.3648891980109998</c:v>
                </c:pt>
                <c:pt idx="810">
                  <c:v>2.3554682414329999</c:v>
                </c:pt>
                <c:pt idx="811">
                  <c:v>2.3434779330610001</c:v>
                </c:pt>
                <c:pt idx="812">
                  <c:v>2.3006554031599999</c:v>
                </c:pt>
                <c:pt idx="813">
                  <c:v>2.3006554031599999</c:v>
                </c:pt>
                <c:pt idx="814">
                  <c:v>2.2578328732589998</c:v>
                </c:pt>
                <c:pt idx="815">
                  <c:v>2.2578328732589998</c:v>
                </c:pt>
                <c:pt idx="816">
                  <c:v>2.300228491435</c:v>
                </c:pt>
                <c:pt idx="817">
                  <c:v>2.2574059615339999</c:v>
                </c:pt>
                <c:pt idx="818">
                  <c:v>2.2141565199089999</c:v>
                </c:pt>
                <c:pt idx="819">
                  <c:v>2.2046404021530002</c:v>
                </c:pt>
                <c:pt idx="820">
                  <c:v>2.188463001968</c:v>
                </c:pt>
                <c:pt idx="821">
                  <c:v>2.1713339900080002</c:v>
                </c:pt>
                <c:pt idx="822">
                  <c:v>2.149495813333</c:v>
                </c:pt>
                <c:pt idx="823">
                  <c:v>2.1276576366579998</c:v>
                </c:pt>
                <c:pt idx="824">
                  <c:v>2.1276576366579998</c:v>
                </c:pt>
                <c:pt idx="825">
                  <c:v>2.1223048204200001</c:v>
                </c:pt>
                <c:pt idx="826">
                  <c:v>2.1033630755989998</c:v>
                </c:pt>
                <c:pt idx="827">
                  <c:v>2.0845149229639999</c:v>
                </c:pt>
                <c:pt idx="828">
                  <c:v>2.0448269103009999</c:v>
                </c:pt>
                <c:pt idx="829">
                  <c:v>2.0361080593129999</c:v>
                </c:pt>
                <c:pt idx="830">
                  <c:v>2.046872802642</c:v>
                </c:pt>
                <c:pt idx="831">
                  <c:v>2.0605421876659999</c:v>
                </c:pt>
                <c:pt idx="832">
                  <c:v>2.0604354597349999</c:v>
                </c:pt>
                <c:pt idx="833">
                  <c:v>2.0604354597349999</c:v>
                </c:pt>
                <c:pt idx="834">
                  <c:v>2.0739981168280002</c:v>
                </c:pt>
                <c:pt idx="835">
                  <c:v>2.123388519413</c:v>
                </c:pt>
                <c:pt idx="836">
                  <c:v>2.1138724016569999</c:v>
                </c:pt>
                <c:pt idx="837">
                  <c:v>2.1653572258649998</c:v>
                </c:pt>
                <c:pt idx="838">
                  <c:v>2.1653572258649998</c:v>
                </c:pt>
                <c:pt idx="839">
                  <c:v>2.207325932317</c:v>
                </c:pt>
                <c:pt idx="840">
                  <c:v>2.207325932317</c:v>
                </c:pt>
                <c:pt idx="841">
                  <c:v>2.2921171686699999</c:v>
                </c:pt>
                <c:pt idx="842">
                  <c:v>2.2921171686699999</c:v>
                </c:pt>
                <c:pt idx="843">
                  <c:v>2.2492946387689998</c:v>
                </c:pt>
                <c:pt idx="844">
                  <c:v>2.2492946387689998</c:v>
                </c:pt>
                <c:pt idx="845">
                  <c:v>2.3345127868470001</c:v>
                </c:pt>
                <c:pt idx="846">
                  <c:v>2.3345127868470001</c:v>
                </c:pt>
                <c:pt idx="847">
                  <c:v>2.3769084050229998</c:v>
                </c:pt>
                <c:pt idx="848">
                  <c:v>2.3978927582490002</c:v>
                </c:pt>
                <c:pt idx="849">
                  <c:v>2.3974658465249998</c:v>
                </c:pt>
                <c:pt idx="850">
                  <c:v>2.3970389347999999</c:v>
                </c:pt>
                <c:pt idx="851">
                  <c:v>2.4076139395860001</c:v>
                </c:pt>
                <c:pt idx="852">
                  <c:v>2.4030271927200002</c:v>
                </c:pt>
                <c:pt idx="853">
                  <c:v>2.4028952879440002</c:v>
                </c:pt>
                <c:pt idx="854">
                  <c:v>2.3383786367089998</c:v>
                </c:pt>
                <c:pt idx="855">
                  <c:v>2.3383786367089998</c:v>
                </c:pt>
                <c:pt idx="856">
                  <c:v>2.3211544635710002</c:v>
                </c:pt>
                <c:pt idx="857">
                  <c:v>2.2878480514259998</c:v>
                </c:pt>
                <c:pt idx="858">
                  <c:v>2.2878480514259998</c:v>
                </c:pt>
                <c:pt idx="859">
                  <c:v>2.2445986098000001</c:v>
                </c:pt>
                <c:pt idx="860">
                  <c:v>2.2445986098000001</c:v>
                </c:pt>
                <c:pt idx="861">
                  <c:v>2.2445986098000001</c:v>
                </c:pt>
                <c:pt idx="862">
                  <c:v>2.191833050419</c:v>
                </c:pt>
                <c:pt idx="863">
                  <c:v>2.1680427560290001</c:v>
                </c:pt>
                <c:pt idx="864">
                  <c:v>2.1366884615989998</c:v>
                </c:pt>
                <c:pt idx="865">
                  <c:v>2.1366884615989998</c:v>
                </c:pt>
                <c:pt idx="866">
                  <c:v>2.1053341671679999</c:v>
                </c:pt>
                <c:pt idx="867">
                  <c:v>2.0934390199730002</c:v>
                </c:pt>
                <c:pt idx="868">
                  <c:v>2.0788670997779999</c:v>
                </c:pt>
                <c:pt idx="869">
                  <c:v>2.0824049938639999</c:v>
                </c:pt>
                <c:pt idx="870">
                  <c:v>2.091731373075</c:v>
                </c:pt>
                <c:pt idx="871">
                  <c:v>2.1337000795269998</c:v>
                </c:pt>
                <c:pt idx="872">
                  <c:v>2.1334629063469999</c:v>
                </c:pt>
                <c:pt idx="873">
                  <c:v>2.175668785979</c:v>
                </c:pt>
                <c:pt idx="874">
                  <c:v>2.1542575210289998</c:v>
                </c:pt>
                <c:pt idx="875">
                  <c:v>2.196226227481</c:v>
                </c:pt>
                <c:pt idx="876">
                  <c:v>2.196226227481</c:v>
                </c:pt>
                <c:pt idx="877">
                  <c:v>2.217020842163</c:v>
                </c:pt>
                <c:pt idx="878">
                  <c:v>2.216546495802</c:v>
                </c:pt>
                <c:pt idx="879">
                  <c:v>2.2369141987600001</c:v>
                </c:pt>
                <c:pt idx="880">
                  <c:v>2.2369141987600001</c:v>
                </c:pt>
                <c:pt idx="881">
                  <c:v>2.2146491103599999</c:v>
                </c:pt>
                <c:pt idx="882">
                  <c:v>2.2146491103599999</c:v>
                </c:pt>
                <c:pt idx="883">
                  <c:v>2.213795286911</c:v>
                </c:pt>
                <c:pt idx="884">
                  <c:v>2.213795286911</c:v>
                </c:pt>
                <c:pt idx="885">
                  <c:v>2.2129414634620002</c:v>
                </c:pt>
                <c:pt idx="886">
                  <c:v>2.2129414634620002</c:v>
                </c:pt>
                <c:pt idx="887">
                  <c:v>2.2120876400129998</c:v>
                </c:pt>
                <c:pt idx="888">
                  <c:v>2.2120876400129998</c:v>
                </c:pt>
                <c:pt idx="889">
                  <c:v>2.1684112866629999</c:v>
                </c:pt>
                <c:pt idx="890">
                  <c:v>2.1470000217130001</c:v>
                </c:pt>
                <c:pt idx="891">
                  <c:v>2.104177491812</c:v>
                </c:pt>
                <c:pt idx="892">
                  <c:v>2.104177491812</c:v>
                </c:pt>
                <c:pt idx="893">
                  <c:v>2.0514119324309998</c:v>
                </c:pt>
                <c:pt idx="894">
                  <c:v>2.0276216380409999</c:v>
                </c:pt>
                <c:pt idx="895">
                  <c:v>1.97485607866</c:v>
                </c:pt>
                <c:pt idx="896">
                  <c:v>1.97485607866</c:v>
                </c:pt>
                <c:pt idx="897">
                  <c:v>1.931606637035</c:v>
                </c:pt>
                <c:pt idx="898">
                  <c:v>1.898300224889</c:v>
                </c:pt>
                <c:pt idx="899">
                  <c:v>1.879267989378</c:v>
                </c:pt>
                <c:pt idx="900">
                  <c:v>1.845961577233</c:v>
                </c:pt>
                <c:pt idx="901">
                  <c:v>1.8027121356069999</c:v>
                </c:pt>
                <c:pt idx="902">
                  <c:v>1.8027121356069999</c:v>
                </c:pt>
                <c:pt idx="903">
                  <c:v>1.749946576226</c:v>
                </c:pt>
                <c:pt idx="904">
                  <c:v>1.7380514290310001</c:v>
                </c:pt>
                <c:pt idx="905">
                  <c:v>1.682697261218</c:v>
                </c:pt>
                <c:pt idx="906">
                  <c:v>1.6704636405290001</c:v>
                </c:pt>
                <c:pt idx="907">
                  <c:v>1.671683075557</c:v>
                </c:pt>
                <c:pt idx="908">
                  <c:v>1.6748484253089999</c:v>
                </c:pt>
                <c:pt idx="909">
                  <c:v>1.6708292521079999</c:v>
                </c:pt>
                <c:pt idx="910">
                  <c:v>1.6913866936099999</c:v>
                </c:pt>
                <c:pt idx="911">
                  <c:v>1.691196955066</c:v>
                </c:pt>
                <c:pt idx="912">
                  <c:v>1.6905328701610001</c:v>
                </c:pt>
                <c:pt idx="913">
                  <c:v>1.711517223387</c:v>
                </c:pt>
                <c:pt idx="914">
                  <c:v>1.7323118380689999</c:v>
                </c:pt>
                <c:pt idx="915">
                  <c:v>1.7320746648880001</c:v>
                </c:pt>
                <c:pt idx="916">
                  <c:v>1.774043371341</c:v>
                </c:pt>
                <c:pt idx="917">
                  <c:v>1.774043371341</c:v>
                </c:pt>
                <c:pt idx="918">
                  <c:v>1.816012077793</c:v>
                </c:pt>
                <c:pt idx="919">
                  <c:v>1.816012077793</c:v>
                </c:pt>
                <c:pt idx="920">
                  <c:v>1.857980784245</c:v>
                </c:pt>
                <c:pt idx="921">
                  <c:v>1.857980784245</c:v>
                </c:pt>
                <c:pt idx="922">
                  <c:v>1.899949490697</c:v>
                </c:pt>
                <c:pt idx="923">
                  <c:v>1.899712317516</c:v>
                </c:pt>
                <c:pt idx="924">
                  <c:v>1.9205069321979999</c:v>
                </c:pt>
                <c:pt idx="925">
                  <c:v>1.9414912854240001</c:v>
                </c:pt>
                <c:pt idx="926">
                  <c:v>1.9410643737</c:v>
                </c:pt>
                <c:pt idx="927">
                  <c:v>1.9486121729879999</c:v>
                </c:pt>
                <c:pt idx="928">
                  <c:v>1.9486121729879999</c:v>
                </c:pt>
                <c:pt idx="929">
                  <c:v>1.897333288077</c:v>
                </c:pt>
                <c:pt idx="930">
                  <c:v>1.891181380663</c:v>
                </c:pt>
                <c:pt idx="931">
                  <c:v>1.872271966977</c:v>
                </c:pt>
                <c:pt idx="932">
                  <c:v>1.838488797645</c:v>
                </c:pt>
                <c:pt idx="933">
                  <c:v>1.837160627836</c:v>
                </c:pt>
                <c:pt idx="934">
                  <c:v>1.8725614616040001</c:v>
                </c:pt>
                <c:pt idx="935">
                  <c:v>1.8725614616040001</c:v>
                </c:pt>
                <c:pt idx="936">
                  <c:v>1.9145301680560001</c:v>
                </c:pt>
                <c:pt idx="937">
                  <c:v>1.9145301680560001</c:v>
                </c:pt>
                <c:pt idx="938">
                  <c:v>1.956925786232</c:v>
                </c:pt>
                <c:pt idx="939">
                  <c:v>1.956925786232</c:v>
                </c:pt>
                <c:pt idx="940">
                  <c:v>2.0153798531209999</c:v>
                </c:pt>
                <c:pt idx="941">
                  <c:v>1.999321404409</c:v>
                </c:pt>
                <c:pt idx="942">
                  <c:v>2.048711806994</c:v>
                </c:pt>
                <c:pt idx="943">
                  <c:v>2.0841126407620001</c:v>
                </c:pt>
                <c:pt idx="944">
                  <c:v>2.0745965230059999</c:v>
                </c:pt>
                <c:pt idx="945">
                  <c:v>2.105096993988</c:v>
                </c:pt>
                <c:pt idx="946">
                  <c:v>2.168903877115</c:v>
                </c:pt>
                <c:pt idx="947">
                  <c:v>2.1593877593589998</c:v>
                </c:pt>
                <c:pt idx="948">
                  <c:v>2.1260813472139999</c:v>
                </c:pt>
                <c:pt idx="949">
                  <c:v>2.1898882303409999</c:v>
                </c:pt>
                <c:pt idx="950">
                  <c:v>2.2536951134679999</c:v>
                </c:pt>
                <c:pt idx="951">
                  <c:v>2.2441789957120002</c:v>
                </c:pt>
                <c:pt idx="952">
                  <c:v>2.2108725835669998</c:v>
                </c:pt>
                <c:pt idx="953">
                  <c:v>2.2746794666939998</c:v>
                </c:pt>
                <c:pt idx="954">
                  <c:v>2.3384863498209998</c:v>
                </c:pt>
                <c:pt idx="955">
                  <c:v>2.3289702320650001</c:v>
                </c:pt>
                <c:pt idx="956">
                  <c:v>2.2956638199200001</c:v>
                </c:pt>
                <c:pt idx="957">
                  <c:v>2.3594707030470001</c:v>
                </c:pt>
                <c:pt idx="958">
                  <c:v>2.380455056273</c:v>
                </c:pt>
                <c:pt idx="959">
                  <c:v>2.4109555272550001</c:v>
                </c:pt>
                <c:pt idx="960">
                  <c:v>2.4010124977739999</c:v>
                </c:pt>
                <c:pt idx="961">
                  <c:v>2.4072957626420002</c:v>
                </c:pt>
                <c:pt idx="962">
                  <c:v>2.3710411054249998</c:v>
                </c:pt>
                <c:pt idx="963">
                  <c:v>2.3350710560249999</c:v>
                </c:pt>
                <c:pt idx="964">
                  <c:v>2.3350710560249999</c:v>
                </c:pt>
                <c:pt idx="965">
                  <c:v>2.3350710560249999</c:v>
                </c:pt>
                <c:pt idx="966">
                  <c:v>2.2913947026749999</c:v>
                </c:pt>
                <c:pt idx="967">
                  <c:v>2.2913947026749999</c:v>
                </c:pt>
                <c:pt idx="968">
                  <c:v>2.2818785849190002</c:v>
                </c:pt>
                <c:pt idx="969">
                  <c:v>2.2263070843750001</c:v>
                </c:pt>
                <c:pt idx="970">
                  <c:v>2.2263070843750001</c:v>
                </c:pt>
                <c:pt idx="971">
                  <c:v>2.2263070843750001</c:v>
                </c:pt>
                <c:pt idx="972">
                  <c:v>2.2101523068620001</c:v>
                </c:pt>
                <c:pt idx="973">
                  <c:v>2.2036150842510001</c:v>
                </c:pt>
                <c:pt idx="974">
                  <c:v>2.224172525752</c:v>
                </c:pt>
                <c:pt idx="975">
                  <c:v>2.224172525752</c:v>
                </c:pt>
                <c:pt idx="976">
                  <c:v>2.2233187023030001</c:v>
                </c:pt>
                <c:pt idx="977">
                  <c:v>2.2233187023030001</c:v>
                </c:pt>
                <c:pt idx="978">
                  <c:v>2.2224648788539998</c:v>
                </c:pt>
                <c:pt idx="979">
                  <c:v>2.2224648788539998</c:v>
                </c:pt>
                <c:pt idx="980">
                  <c:v>2.2216110554049999</c:v>
                </c:pt>
                <c:pt idx="981">
                  <c:v>2.2216110554049999</c:v>
                </c:pt>
                <c:pt idx="982">
                  <c:v>2.2207572319560001</c:v>
                </c:pt>
                <c:pt idx="983">
                  <c:v>2.2207572319560001</c:v>
                </c:pt>
                <c:pt idx="984">
                  <c:v>2.2199034085079998</c:v>
                </c:pt>
                <c:pt idx="985">
                  <c:v>2.2199034085079998</c:v>
                </c:pt>
                <c:pt idx="986">
                  <c:v>2.1976383201080001</c:v>
                </c:pt>
                <c:pt idx="987">
                  <c:v>2.1976383201080001</c:v>
                </c:pt>
                <c:pt idx="988">
                  <c:v>2.1967844966590002</c:v>
                </c:pt>
                <c:pt idx="989">
                  <c:v>2.1963575849349999</c:v>
                </c:pt>
                <c:pt idx="990">
                  <c:v>2.1745194082600001</c:v>
                </c:pt>
                <c:pt idx="991">
                  <c:v>2.1522543198599999</c:v>
                </c:pt>
                <c:pt idx="992">
                  <c:v>2.1522543198599999</c:v>
                </c:pt>
                <c:pt idx="993">
                  <c:v>2.1458506439930001</c:v>
                </c:pt>
                <c:pt idx="994">
                  <c:v>2.1882462621699998</c:v>
                </c:pt>
                <c:pt idx="995">
                  <c:v>2.230641880346</c:v>
                </c:pt>
                <c:pt idx="996">
                  <c:v>2.2726105867980002</c:v>
                </c:pt>
                <c:pt idx="997">
                  <c:v>2.315006204975</c:v>
                </c:pt>
                <c:pt idx="998">
                  <c:v>2.3572120846070002</c:v>
                </c:pt>
                <c:pt idx="999">
                  <c:v>2.3993705296029999</c:v>
                </c:pt>
                <c:pt idx="1000">
                  <c:v>2.462323589281</c:v>
                </c:pt>
                <c:pt idx="1001">
                  <c:v>2.482881030783</c:v>
                </c:pt>
                <c:pt idx="1002">
                  <c:v>2.4697051484150001</c:v>
                </c:pt>
                <c:pt idx="1003">
                  <c:v>2.416939589034</c:v>
                </c:pt>
                <c:pt idx="1004">
                  <c:v>2.3855852946030001</c:v>
                </c:pt>
                <c:pt idx="1005">
                  <c:v>2.309029440832</c:v>
                </c:pt>
                <c:pt idx="1006">
                  <c:v>2.265779999207</c:v>
                </c:pt>
                <c:pt idx="1007">
                  <c:v>2.2134413515500002</c:v>
                </c:pt>
                <c:pt idx="1008">
                  <c:v>2.1364585860549998</c:v>
                </c:pt>
                <c:pt idx="1009">
                  <c:v>2.0936360561540002</c:v>
                </c:pt>
                <c:pt idx="1010">
                  <c:v>2.0576660067530002</c:v>
                </c:pt>
                <c:pt idx="1011">
                  <c:v>2.028121526129</c:v>
                </c:pt>
                <c:pt idx="1012">
                  <c:v>1.984445172779</c:v>
                </c:pt>
                <c:pt idx="1013">
                  <c:v>1.9835913493299999</c:v>
                </c:pt>
                <c:pt idx="1014">
                  <c:v>1.9827375258810001</c:v>
                </c:pt>
                <c:pt idx="1015">
                  <c:v>1.9963001829739999</c:v>
                </c:pt>
                <c:pt idx="1016">
                  <c:v>2.045690585559</c:v>
                </c:pt>
                <c:pt idx="1017">
                  <c:v>2.1304818219119999</c:v>
                </c:pt>
                <c:pt idx="1018">
                  <c:v>2.0876592920110002</c:v>
                </c:pt>
                <c:pt idx="1019">
                  <c:v>2.2152730582650002</c:v>
                </c:pt>
                <c:pt idx="1020">
                  <c:v>2.1724505283640001</c:v>
                </c:pt>
                <c:pt idx="1021">
                  <c:v>2.257668676442</c:v>
                </c:pt>
                <c:pt idx="1022">
                  <c:v>2.3000642946180001</c:v>
                </c:pt>
                <c:pt idx="1023">
                  <c:v>2.3420330010699999</c:v>
                </c:pt>
                <c:pt idx="1024">
                  <c:v>2.377433834838</c:v>
                </c:pt>
                <c:pt idx="1025">
                  <c:v>2.3712527368790002</c:v>
                </c:pt>
                <c:pt idx="1026">
                  <c:v>2.318487177497</c:v>
                </c:pt>
                <c:pt idx="1027">
                  <c:v>2.2533995591970002</c:v>
                </c:pt>
                <c:pt idx="1028">
                  <c:v>2.2105770292960001</c:v>
                </c:pt>
                <c:pt idx="1029">
                  <c:v>2.1578114699149999</c:v>
                </c:pt>
                <c:pt idx="1030">
                  <c:v>2.08082870442</c:v>
                </c:pt>
                <c:pt idx="1031">
                  <c:v>2.0380061745189999</c:v>
                </c:pt>
                <c:pt idx="1032">
                  <c:v>2.0326533582809998</c:v>
                </c:pt>
                <c:pt idx="1033">
                  <c:v>1.985521209254</c:v>
                </c:pt>
                <c:pt idx="1034">
                  <c:v>1.9788725517350001</c:v>
                </c:pt>
                <c:pt idx="1035">
                  <c:v>1.971418891955</c:v>
                </c:pt>
                <c:pt idx="1036">
                  <c:v>1.928815291144</c:v>
                </c:pt>
                <c:pt idx="1037">
                  <c:v>1.9287085632130001</c:v>
                </c:pt>
                <c:pt idx="1038">
                  <c:v>1.9138295949690001</c:v>
                </c:pt>
                <c:pt idx="1039">
                  <c:v>1.9476650857469999</c:v>
                </c:pt>
                <c:pt idx="1040">
                  <c:v>1.9900607039239999</c:v>
                </c:pt>
                <c:pt idx="1041">
                  <c:v>2.074851940277</c:v>
                </c:pt>
                <c:pt idx="1042">
                  <c:v>2.0320294103759999</c:v>
                </c:pt>
                <c:pt idx="1043">
                  <c:v>2.1596431766299999</c:v>
                </c:pt>
                <c:pt idx="1044">
                  <c:v>2.1168206467289998</c:v>
                </c:pt>
                <c:pt idx="1045">
                  <c:v>2.195044010398</c:v>
                </c:pt>
                <c:pt idx="1046">
                  <c:v>2.2444344129829998</c:v>
                </c:pt>
                <c:pt idx="1047">
                  <c:v>2.311382928544</c:v>
                </c:pt>
                <c:pt idx="1048">
                  <c:v>2.2728003253420002</c:v>
                </c:pt>
                <c:pt idx="1049">
                  <c:v>2.1886804715300001</c:v>
                </c:pt>
                <c:pt idx="1050">
                  <c:v>2.1335358827099999</c:v>
                </c:pt>
                <c:pt idx="1051">
                  <c:v>2.0907133528089998</c:v>
                </c:pt>
                <c:pt idx="1052">
                  <c:v>2.0240855683640002</c:v>
                </c:pt>
                <c:pt idx="1053">
                  <c:v>1.9892287733839999</c:v>
                </c:pt>
                <c:pt idx="1054">
                  <c:v>1.987521126486</c:v>
                </c:pt>
                <c:pt idx="1055">
                  <c:v>2.0009889143069999</c:v>
                </c:pt>
                <c:pt idx="1056">
                  <c:v>2.0030563346750001</c:v>
                </c:pt>
                <c:pt idx="1057">
                  <c:v>2.02092970554</c:v>
                </c:pt>
                <c:pt idx="1058">
                  <c:v>2.1057209418929999</c:v>
                </c:pt>
                <c:pt idx="1059">
                  <c:v>2.0628984119920002</c:v>
                </c:pt>
                <c:pt idx="1060">
                  <c:v>2.1905121782460002</c:v>
                </c:pt>
                <c:pt idx="1061">
                  <c:v>2.1476896483450001</c:v>
                </c:pt>
                <c:pt idx="1062">
                  <c:v>2.2259130120139998</c:v>
                </c:pt>
                <c:pt idx="1063">
                  <c:v>2.3181259445000002</c:v>
                </c:pt>
                <c:pt idx="1064">
                  <c:v>2.2753034145990001</c:v>
                </c:pt>
                <c:pt idx="1065">
                  <c:v>2.4457397107540002</c:v>
                </c:pt>
                <c:pt idx="1066">
                  <c:v>2.4029171808530001</c:v>
                </c:pt>
                <c:pt idx="1067">
                  <c:v>2.360094650952</c:v>
                </c:pt>
                <c:pt idx="1068">
                  <c:v>2.487708417206</c:v>
                </c:pt>
                <c:pt idx="1069">
                  <c:v>2.5231092509740001</c:v>
                </c:pt>
                <c:pt idx="1070">
                  <c:v>2.5169281530140002</c:v>
                </c:pt>
                <c:pt idx="1071">
                  <c:v>2.4637356819080001</c:v>
                </c:pt>
                <c:pt idx="1072">
                  <c:v>2.3986480636079999</c:v>
                </c:pt>
                <c:pt idx="1073">
                  <c:v>2.3558255337070002</c:v>
                </c:pt>
                <c:pt idx="1074">
                  <c:v>2.30348688605</c:v>
                </c:pt>
                <c:pt idx="1075">
                  <c:v>2.226504120555</c:v>
                </c:pt>
                <c:pt idx="1076">
                  <c:v>2.1836815906539999</c:v>
                </c:pt>
                <c:pt idx="1077">
                  <c:v>2.1408590607529998</c:v>
                </c:pt>
                <c:pt idx="1078">
                  <c:v>2.1048890113529999</c:v>
                </c:pt>
                <c:pt idx="1079">
                  <c:v>2.0753445307280001</c:v>
                </c:pt>
                <c:pt idx="1080">
                  <c:v>2.053079442329</c:v>
                </c:pt>
                <c:pt idx="1081">
                  <c:v>2.0522256188800001</c:v>
                </c:pt>
                <c:pt idx="1082">
                  <c:v>2.0513717954309998</c:v>
                </c:pt>
                <c:pt idx="1083">
                  <c:v>2.0505179719819999</c:v>
                </c:pt>
                <c:pt idx="1084">
                  <c:v>2.0924866784340002</c:v>
                </c:pt>
                <c:pt idx="1085">
                  <c:v>2.1348822966109999</c:v>
                </c:pt>
                <c:pt idx="1086">
                  <c:v>2.2196735329639998</c:v>
                </c:pt>
                <c:pt idx="1087">
                  <c:v>2.1768510030630002</c:v>
                </c:pt>
                <c:pt idx="1088">
                  <c:v>2.2616422394160001</c:v>
                </c:pt>
                <c:pt idx="1089">
                  <c:v>2.3131270636229999</c:v>
                </c:pt>
                <c:pt idx="1090">
                  <c:v>2.3952546627209998</c:v>
                </c:pt>
                <c:pt idx="1091">
                  <c:v>2.463013215913</c:v>
                </c:pt>
                <c:pt idx="1092">
                  <c:v>2.4492206832760002</c:v>
                </c:pt>
                <c:pt idx="1093">
                  <c:v>2.3746169472199998</c:v>
                </c:pt>
                <c:pt idx="1094">
                  <c:v>2.2976341817249999</c:v>
                </c:pt>
                <c:pt idx="1095">
                  <c:v>2.2548116518239998</c:v>
                </c:pt>
                <c:pt idx="1096">
                  <c:v>2.2111352984739998</c:v>
                </c:pt>
                <c:pt idx="1097">
                  <c:v>2.1683127685730001</c:v>
                </c:pt>
                <c:pt idx="1098">
                  <c:v>2.125490238672</c:v>
                </c:pt>
                <c:pt idx="1099">
                  <c:v>2.0818138853220001</c:v>
                </c:pt>
                <c:pt idx="1100">
                  <c:v>2.0385644436970001</c:v>
                </c:pt>
                <c:pt idx="1101">
                  <c:v>2.0010290513069999</c:v>
                </c:pt>
                <c:pt idx="1102">
                  <c:v>2.0364298850739999</c:v>
                </c:pt>
                <c:pt idx="1103">
                  <c:v>2.0574142382999998</c:v>
                </c:pt>
                <c:pt idx="1104">
                  <c:v>2.0783985915260001</c:v>
                </c:pt>
                <c:pt idx="1105">
                  <c:v>2.099382944752</c:v>
                </c:pt>
                <c:pt idx="1106">
                  <c:v>2.163189827879</c:v>
                </c:pt>
                <c:pt idx="1107">
                  <c:v>2.1460608159190002</c:v>
                </c:pt>
                <c:pt idx="1108">
                  <c:v>2.1203672979779999</c:v>
                </c:pt>
                <c:pt idx="1109">
                  <c:v>2.1841741811049999</c:v>
                </c:pt>
                <c:pt idx="1110">
                  <c:v>2.2051585343309998</c:v>
                </c:pt>
                <c:pt idx="1111">
                  <c:v>2.2405593680989999</c:v>
                </c:pt>
                <c:pt idx="1112">
                  <c:v>2.2467003290590002</c:v>
                </c:pt>
                <c:pt idx="1113">
                  <c:v>2.2240083289350001</c:v>
                </c:pt>
                <c:pt idx="1114">
                  <c:v>2.1589207106349999</c:v>
                </c:pt>
                <c:pt idx="1115">
                  <c:v>2.1083918767840002</c:v>
                </c:pt>
                <c:pt idx="1116">
                  <c:v>2.0724218273839998</c:v>
                </c:pt>
                <c:pt idx="1117">
                  <c:v>2.007334209083</c:v>
                </c:pt>
                <c:pt idx="1118">
                  <c:v>1.963657855733</c:v>
                </c:pt>
                <c:pt idx="1119">
                  <c:v>1.9746991794790001</c:v>
                </c:pt>
                <c:pt idx="1120">
                  <c:v>2.0051996504609999</c:v>
                </c:pt>
                <c:pt idx="1121">
                  <c:v>2.0594904158320002</c:v>
                </c:pt>
                <c:pt idx="1122">
                  <c:v>2.0899908868139998</c:v>
                </c:pt>
                <c:pt idx="1123">
                  <c:v>2.1442816521850001</c:v>
                </c:pt>
                <c:pt idx="1124">
                  <c:v>2.55292739296</c:v>
                </c:pt>
                <c:pt idx="1125">
                  <c:v>2.55292739296</c:v>
                </c:pt>
                <c:pt idx="1126">
                  <c:v>2.55292739296</c:v>
                </c:pt>
                <c:pt idx="1127">
                  <c:v>2.55292739296</c:v>
                </c:pt>
                <c:pt idx="1128">
                  <c:v>2.5092510396100001</c:v>
                </c:pt>
                <c:pt idx="1129">
                  <c:v>2.5092510396100001</c:v>
                </c:pt>
                <c:pt idx="1130">
                  <c:v>2.5092510396100001</c:v>
                </c:pt>
                <c:pt idx="1131">
                  <c:v>2.5092510396100001</c:v>
                </c:pt>
                <c:pt idx="1132">
                  <c:v>2.4536795390649999</c:v>
                </c:pt>
                <c:pt idx="1133">
                  <c:v>2.4536795390649999</c:v>
                </c:pt>
                <c:pt idx="1134">
                  <c:v>2.4441634213099999</c:v>
                </c:pt>
                <c:pt idx="1135">
                  <c:v>2.4441634213099999</c:v>
                </c:pt>
                <c:pt idx="1136">
                  <c:v>2.4223252446350001</c:v>
                </c:pt>
                <c:pt idx="1137">
                  <c:v>2.4223252446350001</c:v>
                </c:pt>
                <c:pt idx="1138">
                  <c:v>2.37639939489</c:v>
                </c:pt>
                <c:pt idx="1139">
                  <c:v>2.37639939489</c:v>
                </c:pt>
                <c:pt idx="1140">
                  <c:v>2.369520486521</c:v>
                </c:pt>
                <c:pt idx="1141">
                  <c:v>2.369520486521</c:v>
                </c:pt>
                <c:pt idx="1142">
                  <c:v>2.3495313223849998</c:v>
                </c:pt>
                <c:pt idx="1143">
                  <c:v>2.3495313223849998</c:v>
                </c:pt>
                <c:pt idx="1144">
                  <c:v>2.3793314027210002</c:v>
                </c:pt>
                <c:pt idx="1145">
                  <c:v>2.3793314027210002</c:v>
                </c:pt>
                <c:pt idx="1146">
                  <c:v>2.4193368625630001</c:v>
                </c:pt>
                <c:pt idx="1147">
                  <c:v>2.4193368625630001</c:v>
                </c:pt>
                <c:pt idx="1148">
                  <c:v>2.4613055690149999</c:v>
                </c:pt>
                <c:pt idx="1149">
                  <c:v>2.4613055690149999</c:v>
                </c:pt>
                <c:pt idx="1150">
                  <c:v>2.4818630105169999</c:v>
                </c:pt>
                <c:pt idx="1151">
                  <c:v>2.4818630105169999</c:v>
                </c:pt>
                <c:pt idx="1152">
                  <c:v>2.5333478347249998</c:v>
                </c:pt>
                <c:pt idx="1153">
                  <c:v>2.5333478347249998</c:v>
                </c:pt>
                <c:pt idx="1154">
                  <c:v>2.5872116883710001</c:v>
                </c:pt>
                <c:pt idx="1155">
                  <c:v>2.5872116883710001</c:v>
                </c:pt>
                <c:pt idx="1156">
                  <c:v>2.629180394824</c:v>
                </c:pt>
                <c:pt idx="1157">
                  <c:v>2.629180394824</c:v>
                </c:pt>
                <c:pt idx="1158">
                  <c:v>2.6707221895509998</c:v>
                </c:pt>
                <c:pt idx="1159">
                  <c:v>2.6707221895509998</c:v>
                </c:pt>
                <c:pt idx="1160">
                  <c:v>2.6694414543780001</c:v>
                </c:pt>
                <c:pt idx="1161">
                  <c:v>2.6694414543780001</c:v>
                </c:pt>
                <c:pt idx="1162">
                  <c:v>2.6257651010280001</c:v>
                </c:pt>
                <c:pt idx="1163">
                  <c:v>2.6257651010280001</c:v>
                </c:pt>
                <c:pt idx="1164">
                  <c:v>2.5820887476780001</c:v>
                </c:pt>
                <c:pt idx="1165">
                  <c:v>2.5820887476780001</c:v>
                </c:pt>
                <c:pt idx="1166">
                  <c:v>2.5455494826449998</c:v>
                </c:pt>
                <c:pt idx="1167">
                  <c:v>2.5455494826449998</c:v>
                </c:pt>
                <c:pt idx="1168">
                  <c:v>2.4947360409780002</c:v>
                </c:pt>
                <c:pt idx="1169">
                  <c:v>2.4947360409780002</c:v>
                </c:pt>
                <c:pt idx="1170">
                  <c:v>2.4296484226769999</c:v>
                </c:pt>
                <c:pt idx="1171">
                  <c:v>2.4296484226769999</c:v>
                </c:pt>
                <c:pt idx="1172">
                  <c:v>2.327944914163</c:v>
                </c:pt>
                <c:pt idx="1173">
                  <c:v>2.327944914163</c:v>
                </c:pt>
                <c:pt idx="1174">
                  <c:v>2.327944914163</c:v>
                </c:pt>
                <c:pt idx="1175">
                  <c:v>2.327944914163</c:v>
                </c:pt>
                <c:pt idx="1176">
                  <c:v>2.3863989810519999</c:v>
                </c:pt>
                <c:pt idx="1177">
                  <c:v>2.3863989810519999</c:v>
                </c:pt>
                <c:pt idx="1178">
                  <c:v>2.2735629283369998</c:v>
                </c:pt>
                <c:pt idx="1179">
                  <c:v>2.2735629283369998</c:v>
                </c:pt>
                <c:pt idx="1180">
                  <c:v>2.2534963459599999</c:v>
                </c:pt>
                <c:pt idx="1181">
                  <c:v>2.2534963459599999</c:v>
                </c:pt>
                <c:pt idx="1182">
                  <c:v>2.234527871684</c:v>
                </c:pt>
                <c:pt idx="1183">
                  <c:v>2.234527871684</c:v>
                </c:pt>
                <c:pt idx="1184">
                  <c:v>2.2547532707340001</c:v>
                </c:pt>
                <c:pt idx="1185">
                  <c:v>2.2547532707340001</c:v>
                </c:pt>
                <c:pt idx="1186">
                  <c:v>2.2969117157299999</c:v>
                </c:pt>
                <c:pt idx="1187">
                  <c:v>2.2969117157299999</c:v>
                </c:pt>
                <c:pt idx="1188">
                  <c:v>2.3483965399379998</c:v>
                </c:pt>
                <c:pt idx="1189">
                  <c:v>2.3483965399379998</c:v>
                </c:pt>
                <c:pt idx="1190">
                  <c:v>2.4022603935840001</c:v>
                </c:pt>
                <c:pt idx="1191">
                  <c:v>2.4022603935840001</c:v>
                </c:pt>
                <c:pt idx="1192">
                  <c:v>2.4535554792480001</c:v>
                </c:pt>
                <c:pt idx="1193">
                  <c:v>2.4535554792480001</c:v>
                </c:pt>
                <c:pt idx="1194">
                  <c:v>2.465018606373</c:v>
                </c:pt>
                <c:pt idx="1195">
                  <c:v>2.465018606373</c:v>
                </c:pt>
                <c:pt idx="1196">
                  <c:v>2.4093128293200001</c:v>
                </c:pt>
                <c:pt idx="1197">
                  <c:v>2.4093128293200001</c:v>
                </c:pt>
                <c:pt idx="1198">
                  <c:v>2.3656231577839999</c:v>
                </c:pt>
                <c:pt idx="1199">
                  <c:v>2.3656231577839999</c:v>
                </c:pt>
                <c:pt idx="1200">
                  <c:v>2.2814188338310002</c:v>
                </c:pt>
                <c:pt idx="1201">
                  <c:v>2.2814188338310002</c:v>
                </c:pt>
                <c:pt idx="1202">
                  <c:v>2.2044360683359998</c:v>
                </c:pt>
                <c:pt idx="1203">
                  <c:v>2.2044360683359998</c:v>
                </c:pt>
                <c:pt idx="1204">
                  <c:v>2.1616135384350001</c:v>
                </c:pt>
                <c:pt idx="1205">
                  <c:v>2.1616135384350001</c:v>
                </c:pt>
                <c:pt idx="1206">
                  <c:v>2.1092748907779999</c:v>
                </c:pt>
                <c:pt idx="1207">
                  <c:v>2.1092748907779999</c:v>
                </c:pt>
                <c:pt idx="1208">
                  <c:v>2.0236982984430001</c:v>
                </c:pt>
                <c:pt idx="1209">
                  <c:v>2.0236982984430001</c:v>
                </c:pt>
                <c:pt idx="1210">
                  <c:v>2.0268145194649998</c:v>
                </c:pt>
                <c:pt idx="1211">
                  <c:v>2.0268145194649998</c:v>
                </c:pt>
                <c:pt idx="1212">
                  <c:v>2.0516755595429998</c:v>
                </c:pt>
                <c:pt idx="1213">
                  <c:v>2.0516755595429998</c:v>
                </c:pt>
                <c:pt idx="1214">
                  <c:v>2.0779060010750001</c:v>
                </c:pt>
                <c:pt idx="1215">
                  <c:v>2.085314561463</c:v>
                </c:pt>
                <c:pt idx="1216">
                  <c:v>2.1359331562400001</c:v>
                </c:pt>
                <c:pt idx="1217">
                  <c:v>2.1452595354519999</c:v>
                </c:pt>
                <c:pt idx="1218">
                  <c:v>2.1931749032960002</c:v>
                </c:pt>
                <c:pt idx="1219">
                  <c:v>2.1993131276429998</c:v>
                </c:pt>
                <c:pt idx="1220">
                  <c:v>2.2202974808690001</c:v>
                </c:pt>
                <c:pt idx="1221">
                  <c:v>2.241281834095</c:v>
                </c:pt>
                <c:pt idx="1222">
                  <c:v>2.2622661873209999</c:v>
                </c:pt>
                <c:pt idx="1223">
                  <c:v>2.3046618054970001</c:v>
                </c:pt>
                <c:pt idx="1224">
                  <c:v>2.2927666583019999</c:v>
                </c:pt>
                <c:pt idx="1225">
                  <c:v>2.3466305119489999</c:v>
                </c:pt>
                <c:pt idx="1226">
                  <c:v>2.3466305119489999</c:v>
                </c:pt>
                <c:pt idx="1227">
                  <c:v>2.4022939171009998</c:v>
                </c:pt>
                <c:pt idx="1228">
                  <c:v>2.4022939171009998</c:v>
                </c:pt>
                <c:pt idx="1229">
                  <c:v>2.3868915715029999</c:v>
                </c:pt>
                <c:pt idx="1230">
                  <c:v>2.3868915715029999</c:v>
                </c:pt>
                <c:pt idx="1231">
                  <c:v>2.342978044973</c:v>
                </c:pt>
                <c:pt idx="1232">
                  <c:v>2.3283718258869999</c:v>
                </c:pt>
                <c:pt idx="1233">
                  <c:v>2.2846954725369999</c:v>
                </c:pt>
                <c:pt idx="1234">
                  <c:v>2.2623692664339998</c:v>
                </c:pt>
                <c:pt idx="1235">
                  <c:v>2.246156655154</c:v>
                </c:pt>
                <c:pt idx="1236">
                  <c:v>2.2226405694490001</c:v>
                </c:pt>
                <c:pt idx="1237">
                  <c:v>2.1790694845030001</c:v>
                </c:pt>
                <c:pt idx="1238">
                  <c:v>2.139067673479</c:v>
                </c:pt>
                <c:pt idx="1239">
                  <c:v>2.1528782677649998</c:v>
                </c:pt>
                <c:pt idx="1240">
                  <c:v>2.13836874236</c:v>
                </c:pt>
                <c:pt idx="1241">
                  <c:v>2.1103879627579998</c:v>
                </c:pt>
                <c:pt idx="1242">
                  <c:v>2.134284620196</c:v>
                </c:pt>
                <c:pt idx="1243">
                  <c:v>2.1538700165410001</c:v>
                </c:pt>
                <c:pt idx="1244">
                  <c:v>2.2087708643080002</c:v>
                </c:pt>
                <c:pt idx="1245">
                  <c:v>2.2180972435189998</c:v>
                </c:pt>
                <c:pt idx="1246">
                  <c:v>2.2816669534659999</c:v>
                </c:pt>
                <c:pt idx="1247">
                  <c:v>2.2721508357100002</c:v>
                </c:pt>
                <c:pt idx="1248">
                  <c:v>2.3075516694779998</c:v>
                </c:pt>
                <c:pt idx="1249">
                  <c:v>2.3569420720630001</c:v>
                </c:pt>
                <c:pt idx="1250">
                  <c:v>2.3569420720630001</c:v>
                </c:pt>
                <c:pt idx="1251">
                  <c:v>2.4207489551900001</c:v>
                </c:pt>
                <c:pt idx="1252">
                  <c:v>2.441733308416</c:v>
                </c:pt>
                <c:pt idx="1253">
                  <c:v>2.472233779398</c:v>
                </c:pt>
                <c:pt idx="1254">
                  <c:v>2.4652250838700001</c:v>
                </c:pt>
                <c:pt idx="1255">
                  <c:v>2.511827105229</c:v>
                </c:pt>
                <c:pt idx="1256">
                  <c:v>2.510542721238</c:v>
                </c:pt>
                <c:pt idx="1257">
                  <c:v>2.459729279571</c:v>
                </c:pt>
                <c:pt idx="1258">
                  <c:v>2.4383180146210002</c:v>
                </c:pt>
                <c:pt idx="1259">
                  <c:v>2.416479837946</c:v>
                </c:pt>
                <c:pt idx="1260">
                  <c:v>2.3946416612710002</c:v>
                </c:pt>
                <c:pt idx="1261">
                  <c:v>2.3851255435150001</c:v>
                </c:pt>
                <c:pt idx="1262">
                  <c:v>2.34411282742</c:v>
                </c:pt>
                <c:pt idx="1263">
                  <c:v>2.3081427780200001</c:v>
                </c:pt>
                <c:pt idx="1264">
                  <c:v>2.3081427780200001</c:v>
                </c:pt>
                <c:pt idx="1265">
                  <c:v>2.265320248119</c:v>
                </c:pt>
                <c:pt idx="1266">
                  <c:v>2.265320248119</c:v>
                </c:pt>
                <c:pt idx="1267">
                  <c:v>2.2220708064929999</c:v>
                </c:pt>
                <c:pt idx="1268">
                  <c:v>2.2014182676690002</c:v>
                </c:pt>
                <c:pt idx="1269">
                  <c:v>2.1841741811049999</c:v>
                </c:pt>
                <c:pt idx="1270">
                  <c:v>2.1516303719550001</c:v>
                </c:pt>
                <c:pt idx="1271">
                  <c:v>2.1232498643229998</c:v>
                </c:pt>
                <c:pt idx="1272">
                  <c:v>2.1137337465670001</c:v>
                </c:pt>
                <c:pt idx="1273">
                  <c:v>2.060351536917</c:v>
                </c:pt>
                <c:pt idx="1274">
                  <c:v>2.0396902865389999</c:v>
                </c:pt>
                <c:pt idx="1275">
                  <c:v>2.0002551369749999</c:v>
                </c:pt>
                <c:pt idx="1276">
                  <c:v>1.9932373650120001</c:v>
                </c:pt>
                <c:pt idx="1277">
                  <c:v>1.9710680580890001</c:v>
                </c:pt>
                <c:pt idx="1278">
                  <c:v>1.9896994709260001</c:v>
                </c:pt>
                <c:pt idx="1279">
                  <c:v>1.9818508630689999</c:v>
                </c:pt>
                <c:pt idx="1280">
                  <c:v>1.99117724228</c:v>
                </c:pt>
                <c:pt idx="1281">
                  <c:v>2.0547469522270001</c:v>
                </c:pt>
                <c:pt idx="1282">
                  <c:v>2.045230834471</c:v>
                </c:pt>
                <c:pt idx="1283">
                  <c:v>2.080631668239</c:v>
                </c:pt>
                <c:pt idx="1284">
                  <c:v>2.1300220708239999</c:v>
                </c:pt>
                <c:pt idx="1285">
                  <c:v>2.1205059530680002</c:v>
                </c:pt>
                <c:pt idx="1286">
                  <c:v>2.1510064240500002</c:v>
                </c:pt>
                <c:pt idx="1287">
                  <c:v>2.1719907772760001</c:v>
                </c:pt>
                <c:pt idx="1288">
                  <c:v>2.192975130502</c:v>
                </c:pt>
                <c:pt idx="1289">
                  <c:v>2.2353707486790002</c:v>
                </c:pt>
                <c:pt idx="1290">
                  <c:v>2.223475601484</c:v>
                </c:pt>
                <c:pt idx="1291">
                  <c:v>2.2767228048620001</c:v>
                </c:pt>
                <c:pt idx="1292">
                  <c:v>2.2767228048620001</c:v>
                </c:pt>
                <c:pt idx="1293">
                  <c:v>2.2328092783320002</c:v>
                </c:pt>
                <c:pt idx="1294">
                  <c:v>2.2328092783320002</c:v>
                </c:pt>
                <c:pt idx="1295">
                  <c:v>2.167721660032</c:v>
                </c:pt>
                <c:pt idx="1296">
                  <c:v>2.167721660032</c:v>
                </c:pt>
                <c:pt idx="1297">
                  <c:v>2.1248991301309998</c:v>
                </c:pt>
                <c:pt idx="1298">
                  <c:v>2.1248991301309998</c:v>
                </c:pt>
                <c:pt idx="1299">
                  <c:v>2.0816496885050002</c:v>
                </c:pt>
                <c:pt idx="1300">
                  <c:v>2.0613567863200002</c:v>
                </c:pt>
                <c:pt idx="1301">
                  <c:v>2.0169889819289999</c:v>
                </c:pt>
                <c:pt idx="1302">
                  <c:v>2.0169889819289999</c:v>
                </c:pt>
                <c:pt idx="1303">
                  <c:v>1.9733126285789999</c:v>
                </c:pt>
                <c:pt idx="1304">
                  <c:v>1.9733126285789999</c:v>
                </c:pt>
                <c:pt idx="1305">
                  <c:v>1.9296362752289999</c:v>
                </c:pt>
                <c:pt idx="1306">
                  <c:v>1.9199304189290001</c:v>
                </c:pt>
                <c:pt idx="1307">
                  <c:v>1.8855330101550001</c:v>
                </c:pt>
                <c:pt idx="1308">
                  <c:v>1.8855330101550001</c:v>
                </c:pt>
                <c:pt idx="1309">
                  <c:v>1.8798535986289999</c:v>
                </c:pt>
                <c:pt idx="1310">
                  <c:v>1.9270748048819999</c:v>
                </c:pt>
                <c:pt idx="1311">
                  <c:v>1.9364011840940001</c:v>
                </c:pt>
                <c:pt idx="1312">
                  <c:v>1.9999708940409999</c:v>
                </c:pt>
                <c:pt idx="1313">
                  <c:v>1.990454776285</c:v>
                </c:pt>
                <c:pt idx="1314">
                  <c:v>2.0258556100530001</c:v>
                </c:pt>
                <c:pt idx="1315">
                  <c:v>2.062029081066</c:v>
                </c:pt>
                <c:pt idx="1316">
                  <c:v>2.0756729243619998</c:v>
                </c:pt>
                <c:pt idx="1317">
                  <c:v>2.1275846602950002</c:v>
                </c:pt>
                <c:pt idx="1318">
                  <c:v>2.118068542539</c:v>
                </c:pt>
                <c:pt idx="1319">
                  <c:v>2.1534693763070001</c:v>
                </c:pt>
                <c:pt idx="1320">
                  <c:v>2.2123758966480001</c:v>
                </c:pt>
                <c:pt idx="1321">
                  <c:v>2.2028597788919999</c:v>
                </c:pt>
                <c:pt idx="1322">
                  <c:v>2.23826061266</c:v>
                </c:pt>
                <c:pt idx="1323">
                  <c:v>2.2744340836729999</c:v>
                </c:pt>
                <c:pt idx="1324">
                  <c:v>2.2880779269699998</c:v>
                </c:pt>
                <c:pt idx="1325">
                  <c:v>2.3828121928030002</c:v>
                </c:pt>
                <c:pt idx="1326">
                  <c:v>2.3828121928030002</c:v>
                </c:pt>
                <c:pt idx="1327">
                  <c:v>2.3304735451459999</c:v>
                </c:pt>
                <c:pt idx="1328">
                  <c:v>2.3304735451459999</c:v>
                </c:pt>
                <c:pt idx="1329">
                  <c:v>2.4485711936440002</c:v>
                </c:pt>
                <c:pt idx="1330">
                  <c:v>2.4366760464500001</c:v>
                </c:pt>
                <c:pt idx="1331">
                  <c:v>2.5041342562970001</c:v>
                </c:pt>
                <c:pt idx="1332">
                  <c:v>2.5095783385989998</c:v>
                </c:pt>
                <c:pt idx="1333">
                  <c:v>2.4964436878759999</c:v>
                </c:pt>
                <c:pt idx="1334">
                  <c:v>2.4872990198079998</c:v>
                </c:pt>
                <c:pt idx="1335">
                  <c:v>2.4412516644200002</c:v>
                </c:pt>
                <c:pt idx="1336">
                  <c:v>2.4127033111520002</c:v>
                </c:pt>
                <c:pt idx="1337">
                  <c:v>2.3484695163009999</c:v>
                </c:pt>
                <c:pt idx="1338">
                  <c:v>2.390865134477</c:v>
                </c:pt>
                <c:pt idx="1339">
                  <c:v>2.347615692852</c:v>
                </c:pt>
                <c:pt idx="1340">
                  <c:v>2.283381898</c:v>
                </c:pt>
                <c:pt idx="1341">
                  <c:v>2.273865780245</c:v>
                </c:pt>
                <c:pt idx="1342">
                  <c:v>2.2405593680989999</c:v>
                </c:pt>
                <c:pt idx="1343">
                  <c:v>2.1968830147489999</c:v>
                </c:pt>
                <c:pt idx="1344">
                  <c:v>2.1968830147489999</c:v>
                </c:pt>
                <c:pt idx="1345">
                  <c:v>2.1464964848069998</c:v>
                </c:pt>
                <c:pt idx="1346">
                  <c:v>2.1463541808989999</c:v>
                </c:pt>
                <c:pt idx="1347">
                  <c:v>2.107639112567</c:v>
                </c:pt>
                <c:pt idx="1348">
                  <c:v>2.1025636716670002</c:v>
                </c:pt>
                <c:pt idx="1349">
                  <c:v>2.1091033963250001</c:v>
                </c:pt>
                <c:pt idx="1350">
                  <c:v>2.086411396201</c:v>
                </c:pt>
                <c:pt idx="1351">
                  <c:v>2.086411396201</c:v>
                </c:pt>
                <c:pt idx="1352">
                  <c:v>2.0711161890260001</c:v>
                </c:pt>
                <c:pt idx="1353">
                  <c:v>2.0932488253270001</c:v>
                </c:pt>
                <c:pt idx="1354">
                  <c:v>2.1275262792039999</c:v>
                </c:pt>
                <c:pt idx="1355">
                  <c:v>2.1270993674800001</c:v>
                </c:pt>
                <c:pt idx="1356">
                  <c:v>2.148083720706</c:v>
                </c:pt>
                <c:pt idx="1357">
                  <c:v>2.1690680739319999</c:v>
                </c:pt>
                <c:pt idx="1358">
                  <c:v>2.1900524271580002</c:v>
                </c:pt>
                <c:pt idx="1359">
                  <c:v>2.2110367803840001</c:v>
                </c:pt>
                <c:pt idx="1360">
                  <c:v>2.23202113361</c:v>
                </c:pt>
                <c:pt idx="1361">
                  <c:v>2.262521604592</c:v>
                </c:pt>
                <c:pt idx="1362">
                  <c:v>2.262521604592</c:v>
                </c:pt>
                <c:pt idx="1363">
                  <c:v>2.2822981990070002</c:v>
                </c:pt>
                <c:pt idx="1364">
                  <c:v>2.2822981990070002</c:v>
                </c:pt>
                <c:pt idx="1365">
                  <c:v>2.2580080165299998</c:v>
                </c:pt>
                <c:pt idx="1366">
                  <c:v>2.2580080165299998</c:v>
                </c:pt>
                <c:pt idx="1367">
                  <c:v>2.2071945748639998</c:v>
                </c:pt>
                <c:pt idx="1368">
                  <c:v>2.2071945748639998</c:v>
                </c:pt>
                <c:pt idx="1369">
                  <c:v>2.142106956563</c:v>
                </c:pt>
                <c:pt idx="1370">
                  <c:v>2.142106956563</c:v>
                </c:pt>
                <c:pt idx="1371">
                  <c:v>2.0992844266619999</c:v>
                </c:pt>
                <c:pt idx="1372">
                  <c:v>2.0897683089060002</c:v>
                </c:pt>
                <c:pt idx="1373">
                  <c:v>2.0487555928119998</c:v>
                </c:pt>
                <c:pt idx="1374">
                  <c:v>2.0127855434109998</c:v>
                </c:pt>
                <c:pt idx="1375">
                  <c:v>2.0127855434109998</c:v>
                </c:pt>
                <c:pt idx="1376">
                  <c:v>1.9699630135099999</c:v>
                </c:pt>
                <c:pt idx="1377">
                  <c:v>1.960446895754</c:v>
                </c:pt>
                <c:pt idx="1378">
                  <c:v>1.9048753952099999</c:v>
                </c:pt>
                <c:pt idx="1379">
                  <c:v>1.8951695389100001</c:v>
                </c:pt>
                <c:pt idx="1380">
                  <c:v>1.88062680926</c:v>
                </c:pt>
                <c:pt idx="1381">
                  <c:v>1.870051074711</c:v>
                </c:pt>
                <c:pt idx="1382">
                  <c:v>1.8603452184110001</c:v>
                </c:pt>
                <c:pt idx="1383">
                  <c:v>1.843859857974</c:v>
                </c:pt>
                <c:pt idx="1384">
                  <c:v>1.8397102395239999</c:v>
                </c:pt>
                <c:pt idx="1385">
                  <c:v>1.8512099330189999</c:v>
                </c:pt>
                <c:pt idx="1386">
                  <c:v>1.8791950130149999</c:v>
                </c:pt>
                <c:pt idx="1387">
                  <c:v>1.869678895259</c:v>
                </c:pt>
                <c:pt idx="1388">
                  <c:v>1.900179366241</c:v>
                </c:pt>
                <c:pt idx="1389">
                  <c:v>1.9425749844169999</c:v>
                </c:pt>
                <c:pt idx="1390">
                  <c:v>1.9211637194669999</c:v>
                </c:pt>
                <c:pt idx="1391">
                  <c:v>1.9565645532339999</c:v>
                </c:pt>
                <c:pt idx="1392">
                  <c:v>2.0154710735750001</c:v>
                </c:pt>
                <c:pt idx="1393">
                  <c:v>2.0059549558200001</c:v>
                </c:pt>
                <c:pt idx="1394">
                  <c:v>2.0413557895880001</c:v>
                </c:pt>
                <c:pt idx="1395">
                  <c:v>2.0797181866129999</c:v>
                </c:pt>
                <c:pt idx="1396">
                  <c:v>2.1181761826750001</c:v>
                </c:pt>
                <c:pt idx="1397">
                  <c:v>2.1121574571230002</c:v>
                </c:pt>
                <c:pt idx="1398">
                  <c:v>2.1492002590619999</c:v>
                </c:pt>
                <c:pt idx="1399">
                  <c:v>2.1808902447629999</c:v>
                </c:pt>
                <c:pt idx="1400">
                  <c:v>2.2048453289030001</c:v>
                </c:pt>
                <c:pt idx="1401">
                  <c:v>2.2449361254800002</c:v>
                </c:pt>
                <c:pt idx="1402">
                  <c:v>2.2389173999279999</c:v>
                </c:pt>
                <c:pt idx="1403">
                  <c:v>2.275960201867</c:v>
                </c:pt>
                <c:pt idx="1404">
                  <c:v>2.3077793557309998</c:v>
                </c:pt>
                <c:pt idx="1405">
                  <c:v>2.314978838839</c:v>
                </c:pt>
                <c:pt idx="1406">
                  <c:v>2.3094103774480002</c:v>
                </c:pt>
                <c:pt idx="1407">
                  <c:v>2.3094103774480002</c:v>
                </c:pt>
                <c:pt idx="1408">
                  <c:v>2.2882676655140002</c:v>
                </c:pt>
                <c:pt idx="1409">
                  <c:v>2.278751547758</c:v>
                </c:pt>
                <c:pt idx="1410">
                  <c:v>2.2569133710829998</c:v>
                </c:pt>
                <c:pt idx="1411">
                  <c:v>2.2350751944080001</c:v>
                </c:pt>
                <c:pt idx="1412">
                  <c:v>2.2346482826840002</c:v>
                </c:pt>
                <c:pt idx="1413">
                  <c:v>2.2342213709590002</c:v>
                </c:pt>
                <c:pt idx="1414">
                  <c:v>2.230300227167</c:v>
                </c:pt>
                <c:pt idx="1415">
                  <c:v>2.2548424973690002</c:v>
                </c:pt>
                <c:pt idx="1416">
                  <c:v>2.296747518913</c:v>
                </c:pt>
                <c:pt idx="1417">
                  <c:v>2.2896104305959999</c:v>
                </c:pt>
                <c:pt idx="1418">
                  <c:v>2.4461994618420002</c:v>
                </c:pt>
                <c:pt idx="1419">
                  <c:v>2.3819656669899998</c:v>
                </c:pt>
                <c:pt idx="1420">
                  <c:v>2.3819656669899998</c:v>
                </c:pt>
                <c:pt idx="1421">
                  <c:v>2.3391431370890001</c:v>
                </c:pt>
                <c:pt idx="1422">
                  <c:v>2.3391431370890001</c:v>
                </c:pt>
                <c:pt idx="1423">
                  <c:v>2.4555258410529999</c:v>
                </c:pt>
                <c:pt idx="1424">
                  <c:v>2.4963625016719999</c:v>
                </c:pt>
                <c:pt idx="1425">
                  <c:v>2.5100063449690002</c:v>
                </c:pt>
                <c:pt idx="1426">
                  <c:v>2.5524019631449999</c:v>
                </c:pt>
                <c:pt idx="1427">
                  <c:v>2.5733863163709998</c:v>
                </c:pt>
                <c:pt idx="1428">
                  <c:v>2.5943706695970001</c:v>
                </c:pt>
                <c:pt idx="1429">
                  <c:v>2.615355022823</c:v>
                </c:pt>
                <c:pt idx="1430">
                  <c:v>2.6363393760489999</c:v>
                </c:pt>
                <c:pt idx="1431">
                  <c:v>2.7001462591759999</c:v>
                </c:pt>
                <c:pt idx="1432">
                  <c:v>2.6573237292749998</c:v>
                </c:pt>
                <c:pt idx="1433">
                  <c:v>2.7211306124019998</c:v>
                </c:pt>
                <c:pt idx="1434">
                  <c:v>2.7421149656280002</c:v>
                </c:pt>
                <c:pt idx="1435">
                  <c:v>2.7630993188540001</c:v>
                </c:pt>
                <c:pt idx="1436">
                  <c:v>2.7935997898360001</c:v>
                </c:pt>
                <c:pt idx="1437">
                  <c:v>2.7935997898360001</c:v>
                </c:pt>
                <c:pt idx="1438">
                  <c:v>2.8148440301350002</c:v>
                </c:pt>
                <c:pt idx="1439">
                  <c:v>2.8088652330800001</c:v>
                </c:pt>
                <c:pt idx="1440">
                  <c:v>2.7867436605170002</c:v>
                </c:pt>
                <c:pt idx="1441">
                  <c:v>2.7294207272570001</c:v>
                </c:pt>
                <c:pt idx="1442">
                  <c:v>2.7245677991070001</c:v>
                </c:pt>
                <c:pt idx="1443">
                  <c:v>2.6744658769809999</c:v>
                </c:pt>
                <c:pt idx="1444">
                  <c:v>2.6744658769809999</c:v>
                </c:pt>
                <c:pt idx="1445">
                  <c:v>2.6316433470799998</c:v>
                </c:pt>
                <c:pt idx="1446">
                  <c:v>2.6316433470799998</c:v>
                </c:pt>
                <c:pt idx="1447">
                  <c:v>2.5888208171790001</c:v>
                </c:pt>
                <c:pt idx="1448">
                  <c:v>2.5888208171790001</c:v>
                </c:pt>
                <c:pt idx="1449">
                  <c:v>2.545998287278</c:v>
                </c:pt>
                <c:pt idx="1450">
                  <c:v>2.5388611989609999</c:v>
                </c:pt>
                <c:pt idx="1451">
                  <c:v>2.497368467806</c:v>
                </c:pt>
                <c:pt idx="1452">
                  <c:v>2.476802902472</c:v>
                </c:pt>
                <c:pt idx="1453">
                  <c:v>2.480056845529</c:v>
                </c:pt>
                <c:pt idx="1454">
                  <c:v>2.480056845529</c:v>
                </c:pt>
                <c:pt idx="1455">
                  <c:v>2.4792030220800001</c:v>
                </c:pt>
                <c:pt idx="1456">
                  <c:v>2.4792030220800001</c:v>
                </c:pt>
                <c:pt idx="1457">
                  <c:v>2.4783491986309998</c:v>
                </c:pt>
                <c:pt idx="1458">
                  <c:v>2.4783491986309998</c:v>
                </c:pt>
                <c:pt idx="1459">
                  <c:v>2.4989066401320001</c:v>
                </c:pt>
                <c:pt idx="1460">
                  <c:v>2.4989066401320001</c:v>
                </c:pt>
                <c:pt idx="1461">
                  <c:v>2.4980528166829998</c:v>
                </c:pt>
                <c:pt idx="1462">
                  <c:v>2.4980528166829998</c:v>
                </c:pt>
                <c:pt idx="1463">
                  <c:v>2.5181833464609999</c:v>
                </c:pt>
                <c:pt idx="1464">
                  <c:v>2.5181833464609999</c:v>
                </c:pt>
                <c:pt idx="1465">
                  <c:v>2.6711162619120001</c:v>
                </c:pt>
                <c:pt idx="1466">
                  <c:v>2.6700726999189999</c:v>
                </c:pt>
                <c:pt idx="1467">
                  <c:v>2.6265860851129998</c:v>
                </c:pt>
                <c:pt idx="1468">
                  <c:v>2.595231790683</c:v>
                </c:pt>
                <c:pt idx="1469">
                  <c:v>2.5400872018620002</c:v>
                </c:pt>
                <c:pt idx="1470">
                  <c:v>2.4754264952859999</c:v>
                </c:pt>
                <c:pt idx="1471">
                  <c:v>2.4326039653849998</c:v>
                </c:pt>
                <c:pt idx="1472">
                  <c:v>2.3893545237599998</c:v>
                </c:pt>
                <c:pt idx="1473">
                  <c:v>2.3465319938590001</c:v>
                </c:pt>
                <c:pt idx="1474">
                  <c:v>2.303709463958</c:v>
                </c:pt>
                <c:pt idx="1475">
                  <c:v>2.2344156705259999</c:v>
                </c:pt>
                <c:pt idx="1476">
                  <c:v>2.196226227481</c:v>
                </c:pt>
                <c:pt idx="1477">
                  <c:v>2.1525498741310001</c:v>
                </c:pt>
                <c:pt idx="1478">
                  <c:v>2.1093004325060001</c:v>
                </c:pt>
                <c:pt idx="1479">
                  <c:v>2.0789335994889999</c:v>
                </c:pt>
                <c:pt idx="1480">
                  <c:v>2.0383126752440002</c:v>
                </c:pt>
                <c:pt idx="1481">
                  <c:v>2.0252086550459998</c:v>
                </c:pt>
                <c:pt idx="1482">
                  <c:v>2.0342821907070001</c:v>
                </c:pt>
                <c:pt idx="1483">
                  <c:v>2.0628728702650001</c:v>
                </c:pt>
                <c:pt idx="1484">
                  <c:v>2.1328681489869998</c:v>
                </c:pt>
                <c:pt idx="1485">
                  <c:v>2.1889687281649999</c:v>
                </c:pt>
                <c:pt idx="1486">
                  <c:v>2.2545489369170002</c:v>
                </c:pt>
                <c:pt idx="1487">
                  <c:v>2.2506410526699998</c:v>
                </c:pt>
                <c:pt idx="1488">
                  <c:v>2.2283759642700001</c:v>
                </c:pt>
                <c:pt idx="1489">
                  <c:v>2.2273324022769998</c:v>
                </c:pt>
                <c:pt idx="1490">
                  <c:v>2.152491493041</c:v>
                </c:pt>
                <c:pt idx="1491">
                  <c:v>2.0897829041790001</c:v>
                </c:pt>
                <c:pt idx="1492">
                  <c:v>2.0608902216230001</c:v>
                </c:pt>
                <c:pt idx="1493">
                  <c:v>2.0663793845140002</c:v>
                </c:pt>
                <c:pt idx="1494">
                  <c:v>2.1157697871000001</c:v>
                </c:pt>
                <c:pt idx="1495">
                  <c:v>2.1577384935519999</c:v>
                </c:pt>
                <c:pt idx="1496">
                  <c:v>2.2425297299050002</c:v>
                </c:pt>
                <c:pt idx="1497">
                  <c:v>2.3273209662580001</c:v>
                </c:pt>
                <c:pt idx="1498">
                  <c:v>2.3627218000250001</c:v>
                </c:pt>
                <c:pt idx="1499">
                  <c:v>2.4549347325120001</c:v>
                </c:pt>
                <c:pt idx="1500">
                  <c:v>2.412112202611</c:v>
                </c:pt>
                <c:pt idx="1501">
                  <c:v>2.506419556719</c:v>
                </c:pt>
                <c:pt idx="1502">
                  <c:v>2.5696097895780001</c:v>
                </c:pt>
                <c:pt idx="1503">
                  <c:v>2.584183899064</c:v>
                </c:pt>
                <c:pt idx="1504">
                  <c:v>2.493488145168</c:v>
                </c:pt>
                <c:pt idx="1505">
                  <c:v>2.4149090217290001</c:v>
                </c:pt>
                <c:pt idx="1506">
                  <c:v>2.3312872315950002</c:v>
                </c:pt>
                <c:pt idx="1507">
                  <c:v>2.2586556817529999</c:v>
                </c:pt>
                <c:pt idx="1508">
                  <c:v>2.1833604946560001</c:v>
                </c:pt>
                <c:pt idx="1509">
                  <c:v>2.1059508174369999</c:v>
                </c:pt>
                <c:pt idx="1510">
                  <c:v>2.107741657389</c:v>
                </c:pt>
                <c:pt idx="1511">
                  <c:v>2.1470657004399998</c:v>
                </c:pt>
                <c:pt idx="1512">
                  <c:v>2.1773764328769998</c:v>
                </c:pt>
                <c:pt idx="1513">
                  <c:v>2.252841290019</c:v>
                </c:pt>
                <c:pt idx="1514">
                  <c:v>2.2948099964709998</c:v>
                </c:pt>
                <c:pt idx="1515">
                  <c:v>2.3367787029230001</c:v>
                </c:pt>
                <c:pt idx="1516">
                  <c:v>2.3880737885859999</c:v>
                </c:pt>
                <c:pt idx="1517">
                  <c:v>2.451643498533</c:v>
                </c:pt>
                <c:pt idx="1518">
                  <c:v>2.5148337313920002</c:v>
                </c:pt>
                <c:pt idx="1519">
                  <c:v>2.5202769340679998</c:v>
                </c:pt>
                <c:pt idx="1520">
                  <c:v>2.5007465566880001</c:v>
                </c:pt>
                <c:pt idx="1521">
                  <c:v>2.4980254505469999</c:v>
                </c:pt>
                <c:pt idx="1522">
                  <c:v>2.5008113232109999</c:v>
                </c:pt>
                <c:pt idx="1523">
                  <c:v>2.5423531179380001</c:v>
                </c:pt>
                <c:pt idx="1524">
                  <c:v>2.521718139051</c:v>
                </c:pt>
                <c:pt idx="1525">
                  <c:v>2.4973960294149999</c:v>
                </c:pt>
              </c:numCache>
            </c:numRef>
          </c:yVal>
          <c:smooth val="0"/>
          <c:extLst>
            <c:ext xmlns:c16="http://schemas.microsoft.com/office/drawing/2014/chart" uri="{C3380CC4-5D6E-409C-BE32-E72D297353CC}">
              <c16:uniqueId val="{00000000-7431-48CC-882C-1107194C3CDE}"/>
            </c:ext>
          </c:extLst>
        </c:ser>
        <c:ser>
          <c:idx val="1"/>
          <c:order val="1"/>
          <c:tx>
            <c:v>O+</c:v>
          </c:tx>
          <c:spPr>
            <a:ln w="25400" cap="rnd">
              <a:solidFill>
                <a:srgbClr val="FF0000"/>
              </a:solidFill>
              <a:round/>
            </a:ln>
            <a:effectLst/>
          </c:spPr>
          <c:marker>
            <c:symbol val="circle"/>
            <c:size val="5"/>
            <c:spPr>
              <a:noFill/>
              <a:ln w="9525">
                <a:noFill/>
              </a:ln>
              <a:effectLst/>
            </c:spPr>
          </c:marker>
          <c:trendline>
            <c:spPr>
              <a:ln w="19050" cap="rnd">
                <a:solidFill>
                  <a:schemeClr val="accent2"/>
                </a:solidFill>
                <a:prstDash val="sysDot"/>
              </a:ln>
              <a:effectLst/>
            </c:spPr>
            <c:trendlineType val="poly"/>
            <c:order val="5"/>
            <c:dispRSqr val="0"/>
            <c:dispEq val="1"/>
            <c:trendlineLbl>
              <c:layout>
                <c:manualLayout>
                  <c:x val="5.9159679594345684E-2"/>
                  <c:y val="-0.2891424421003978"/>
                </c:manualLayout>
              </c:layout>
              <c:numFmt formatCode="#,##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'Blood by month'!$A$2:$A$927</c:f>
              <c:numCache>
                <c:formatCode>0.00</c:formatCode>
                <c:ptCount val="926"/>
                <c:pt idx="0">
                  <c:v>1.8517699377479999</c:v>
                </c:pt>
                <c:pt idx="1">
                  <c:v>2.0302394869309999</c:v>
                </c:pt>
                <c:pt idx="2">
                  <c:v>2.1097560975610001</c:v>
                </c:pt>
                <c:pt idx="3">
                  <c:v>2.1535457209120001</c:v>
                </c:pt>
                <c:pt idx="4">
                  <c:v>2.1535457209120001</c:v>
                </c:pt>
                <c:pt idx="5">
                  <c:v>2.1665253244890001</c:v>
                </c:pt>
                <c:pt idx="6">
                  <c:v>2.2406017763310002</c:v>
                </c:pt>
                <c:pt idx="7">
                  <c:v>2.4117100360569999</c:v>
                </c:pt>
                <c:pt idx="8">
                  <c:v>2.6566907824269999</c:v>
                </c:pt>
                <c:pt idx="9">
                  <c:v>2.7761773044979998</c:v>
                </c:pt>
                <c:pt idx="10">
                  <c:v>2.8918098395160001</c:v>
                </c:pt>
                <c:pt idx="11">
                  <c:v>2.9600215895259998</c:v>
                </c:pt>
                <c:pt idx="12">
                  <c:v>3.2195121951219998</c:v>
                </c:pt>
                <c:pt idx="13">
                  <c:v>3.2568120249520001</c:v>
                </c:pt>
                <c:pt idx="14">
                  <c:v>3.311975340154</c:v>
                </c:pt>
                <c:pt idx="15">
                  <c:v>3.3217100428370001</c:v>
                </c:pt>
                <c:pt idx="16">
                  <c:v>3.3217100428370001</c:v>
                </c:pt>
                <c:pt idx="17">
                  <c:v>3.3217100428370001</c:v>
                </c:pt>
                <c:pt idx="18">
                  <c:v>3.3383981045789999</c:v>
                </c:pt>
                <c:pt idx="19">
                  <c:v>3.384290274369</c:v>
                </c:pt>
                <c:pt idx="20">
                  <c:v>3.4830279730079998</c:v>
                </c:pt>
                <c:pt idx="21">
                  <c:v>3.647127246802</c:v>
                </c:pt>
                <c:pt idx="22">
                  <c:v>4.6196704005319997</c:v>
                </c:pt>
                <c:pt idx="23">
                  <c:v>5.1268020545750002</c:v>
                </c:pt>
                <c:pt idx="24">
                  <c:v>5.4390243902439996</c:v>
                </c:pt>
                <c:pt idx="25">
                  <c:v>5.4488507423729997</c:v>
                </c:pt>
                <c:pt idx="26">
                  <c:v>6.0153022751440002</c:v>
                </c:pt>
                <c:pt idx="27">
                  <c:v>6.3314205202610001</c:v>
                </c:pt>
                <c:pt idx="28">
                  <c:v>6.6396212071949998</c:v>
                </c:pt>
                <c:pt idx="29">
                  <c:v>6.8359377112970003</c:v>
                </c:pt>
                <c:pt idx="30">
                  <c:v>6.9949378551140002</c:v>
                </c:pt>
                <c:pt idx="31">
                  <c:v>7.2204584672639998</c:v>
                </c:pt>
                <c:pt idx="32">
                  <c:v>7.3353279589199998</c:v>
                </c:pt>
                <c:pt idx="33">
                  <c:v>7.4491158169440004</c:v>
                </c:pt>
                <c:pt idx="34">
                  <c:v>7.5722057241989997</c:v>
                </c:pt>
                <c:pt idx="35">
                  <c:v>7.7281927457580002</c:v>
                </c:pt>
                <c:pt idx="36">
                  <c:v>8.0203265376930002</c:v>
                </c:pt>
                <c:pt idx="37">
                  <c:v>8.1695919788280005</c:v>
                </c:pt>
                <c:pt idx="38">
                  <c:v>8.2134146341459999</c:v>
                </c:pt>
                <c:pt idx="39">
                  <c:v>8.2280001949250003</c:v>
                </c:pt>
                <c:pt idx="40">
                  <c:v>8.2772299770629996</c:v>
                </c:pt>
                <c:pt idx="41">
                  <c:v>8.3695176073940001</c:v>
                </c:pt>
                <c:pt idx="42">
                  <c:v>8.4940820682520002</c:v>
                </c:pt>
                <c:pt idx="43">
                  <c:v>8.8250619594639996</c:v>
                </c:pt>
                <c:pt idx="44">
                  <c:v>9.7699770998660007</c:v>
                </c:pt>
                <c:pt idx="45">
                  <c:v>10.530952715290001</c:v>
                </c:pt>
                <c:pt idx="46">
                  <c:v>11.35868057769</c:v>
                </c:pt>
                <c:pt idx="47">
                  <c:v>12.10630574372</c:v>
                </c:pt>
                <c:pt idx="48">
                  <c:v>12.94307297289</c:v>
                </c:pt>
                <c:pt idx="49">
                  <c:v>13.20731707317</c:v>
                </c:pt>
                <c:pt idx="50">
                  <c:v>13.255278794640001</c:v>
                </c:pt>
                <c:pt idx="51">
                  <c:v>13.886025720839999</c:v>
                </c:pt>
                <c:pt idx="52">
                  <c:v>14.07021247636</c:v>
                </c:pt>
                <c:pt idx="53">
                  <c:v>14.19431337995</c:v>
                </c:pt>
                <c:pt idx="54">
                  <c:v>14.280899255850001</c:v>
                </c:pt>
                <c:pt idx="55">
                  <c:v>14.333049448800001</c:v>
                </c:pt>
                <c:pt idx="56">
                  <c:v>14.39006699308</c:v>
                </c:pt>
                <c:pt idx="57">
                  <c:v>14.68210807356</c:v>
                </c:pt>
                <c:pt idx="58">
                  <c:v>14.8037918571</c:v>
                </c:pt>
                <c:pt idx="59">
                  <c:v>14.996399903029999</c:v>
                </c:pt>
                <c:pt idx="60">
                  <c:v>15.17857791038</c:v>
                </c:pt>
                <c:pt idx="61">
                  <c:v>15.23698612648</c:v>
                </c:pt>
                <c:pt idx="62">
                  <c:v>15.26034941292</c:v>
                </c:pt>
                <c:pt idx="63">
                  <c:v>15.26034941292</c:v>
                </c:pt>
                <c:pt idx="64">
                  <c:v>15.34223891185</c:v>
                </c:pt>
                <c:pt idx="65">
                  <c:v>15.42682926829</c:v>
                </c:pt>
                <c:pt idx="66">
                  <c:v>15.57283336903</c:v>
                </c:pt>
                <c:pt idx="67">
                  <c:v>15.70703319887</c:v>
                </c:pt>
                <c:pt idx="68">
                  <c:v>15.70703319887</c:v>
                </c:pt>
                <c:pt idx="69">
                  <c:v>16.536585365850001</c:v>
                </c:pt>
                <c:pt idx="70">
                  <c:v>18.559336743159999</c:v>
                </c:pt>
                <c:pt idx="71">
                  <c:v>18.608861815520001</c:v>
                </c:pt>
                <c:pt idx="72">
                  <c:v>19.089652744049999</c:v>
                </c:pt>
                <c:pt idx="73">
                  <c:v>19.17855416802</c:v>
                </c:pt>
                <c:pt idx="74">
                  <c:v>19.693671685599998</c:v>
                </c:pt>
                <c:pt idx="75">
                  <c:v>20.09324645493</c:v>
                </c:pt>
                <c:pt idx="76">
                  <c:v>20.420731707320002</c:v>
                </c:pt>
                <c:pt idx="77">
                  <c:v>21.953930977550002</c:v>
                </c:pt>
                <c:pt idx="78">
                  <c:v>22.042933973509999</c:v>
                </c:pt>
                <c:pt idx="79">
                  <c:v>22.150479260289998</c:v>
                </c:pt>
                <c:pt idx="80">
                  <c:v>22.432878349540001</c:v>
                </c:pt>
                <c:pt idx="81">
                  <c:v>22.9268449771</c:v>
                </c:pt>
                <c:pt idx="82">
                  <c:v>23.158948102490001</c:v>
                </c:pt>
                <c:pt idx="83">
                  <c:v>23.75</c:v>
                </c:pt>
                <c:pt idx="84">
                  <c:v>25.194752567809999</c:v>
                </c:pt>
                <c:pt idx="85">
                  <c:v>25.57575955966</c:v>
                </c:pt>
                <c:pt idx="86">
                  <c:v>25.840260281279999</c:v>
                </c:pt>
                <c:pt idx="87">
                  <c:v>26.200901817590001</c:v>
                </c:pt>
                <c:pt idx="88">
                  <c:v>26.412693458740002</c:v>
                </c:pt>
                <c:pt idx="89">
                  <c:v>26.642703525809999</c:v>
                </c:pt>
                <c:pt idx="90">
                  <c:v>26.642703525809999</c:v>
                </c:pt>
                <c:pt idx="91">
                  <c:v>27.102919435899999</c:v>
                </c:pt>
                <c:pt idx="92">
                  <c:v>27.368610871630001</c:v>
                </c:pt>
                <c:pt idx="93">
                  <c:v>27.715926780389999</c:v>
                </c:pt>
                <c:pt idx="94">
                  <c:v>28.18902439024</c:v>
                </c:pt>
                <c:pt idx="95">
                  <c:v>28.293877342910001</c:v>
                </c:pt>
                <c:pt idx="96">
                  <c:v>28.299187180739999</c:v>
                </c:pt>
                <c:pt idx="97">
                  <c:v>28.904508693010001</c:v>
                </c:pt>
                <c:pt idx="98">
                  <c:v>29.031708808059999</c:v>
                </c:pt>
                <c:pt idx="99">
                  <c:v>29.45614184503</c:v>
                </c:pt>
                <c:pt idx="100">
                  <c:v>29.645644057249999</c:v>
                </c:pt>
                <c:pt idx="101">
                  <c:v>30.06733283518</c:v>
                </c:pt>
                <c:pt idx="102">
                  <c:v>30.147435531540001</c:v>
                </c:pt>
                <c:pt idx="103">
                  <c:v>30.295798581180001</c:v>
                </c:pt>
                <c:pt idx="104">
                  <c:v>30.40843681718</c:v>
                </c:pt>
                <c:pt idx="105">
                  <c:v>30.44778355831</c:v>
                </c:pt>
                <c:pt idx="106">
                  <c:v>30.57183148392</c:v>
                </c:pt>
                <c:pt idx="107">
                  <c:v>30.790422905380002</c:v>
                </c:pt>
                <c:pt idx="108">
                  <c:v>31.304931261170001</c:v>
                </c:pt>
                <c:pt idx="109">
                  <c:v>32.57306884015</c:v>
                </c:pt>
                <c:pt idx="110">
                  <c:v>32.780701490390001</c:v>
                </c:pt>
                <c:pt idx="111">
                  <c:v>32.858707967809998</c:v>
                </c:pt>
                <c:pt idx="112">
                  <c:v>32.889232727829999</c:v>
                </c:pt>
                <c:pt idx="113">
                  <c:v>33.049908290810002</c:v>
                </c:pt>
                <c:pt idx="114">
                  <c:v>33.147982616299998</c:v>
                </c:pt>
                <c:pt idx="115">
                  <c:v>35.921712230719997</c:v>
                </c:pt>
                <c:pt idx="116">
                  <c:v>36.004162212529998</c:v>
                </c:pt>
                <c:pt idx="117">
                  <c:v>36.338517643510002</c:v>
                </c:pt>
                <c:pt idx="118">
                  <c:v>36.379900665299999</c:v>
                </c:pt>
                <c:pt idx="119">
                  <c:v>36.619801385869998</c:v>
                </c:pt>
                <c:pt idx="120">
                  <c:v>36.873985289259998</c:v>
                </c:pt>
                <c:pt idx="121">
                  <c:v>37.1481145168</c:v>
                </c:pt>
                <c:pt idx="122">
                  <c:v>37.321522020590002</c:v>
                </c:pt>
                <c:pt idx="123">
                  <c:v>37.838007903769999</c:v>
                </c:pt>
                <c:pt idx="124">
                  <c:v>38.263938587299997</c:v>
                </c:pt>
                <c:pt idx="125">
                  <c:v>38.682442305359999</c:v>
                </c:pt>
                <c:pt idx="126">
                  <c:v>39.227119342910001</c:v>
                </c:pt>
                <c:pt idx="127">
                  <c:v>39.314658146230002</c:v>
                </c:pt>
                <c:pt idx="128">
                  <c:v>39.823639935599999</c:v>
                </c:pt>
                <c:pt idx="129">
                  <c:v>39.823639935599999</c:v>
                </c:pt>
                <c:pt idx="130">
                  <c:v>42.786353652480003</c:v>
                </c:pt>
                <c:pt idx="131">
                  <c:v>44.026395840329997</c:v>
                </c:pt>
                <c:pt idx="132">
                  <c:v>44.721453611880001</c:v>
                </c:pt>
                <c:pt idx="133">
                  <c:v>45.155899485889996</c:v>
                </c:pt>
                <c:pt idx="134">
                  <c:v>45.690102884540003</c:v>
                </c:pt>
                <c:pt idx="135">
                  <c:v>46.145316124270003</c:v>
                </c:pt>
                <c:pt idx="136">
                  <c:v>46.36596938508</c:v>
                </c:pt>
                <c:pt idx="137">
                  <c:v>46.57137161168</c:v>
                </c:pt>
                <c:pt idx="138">
                  <c:v>46.751927168590001</c:v>
                </c:pt>
                <c:pt idx="139">
                  <c:v>46.79689222383</c:v>
                </c:pt>
                <c:pt idx="140">
                  <c:v>47.011055682849999</c:v>
                </c:pt>
                <c:pt idx="141">
                  <c:v>47.011055682849999</c:v>
                </c:pt>
                <c:pt idx="142">
                  <c:v>47.011055682849999</c:v>
                </c:pt>
                <c:pt idx="143">
                  <c:v>47.011055682849999</c:v>
                </c:pt>
                <c:pt idx="144">
                  <c:v>47.046656881239997</c:v>
                </c:pt>
                <c:pt idx="145">
                  <c:v>47.046656881239997</c:v>
                </c:pt>
                <c:pt idx="146">
                  <c:v>47.316544559759997</c:v>
                </c:pt>
                <c:pt idx="147">
                  <c:v>47.316544559759997</c:v>
                </c:pt>
                <c:pt idx="148">
                  <c:v>48.242369147509997</c:v>
                </c:pt>
                <c:pt idx="149">
                  <c:v>48.242369147509997</c:v>
                </c:pt>
                <c:pt idx="150">
                  <c:v>48.264493471789997</c:v>
                </c:pt>
                <c:pt idx="151">
                  <c:v>52.049684304049997</c:v>
                </c:pt>
                <c:pt idx="152">
                  <c:v>52.438454632149998</c:v>
                </c:pt>
                <c:pt idx="153">
                  <c:v>52.911300508099998</c:v>
                </c:pt>
                <c:pt idx="154">
                  <c:v>53.165723934079999</c:v>
                </c:pt>
                <c:pt idx="155">
                  <c:v>53.213738670300003</c:v>
                </c:pt>
                <c:pt idx="156">
                  <c:v>53.391302355820002</c:v>
                </c:pt>
                <c:pt idx="157">
                  <c:v>53.557410532150001</c:v>
                </c:pt>
                <c:pt idx="158">
                  <c:v>53.68267306117</c:v>
                </c:pt>
                <c:pt idx="159">
                  <c:v>53.723263821449997</c:v>
                </c:pt>
                <c:pt idx="160">
                  <c:v>54.183584619480001</c:v>
                </c:pt>
                <c:pt idx="161">
                  <c:v>54.397907012419999</c:v>
                </c:pt>
                <c:pt idx="162">
                  <c:v>54.467698870630002</c:v>
                </c:pt>
                <c:pt idx="163">
                  <c:v>56.826880887919998</c:v>
                </c:pt>
                <c:pt idx="164">
                  <c:v>56.969656527269997</c:v>
                </c:pt>
                <c:pt idx="165">
                  <c:v>57.290901715799997</c:v>
                </c:pt>
                <c:pt idx="166">
                  <c:v>57.466126364090002</c:v>
                </c:pt>
                <c:pt idx="167">
                  <c:v>57.524534580180003</c:v>
                </c:pt>
                <c:pt idx="168">
                  <c:v>57.61539180522</c:v>
                </c:pt>
                <c:pt idx="169">
                  <c:v>58.316290398379998</c:v>
                </c:pt>
                <c:pt idx="170">
                  <c:v>59.159964630879998</c:v>
                </c:pt>
                <c:pt idx="171">
                  <c:v>60.055557277689999</c:v>
                </c:pt>
                <c:pt idx="172">
                  <c:v>60.68377009081</c:v>
                </c:pt>
                <c:pt idx="173">
                  <c:v>61.201915865609998</c:v>
                </c:pt>
                <c:pt idx="174">
                  <c:v>61.486558572050001</c:v>
                </c:pt>
                <c:pt idx="175">
                  <c:v>61.6689220023</c:v>
                </c:pt>
                <c:pt idx="176">
                  <c:v>62.013665978630002</c:v>
                </c:pt>
                <c:pt idx="177">
                  <c:v>62.094435930019998</c:v>
                </c:pt>
                <c:pt idx="178">
                  <c:v>62.120811892989998</c:v>
                </c:pt>
                <c:pt idx="179">
                  <c:v>62.219288097789999</c:v>
                </c:pt>
                <c:pt idx="180">
                  <c:v>62.231889129590002</c:v>
                </c:pt>
                <c:pt idx="181">
                  <c:v>62.305077096669997</c:v>
                </c:pt>
                <c:pt idx="182">
                  <c:v>62.338285456569999</c:v>
                </c:pt>
                <c:pt idx="183">
                  <c:v>62.604267108830001</c:v>
                </c:pt>
                <c:pt idx="184">
                  <c:v>62.641541984360003</c:v>
                </c:pt>
                <c:pt idx="185">
                  <c:v>62.645492432890002</c:v>
                </c:pt>
                <c:pt idx="186">
                  <c:v>62.853583874759998</c:v>
                </c:pt>
                <c:pt idx="187">
                  <c:v>62.9065487047</c:v>
                </c:pt>
                <c:pt idx="188">
                  <c:v>65.282177389850006</c:v>
                </c:pt>
                <c:pt idx="189">
                  <c:v>65.341530009340005</c:v>
                </c:pt>
                <c:pt idx="190">
                  <c:v>66.371774697449993</c:v>
                </c:pt>
                <c:pt idx="191">
                  <c:v>66.817811880440004</c:v>
                </c:pt>
                <c:pt idx="192">
                  <c:v>67.562681852240004</c:v>
                </c:pt>
                <c:pt idx="193">
                  <c:v>68.246631105909998</c:v>
                </c:pt>
                <c:pt idx="194">
                  <c:v>68.306000149810004</c:v>
                </c:pt>
                <c:pt idx="195">
                  <c:v>68.545341251940002</c:v>
                </c:pt>
                <c:pt idx="196">
                  <c:v>68.841641815450004</c:v>
                </c:pt>
                <c:pt idx="197">
                  <c:v>68.910013786060006</c:v>
                </c:pt>
                <c:pt idx="198">
                  <c:v>68.951195668620002</c:v>
                </c:pt>
                <c:pt idx="199">
                  <c:v>68.951195668620002</c:v>
                </c:pt>
                <c:pt idx="200">
                  <c:v>72.269494039639994</c:v>
                </c:pt>
                <c:pt idx="201">
                  <c:v>72.269494039639994</c:v>
                </c:pt>
                <c:pt idx="202">
                  <c:v>72.891736235120007</c:v>
                </c:pt>
                <c:pt idx="203">
                  <c:v>72.891736235120007</c:v>
                </c:pt>
                <c:pt idx="204">
                  <c:v>73.245902418170004</c:v>
                </c:pt>
                <c:pt idx="205">
                  <c:v>73.622015930909996</c:v>
                </c:pt>
                <c:pt idx="206">
                  <c:v>74.316011734889997</c:v>
                </c:pt>
                <c:pt idx="207">
                  <c:v>75.148476309759999</c:v>
                </c:pt>
                <c:pt idx="208">
                  <c:v>75.290979649730005</c:v>
                </c:pt>
                <c:pt idx="209">
                  <c:v>75.539956773040004</c:v>
                </c:pt>
                <c:pt idx="210">
                  <c:v>75.598349634640002</c:v>
                </c:pt>
                <c:pt idx="211">
                  <c:v>75.650980663499993</c:v>
                </c:pt>
                <c:pt idx="212">
                  <c:v>78.551492374839995</c:v>
                </c:pt>
                <c:pt idx="213">
                  <c:v>81.563116987209995</c:v>
                </c:pt>
                <c:pt idx="214">
                  <c:v>81.743260925260003</c:v>
                </c:pt>
                <c:pt idx="215">
                  <c:v>81.774346296510004</c:v>
                </c:pt>
                <c:pt idx="216">
                  <c:v>81.956768702719998</c:v>
                </c:pt>
                <c:pt idx="217">
                  <c:v>82.019271604790006</c:v>
                </c:pt>
                <c:pt idx="218">
                  <c:v>82.151203569830002</c:v>
                </c:pt>
                <c:pt idx="219">
                  <c:v>82.307683323589998</c:v>
                </c:pt>
                <c:pt idx="220">
                  <c:v>82.487857769420003</c:v>
                </c:pt>
                <c:pt idx="221">
                  <c:v>82.556981182059999</c:v>
                </c:pt>
                <c:pt idx="222">
                  <c:v>82.58794104479</c:v>
                </c:pt>
                <c:pt idx="223">
                  <c:v>82.623999893420006</c:v>
                </c:pt>
                <c:pt idx="224">
                  <c:v>82.706739517490007</c:v>
                </c:pt>
                <c:pt idx="225">
                  <c:v>82.766566677290001</c:v>
                </c:pt>
                <c:pt idx="226">
                  <c:v>82.852788138600005</c:v>
                </c:pt>
                <c:pt idx="227">
                  <c:v>83.001063407770005</c:v>
                </c:pt>
                <c:pt idx="228">
                  <c:v>83.01557524991</c:v>
                </c:pt>
                <c:pt idx="229">
                  <c:v>83.198420424899993</c:v>
                </c:pt>
                <c:pt idx="230">
                  <c:v>83.288566524770005</c:v>
                </c:pt>
                <c:pt idx="231">
                  <c:v>83.293980737349997</c:v>
                </c:pt>
                <c:pt idx="232">
                  <c:v>83.468425488340003</c:v>
                </c:pt>
                <c:pt idx="233">
                  <c:v>83.491737951120001</c:v>
                </c:pt>
                <c:pt idx="234">
                  <c:v>83.513052323690005</c:v>
                </c:pt>
                <c:pt idx="235">
                  <c:v>86.027744035170002</c:v>
                </c:pt>
                <c:pt idx="236">
                  <c:v>88.856286217260006</c:v>
                </c:pt>
                <c:pt idx="237">
                  <c:v>88.949405866199996</c:v>
                </c:pt>
                <c:pt idx="238">
                  <c:v>88.999737184119994</c:v>
                </c:pt>
                <c:pt idx="239">
                  <c:v>89.004667511730005</c:v>
                </c:pt>
                <c:pt idx="240">
                  <c:v>89.042214824349998</c:v>
                </c:pt>
                <c:pt idx="241">
                  <c:v>89.118719834670003</c:v>
                </c:pt>
                <c:pt idx="242">
                  <c:v>89.204505252290005</c:v>
                </c:pt>
                <c:pt idx="243">
                  <c:v>89.325609319090006</c:v>
                </c:pt>
                <c:pt idx="244">
                  <c:v>89.450864870830003</c:v>
                </c:pt>
                <c:pt idx="245">
                  <c:v>89.536563535469995</c:v>
                </c:pt>
                <c:pt idx="246">
                  <c:v>89.700372788820005</c:v>
                </c:pt>
                <c:pt idx="247">
                  <c:v>89.863644791179993</c:v>
                </c:pt>
                <c:pt idx="248">
                  <c:v>89.86758146215</c:v>
                </c:pt>
                <c:pt idx="249">
                  <c:v>90.064714540210005</c:v>
                </c:pt>
                <c:pt idx="250">
                  <c:v>90.064714540210005</c:v>
                </c:pt>
                <c:pt idx="251">
                  <c:v>90.251325192400003</c:v>
                </c:pt>
                <c:pt idx="252">
                  <c:v>90.36972096097</c:v>
                </c:pt>
                <c:pt idx="253">
                  <c:v>92.175366724379998</c:v>
                </c:pt>
                <c:pt idx="254">
                  <c:v>92.2785017251</c:v>
                </c:pt>
                <c:pt idx="255">
                  <c:v>93.357743376619993</c:v>
                </c:pt>
                <c:pt idx="256">
                  <c:v>93.685061165389996</c:v>
                </c:pt>
                <c:pt idx="257">
                  <c:v>94.578706871660003</c:v>
                </c:pt>
                <c:pt idx="258">
                  <c:v>95.404209659160003</c:v>
                </c:pt>
                <c:pt idx="259">
                  <c:v>95.972206382829995</c:v>
                </c:pt>
                <c:pt idx="260">
                  <c:v>96.68140265113</c:v>
                </c:pt>
                <c:pt idx="261">
                  <c:v>97.409558411800006</c:v>
                </c:pt>
                <c:pt idx="262">
                  <c:v>98.24996807734</c:v>
                </c:pt>
                <c:pt idx="263">
                  <c:v>98.865049577229996</c:v>
                </c:pt>
                <c:pt idx="264">
                  <c:v>99.368458725919993</c:v>
                </c:pt>
                <c:pt idx="265">
                  <c:v>99.698511502589994</c:v>
                </c:pt>
                <c:pt idx="266">
                  <c:v>100.0716751054</c:v>
                </c:pt>
                <c:pt idx="267">
                  <c:v>100.5494867621</c:v>
                </c:pt>
                <c:pt idx="268">
                  <c:v>100.90950851629999</c:v>
                </c:pt>
                <c:pt idx="269">
                  <c:v>101.86357680570001</c:v>
                </c:pt>
                <c:pt idx="270">
                  <c:v>102.31621238610001</c:v>
                </c:pt>
                <c:pt idx="271">
                  <c:v>102.8244867791</c:v>
                </c:pt>
                <c:pt idx="272">
                  <c:v>103.3403719396</c:v>
                </c:pt>
                <c:pt idx="273">
                  <c:v>103.5267219623</c:v>
                </c:pt>
                <c:pt idx="274">
                  <c:v>103.8175886977</c:v>
                </c:pt>
                <c:pt idx="275">
                  <c:v>103.9470138877</c:v>
                </c:pt>
                <c:pt idx="276">
                  <c:v>104.2060496905</c:v>
                </c:pt>
                <c:pt idx="277">
                  <c:v>104.38077369689999</c:v>
                </c:pt>
                <c:pt idx="278">
                  <c:v>104.6614880866</c:v>
                </c:pt>
                <c:pt idx="279">
                  <c:v>104.8715325082</c:v>
                </c:pt>
                <c:pt idx="280">
                  <c:v>107.3581885607</c:v>
                </c:pt>
                <c:pt idx="281">
                  <c:v>107.37584082159999</c:v>
                </c:pt>
                <c:pt idx="282">
                  <c:v>108.4564990161</c:v>
                </c:pt>
                <c:pt idx="283">
                  <c:v>110.0567218921</c:v>
                </c:pt>
                <c:pt idx="284">
                  <c:v>110.09144233169999</c:v>
                </c:pt>
                <c:pt idx="285">
                  <c:v>110.7830929573</c:v>
                </c:pt>
                <c:pt idx="286">
                  <c:v>110.7863378582</c:v>
                </c:pt>
                <c:pt idx="287">
                  <c:v>111.02646052439999</c:v>
                </c:pt>
                <c:pt idx="288">
                  <c:v>111.02646052439999</c:v>
                </c:pt>
                <c:pt idx="289">
                  <c:v>111.02646052439999</c:v>
                </c:pt>
                <c:pt idx="290">
                  <c:v>111.0848687405</c:v>
                </c:pt>
                <c:pt idx="291">
                  <c:v>111.2965985238</c:v>
                </c:pt>
                <c:pt idx="292">
                  <c:v>111.6189794277</c:v>
                </c:pt>
                <c:pt idx="293">
                  <c:v>111.84212265319999</c:v>
                </c:pt>
                <c:pt idx="294">
                  <c:v>115.2571113802</c:v>
                </c:pt>
                <c:pt idx="295">
                  <c:v>115.2599957366</c:v>
                </c:pt>
                <c:pt idx="296">
                  <c:v>116.13735642739999</c:v>
                </c:pt>
                <c:pt idx="297">
                  <c:v>116.1646135949</c:v>
                </c:pt>
                <c:pt idx="298">
                  <c:v>116.47920884369999</c:v>
                </c:pt>
                <c:pt idx="299">
                  <c:v>116.6000910946</c:v>
                </c:pt>
                <c:pt idx="300">
                  <c:v>117.0363119715</c:v>
                </c:pt>
                <c:pt idx="301">
                  <c:v>117.1249862632</c:v>
                </c:pt>
                <c:pt idx="302">
                  <c:v>117.3018038628</c:v>
                </c:pt>
                <c:pt idx="303">
                  <c:v>117.452268934</c:v>
                </c:pt>
                <c:pt idx="304">
                  <c:v>117.5311130021</c:v>
                </c:pt>
                <c:pt idx="305">
                  <c:v>117.5833506388</c:v>
                </c:pt>
                <c:pt idx="306">
                  <c:v>117.7531400781</c:v>
                </c:pt>
                <c:pt idx="307">
                  <c:v>117.85210955540001</c:v>
                </c:pt>
                <c:pt idx="308">
                  <c:v>118.0549158613</c:v>
                </c:pt>
                <c:pt idx="309">
                  <c:v>118.4443039686</c:v>
                </c:pt>
                <c:pt idx="310">
                  <c:v>119.0684838335</c:v>
                </c:pt>
                <c:pt idx="311">
                  <c:v>124.6397468902</c:v>
                </c:pt>
                <c:pt idx="312">
                  <c:v>125.04465489499999</c:v>
                </c:pt>
                <c:pt idx="313">
                  <c:v>125.2364930793</c:v>
                </c:pt>
                <c:pt idx="314">
                  <c:v>125.4094687616</c:v>
                </c:pt>
                <c:pt idx="315">
                  <c:v>125.4359439437</c:v>
                </c:pt>
                <c:pt idx="316">
                  <c:v>128.3716761414</c:v>
                </c:pt>
                <c:pt idx="317">
                  <c:v>128.4230902546</c:v>
                </c:pt>
                <c:pt idx="318">
                  <c:v>128.5596980352</c:v>
                </c:pt>
                <c:pt idx="319">
                  <c:v>129.12455897230001</c:v>
                </c:pt>
                <c:pt idx="320">
                  <c:v>130.97240276400001</c:v>
                </c:pt>
                <c:pt idx="321">
                  <c:v>131.27088800370001</c:v>
                </c:pt>
                <c:pt idx="322">
                  <c:v>131.29141574600001</c:v>
                </c:pt>
                <c:pt idx="323">
                  <c:v>131.3526861311</c:v>
                </c:pt>
                <c:pt idx="324">
                  <c:v>131.49302393459999</c:v>
                </c:pt>
                <c:pt idx="325">
                  <c:v>131.54104846780001</c:v>
                </c:pt>
                <c:pt idx="326">
                  <c:v>131.581479933</c:v>
                </c:pt>
                <c:pt idx="327">
                  <c:v>131.5861525903</c:v>
                </c:pt>
                <c:pt idx="328">
                  <c:v>131.5861525903</c:v>
                </c:pt>
                <c:pt idx="329">
                  <c:v>131.62080953419999</c:v>
                </c:pt>
                <c:pt idx="330">
                  <c:v>131.6313652396</c:v>
                </c:pt>
                <c:pt idx="331">
                  <c:v>131.65266851390001</c:v>
                </c:pt>
                <c:pt idx="332">
                  <c:v>131.75354005060001</c:v>
                </c:pt>
                <c:pt idx="333">
                  <c:v>131.78758031269999</c:v>
                </c:pt>
                <c:pt idx="334">
                  <c:v>131.91490358199999</c:v>
                </c:pt>
                <c:pt idx="335">
                  <c:v>134.75445473569999</c:v>
                </c:pt>
                <c:pt idx="336">
                  <c:v>134.7548763993</c:v>
                </c:pt>
                <c:pt idx="337">
                  <c:v>134.76813549240001</c:v>
                </c:pt>
                <c:pt idx="338">
                  <c:v>134.79338641269999</c:v>
                </c:pt>
                <c:pt idx="339">
                  <c:v>134.82021748209999</c:v>
                </c:pt>
                <c:pt idx="340">
                  <c:v>134.84403308809999</c:v>
                </c:pt>
                <c:pt idx="341">
                  <c:v>134.85701269169999</c:v>
                </c:pt>
                <c:pt idx="342">
                  <c:v>134.85701269169999</c:v>
                </c:pt>
                <c:pt idx="343">
                  <c:v>134.85701269169999</c:v>
                </c:pt>
                <c:pt idx="344">
                  <c:v>134.85701269169999</c:v>
                </c:pt>
                <c:pt idx="345">
                  <c:v>134.85701269169999</c:v>
                </c:pt>
                <c:pt idx="346">
                  <c:v>134.85701269169999</c:v>
                </c:pt>
                <c:pt idx="347">
                  <c:v>134.85701269169999</c:v>
                </c:pt>
                <c:pt idx="348">
                  <c:v>134.8686943349</c:v>
                </c:pt>
                <c:pt idx="349">
                  <c:v>134.8686943349</c:v>
                </c:pt>
                <c:pt idx="350">
                  <c:v>134.9650678914</c:v>
                </c:pt>
                <c:pt idx="351">
                  <c:v>135.63578890630001</c:v>
                </c:pt>
                <c:pt idx="352">
                  <c:v>135.63578890630001</c:v>
                </c:pt>
                <c:pt idx="353">
                  <c:v>135.85481971659999</c:v>
                </c:pt>
                <c:pt idx="354">
                  <c:v>136.16029196380001</c:v>
                </c:pt>
                <c:pt idx="355">
                  <c:v>136.16029196380001</c:v>
                </c:pt>
                <c:pt idx="356">
                  <c:v>136.36027165089999</c:v>
                </c:pt>
                <c:pt idx="357">
                  <c:v>136.48130569790001</c:v>
                </c:pt>
                <c:pt idx="358">
                  <c:v>136.56138743150001</c:v>
                </c:pt>
                <c:pt idx="359">
                  <c:v>139.31481118440001</c:v>
                </c:pt>
                <c:pt idx="360">
                  <c:v>139.33462825780001</c:v>
                </c:pt>
                <c:pt idx="361">
                  <c:v>142.37755190050001</c:v>
                </c:pt>
                <c:pt idx="362">
                  <c:v>142.4041749454</c:v>
                </c:pt>
                <c:pt idx="363">
                  <c:v>142.4294319821</c:v>
                </c:pt>
                <c:pt idx="364">
                  <c:v>143.59766316330001</c:v>
                </c:pt>
                <c:pt idx="365">
                  <c:v>144.3123000935</c:v>
                </c:pt>
                <c:pt idx="366">
                  <c:v>144.77337941659999</c:v>
                </c:pt>
                <c:pt idx="367">
                  <c:v>145.12143491</c:v>
                </c:pt>
                <c:pt idx="368">
                  <c:v>145.17373139439999</c:v>
                </c:pt>
                <c:pt idx="369">
                  <c:v>145.1835852975</c:v>
                </c:pt>
                <c:pt idx="370">
                  <c:v>145.78111904759999</c:v>
                </c:pt>
                <c:pt idx="371">
                  <c:v>145.836341361</c:v>
                </c:pt>
                <c:pt idx="372">
                  <c:v>146.3748255644</c:v>
                </c:pt>
                <c:pt idx="373">
                  <c:v>146.61136021019999</c:v>
                </c:pt>
                <c:pt idx="374">
                  <c:v>146.69330624169999</c:v>
                </c:pt>
                <c:pt idx="375">
                  <c:v>146.8529782503</c:v>
                </c:pt>
                <c:pt idx="376">
                  <c:v>147.04733048169999</c:v>
                </c:pt>
                <c:pt idx="377">
                  <c:v>147.08030040329999</c:v>
                </c:pt>
                <c:pt idx="378">
                  <c:v>147.3760361583</c:v>
                </c:pt>
                <c:pt idx="379">
                  <c:v>147.49820237380001</c:v>
                </c:pt>
                <c:pt idx="380">
                  <c:v>147.7727734007</c:v>
                </c:pt>
                <c:pt idx="381">
                  <c:v>147.9650624688</c:v>
                </c:pt>
                <c:pt idx="382">
                  <c:v>148.24501143129999</c:v>
                </c:pt>
                <c:pt idx="383">
                  <c:v>148.62289457689999</c:v>
                </c:pt>
                <c:pt idx="384">
                  <c:v>148.82044444300001</c:v>
                </c:pt>
                <c:pt idx="385">
                  <c:v>148.96475024559999</c:v>
                </c:pt>
                <c:pt idx="386">
                  <c:v>149.17406117039999</c:v>
                </c:pt>
                <c:pt idx="387">
                  <c:v>149.17406117039999</c:v>
                </c:pt>
                <c:pt idx="388">
                  <c:v>149.3682889113</c:v>
                </c:pt>
                <c:pt idx="389">
                  <c:v>149.3682889113</c:v>
                </c:pt>
                <c:pt idx="390">
                  <c:v>149.50494916049999</c:v>
                </c:pt>
                <c:pt idx="391">
                  <c:v>149.69499597149999</c:v>
                </c:pt>
                <c:pt idx="392">
                  <c:v>149.88647840530001</c:v>
                </c:pt>
                <c:pt idx="393">
                  <c:v>150.16775307099999</c:v>
                </c:pt>
                <c:pt idx="394">
                  <c:v>150.5706399661</c:v>
                </c:pt>
                <c:pt idx="395">
                  <c:v>150.78662056959999</c:v>
                </c:pt>
                <c:pt idx="396">
                  <c:v>150.888553723</c:v>
                </c:pt>
                <c:pt idx="397">
                  <c:v>151.3195431238</c:v>
                </c:pt>
                <c:pt idx="398">
                  <c:v>151.8273996129</c:v>
                </c:pt>
                <c:pt idx="399">
                  <c:v>152.26032158289999</c:v>
                </c:pt>
                <c:pt idx="400">
                  <c:v>152.4897254867</c:v>
                </c:pt>
                <c:pt idx="401">
                  <c:v>152.7470756267</c:v>
                </c:pt>
                <c:pt idx="402">
                  <c:v>153.31096467110001</c:v>
                </c:pt>
                <c:pt idx="403">
                  <c:v>154.87085342890001</c:v>
                </c:pt>
                <c:pt idx="404">
                  <c:v>154.9827957023</c:v>
                </c:pt>
                <c:pt idx="405">
                  <c:v>155.4146713531</c:v>
                </c:pt>
                <c:pt idx="406">
                  <c:v>155.4146713531</c:v>
                </c:pt>
                <c:pt idx="407">
                  <c:v>155.55663629470001</c:v>
                </c:pt>
                <c:pt idx="408">
                  <c:v>155.84294819639999</c:v>
                </c:pt>
                <c:pt idx="409">
                  <c:v>156.07697887719999</c:v>
                </c:pt>
                <c:pt idx="410">
                  <c:v>156.5282308093</c:v>
                </c:pt>
                <c:pt idx="411">
                  <c:v>156.9482979796</c:v>
                </c:pt>
                <c:pt idx="412">
                  <c:v>157.00496033069999</c:v>
                </c:pt>
                <c:pt idx="413">
                  <c:v>157.20201832570001</c:v>
                </c:pt>
                <c:pt idx="414">
                  <c:v>157.2857676726</c:v>
                </c:pt>
                <c:pt idx="415">
                  <c:v>157.38867738670001</c:v>
                </c:pt>
                <c:pt idx="416">
                  <c:v>157.39791144750001</c:v>
                </c:pt>
                <c:pt idx="417">
                  <c:v>157.5427638235</c:v>
                </c:pt>
                <c:pt idx="418">
                  <c:v>157.63003620559999</c:v>
                </c:pt>
                <c:pt idx="419">
                  <c:v>158.03895552590001</c:v>
                </c:pt>
                <c:pt idx="420">
                  <c:v>158.4360077801</c:v>
                </c:pt>
                <c:pt idx="421">
                  <c:v>159.3693030849</c:v>
                </c:pt>
                <c:pt idx="422">
                  <c:v>159.70362941810001</c:v>
                </c:pt>
                <c:pt idx="423">
                  <c:v>159.758382154</c:v>
                </c:pt>
                <c:pt idx="424">
                  <c:v>160.1672396667</c:v>
                </c:pt>
                <c:pt idx="425">
                  <c:v>162.4646294998</c:v>
                </c:pt>
                <c:pt idx="426">
                  <c:v>162.52963347369999</c:v>
                </c:pt>
                <c:pt idx="427">
                  <c:v>162.5544271654</c:v>
                </c:pt>
                <c:pt idx="428">
                  <c:v>162.60091533740001</c:v>
                </c:pt>
                <c:pt idx="429">
                  <c:v>162.6543979603</c:v>
                </c:pt>
                <c:pt idx="430">
                  <c:v>162.6593235535</c:v>
                </c:pt>
                <c:pt idx="431">
                  <c:v>162.75393397159999</c:v>
                </c:pt>
                <c:pt idx="432">
                  <c:v>162.80958082449999</c:v>
                </c:pt>
                <c:pt idx="433">
                  <c:v>162.81410532609999</c:v>
                </c:pt>
                <c:pt idx="434">
                  <c:v>162.86043998240001</c:v>
                </c:pt>
                <c:pt idx="435">
                  <c:v>162.95136463399999</c:v>
                </c:pt>
                <c:pt idx="436">
                  <c:v>163.0837565905</c:v>
                </c:pt>
                <c:pt idx="437">
                  <c:v>163.08862394179999</c:v>
                </c:pt>
                <c:pt idx="438">
                  <c:v>163.17201789480001</c:v>
                </c:pt>
                <c:pt idx="439">
                  <c:v>163.17850769660001</c:v>
                </c:pt>
                <c:pt idx="440">
                  <c:v>163.2238920604</c:v>
                </c:pt>
                <c:pt idx="441">
                  <c:v>163.23087449720001</c:v>
                </c:pt>
                <c:pt idx="442">
                  <c:v>163.4147364817</c:v>
                </c:pt>
                <c:pt idx="443">
                  <c:v>163.57827948670001</c:v>
                </c:pt>
                <c:pt idx="444">
                  <c:v>163.57827948670001</c:v>
                </c:pt>
                <c:pt idx="445">
                  <c:v>163.60164277320001</c:v>
                </c:pt>
                <c:pt idx="446">
                  <c:v>163.7571816894</c:v>
                </c:pt>
                <c:pt idx="447">
                  <c:v>163.85344708260001</c:v>
                </c:pt>
                <c:pt idx="448">
                  <c:v>164.0611207398</c:v>
                </c:pt>
                <c:pt idx="449">
                  <c:v>164.13740087159999</c:v>
                </c:pt>
                <c:pt idx="450">
                  <c:v>164.13740087159999</c:v>
                </c:pt>
                <c:pt idx="451">
                  <c:v>164.27917807989999</c:v>
                </c:pt>
                <c:pt idx="452">
                  <c:v>164.2947536042</c:v>
                </c:pt>
                <c:pt idx="453">
                  <c:v>164.31477927829999</c:v>
                </c:pt>
                <c:pt idx="454">
                  <c:v>164.34148017710001</c:v>
                </c:pt>
                <c:pt idx="455">
                  <c:v>164.4961228825</c:v>
                </c:pt>
                <c:pt idx="456">
                  <c:v>164.695267086</c:v>
                </c:pt>
                <c:pt idx="457">
                  <c:v>167.22814401260001</c:v>
                </c:pt>
                <c:pt idx="458">
                  <c:v>167.27227466470001</c:v>
                </c:pt>
                <c:pt idx="459">
                  <c:v>167.33198084119999</c:v>
                </c:pt>
                <c:pt idx="460">
                  <c:v>167.33198084119999</c:v>
                </c:pt>
                <c:pt idx="461">
                  <c:v>167.33198084119999</c:v>
                </c:pt>
                <c:pt idx="462">
                  <c:v>167.33198084119999</c:v>
                </c:pt>
                <c:pt idx="463">
                  <c:v>167.4427895712</c:v>
                </c:pt>
                <c:pt idx="464">
                  <c:v>167.4427895712</c:v>
                </c:pt>
                <c:pt idx="465">
                  <c:v>167.4929279255</c:v>
                </c:pt>
                <c:pt idx="466">
                  <c:v>168.84058162260001</c:v>
                </c:pt>
                <c:pt idx="467">
                  <c:v>168.88219052330001</c:v>
                </c:pt>
                <c:pt idx="468">
                  <c:v>168.9209254985</c:v>
                </c:pt>
                <c:pt idx="469">
                  <c:v>168.94871883639999</c:v>
                </c:pt>
                <c:pt idx="470">
                  <c:v>169.66830948500001</c:v>
                </c:pt>
                <c:pt idx="471">
                  <c:v>169.66830948500001</c:v>
                </c:pt>
                <c:pt idx="472">
                  <c:v>170.10567576989999</c:v>
                </c:pt>
                <c:pt idx="473">
                  <c:v>170.1355752138</c:v>
                </c:pt>
                <c:pt idx="474">
                  <c:v>170.30349883509999</c:v>
                </c:pt>
                <c:pt idx="475">
                  <c:v>170.36920807819999</c:v>
                </c:pt>
                <c:pt idx="476">
                  <c:v>170.36920807819999</c:v>
                </c:pt>
                <c:pt idx="477">
                  <c:v>170.36920807819999</c:v>
                </c:pt>
                <c:pt idx="478">
                  <c:v>170.36920807819999</c:v>
                </c:pt>
                <c:pt idx="479">
                  <c:v>170.36920807819999</c:v>
                </c:pt>
                <c:pt idx="480">
                  <c:v>170.36920807819999</c:v>
                </c:pt>
                <c:pt idx="481">
                  <c:v>170.44708569970001</c:v>
                </c:pt>
                <c:pt idx="482">
                  <c:v>170.49381227250001</c:v>
                </c:pt>
                <c:pt idx="483">
                  <c:v>170.5814245967</c:v>
                </c:pt>
                <c:pt idx="484">
                  <c:v>170.68071856399999</c:v>
                </c:pt>
                <c:pt idx="485">
                  <c:v>170.7071413285</c:v>
                </c:pt>
                <c:pt idx="486">
                  <c:v>170.93270829630001</c:v>
                </c:pt>
                <c:pt idx="487">
                  <c:v>170.94155802610001</c:v>
                </c:pt>
                <c:pt idx="488">
                  <c:v>171.23481200579999</c:v>
                </c:pt>
                <c:pt idx="489">
                  <c:v>171.29678617670001</c:v>
                </c:pt>
                <c:pt idx="490">
                  <c:v>171.8311676129</c:v>
                </c:pt>
                <c:pt idx="491">
                  <c:v>172.70461262219999</c:v>
                </c:pt>
                <c:pt idx="492">
                  <c:v>173.28895136049999</c:v>
                </c:pt>
                <c:pt idx="493">
                  <c:v>173.28895136049999</c:v>
                </c:pt>
                <c:pt idx="494">
                  <c:v>173.28895136049999</c:v>
                </c:pt>
                <c:pt idx="495">
                  <c:v>173.3911379253</c:v>
                </c:pt>
                <c:pt idx="496">
                  <c:v>173.3911379253</c:v>
                </c:pt>
                <c:pt idx="497">
                  <c:v>173.4291310792</c:v>
                </c:pt>
                <c:pt idx="498">
                  <c:v>173.46784738240001</c:v>
                </c:pt>
                <c:pt idx="499">
                  <c:v>173.873701044</c:v>
                </c:pt>
                <c:pt idx="500">
                  <c:v>173.873701044</c:v>
                </c:pt>
                <c:pt idx="501">
                  <c:v>173.94712851560001</c:v>
                </c:pt>
                <c:pt idx="502">
                  <c:v>173.94712851560001</c:v>
                </c:pt>
                <c:pt idx="503">
                  <c:v>175.38187868080001</c:v>
                </c:pt>
                <c:pt idx="504">
                  <c:v>175.38480503470001</c:v>
                </c:pt>
                <c:pt idx="505">
                  <c:v>175.40316903429999</c:v>
                </c:pt>
                <c:pt idx="506">
                  <c:v>175.40455257439999</c:v>
                </c:pt>
                <c:pt idx="507">
                  <c:v>175.4192684107</c:v>
                </c:pt>
                <c:pt idx="508">
                  <c:v>175.4212478604</c:v>
                </c:pt>
                <c:pt idx="509">
                  <c:v>176.16755896469999</c:v>
                </c:pt>
                <c:pt idx="510">
                  <c:v>176.2251995995</c:v>
                </c:pt>
                <c:pt idx="511">
                  <c:v>176.2643276961</c:v>
                </c:pt>
                <c:pt idx="512">
                  <c:v>176.28313126469999</c:v>
                </c:pt>
                <c:pt idx="513">
                  <c:v>176.3053370627</c:v>
                </c:pt>
                <c:pt idx="514">
                  <c:v>176.3053370627</c:v>
                </c:pt>
                <c:pt idx="515">
                  <c:v>176.36126524740001</c:v>
                </c:pt>
                <c:pt idx="516">
                  <c:v>176.3757205082</c:v>
                </c:pt>
                <c:pt idx="517">
                  <c:v>176.47043762019999</c:v>
                </c:pt>
                <c:pt idx="518">
                  <c:v>176.5895285734</c:v>
                </c:pt>
                <c:pt idx="519">
                  <c:v>176.6772954166</c:v>
                </c:pt>
                <c:pt idx="520">
                  <c:v>176.6772954166</c:v>
                </c:pt>
                <c:pt idx="521">
                  <c:v>176.6772954166</c:v>
                </c:pt>
                <c:pt idx="522">
                  <c:v>176.72179691459999</c:v>
                </c:pt>
                <c:pt idx="523">
                  <c:v>176.72179691459999</c:v>
                </c:pt>
                <c:pt idx="524">
                  <c:v>177.22481836079999</c:v>
                </c:pt>
                <c:pt idx="525">
                  <c:v>177.33925519900001</c:v>
                </c:pt>
                <c:pt idx="526">
                  <c:v>177.36586338640001</c:v>
                </c:pt>
                <c:pt idx="527">
                  <c:v>177.48703725690001</c:v>
                </c:pt>
                <c:pt idx="528">
                  <c:v>177.60698902190001</c:v>
                </c:pt>
                <c:pt idx="529">
                  <c:v>177.906013933</c:v>
                </c:pt>
                <c:pt idx="530">
                  <c:v>178.1656613797</c:v>
                </c:pt>
                <c:pt idx="531">
                  <c:v>178.71156422140001</c:v>
                </c:pt>
                <c:pt idx="532">
                  <c:v>179.2447297686</c:v>
                </c:pt>
                <c:pt idx="533">
                  <c:v>179.6440202073</c:v>
                </c:pt>
                <c:pt idx="534">
                  <c:v>180.42807636020001</c:v>
                </c:pt>
                <c:pt idx="535">
                  <c:v>180.9187295111</c:v>
                </c:pt>
                <c:pt idx="536">
                  <c:v>180.9187295111</c:v>
                </c:pt>
                <c:pt idx="537">
                  <c:v>181.24784648950001</c:v>
                </c:pt>
                <c:pt idx="538">
                  <c:v>182.3703183591</c:v>
                </c:pt>
                <c:pt idx="539">
                  <c:v>182.840111038</c:v>
                </c:pt>
                <c:pt idx="540">
                  <c:v>183.20170948130001</c:v>
                </c:pt>
                <c:pt idx="541">
                  <c:v>183.55064449080001</c:v>
                </c:pt>
                <c:pt idx="542">
                  <c:v>183.88739898110001</c:v>
                </c:pt>
                <c:pt idx="543">
                  <c:v>183.91183507150001</c:v>
                </c:pt>
                <c:pt idx="544">
                  <c:v>185.32171139880001</c:v>
                </c:pt>
                <c:pt idx="545">
                  <c:v>185.78897712759999</c:v>
                </c:pt>
                <c:pt idx="546">
                  <c:v>186.68339929230001</c:v>
                </c:pt>
                <c:pt idx="547">
                  <c:v>187.2677248208</c:v>
                </c:pt>
                <c:pt idx="548">
                  <c:v>187.958425154</c:v>
                </c:pt>
                <c:pt idx="549">
                  <c:v>188.57180413450001</c:v>
                </c:pt>
                <c:pt idx="550">
                  <c:v>188.90408198610001</c:v>
                </c:pt>
                <c:pt idx="551">
                  <c:v>189.7885492584</c:v>
                </c:pt>
                <c:pt idx="552">
                  <c:v>189.9943686865</c:v>
                </c:pt>
                <c:pt idx="553">
                  <c:v>189.9943686865</c:v>
                </c:pt>
                <c:pt idx="554">
                  <c:v>189.9943686865</c:v>
                </c:pt>
                <c:pt idx="555">
                  <c:v>189.9943686865</c:v>
                </c:pt>
                <c:pt idx="556">
                  <c:v>190.16013676649999</c:v>
                </c:pt>
                <c:pt idx="557">
                  <c:v>190.28640976700001</c:v>
                </c:pt>
                <c:pt idx="558">
                  <c:v>190.6496532443</c:v>
                </c:pt>
                <c:pt idx="559">
                  <c:v>190.7887204255</c:v>
                </c:pt>
                <c:pt idx="560">
                  <c:v>190.9289001441</c:v>
                </c:pt>
                <c:pt idx="561">
                  <c:v>191.09466822409999</c:v>
                </c:pt>
                <c:pt idx="562">
                  <c:v>191.1046810611</c:v>
                </c:pt>
                <c:pt idx="563">
                  <c:v>191.1106145942</c:v>
                </c:pt>
                <c:pt idx="564">
                  <c:v>191.20703450639999</c:v>
                </c:pt>
                <c:pt idx="565">
                  <c:v>191.52967036679999</c:v>
                </c:pt>
                <c:pt idx="566">
                  <c:v>191.70489501509999</c:v>
                </c:pt>
                <c:pt idx="567">
                  <c:v>192.0514504306</c:v>
                </c:pt>
                <c:pt idx="568">
                  <c:v>192.3306973304</c:v>
                </c:pt>
                <c:pt idx="569">
                  <c:v>192.70617871959999</c:v>
                </c:pt>
                <c:pt idx="570">
                  <c:v>193.5284922331</c:v>
                </c:pt>
                <c:pt idx="571">
                  <c:v>193.95984106290001</c:v>
                </c:pt>
                <c:pt idx="572">
                  <c:v>194.50503739109999</c:v>
                </c:pt>
                <c:pt idx="573">
                  <c:v>194.94655100840001</c:v>
                </c:pt>
                <c:pt idx="574">
                  <c:v>195.65996564790001</c:v>
                </c:pt>
                <c:pt idx="575">
                  <c:v>196.1762942782</c:v>
                </c:pt>
                <c:pt idx="576">
                  <c:v>198.1770816273</c:v>
                </c:pt>
                <c:pt idx="577">
                  <c:v>198.40515180439999</c:v>
                </c:pt>
                <c:pt idx="578">
                  <c:v>198.82049911889999</c:v>
                </c:pt>
                <c:pt idx="579">
                  <c:v>199.12417905269999</c:v>
                </c:pt>
                <c:pt idx="580">
                  <c:v>199.60561537059999</c:v>
                </c:pt>
                <c:pt idx="581">
                  <c:v>200.33123939539999</c:v>
                </c:pt>
                <c:pt idx="582">
                  <c:v>200.84813570509999</c:v>
                </c:pt>
                <c:pt idx="583">
                  <c:v>201.393705528</c:v>
                </c:pt>
                <c:pt idx="584">
                  <c:v>201.66303230220001</c:v>
                </c:pt>
                <c:pt idx="585">
                  <c:v>201.86514327219999</c:v>
                </c:pt>
                <c:pt idx="586">
                  <c:v>202.03424896449999</c:v>
                </c:pt>
                <c:pt idx="587">
                  <c:v>202.41584930970001</c:v>
                </c:pt>
                <c:pt idx="588">
                  <c:v>202.91426608699999</c:v>
                </c:pt>
                <c:pt idx="589">
                  <c:v>204.6976636185</c:v>
                </c:pt>
                <c:pt idx="590">
                  <c:v>205.21944368230001</c:v>
                </c:pt>
                <c:pt idx="591">
                  <c:v>205.7723747947</c:v>
                </c:pt>
                <c:pt idx="592">
                  <c:v>206.48217368740001</c:v>
                </c:pt>
                <c:pt idx="593">
                  <c:v>207.2957166974</c:v>
                </c:pt>
                <c:pt idx="594">
                  <c:v>207.78940519049999</c:v>
                </c:pt>
                <c:pt idx="595">
                  <c:v>208.87969189099999</c:v>
                </c:pt>
                <c:pt idx="596">
                  <c:v>209.26741119210001</c:v>
                </c:pt>
                <c:pt idx="597">
                  <c:v>210.42994329320001</c:v>
                </c:pt>
                <c:pt idx="598">
                  <c:v>210.82732776349999</c:v>
                </c:pt>
                <c:pt idx="599">
                  <c:v>211.3350002343</c:v>
                </c:pt>
                <c:pt idx="600">
                  <c:v>212.07329244729999</c:v>
                </c:pt>
                <c:pt idx="601">
                  <c:v>212.6178177212</c:v>
                </c:pt>
                <c:pt idx="602">
                  <c:v>213.07729568779999</c:v>
                </c:pt>
                <c:pt idx="603">
                  <c:v>213.84244331869999</c:v>
                </c:pt>
                <c:pt idx="604">
                  <c:v>215.49442236389999</c:v>
                </c:pt>
                <c:pt idx="605">
                  <c:v>215.49442236389999</c:v>
                </c:pt>
                <c:pt idx="606">
                  <c:v>216.0537252817</c:v>
                </c:pt>
                <c:pt idx="607">
                  <c:v>216.18071890300001</c:v>
                </c:pt>
                <c:pt idx="608">
                  <c:v>216.26508632630001</c:v>
                </c:pt>
                <c:pt idx="609">
                  <c:v>217.13101130780001</c:v>
                </c:pt>
                <c:pt idx="610">
                  <c:v>218.65657828529999</c:v>
                </c:pt>
                <c:pt idx="611">
                  <c:v>218.73739176949999</c:v>
                </c:pt>
                <c:pt idx="612">
                  <c:v>218.85219945349999</c:v>
                </c:pt>
                <c:pt idx="613">
                  <c:v>219.17251752749999</c:v>
                </c:pt>
                <c:pt idx="614">
                  <c:v>219.62012842799999</c:v>
                </c:pt>
                <c:pt idx="615">
                  <c:v>219.89937532779999</c:v>
                </c:pt>
                <c:pt idx="616">
                  <c:v>220.24252359740001</c:v>
                </c:pt>
                <c:pt idx="617">
                  <c:v>220.54283917519999</c:v>
                </c:pt>
                <c:pt idx="618">
                  <c:v>220.9057665906</c:v>
                </c:pt>
                <c:pt idx="619">
                  <c:v>221.52524767040001</c:v>
                </c:pt>
                <c:pt idx="620">
                  <c:v>222.07994872879999</c:v>
                </c:pt>
                <c:pt idx="621">
                  <c:v>222.7496962733</c:v>
                </c:pt>
                <c:pt idx="622">
                  <c:v>223.21696200209999</c:v>
                </c:pt>
                <c:pt idx="623">
                  <c:v>224.3376580595</c:v>
                </c:pt>
                <c:pt idx="624">
                  <c:v>224.73272010779999</c:v>
                </c:pt>
                <c:pt idx="625">
                  <c:v>225.29110265369999</c:v>
                </c:pt>
                <c:pt idx="626">
                  <c:v>225.7401969375</c:v>
                </c:pt>
                <c:pt idx="627">
                  <c:v>225.79860515359999</c:v>
                </c:pt>
                <c:pt idx="628">
                  <c:v>226.1295850448</c:v>
                </c:pt>
                <c:pt idx="629">
                  <c:v>226.66304675180001</c:v>
                </c:pt>
                <c:pt idx="630">
                  <c:v>226.83048363789999</c:v>
                </c:pt>
                <c:pt idx="631">
                  <c:v>227.04854097800001</c:v>
                </c:pt>
                <c:pt idx="632">
                  <c:v>227.4535046096</c:v>
                </c:pt>
                <c:pt idx="633">
                  <c:v>229.71195563200001</c:v>
                </c:pt>
                <c:pt idx="634">
                  <c:v>230.37391541439999</c:v>
                </c:pt>
                <c:pt idx="635">
                  <c:v>230.41772157650001</c:v>
                </c:pt>
                <c:pt idx="636">
                  <c:v>230.66671504320001</c:v>
                </c:pt>
                <c:pt idx="637">
                  <c:v>231.30331402869999</c:v>
                </c:pt>
                <c:pt idx="638">
                  <c:v>232.4821738812</c:v>
                </c:pt>
                <c:pt idx="639">
                  <c:v>232.9828157334</c:v>
                </c:pt>
                <c:pt idx="640">
                  <c:v>233.32547726780001</c:v>
                </c:pt>
                <c:pt idx="641">
                  <c:v>234.09896892960001</c:v>
                </c:pt>
                <c:pt idx="642">
                  <c:v>234.53747845500001</c:v>
                </c:pt>
                <c:pt idx="643">
                  <c:v>234.9356320089</c:v>
                </c:pt>
                <c:pt idx="644">
                  <c:v>235.40713597550001</c:v>
                </c:pt>
                <c:pt idx="645">
                  <c:v>235.73078323359999</c:v>
                </c:pt>
                <c:pt idx="646">
                  <c:v>236.30234934820001</c:v>
                </c:pt>
                <c:pt idx="647">
                  <c:v>236.48730869920001</c:v>
                </c:pt>
                <c:pt idx="648">
                  <c:v>236.72094156360001</c:v>
                </c:pt>
                <c:pt idx="649">
                  <c:v>237.25245633</c:v>
                </c:pt>
                <c:pt idx="650">
                  <c:v>237.43519060610001</c:v>
                </c:pt>
                <c:pt idx="651">
                  <c:v>238.11819588860001</c:v>
                </c:pt>
                <c:pt idx="652">
                  <c:v>238.70053198389999</c:v>
                </c:pt>
                <c:pt idx="653">
                  <c:v>239.36878069330001</c:v>
                </c:pt>
                <c:pt idx="654">
                  <c:v>240.08024839219999</c:v>
                </c:pt>
                <c:pt idx="655">
                  <c:v>240.24490393470001</c:v>
                </c:pt>
                <c:pt idx="656">
                  <c:v>240.7043819013</c:v>
                </c:pt>
                <c:pt idx="657">
                  <c:v>241.11323941399999</c:v>
                </c:pt>
                <c:pt idx="658">
                  <c:v>241.20669255979999</c:v>
                </c:pt>
                <c:pt idx="659">
                  <c:v>241.3489860995</c:v>
                </c:pt>
                <c:pt idx="660">
                  <c:v>241.78785430990001</c:v>
                </c:pt>
                <c:pt idx="661">
                  <c:v>242.55127624350001</c:v>
                </c:pt>
                <c:pt idx="662">
                  <c:v>242.94566444809999</c:v>
                </c:pt>
                <c:pt idx="663">
                  <c:v>243.50408239289999</c:v>
                </c:pt>
                <c:pt idx="664">
                  <c:v>244.3665770506</c:v>
                </c:pt>
                <c:pt idx="665">
                  <c:v>244.58560786090001</c:v>
                </c:pt>
                <c:pt idx="666">
                  <c:v>245.35237794220001</c:v>
                </c:pt>
                <c:pt idx="667">
                  <c:v>245.9883785175</c:v>
                </c:pt>
                <c:pt idx="668">
                  <c:v>246.34383423259999</c:v>
                </c:pt>
                <c:pt idx="669">
                  <c:v>247.4128900101</c:v>
                </c:pt>
                <c:pt idx="670">
                  <c:v>248.09107429700001</c:v>
                </c:pt>
                <c:pt idx="671">
                  <c:v>248.16895191840001</c:v>
                </c:pt>
                <c:pt idx="672">
                  <c:v>248.16895191840001</c:v>
                </c:pt>
                <c:pt idx="673">
                  <c:v>248.16895191840001</c:v>
                </c:pt>
                <c:pt idx="674">
                  <c:v>248.27798058849999</c:v>
                </c:pt>
                <c:pt idx="675">
                  <c:v>248.56946540019999</c:v>
                </c:pt>
                <c:pt idx="676">
                  <c:v>249.167516087</c:v>
                </c:pt>
                <c:pt idx="677">
                  <c:v>249.77719222810001</c:v>
                </c:pt>
                <c:pt idx="678">
                  <c:v>250.22714619990001</c:v>
                </c:pt>
                <c:pt idx="679">
                  <c:v>250.6921868538</c:v>
                </c:pt>
                <c:pt idx="680">
                  <c:v>251.44815605069999</c:v>
                </c:pt>
                <c:pt idx="681">
                  <c:v>251.66112750529999</c:v>
                </c:pt>
                <c:pt idx="682">
                  <c:v>252.32891486490001</c:v>
                </c:pt>
                <c:pt idx="683">
                  <c:v>253.48608625719999</c:v>
                </c:pt>
                <c:pt idx="684">
                  <c:v>253.55687807469999</c:v>
                </c:pt>
                <c:pt idx="685">
                  <c:v>253.81368880260001</c:v>
                </c:pt>
                <c:pt idx="686">
                  <c:v>254.23359443019999</c:v>
                </c:pt>
                <c:pt idx="687">
                  <c:v>254.28549739260001</c:v>
                </c:pt>
                <c:pt idx="688">
                  <c:v>254.6510957408</c:v>
                </c:pt>
                <c:pt idx="689">
                  <c:v>255.29011006510001</c:v>
                </c:pt>
                <c:pt idx="690">
                  <c:v>256.04912339610001</c:v>
                </c:pt>
                <c:pt idx="691">
                  <c:v>256.81753991609997</c:v>
                </c:pt>
                <c:pt idx="692">
                  <c:v>257.22806623500003</c:v>
                </c:pt>
                <c:pt idx="693">
                  <c:v>257.57267470990001</c:v>
                </c:pt>
                <c:pt idx="694">
                  <c:v>258.16843851409999</c:v>
                </c:pt>
                <c:pt idx="695">
                  <c:v>258.42283874420002</c:v>
                </c:pt>
                <c:pt idx="696">
                  <c:v>258.68243081579999</c:v>
                </c:pt>
                <c:pt idx="697">
                  <c:v>259.07981528599998</c:v>
                </c:pt>
                <c:pt idx="698">
                  <c:v>259.61289621380001</c:v>
                </c:pt>
                <c:pt idx="699">
                  <c:v>260.06652011429998</c:v>
                </c:pt>
                <c:pt idx="700">
                  <c:v>260.49633041560003</c:v>
                </c:pt>
                <c:pt idx="701">
                  <c:v>260.97982064889999</c:v>
                </c:pt>
                <c:pt idx="702">
                  <c:v>261.48602518839999</c:v>
                </c:pt>
                <c:pt idx="703">
                  <c:v>262.04966447369998</c:v>
                </c:pt>
                <c:pt idx="704">
                  <c:v>262.31509736689998</c:v>
                </c:pt>
                <c:pt idx="705">
                  <c:v>262.9997503848</c:v>
                </c:pt>
                <c:pt idx="706">
                  <c:v>263.46067802139999</c:v>
                </c:pt>
                <c:pt idx="707">
                  <c:v>263.95214986799999</c:v>
                </c:pt>
                <c:pt idx="708">
                  <c:v>264.36262983109998</c:v>
                </c:pt>
                <c:pt idx="709">
                  <c:v>264.7763546951</c:v>
                </c:pt>
                <c:pt idx="710">
                  <c:v>264.96618139750001</c:v>
                </c:pt>
                <c:pt idx="711">
                  <c:v>265.30202864</c:v>
                </c:pt>
                <c:pt idx="712">
                  <c:v>265.67194734200001</c:v>
                </c:pt>
                <c:pt idx="713">
                  <c:v>265.92504961169999</c:v>
                </c:pt>
                <c:pt idx="714">
                  <c:v>266.54807058339998</c:v>
                </c:pt>
                <c:pt idx="715">
                  <c:v>267.01107158529999</c:v>
                </c:pt>
                <c:pt idx="716">
                  <c:v>267.50466736700002</c:v>
                </c:pt>
                <c:pt idx="717">
                  <c:v>267.9368881661</c:v>
                </c:pt>
                <c:pt idx="718">
                  <c:v>268.7953962313</c:v>
                </c:pt>
                <c:pt idx="719">
                  <c:v>269.45958445989999</c:v>
                </c:pt>
                <c:pt idx="720">
                  <c:v>270.44186899419998</c:v>
                </c:pt>
                <c:pt idx="721">
                  <c:v>270.98311262829998</c:v>
                </c:pt>
                <c:pt idx="722">
                  <c:v>271.32222162839997</c:v>
                </c:pt>
                <c:pt idx="723">
                  <c:v>271.63932008649999</c:v>
                </c:pt>
                <c:pt idx="724">
                  <c:v>272.0579123018</c:v>
                </c:pt>
                <c:pt idx="725">
                  <c:v>272.86978650560002</c:v>
                </c:pt>
                <c:pt idx="726">
                  <c:v>273.01580704579999</c:v>
                </c:pt>
                <c:pt idx="727">
                  <c:v>273.80133265429998</c:v>
                </c:pt>
                <c:pt idx="728">
                  <c:v>274.34566857200002</c:v>
                </c:pt>
                <c:pt idx="729">
                  <c:v>274.78310408940001</c:v>
                </c:pt>
                <c:pt idx="730">
                  <c:v>275.27314553069999</c:v>
                </c:pt>
                <c:pt idx="731">
                  <c:v>276.01551823630001</c:v>
                </c:pt>
                <c:pt idx="732">
                  <c:v>276.53291233520002</c:v>
                </c:pt>
                <c:pt idx="733">
                  <c:v>276.94993202159998</c:v>
                </c:pt>
                <c:pt idx="734">
                  <c:v>277.62671850509997</c:v>
                </c:pt>
                <c:pt idx="735">
                  <c:v>278.26086485119998</c:v>
                </c:pt>
                <c:pt idx="736">
                  <c:v>278.56718349570002</c:v>
                </c:pt>
                <c:pt idx="737">
                  <c:v>278.93840015799998</c:v>
                </c:pt>
                <c:pt idx="738">
                  <c:v>279.17203302230001</c:v>
                </c:pt>
                <c:pt idx="739">
                  <c:v>279.44979653889999</c:v>
                </c:pt>
                <c:pt idx="740">
                  <c:v>279.63151098899999</c:v>
                </c:pt>
                <c:pt idx="741">
                  <c:v>280.17665433920001</c:v>
                </c:pt>
                <c:pt idx="742">
                  <c:v>280.9914489537</c:v>
                </c:pt>
                <c:pt idx="743">
                  <c:v>282.06101464419999</c:v>
                </c:pt>
                <c:pt idx="744">
                  <c:v>282.80100038640001</c:v>
                </c:pt>
                <c:pt idx="745">
                  <c:v>282.92377198439999</c:v>
                </c:pt>
                <c:pt idx="746">
                  <c:v>283.06628494120002</c:v>
                </c:pt>
                <c:pt idx="747">
                  <c:v>283.09245766570001</c:v>
                </c:pt>
                <c:pt idx="748">
                  <c:v>283.27043556320001</c:v>
                </c:pt>
                <c:pt idx="749">
                  <c:v>283.7733766595</c:v>
                </c:pt>
                <c:pt idx="750">
                  <c:v>284.35025851180001</c:v>
                </c:pt>
                <c:pt idx="751">
                  <c:v>284.84932607539997</c:v>
                </c:pt>
                <c:pt idx="752">
                  <c:v>285.16527226250003</c:v>
                </c:pt>
                <c:pt idx="753">
                  <c:v>285.52425101289998</c:v>
                </c:pt>
                <c:pt idx="754">
                  <c:v>285.78384308440002</c:v>
                </c:pt>
                <c:pt idx="755">
                  <c:v>286.1036976012</c:v>
                </c:pt>
                <c:pt idx="756">
                  <c:v>286.25110881320001</c:v>
                </c:pt>
                <c:pt idx="757">
                  <c:v>286.50810496399998</c:v>
                </c:pt>
                <c:pt idx="758">
                  <c:v>286.95200740640001</c:v>
                </c:pt>
                <c:pt idx="759">
                  <c:v>287.45821194590002</c:v>
                </c:pt>
                <c:pt idx="760">
                  <c:v>287.92028583320001</c:v>
                </c:pt>
                <c:pt idx="761">
                  <c:v>288.96903780219998</c:v>
                </c:pt>
                <c:pt idx="762">
                  <c:v>289.5219689146</c:v>
                </c:pt>
                <c:pt idx="763">
                  <c:v>289.98923464339998</c:v>
                </c:pt>
                <c:pt idx="764">
                  <c:v>290.55579433949998</c:v>
                </c:pt>
                <c:pt idx="765">
                  <c:v>290.6901332365</c:v>
                </c:pt>
                <c:pt idx="766">
                  <c:v>290.6901332365</c:v>
                </c:pt>
                <c:pt idx="767">
                  <c:v>290.6901332365</c:v>
                </c:pt>
                <c:pt idx="768">
                  <c:v>290.6901332365</c:v>
                </c:pt>
                <c:pt idx="769">
                  <c:v>290.6901332365</c:v>
                </c:pt>
                <c:pt idx="770">
                  <c:v>290.6901332365</c:v>
                </c:pt>
                <c:pt idx="771">
                  <c:v>290.73685980940002</c:v>
                </c:pt>
                <c:pt idx="772">
                  <c:v>290.90819057660002</c:v>
                </c:pt>
                <c:pt idx="773">
                  <c:v>291.15739896529999</c:v>
                </c:pt>
                <c:pt idx="774">
                  <c:v>291.4758628102</c:v>
                </c:pt>
                <c:pt idx="775">
                  <c:v>291.76154051359998</c:v>
                </c:pt>
                <c:pt idx="776">
                  <c:v>292.16171686289999</c:v>
                </c:pt>
                <c:pt idx="777">
                  <c:v>292.8161923024</c:v>
                </c:pt>
                <c:pt idx="778">
                  <c:v>293.24943292749998</c:v>
                </c:pt>
                <c:pt idx="779">
                  <c:v>293.29263646520002</c:v>
                </c:pt>
                <c:pt idx="780">
                  <c:v>293.96748313969999</c:v>
                </c:pt>
                <c:pt idx="781">
                  <c:v>294.02032866859997</c:v>
                </c:pt>
                <c:pt idx="782">
                  <c:v>294.46905210649999</c:v>
                </c:pt>
                <c:pt idx="783">
                  <c:v>294.57706095060001</c:v>
                </c:pt>
                <c:pt idx="784">
                  <c:v>295.23925737410002</c:v>
                </c:pt>
                <c:pt idx="785">
                  <c:v>295.64352080729998</c:v>
                </c:pt>
                <c:pt idx="786">
                  <c:v>296.20386883600003</c:v>
                </c:pt>
                <c:pt idx="787">
                  <c:v>296.97967828409998</c:v>
                </c:pt>
                <c:pt idx="788">
                  <c:v>297.3862180104</c:v>
                </c:pt>
                <c:pt idx="789">
                  <c:v>298.2374636783</c:v>
                </c:pt>
                <c:pt idx="790">
                  <c:v>298.86728348999998</c:v>
                </c:pt>
                <c:pt idx="791">
                  <c:v>299.33454921880002</c:v>
                </c:pt>
                <c:pt idx="792">
                  <c:v>299.36570026739997</c:v>
                </c:pt>
                <c:pt idx="793">
                  <c:v>299.61490865600001</c:v>
                </c:pt>
                <c:pt idx="794">
                  <c:v>300.03544781189999</c:v>
                </c:pt>
                <c:pt idx="795">
                  <c:v>300.22235410339999</c:v>
                </c:pt>
                <c:pt idx="796">
                  <c:v>300.5743609525</c:v>
                </c:pt>
                <c:pt idx="797">
                  <c:v>301.1217942756</c:v>
                </c:pt>
                <c:pt idx="798">
                  <c:v>301.62159376469998</c:v>
                </c:pt>
                <c:pt idx="799">
                  <c:v>302.09026655370002</c:v>
                </c:pt>
                <c:pt idx="800">
                  <c:v>302.57945011300001</c:v>
                </c:pt>
                <c:pt idx="801">
                  <c:v>302.79231561170002</c:v>
                </c:pt>
                <c:pt idx="802">
                  <c:v>303.07267504890001</c:v>
                </c:pt>
                <c:pt idx="803">
                  <c:v>303.30630791329997</c:v>
                </c:pt>
                <c:pt idx="804">
                  <c:v>303.577322036</c:v>
                </c:pt>
                <c:pt idx="805">
                  <c:v>304.08137566980002</c:v>
                </c:pt>
                <c:pt idx="806">
                  <c:v>304.32103477869998</c:v>
                </c:pt>
                <c:pt idx="807">
                  <c:v>304.81834456540003</c:v>
                </c:pt>
                <c:pt idx="808">
                  <c:v>305.22637995730003</c:v>
                </c:pt>
                <c:pt idx="809">
                  <c:v>305.95933888450003</c:v>
                </c:pt>
                <c:pt idx="810">
                  <c:v>306.1748003038</c:v>
                </c:pt>
                <c:pt idx="811">
                  <c:v>306.81080087909999</c:v>
                </c:pt>
                <c:pt idx="812">
                  <c:v>307.35594422930001</c:v>
                </c:pt>
                <c:pt idx="813">
                  <c:v>307.74533233659997</c:v>
                </c:pt>
                <c:pt idx="814">
                  <c:v>308.29418414499997</c:v>
                </c:pt>
                <c:pt idx="815">
                  <c:v>308.83220276050002</c:v>
                </c:pt>
                <c:pt idx="816">
                  <c:v>309.39709013869998</c:v>
                </c:pt>
                <c:pt idx="817">
                  <c:v>309.77501784600003</c:v>
                </c:pt>
                <c:pt idx="818">
                  <c:v>310.08166098049998</c:v>
                </c:pt>
                <c:pt idx="819">
                  <c:v>310.41264087169998</c:v>
                </c:pt>
                <c:pt idx="820">
                  <c:v>310.78255957369998</c:v>
                </c:pt>
                <c:pt idx="821">
                  <c:v>311.34661606050003</c:v>
                </c:pt>
                <c:pt idx="822">
                  <c:v>311.77747709160002</c:v>
                </c:pt>
                <c:pt idx="823">
                  <c:v>312.2281165663</c:v>
                </c:pt>
                <c:pt idx="824">
                  <c:v>312.85410430450003</c:v>
                </c:pt>
                <c:pt idx="825">
                  <c:v>313.56473760040001</c:v>
                </c:pt>
                <c:pt idx="826">
                  <c:v>313.80031740530001</c:v>
                </c:pt>
                <c:pt idx="827">
                  <c:v>314.05341967499999</c:v>
                </c:pt>
                <c:pt idx="828">
                  <c:v>314.220077785</c:v>
                </c:pt>
                <c:pt idx="829">
                  <c:v>314.77768155460001</c:v>
                </c:pt>
                <c:pt idx="830">
                  <c:v>314.97497152900002</c:v>
                </c:pt>
                <c:pt idx="831">
                  <c:v>315.17485742410003</c:v>
                </c:pt>
                <c:pt idx="832">
                  <c:v>315.47079238560002</c:v>
                </c:pt>
                <c:pt idx="833">
                  <c:v>316.1307125161</c:v>
                </c:pt>
                <c:pt idx="834">
                  <c:v>316.58392473359999</c:v>
                </c:pt>
                <c:pt idx="835">
                  <c:v>317.51762594820002</c:v>
                </c:pt>
                <c:pt idx="836">
                  <c:v>318.21846463550003</c:v>
                </c:pt>
                <c:pt idx="837">
                  <c:v>318.70271367629999</c:v>
                </c:pt>
                <c:pt idx="838">
                  <c:v>319.10573036739999</c:v>
                </c:pt>
                <c:pt idx="839">
                  <c:v>319.14661611859998</c:v>
                </c:pt>
                <c:pt idx="840">
                  <c:v>319.19334269149999</c:v>
                </c:pt>
                <c:pt idx="841">
                  <c:v>319.19334269149999</c:v>
                </c:pt>
                <c:pt idx="842">
                  <c:v>319.25175090760001</c:v>
                </c:pt>
                <c:pt idx="843">
                  <c:v>319.45812660450002</c:v>
                </c:pt>
                <c:pt idx="844">
                  <c:v>319.67618394459998</c:v>
                </c:pt>
                <c:pt idx="845">
                  <c:v>320.17771582680001</c:v>
                </c:pt>
                <c:pt idx="846">
                  <c:v>320.82877274219999</c:v>
                </c:pt>
                <c:pt idx="847">
                  <c:v>321.41285490320001</c:v>
                </c:pt>
                <c:pt idx="848">
                  <c:v>322.03365079999998</c:v>
                </c:pt>
                <c:pt idx="849">
                  <c:v>322.93146852170003</c:v>
                </c:pt>
                <c:pt idx="850">
                  <c:v>323.71997943899999</c:v>
                </c:pt>
                <c:pt idx="851">
                  <c:v>324.70318440990002</c:v>
                </c:pt>
                <c:pt idx="852">
                  <c:v>325.19640934590001</c:v>
                </c:pt>
                <c:pt idx="853">
                  <c:v>325.91677734439997</c:v>
                </c:pt>
                <c:pt idx="854">
                  <c:v>326.8818108703</c:v>
                </c:pt>
                <c:pt idx="855">
                  <c:v>327.58270946350001</c:v>
                </c:pt>
                <c:pt idx="856">
                  <c:v>327.81828926840001</c:v>
                </c:pt>
                <c:pt idx="857">
                  <c:v>328.05841193459997</c:v>
                </c:pt>
                <c:pt idx="858">
                  <c:v>328.25829782969998</c:v>
                </c:pt>
                <c:pt idx="859">
                  <c:v>328.62766026290001</c:v>
                </c:pt>
                <c:pt idx="860">
                  <c:v>329.09956156440001</c:v>
                </c:pt>
                <c:pt idx="861">
                  <c:v>329.71731015739999</c:v>
                </c:pt>
                <c:pt idx="862">
                  <c:v>330.11754737780001</c:v>
                </c:pt>
                <c:pt idx="863">
                  <c:v>330.72896537050002</c:v>
                </c:pt>
                <c:pt idx="864">
                  <c:v>331.6250215746</c:v>
                </c:pt>
                <c:pt idx="865">
                  <c:v>332.29254404429997</c:v>
                </c:pt>
                <c:pt idx="866">
                  <c:v>332.79272233929998</c:v>
                </c:pt>
                <c:pt idx="867">
                  <c:v>333.44494741900002</c:v>
                </c:pt>
                <c:pt idx="868">
                  <c:v>334.20425422829999</c:v>
                </c:pt>
                <c:pt idx="869">
                  <c:v>334.84674460529999</c:v>
                </c:pt>
                <c:pt idx="870">
                  <c:v>335.77237576329998</c:v>
                </c:pt>
                <c:pt idx="871">
                  <c:v>336.27170279849997</c:v>
                </c:pt>
                <c:pt idx="872">
                  <c:v>336.83333193099998</c:v>
                </c:pt>
                <c:pt idx="873">
                  <c:v>337.22064667299998</c:v>
                </c:pt>
                <c:pt idx="874">
                  <c:v>337.60822148879998</c:v>
                </c:pt>
                <c:pt idx="875">
                  <c:v>337.94905528309999</c:v>
                </c:pt>
                <c:pt idx="876">
                  <c:v>338.1398554557</c:v>
                </c:pt>
                <c:pt idx="877">
                  <c:v>338.31229876039998</c:v>
                </c:pt>
                <c:pt idx="878">
                  <c:v>338.43300907359998</c:v>
                </c:pt>
                <c:pt idx="879">
                  <c:v>338.58487043550002</c:v>
                </c:pt>
                <c:pt idx="880">
                  <c:v>338.8574421106</c:v>
                </c:pt>
                <c:pt idx="881">
                  <c:v>339.32582037679998</c:v>
                </c:pt>
                <c:pt idx="882">
                  <c:v>339.93679361390002</c:v>
                </c:pt>
                <c:pt idx="883">
                  <c:v>340.40060351779999</c:v>
                </c:pt>
                <c:pt idx="884">
                  <c:v>340.98661628140002</c:v>
                </c:pt>
                <c:pt idx="885">
                  <c:v>341.21972996160002</c:v>
                </c:pt>
                <c:pt idx="886">
                  <c:v>341.93360815829999</c:v>
                </c:pt>
                <c:pt idx="887">
                  <c:v>342.07638379769998</c:v>
                </c:pt>
                <c:pt idx="888">
                  <c:v>342.24414517389999</c:v>
                </c:pt>
                <c:pt idx="889">
                  <c:v>342.7902619944</c:v>
                </c:pt>
                <c:pt idx="890">
                  <c:v>342.9678229713</c:v>
                </c:pt>
                <c:pt idx="891">
                  <c:v>343.32026247380003</c:v>
                </c:pt>
                <c:pt idx="892">
                  <c:v>344.19205918070003</c:v>
                </c:pt>
                <c:pt idx="893">
                  <c:v>344.99679460250002</c:v>
                </c:pt>
                <c:pt idx="894">
                  <c:v>345.7755708171</c:v>
                </c:pt>
                <c:pt idx="895">
                  <c:v>345.94430566360001</c:v>
                </c:pt>
                <c:pt idx="896">
                  <c:v>346.13946327449997</c:v>
                </c:pt>
                <c:pt idx="897">
                  <c:v>346.50421598729997</c:v>
                </c:pt>
                <c:pt idx="898">
                  <c:v>346.96011934929999</c:v>
                </c:pt>
                <c:pt idx="899">
                  <c:v>347.39078134250002</c:v>
                </c:pt>
                <c:pt idx="900">
                  <c:v>347.77598732040002</c:v>
                </c:pt>
                <c:pt idx="901">
                  <c:v>348.39745073969999</c:v>
                </c:pt>
                <c:pt idx="902">
                  <c:v>348.94259408990001</c:v>
                </c:pt>
                <c:pt idx="903">
                  <c:v>349.15675754889998</c:v>
                </c:pt>
                <c:pt idx="904">
                  <c:v>350.14190946039997</c:v>
                </c:pt>
                <c:pt idx="905">
                  <c:v>350.78161849380001</c:v>
                </c:pt>
                <c:pt idx="906">
                  <c:v>351.27892273370003</c:v>
                </c:pt>
                <c:pt idx="907">
                  <c:v>352.0252499394</c:v>
                </c:pt>
                <c:pt idx="908">
                  <c:v>352.8468588458</c:v>
                </c:pt>
                <c:pt idx="909">
                  <c:v>353.51043124569998</c:v>
                </c:pt>
                <c:pt idx="910">
                  <c:v>354.01162749370002</c:v>
                </c:pt>
                <c:pt idx="911">
                  <c:v>354.39078269129999</c:v>
                </c:pt>
                <c:pt idx="912">
                  <c:v>354.93917094239998</c:v>
                </c:pt>
                <c:pt idx="913">
                  <c:v>355.40643667120003</c:v>
                </c:pt>
                <c:pt idx="914">
                  <c:v>356.16963736150001</c:v>
                </c:pt>
                <c:pt idx="915">
                  <c:v>357.28134040790002</c:v>
                </c:pt>
                <c:pt idx="916">
                  <c:v>357.89852055799997</c:v>
                </c:pt>
                <c:pt idx="917">
                  <c:v>359.20783806880002</c:v>
                </c:pt>
                <c:pt idx="918">
                  <c:v>359.64049152140001</c:v>
                </c:pt>
                <c:pt idx="919">
                  <c:v>360.32691167579998</c:v>
                </c:pt>
                <c:pt idx="920">
                  <c:v>360.76664210270002</c:v>
                </c:pt>
                <c:pt idx="921">
                  <c:v>361.2706215673</c:v>
                </c:pt>
                <c:pt idx="922">
                  <c:v>361.51496260459999</c:v>
                </c:pt>
                <c:pt idx="923">
                  <c:v>361.95545790099999</c:v>
                </c:pt>
                <c:pt idx="924">
                  <c:v>362.2853669749</c:v>
                </c:pt>
                <c:pt idx="925">
                  <c:v>362.67631263470003</c:v>
                </c:pt>
              </c:numCache>
            </c:numRef>
          </c:xVal>
          <c:yVal>
            <c:numRef>
              <c:f>'Blood by month'!$B$2:$B$927</c:f>
              <c:numCache>
                <c:formatCode>0.00</c:formatCode>
                <c:ptCount val="926"/>
                <c:pt idx="0">
                  <c:v>10.260277755700001</c:v>
                </c:pt>
                <c:pt idx="1">
                  <c:v>10.148858222639999</c:v>
                </c:pt>
                <c:pt idx="2">
                  <c:v>10.11079398028</c:v>
                </c:pt>
                <c:pt idx="3">
                  <c:v>10.034205866980001</c:v>
                </c:pt>
                <c:pt idx="4">
                  <c:v>10.07720698712</c:v>
                </c:pt>
                <c:pt idx="5">
                  <c:v>9.9646892102629998</c:v>
                </c:pt>
                <c:pt idx="6">
                  <c:v>9.9201115358549998</c:v>
                </c:pt>
                <c:pt idx="7">
                  <c:v>9.8680427542770008</c:v>
                </c:pt>
                <c:pt idx="8">
                  <c:v>9.7939309043040002</c:v>
                </c:pt>
                <c:pt idx="9">
                  <c:v>9.7403805568379997</c:v>
                </c:pt>
                <c:pt idx="10">
                  <c:v>9.6780516694929997</c:v>
                </c:pt>
                <c:pt idx="11">
                  <c:v>9.6408098894430001</c:v>
                </c:pt>
                <c:pt idx="12">
                  <c:v>9.2428645563049994</c:v>
                </c:pt>
                <c:pt idx="13">
                  <c:v>9.5040134905549998</c:v>
                </c:pt>
                <c:pt idx="14">
                  <c:v>9.4323526955859993</c:v>
                </c:pt>
                <c:pt idx="15">
                  <c:v>9.3033507007979992</c:v>
                </c:pt>
                <c:pt idx="16">
                  <c:v>9.3463518209390006</c:v>
                </c:pt>
                <c:pt idx="17">
                  <c:v>9.3893529410800003</c:v>
                </c:pt>
                <c:pt idx="18">
                  <c:v>9.2580482903090004</c:v>
                </c:pt>
                <c:pt idx="19">
                  <c:v>9.2100624067170003</c:v>
                </c:pt>
                <c:pt idx="20">
                  <c:v>9.1549170832170006</c:v>
                </c:pt>
                <c:pt idx="21">
                  <c:v>9.1098913113949997</c:v>
                </c:pt>
                <c:pt idx="22">
                  <c:v>8.9905801889029995</c:v>
                </c:pt>
                <c:pt idx="23">
                  <c:v>8.9543478069530007</c:v>
                </c:pt>
                <c:pt idx="24">
                  <c:v>8.8857291126100009</c:v>
                </c:pt>
                <c:pt idx="25">
                  <c:v>8.9328142158519999</c:v>
                </c:pt>
                <c:pt idx="26">
                  <c:v>8.8871552206800004</c:v>
                </c:pt>
                <c:pt idx="27">
                  <c:v>8.850111101285</c:v>
                </c:pt>
                <c:pt idx="28">
                  <c:v>8.8032313557320006</c:v>
                </c:pt>
                <c:pt idx="29">
                  <c:v>8.7394539932399997</c:v>
                </c:pt>
                <c:pt idx="30">
                  <c:v>8.6445154916349995</c:v>
                </c:pt>
                <c:pt idx="31">
                  <c:v>8.5338128455100009</c:v>
                </c:pt>
                <c:pt idx="32">
                  <c:v>8.48924729274</c:v>
                </c:pt>
                <c:pt idx="33">
                  <c:v>8.4437679566289994</c:v>
                </c:pt>
                <c:pt idx="34">
                  <c:v>8.3947320946840005</c:v>
                </c:pt>
                <c:pt idx="35">
                  <c:v>8.3324507009770006</c:v>
                </c:pt>
                <c:pt idx="36">
                  <c:v>8.214648137128</c:v>
                </c:pt>
                <c:pt idx="37">
                  <c:v>8.1430005432979993</c:v>
                </c:pt>
                <c:pt idx="38">
                  <c:v>8.0180332122469995</c:v>
                </c:pt>
                <c:pt idx="39">
                  <c:v>8.0871072809260003</c:v>
                </c:pt>
                <c:pt idx="40">
                  <c:v>8.03029127838</c:v>
                </c:pt>
                <c:pt idx="41">
                  <c:v>7.9908609356050002</c:v>
                </c:pt>
                <c:pt idx="42">
                  <c:v>7.9500785378370002</c:v>
                </c:pt>
                <c:pt idx="43">
                  <c:v>7.8934471041350003</c:v>
                </c:pt>
                <c:pt idx="44">
                  <c:v>7.8078163166180001</c:v>
                </c:pt>
                <c:pt idx="45">
                  <c:v>7.758369398488</c:v>
                </c:pt>
                <c:pt idx="46">
                  <c:v>7.7048364999379997</c:v>
                </c:pt>
                <c:pt idx="47">
                  <c:v>7.6404397005069997</c:v>
                </c:pt>
                <c:pt idx="48">
                  <c:v>7.5757610534869997</c:v>
                </c:pt>
                <c:pt idx="49">
                  <c:v>7.5080954852100001</c:v>
                </c:pt>
                <c:pt idx="50">
                  <c:v>7.5509896216100003</c:v>
                </c:pt>
                <c:pt idx="51">
                  <c:v>7.4631504849730002</c:v>
                </c:pt>
                <c:pt idx="52">
                  <c:v>7.4213412391810003</c:v>
                </c:pt>
                <c:pt idx="53">
                  <c:v>7.3693745848179999</c:v>
                </c:pt>
                <c:pt idx="54">
                  <c:v>7.2962174856919999</c:v>
                </c:pt>
                <c:pt idx="55">
                  <c:v>7.2446810482109996</c:v>
                </c:pt>
                <c:pt idx="56">
                  <c:v>7.1978485410630002</c:v>
                </c:pt>
                <c:pt idx="57">
                  <c:v>7.0728215200650002</c:v>
                </c:pt>
                <c:pt idx="58">
                  <c:v>7.0312132502480003</c:v>
                </c:pt>
                <c:pt idx="59">
                  <c:v>6.9669305593899997</c:v>
                </c:pt>
                <c:pt idx="60">
                  <c:v>6.8969513165230003</c:v>
                </c:pt>
                <c:pt idx="61">
                  <c:v>6.845358166165</c:v>
                </c:pt>
                <c:pt idx="62">
                  <c:v>6.774972705363</c:v>
                </c:pt>
                <c:pt idx="63">
                  <c:v>6.774972705363</c:v>
                </c:pt>
                <c:pt idx="64">
                  <c:v>6.7282491735369998</c:v>
                </c:pt>
                <c:pt idx="65">
                  <c:v>6.8445770627920002</c:v>
                </c:pt>
                <c:pt idx="66">
                  <c:v>6.6423390060319996</c:v>
                </c:pt>
                <c:pt idx="67">
                  <c:v>6.6009448216979996</c:v>
                </c:pt>
                <c:pt idx="68">
                  <c:v>6.6009448216979996</c:v>
                </c:pt>
                <c:pt idx="69">
                  <c:v>6.2319667877529996</c:v>
                </c:pt>
                <c:pt idx="70">
                  <c:v>6.5692171749329997</c:v>
                </c:pt>
                <c:pt idx="71">
                  <c:v>6.5711593739990004</c:v>
                </c:pt>
                <c:pt idx="72">
                  <c:v>6.5962914464700004</c:v>
                </c:pt>
                <c:pt idx="73">
                  <c:v>6.5992943082739997</c:v>
                </c:pt>
                <c:pt idx="74">
                  <c:v>6.6144928034300001</c:v>
                </c:pt>
                <c:pt idx="75">
                  <c:v>6.6219736524549999</c:v>
                </c:pt>
                <c:pt idx="76">
                  <c:v>6.5388946549040003</c:v>
                </c:pt>
                <c:pt idx="77">
                  <c:v>6.480304611038</c:v>
                </c:pt>
                <c:pt idx="78">
                  <c:v>6.4420085592590004</c:v>
                </c:pt>
                <c:pt idx="79">
                  <c:v>6.3877176681609997</c:v>
                </c:pt>
                <c:pt idx="80">
                  <c:v>6.2902198231869999</c:v>
                </c:pt>
                <c:pt idx="81">
                  <c:v>6.1920008448089998</c:v>
                </c:pt>
                <c:pt idx="82">
                  <c:v>6.1429916517679999</c:v>
                </c:pt>
                <c:pt idx="83">
                  <c:v>6.0287234042550004</c:v>
                </c:pt>
                <c:pt idx="84">
                  <c:v>6.112127028902</c:v>
                </c:pt>
                <c:pt idx="85">
                  <c:v>6.1460694565780001</c:v>
                </c:pt>
                <c:pt idx="86">
                  <c:v>6.177526698776</c:v>
                </c:pt>
                <c:pt idx="87">
                  <c:v>6.215640396455</c:v>
                </c:pt>
                <c:pt idx="88">
                  <c:v>6.230644335309</c:v>
                </c:pt>
                <c:pt idx="89">
                  <c:v>6.2363397186489999</c:v>
                </c:pt>
                <c:pt idx="90">
                  <c:v>6.2363397186489999</c:v>
                </c:pt>
                <c:pt idx="91">
                  <c:v>6.2408437656710003</c:v>
                </c:pt>
                <c:pt idx="92">
                  <c:v>6.2390469652649996</c:v>
                </c:pt>
                <c:pt idx="93">
                  <c:v>6.2334650753330001</c:v>
                </c:pt>
                <c:pt idx="94">
                  <c:v>6.233601453036</c:v>
                </c:pt>
                <c:pt idx="95">
                  <c:v>6.1961138045039998</c:v>
                </c:pt>
                <c:pt idx="96">
                  <c:v>6.195625900304</c:v>
                </c:pt>
                <c:pt idx="97">
                  <c:v>6.1320235529240001</c:v>
                </c:pt>
                <c:pt idx="98">
                  <c:v>6.1186632709569997</c:v>
                </c:pt>
                <c:pt idx="99">
                  <c:v>6.0764085159560004</c:v>
                </c:pt>
                <c:pt idx="100">
                  <c:v>6.0614543860119996</c:v>
                </c:pt>
                <c:pt idx="101">
                  <c:v>6.0270387028880004</c:v>
                </c:pt>
                <c:pt idx="102">
                  <c:v>6.0149004172809999</c:v>
                </c:pt>
                <c:pt idx="103">
                  <c:v>6.0042619580550003</c:v>
                </c:pt>
                <c:pt idx="104">
                  <c:v>5.9948357146389997</c:v>
                </c:pt>
                <c:pt idx="105">
                  <c:v>5.9847103752680004</c:v>
                </c:pt>
                <c:pt idx="106">
                  <c:v>5.9709497344729998</c:v>
                </c:pt>
                <c:pt idx="107">
                  <c:v>5.9550322615419997</c:v>
                </c:pt>
                <c:pt idx="108">
                  <c:v>5.9431538914880004</c:v>
                </c:pt>
                <c:pt idx="109">
                  <c:v>6.0168762105370002</c:v>
                </c:pt>
                <c:pt idx="110">
                  <c:v>6.0434266335869999</c:v>
                </c:pt>
                <c:pt idx="111">
                  <c:v>6.0536956278409999</c:v>
                </c:pt>
                <c:pt idx="112">
                  <c:v>6.0573524675129997</c:v>
                </c:pt>
                <c:pt idx="113">
                  <c:v>6.0792919837330004</c:v>
                </c:pt>
                <c:pt idx="114">
                  <c:v>6.0921387770360003</c:v>
                </c:pt>
                <c:pt idx="115">
                  <c:v>6.1261960873080001</c:v>
                </c:pt>
                <c:pt idx="116">
                  <c:v>6.1134389606830002</c:v>
                </c:pt>
                <c:pt idx="117">
                  <c:v>6.0629290016240001</c:v>
                </c:pt>
                <c:pt idx="118">
                  <c:v>6.057299054185</c:v>
                </c:pt>
                <c:pt idx="119">
                  <c:v>6.0226169054109997</c:v>
                </c:pt>
                <c:pt idx="120">
                  <c:v>5.9844293457589997</c:v>
                </c:pt>
                <c:pt idx="121">
                  <c:v>5.9447873239589999</c:v>
                </c:pt>
                <c:pt idx="122">
                  <c:v>5.923597764538</c:v>
                </c:pt>
                <c:pt idx="123">
                  <c:v>5.8970210107409997</c:v>
                </c:pt>
                <c:pt idx="124">
                  <c:v>5.8880854427419997</c:v>
                </c:pt>
                <c:pt idx="125">
                  <c:v>5.8896100999170002</c:v>
                </c:pt>
                <c:pt idx="126">
                  <c:v>5.9115723511549998</c:v>
                </c:pt>
                <c:pt idx="127">
                  <c:v>5.9186021337049999</c:v>
                </c:pt>
                <c:pt idx="128">
                  <c:v>5.9981505716030004</c:v>
                </c:pt>
                <c:pt idx="129">
                  <c:v>5.9981505716030004</c:v>
                </c:pt>
                <c:pt idx="130">
                  <c:v>5.9797885532919999</c:v>
                </c:pt>
                <c:pt idx="131">
                  <c:v>5.8958470564769998</c:v>
                </c:pt>
                <c:pt idx="132">
                  <c:v>5.8647687507250001</c:v>
                </c:pt>
                <c:pt idx="133">
                  <c:v>5.851084696169</c:v>
                </c:pt>
                <c:pt idx="134">
                  <c:v>5.8623109195699996</c:v>
                </c:pt>
                <c:pt idx="135">
                  <c:v>5.887962152149</c:v>
                </c:pt>
                <c:pt idx="136">
                  <c:v>5.908538086169</c:v>
                </c:pt>
                <c:pt idx="137">
                  <c:v>5.9382346877799996</c:v>
                </c:pt>
                <c:pt idx="138">
                  <c:v>5.9713960488759996</c:v>
                </c:pt>
                <c:pt idx="139">
                  <c:v>5.9799983148539999</c:v>
                </c:pt>
                <c:pt idx="140">
                  <c:v>6.1417304876919996</c:v>
                </c:pt>
                <c:pt idx="141">
                  <c:v>6.0915625141929999</c:v>
                </c:pt>
                <c:pt idx="142">
                  <c:v>6.1417304876919996</c:v>
                </c:pt>
                <c:pt idx="143">
                  <c:v>6.0915625141929999</c:v>
                </c:pt>
                <c:pt idx="144">
                  <c:v>6.1952355769430003</c:v>
                </c:pt>
                <c:pt idx="145">
                  <c:v>6.1952355769430003</c:v>
                </c:pt>
                <c:pt idx="146">
                  <c:v>6.2532729441689998</c:v>
                </c:pt>
                <c:pt idx="147">
                  <c:v>6.2532729441689998</c:v>
                </c:pt>
                <c:pt idx="148">
                  <c:v>6.3712673857519997</c:v>
                </c:pt>
                <c:pt idx="149">
                  <c:v>6.3712673857519997</c:v>
                </c:pt>
                <c:pt idx="150">
                  <c:v>6.3735915726580004</c:v>
                </c:pt>
                <c:pt idx="151">
                  <c:v>6.3987665375729996</c:v>
                </c:pt>
                <c:pt idx="152">
                  <c:v>6.4237140782340001</c:v>
                </c:pt>
                <c:pt idx="153">
                  <c:v>6.4668818535690002</c:v>
                </c:pt>
                <c:pt idx="154">
                  <c:v>6.5016374191460002</c:v>
                </c:pt>
                <c:pt idx="155">
                  <c:v>6.5074020070670002</c:v>
                </c:pt>
                <c:pt idx="156">
                  <c:v>6.5435433283820004</c:v>
                </c:pt>
                <c:pt idx="157">
                  <c:v>6.5843715150179998</c:v>
                </c:pt>
                <c:pt idx="158">
                  <c:v>6.6204385428580004</c:v>
                </c:pt>
                <c:pt idx="159">
                  <c:v>6.6306877699709998</c:v>
                </c:pt>
                <c:pt idx="160">
                  <c:v>6.7074847322039997</c:v>
                </c:pt>
                <c:pt idx="161">
                  <c:v>6.7422630675809998</c:v>
                </c:pt>
                <c:pt idx="162">
                  <c:v>6.7531108957720001</c:v>
                </c:pt>
                <c:pt idx="163">
                  <c:v>6.7211056944149998</c:v>
                </c:pt>
                <c:pt idx="164">
                  <c:v>6.678305907915</c:v>
                </c:pt>
                <c:pt idx="165">
                  <c:v>6.6018512132679996</c:v>
                </c:pt>
                <c:pt idx="166">
                  <c:v>6.5588746745590001</c:v>
                </c:pt>
                <c:pt idx="167">
                  <c:v>6.5158817482289999</c:v>
                </c:pt>
                <c:pt idx="168">
                  <c:v>6.4716988984570003</c:v>
                </c:pt>
                <c:pt idx="169">
                  <c:v>6.3869894594660002</c:v>
                </c:pt>
                <c:pt idx="170">
                  <c:v>6.3871078145139997</c:v>
                </c:pt>
                <c:pt idx="171">
                  <c:v>6.4248594330730002</c:v>
                </c:pt>
                <c:pt idx="172">
                  <c:v>6.4450744752390001</c:v>
                </c:pt>
                <c:pt idx="173">
                  <c:v>6.4891994220809996</c:v>
                </c:pt>
                <c:pt idx="174">
                  <c:v>6.538087431258</c:v>
                </c:pt>
                <c:pt idx="175">
                  <c:v>6.5884999748400004</c:v>
                </c:pt>
                <c:pt idx="176">
                  <c:v>6.7211120443679997</c:v>
                </c:pt>
                <c:pt idx="177">
                  <c:v>6.7647692742330001</c:v>
                </c:pt>
                <c:pt idx="178">
                  <c:v>6.7777297937050003</c:v>
                </c:pt>
                <c:pt idx="179">
                  <c:v>6.828111244604</c:v>
                </c:pt>
                <c:pt idx="180">
                  <c:v>6.8332573152189999</c:v>
                </c:pt>
                <c:pt idx="181">
                  <c:v>6.864940144667</c:v>
                </c:pt>
                <c:pt idx="182">
                  <c:v>6.8785093463109996</c:v>
                </c:pt>
                <c:pt idx="183">
                  <c:v>6.9481925845520003</c:v>
                </c:pt>
                <c:pt idx="184">
                  <c:v>6.9539076574739997</c:v>
                </c:pt>
                <c:pt idx="185">
                  <c:v>6.9547530776829998</c:v>
                </c:pt>
                <c:pt idx="186">
                  <c:v>6.9823961172329998</c:v>
                </c:pt>
                <c:pt idx="187">
                  <c:v>6.9896402101610002</c:v>
                </c:pt>
                <c:pt idx="188">
                  <c:v>6.9720608438570002</c:v>
                </c:pt>
                <c:pt idx="189">
                  <c:v>6.9648458347690001</c:v>
                </c:pt>
                <c:pt idx="190">
                  <c:v>6.8629629382750004</c:v>
                </c:pt>
                <c:pt idx="191">
                  <c:v>6.8476220264360004</c:v>
                </c:pt>
                <c:pt idx="192">
                  <c:v>6.8630748753380004</c:v>
                </c:pt>
                <c:pt idx="193">
                  <c:v>6.9433576024320001</c:v>
                </c:pt>
                <c:pt idx="194">
                  <c:v>6.9525556365070003</c:v>
                </c:pt>
                <c:pt idx="195">
                  <c:v>7.0128513099729997</c:v>
                </c:pt>
                <c:pt idx="196">
                  <c:v>7.1030223696460002</c:v>
                </c:pt>
                <c:pt idx="197">
                  <c:v>7.1270602423689997</c:v>
                </c:pt>
                <c:pt idx="198">
                  <c:v>7.1413651969160004</c:v>
                </c:pt>
                <c:pt idx="199">
                  <c:v>7.1413651969160004</c:v>
                </c:pt>
                <c:pt idx="200">
                  <c:v>7.2053231539610003</c:v>
                </c:pt>
                <c:pt idx="201">
                  <c:v>7.2059681707629997</c:v>
                </c:pt>
                <c:pt idx="202">
                  <c:v>7.1404787539479999</c:v>
                </c:pt>
                <c:pt idx="203">
                  <c:v>7.1404787539479999</c:v>
                </c:pt>
                <c:pt idx="204">
                  <c:v>7.1155829020650003</c:v>
                </c:pt>
                <c:pt idx="205">
                  <c:v>7.1035986092629999</c:v>
                </c:pt>
                <c:pt idx="206">
                  <c:v>7.1152579471079997</c:v>
                </c:pt>
                <c:pt idx="207">
                  <c:v>7.1943187052189996</c:v>
                </c:pt>
                <c:pt idx="208">
                  <c:v>7.216488282637</c:v>
                </c:pt>
                <c:pt idx="209">
                  <c:v>7.262544575273</c:v>
                </c:pt>
                <c:pt idx="210">
                  <c:v>7.2739111696769996</c:v>
                </c:pt>
                <c:pt idx="211">
                  <c:v>7.2845150175309996</c:v>
                </c:pt>
                <c:pt idx="212">
                  <c:v>7.357353362944</c:v>
                </c:pt>
                <c:pt idx="213">
                  <c:v>7.3726334070790003</c:v>
                </c:pt>
                <c:pt idx="214">
                  <c:v>7.4091279621729997</c:v>
                </c:pt>
                <c:pt idx="215">
                  <c:v>7.4138984729509998</c:v>
                </c:pt>
                <c:pt idx="216">
                  <c:v>7.4512837419569999</c:v>
                </c:pt>
                <c:pt idx="217">
                  <c:v>7.4632437773640001</c:v>
                </c:pt>
                <c:pt idx="218">
                  <c:v>7.4961530231989997</c:v>
                </c:pt>
                <c:pt idx="219">
                  <c:v>7.5399928371960003</c:v>
                </c:pt>
                <c:pt idx="220">
                  <c:v>7.5916918496400001</c:v>
                </c:pt>
                <c:pt idx="221">
                  <c:v>7.6132693282739998</c:v>
                </c:pt>
                <c:pt idx="222">
                  <c:v>7.6295845806399996</c:v>
                </c:pt>
                <c:pt idx="223">
                  <c:v>7.6486482133480003</c:v>
                </c:pt>
                <c:pt idx="224">
                  <c:v>7.6844268159920004</c:v>
                </c:pt>
                <c:pt idx="225">
                  <c:v>7.7103952224850003</c:v>
                </c:pt>
                <c:pt idx="226">
                  <c:v>7.7340294024620002</c:v>
                </c:pt>
                <c:pt idx="227">
                  <c:v>7.7662121164520004</c:v>
                </c:pt>
                <c:pt idx="228">
                  <c:v>7.7707738828570001</c:v>
                </c:pt>
                <c:pt idx="229">
                  <c:v>7.8047207917600003</c:v>
                </c:pt>
                <c:pt idx="230">
                  <c:v>7.8186615938399999</c:v>
                </c:pt>
                <c:pt idx="231">
                  <c:v>7.8230144703409996</c:v>
                </c:pt>
                <c:pt idx="232">
                  <c:v>7.8544243470149997</c:v>
                </c:pt>
                <c:pt idx="233">
                  <c:v>7.8625670018119997</c:v>
                </c:pt>
                <c:pt idx="234">
                  <c:v>7.8730922697899999</c:v>
                </c:pt>
                <c:pt idx="235">
                  <c:v>7.9604178527289999</c:v>
                </c:pt>
                <c:pt idx="236">
                  <c:v>7.9845839434670003</c:v>
                </c:pt>
                <c:pt idx="237">
                  <c:v>8.0226513342950003</c:v>
                </c:pt>
                <c:pt idx="238">
                  <c:v>8.0608438849970003</c:v>
                </c:pt>
                <c:pt idx="239">
                  <c:v>8.0677233918870002</c:v>
                </c:pt>
                <c:pt idx="240">
                  <c:v>8.098453630561</c:v>
                </c:pt>
                <c:pt idx="241">
                  <c:v>8.1256359119440003</c:v>
                </c:pt>
                <c:pt idx="242">
                  <c:v>8.1488627416679993</c:v>
                </c:pt>
                <c:pt idx="243">
                  <c:v>8.1838930193599992</c:v>
                </c:pt>
                <c:pt idx="244">
                  <c:v>8.2164239530730008</c:v>
                </c:pt>
                <c:pt idx="245">
                  <c:v>8.2365353236880008</c:v>
                </c:pt>
                <c:pt idx="246">
                  <c:v>8.2778274342889997</c:v>
                </c:pt>
                <c:pt idx="247">
                  <c:v>8.3219094231500002</c:v>
                </c:pt>
                <c:pt idx="248">
                  <c:v>8.3241624150339995</c:v>
                </c:pt>
                <c:pt idx="249">
                  <c:v>8.3718035158359996</c:v>
                </c:pt>
                <c:pt idx="250">
                  <c:v>8.3718035158359996</c:v>
                </c:pt>
                <c:pt idx="251">
                  <c:v>8.4235337291899999</c:v>
                </c:pt>
                <c:pt idx="252">
                  <c:v>8.4564443203330004</c:v>
                </c:pt>
                <c:pt idx="253">
                  <c:v>8.6399279767550006</c:v>
                </c:pt>
                <c:pt idx="254">
                  <c:v>8.6896830256089999</c:v>
                </c:pt>
                <c:pt idx="255">
                  <c:v>8.432240153295</c:v>
                </c:pt>
                <c:pt idx="256">
                  <c:v>8.3914008791439993</c:v>
                </c:pt>
                <c:pt idx="257">
                  <c:v>8.3451336669190006</c:v>
                </c:pt>
                <c:pt idx="258">
                  <c:v>8.3413972891019998</c:v>
                </c:pt>
                <c:pt idx="259">
                  <c:v>8.3557765495030001</c:v>
                </c:pt>
                <c:pt idx="260">
                  <c:v>8.4220243893669995</c:v>
                </c:pt>
                <c:pt idx="261">
                  <c:v>8.4907491597690008</c:v>
                </c:pt>
                <c:pt idx="262">
                  <c:v>8.5121359610509995</c:v>
                </c:pt>
                <c:pt idx="263">
                  <c:v>8.4807465241960003</c:v>
                </c:pt>
                <c:pt idx="264">
                  <c:v>8.415976771575</c:v>
                </c:pt>
                <c:pt idx="265">
                  <c:v>8.3675614932679991</c:v>
                </c:pt>
                <c:pt idx="266">
                  <c:v>8.3097415017599996</c:v>
                </c:pt>
                <c:pt idx="267">
                  <c:v>8.2500250299339992</c:v>
                </c:pt>
                <c:pt idx="268">
                  <c:v>8.225827681817</c:v>
                </c:pt>
                <c:pt idx="269">
                  <c:v>8.2131868401039991</c:v>
                </c:pt>
                <c:pt idx="270">
                  <c:v>8.2196879668109997</c:v>
                </c:pt>
                <c:pt idx="271">
                  <c:v>8.2424158473460007</c:v>
                </c:pt>
                <c:pt idx="272">
                  <c:v>8.3090752538829999</c:v>
                </c:pt>
                <c:pt idx="273">
                  <c:v>8.3429007883910007</c:v>
                </c:pt>
                <c:pt idx="274">
                  <c:v>8.4323424003510006</c:v>
                </c:pt>
                <c:pt idx="275">
                  <c:v>8.4683995908180005</c:v>
                </c:pt>
                <c:pt idx="276">
                  <c:v>8.5363418652760004</c:v>
                </c:pt>
                <c:pt idx="277">
                  <c:v>8.5775860216400002</c:v>
                </c:pt>
                <c:pt idx="278">
                  <c:v>8.6338883695960007</c:v>
                </c:pt>
                <c:pt idx="279">
                  <c:v>8.6758646483619994</c:v>
                </c:pt>
                <c:pt idx="280">
                  <c:v>8.7780620769290003</c:v>
                </c:pt>
                <c:pt idx="281">
                  <c:v>8.7771328623440006</c:v>
                </c:pt>
                <c:pt idx="282">
                  <c:v>8.7629941915059995</c:v>
                </c:pt>
                <c:pt idx="283">
                  <c:v>8.8232363252759995</c:v>
                </c:pt>
                <c:pt idx="284">
                  <c:v>8.8280788220569999</c:v>
                </c:pt>
                <c:pt idx="285">
                  <c:v>8.9471306852160009</c:v>
                </c:pt>
                <c:pt idx="286">
                  <c:v>8.9468325215370008</c:v>
                </c:pt>
                <c:pt idx="287">
                  <c:v>9.1464556077210002</c:v>
                </c:pt>
                <c:pt idx="288">
                  <c:v>9.0604533674390009</c:v>
                </c:pt>
                <c:pt idx="289">
                  <c:v>9.1034544875800005</c:v>
                </c:pt>
                <c:pt idx="290">
                  <c:v>9.1894649216740003</c:v>
                </c:pt>
                <c:pt idx="291">
                  <c:v>9.2626349223359998</c:v>
                </c:pt>
                <c:pt idx="292">
                  <c:v>9.3304879655419999</c:v>
                </c:pt>
                <c:pt idx="293">
                  <c:v>9.3659513146660007</c:v>
                </c:pt>
                <c:pt idx="294">
                  <c:v>9.5941007491940002</c:v>
                </c:pt>
                <c:pt idx="295">
                  <c:v>9.5938357148140003</c:v>
                </c:pt>
                <c:pt idx="296">
                  <c:v>9.6773568563910004</c:v>
                </c:pt>
                <c:pt idx="297">
                  <c:v>9.6805857641799999</c:v>
                </c:pt>
                <c:pt idx="298">
                  <c:v>9.7289921960089991</c:v>
                </c:pt>
                <c:pt idx="299">
                  <c:v>9.7478849703789994</c:v>
                </c:pt>
                <c:pt idx="300">
                  <c:v>9.8167072371999993</c:v>
                </c:pt>
                <c:pt idx="301">
                  <c:v>9.8320931202890005</c:v>
                </c:pt>
                <c:pt idx="302">
                  <c:v>9.8640348550820001</c:v>
                </c:pt>
                <c:pt idx="303">
                  <c:v>9.8998549385730001</c:v>
                </c:pt>
                <c:pt idx="304">
                  <c:v>9.9253719305950003</c:v>
                </c:pt>
                <c:pt idx="305">
                  <c:v>9.9473455867399991</c:v>
                </c:pt>
                <c:pt idx="306">
                  <c:v>10.038776647880001</c:v>
                </c:pt>
                <c:pt idx="307">
                  <c:v>10.08029855753</c:v>
                </c:pt>
                <c:pt idx="308">
                  <c:v>10.13467564622</c:v>
                </c:pt>
                <c:pt idx="309">
                  <c:v>10.21081409878</c:v>
                </c:pt>
                <c:pt idx="310">
                  <c:v>10.287589836920001</c:v>
                </c:pt>
                <c:pt idx="311">
                  <c:v>10.572905435159999</c:v>
                </c:pt>
                <c:pt idx="312">
                  <c:v>10.637581659149999</c:v>
                </c:pt>
                <c:pt idx="313">
                  <c:v>10.67022585936</c:v>
                </c:pt>
                <c:pt idx="314">
                  <c:v>10.705078046420001</c:v>
                </c:pt>
                <c:pt idx="315">
                  <c:v>10.70975685252</c:v>
                </c:pt>
                <c:pt idx="316">
                  <c:v>10.798013150379999</c:v>
                </c:pt>
                <c:pt idx="317">
                  <c:v>10.792052135360001</c:v>
                </c:pt>
                <c:pt idx="318">
                  <c:v>10.77632771265</c:v>
                </c:pt>
                <c:pt idx="319">
                  <c:v>10.7370953675</c:v>
                </c:pt>
                <c:pt idx="320">
                  <c:v>10.74742789986</c:v>
                </c:pt>
                <c:pt idx="321">
                  <c:v>10.79885532394</c:v>
                </c:pt>
                <c:pt idx="322">
                  <c:v>10.810685349370001</c:v>
                </c:pt>
                <c:pt idx="323">
                  <c:v>10.81434168929</c:v>
                </c:pt>
                <c:pt idx="324">
                  <c:v>10.84868723516</c:v>
                </c:pt>
                <c:pt idx="325">
                  <c:v>10.86390362775</c:v>
                </c:pt>
                <c:pt idx="326">
                  <c:v>10.8973236815</c:v>
                </c:pt>
                <c:pt idx="327">
                  <c:v>10.91207702899</c:v>
                </c:pt>
                <c:pt idx="328">
                  <c:v>10.914039644220001</c:v>
                </c:pt>
                <c:pt idx="329">
                  <c:v>10.98215015948</c:v>
                </c:pt>
                <c:pt idx="330">
                  <c:v>10.976638717289999</c:v>
                </c:pt>
                <c:pt idx="331">
                  <c:v>10.98066923473</c:v>
                </c:pt>
                <c:pt idx="332">
                  <c:v>11.02671968788</c:v>
                </c:pt>
                <c:pt idx="333">
                  <c:v>11.03019720623</c:v>
                </c:pt>
                <c:pt idx="334">
                  <c:v>11.054320112339999</c:v>
                </c:pt>
                <c:pt idx="335">
                  <c:v>11.085704209539999</c:v>
                </c:pt>
                <c:pt idx="336">
                  <c:v>11.073116338049999</c:v>
                </c:pt>
                <c:pt idx="337">
                  <c:v>11.072005276600001</c:v>
                </c:pt>
                <c:pt idx="338">
                  <c:v>11.039723976679999</c:v>
                </c:pt>
                <c:pt idx="339">
                  <c:v>11.020258995600001</c:v>
                </c:pt>
                <c:pt idx="340">
                  <c:v>11.029389474289999</c:v>
                </c:pt>
                <c:pt idx="341">
                  <c:v>10.9128446084</c:v>
                </c:pt>
                <c:pt idx="342">
                  <c:v>10.96390843857</c:v>
                </c:pt>
                <c:pt idx="343">
                  <c:v>10.9128446084</c:v>
                </c:pt>
                <c:pt idx="344">
                  <c:v>10.96390843857</c:v>
                </c:pt>
                <c:pt idx="345">
                  <c:v>10.860287683779999</c:v>
                </c:pt>
                <c:pt idx="346">
                  <c:v>10.9128446084</c:v>
                </c:pt>
                <c:pt idx="347">
                  <c:v>10.968746064579999</c:v>
                </c:pt>
                <c:pt idx="348">
                  <c:v>10.845656996940001</c:v>
                </c:pt>
                <c:pt idx="349">
                  <c:v>10.845656996940001</c:v>
                </c:pt>
                <c:pt idx="350">
                  <c:v>10.805177795260001</c:v>
                </c:pt>
                <c:pt idx="351">
                  <c:v>10.712281965220001</c:v>
                </c:pt>
                <c:pt idx="352">
                  <c:v>10.712281965220001</c:v>
                </c:pt>
                <c:pt idx="353">
                  <c:v>10.69215591695</c:v>
                </c:pt>
                <c:pt idx="354">
                  <c:v>10.648501817330001</c:v>
                </c:pt>
                <c:pt idx="355">
                  <c:v>10.648501817330001</c:v>
                </c:pt>
                <c:pt idx="356">
                  <c:v>10.614940566470001</c:v>
                </c:pt>
                <c:pt idx="357">
                  <c:v>10.590808396230001</c:v>
                </c:pt>
                <c:pt idx="358">
                  <c:v>10.57266722164</c:v>
                </c:pt>
                <c:pt idx="359">
                  <c:v>10.50591917685</c:v>
                </c:pt>
                <c:pt idx="360">
                  <c:v>10.508513542259999</c:v>
                </c:pt>
                <c:pt idx="361">
                  <c:v>10.44937260523</c:v>
                </c:pt>
                <c:pt idx="362">
                  <c:v>10.44455251468</c:v>
                </c:pt>
                <c:pt idx="363">
                  <c:v>10.43950256211</c:v>
                </c:pt>
                <c:pt idx="364">
                  <c:v>10.34464722957</c:v>
                </c:pt>
                <c:pt idx="365">
                  <c:v>10.33738228867</c:v>
                </c:pt>
                <c:pt idx="366">
                  <c:v>10.34411509445</c:v>
                </c:pt>
                <c:pt idx="367">
                  <c:v>10.357920977539999</c:v>
                </c:pt>
                <c:pt idx="368">
                  <c:v>10.359235975760001</c:v>
                </c:pt>
                <c:pt idx="369">
                  <c:v>10.36267395993</c:v>
                </c:pt>
                <c:pt idx="370">
                  <c:v>10.3991599747</c:v>
                </c:pt>
                <c:pt idx="371">
                  <c:v>10.400760355659999</c:v>
                </c:pt>
                <c:pt idx="372">
                  <c:v>10.4300137656</c:v>
                </c:pt>
                <c:pt idx="373">
                  <c:v>10.442346656130001</c:v>
                </c:pt>
                <c:pt idx="374">
                  <c:v>10.44725775833</c:v>
                </c:pt>
                <c:pt idx="375">
                  <c:v>10.44747714222</c:v>
                </c:pt>
                <c:pt idx="376">
                  <c:v>10.45425656552</c:v>
                </c:pt>
                <c:pt idx="377">
                  <c:v>10.458412629150001</c:v>
                </c:pt>
                <c:pt idx="378">
                  <c:v>10.45000293102</c:v>
                </c:pt>
                <c:pt idx="379">
                  <c:v>10.45438523136</c:v>
                </c:pt>
                <c:pt idx="380">
                  <c:v>10.44733488326</c:v>
                </c:pt>
                <c:pt idx="381">
                  <c:v>10.44381300633</c:v>
                </c:pt>
                <c:pt idx="382">
                  <c:v>10.42931867123</c:v>
                </c:pt>
                <c:pt idx="383">
                  <c:v>10.404784438769999</c:v>
                </c:pt>
                <c:pt idx="384">
                  <c:v>10.389316104280001</c:v>
                </c:pt>
                <c:pt idx="385">
                  <c:v>10.37078793219</c:v>
                </c:pt>
                <c:pt idx="386">
                  <c:v>10.3339470379</c:v>
                </c:pt>
                <c:pt idx="387">
                  <c:v>10.3339470379</c:v>
                </c:pt>
                <c:pt idx="388">
                  <c:v>10.28941284405</c:v>
                </c:pt>
                <c:pt idx="389">
                  <c:v>10.28941284405</c:v>
                </c:pt>
                <c:pt idx="390">
                  <c:v>10.253786709910001</c:v>
                </c:pt>
                <c:pt idx="391">
                  <c:v>10.20697887099</c:v>
                </c:pt>
                <c:pt idx="392">
                  <c:v>10.172287841599999</c:v>
                </c:pt>
                <c:pt idx="393">
                  <c:v>10.132372092820001</c:v>
                </c:pt>
                <c:pt idx="394">
                  <c:v>10.08875858545</c:v>
                </c:pt>
                <c:pt idx="395">
                  <c:v>10.069342822239999</c:v>
                </c:pt>
                <c:pt idx="396">
                  <c:v>10.06311399636</c:v>
                </c:pt>
                <c:pt idx="397">
                  <c:v>10.0435590252</c:v>
                </c:pt>
                <c:pt idx="398">
                  <c:v>10.03245106462</c:v>
                </c:pt>
                <c:pt idx="399">
                  <c:v>10.029533021560001</c:v>
                </c:pt>
                <c:pt idx="400">
                  <c:v>10.02822827494</c:v>
                </c:pt>
                <c:pt idx="401">
                  <c:v>10.027873458089999</c:v>
                </c:pt>
                <c:pt idx="402">
                  <c:v>10.02008495105</c:v>
                </c:pt>
                <c:pt idx="403">
                  <c:v>9.9328060233379993</c:v>
                </c:pt>
                <c:pt idx="404">
                  <c:v>9.9199389323940004</c:v>
                </c:pt>
                <c:pt idx="405">
                  <c:v>9.8524124981569994</c:v>
                </c:pt>
                <c:pt idx="406">
                  <c:v>9.8524124981569994</c:v>
                </c:pt>
                <c:pt idx="407">
                  <c:v>9.8156482834179997</c:v>
                </c:pt>
                <c:pt idx="408">
                  <c:v>9.7358360273439999</c:v>
                </c:pt>
                <c:pt idx="409">
                  <c:v>9.6838517746809991</c:v>
                </c:pt>
                <c:pt idx="410">
                  <c:v>9.6088678856610006</c:v>
                </c:pt>
                <c:pt idx="411">
                  <c:v>9.5494636497630001</c:v>
                </c:pt>
                <c:pt idx="412">
                  <c:v>9.5346459187049994</c:v>
                </c:pt>
                <c:pt idx="413">
                  <c:v>9.4996441083230003</c:v>
                </c:pt>
                <c:pt idx="414">
                  <c:v>9.3980514908400004</c:v>
                </c:pt>
                <c:pt idx="415">
                  <c:v>9.3431371157550007</c:v>
                </c:pt>
                <c:pt idx="416">
                  <c:v>9.3917603920030004</c:v>
                </c:pt>
                <c:pt idx="417">
                  <c:v>9.345411171436</c:v>
                </c:pt>
                <c:pt idx="418">
                  <c:v>9.2858645878760004</c:v>
                </c:pt>
                <c:pt idx="419">
                  <c:v>9.2509295073099995</c:v>
                </c:pt>
                <c:pt idx="420">
                  <c:v>9.2346152047400007</c:v>
                </c:pt>
                <c:pt idx="421">
                  <c:v>9.2318737029799998</c:v>
                </c:pt>
                <c:pt idx="422">
                  <c:v>9.2252453545620003</c:v>
                </c:pt>
                <c:pt idx="423">
                  <c:v>9.2437735009979995</c:v>
                </c:pt>
                <c:pt idx="424">
                  <c:v>9.2895195478249999</c:v>
                </c:pt>
                <c:pt idx="425">
                  <c:v>9.1632274284200008</c:v>
                </c:pt>
                <c:pt idx="426">
                  <c:v>9.2126098291139993</c:v>
                </c:pt>
                <c:pt idx="427">
                  <c:v>9.2072601066320008</c:v>
                </c:pt>
                <c:pt idx="428">
                  <c:v>9.1106896226950003</c:v>
                </c:pt>
                <c:pt idx="429">
                  <c:v>9.177397865863</c:v>
                </c:pt>
                <c:pt idx="430">
                  <c:v>9.0676966963649992</c:v>
                </c:pt>
                <c:pt idx="431">
                  <c:v>9.1407991645950002</c:v>
                </c:pt>
                <c:pt idx="432">
                  <c:v>9.1214730481630006</c:v>
                </c:pt>
                <c:pt idx="433">
                  <c:v>9.0048292717580001</c:v>
                </c:pt>
                <c:pt idx="434">
                  <c:v>9.0999897115419994</c:v>
                </c:pt>
                <c:pt idx="435">
                  <c:v>9.0247365452789996</c:v>
                </c:pt>
                <c:pt idx="436">
                  <c:v>8.9539824410180007</c:v>
                </c:pt>
                <c:pt idx="437">
                  <c:v>8.9539831238360001</c:v>
                </c:pt>
                <c:pt idx="438">
                  <c:v>8.8784442436400006</c:v>
                </c:pt>
                <c:pt idx="439">
                  <c:v>8.8778479162840007</c:v>
                </c:pt>
                <c:pt idx="440">
                  <c:v>8.9019935482109993</c:v>
                </c:pt>
                <c:pt idx="441">
                  <c:v>8.8956942121109996</c:v>
                </c:pt>
                <c:pt idx="442">
                  <c:v>8.8397772853499994</c:v>
                </c:pt>
                <c:pt idx="443">
                  <c:v>8.7820115004530006</c:v>
                </c:pt>
                <c:pt idx="444">
                  <c:v>8.7820115004530006</c:v>
                </c:pt>
                <c:pt idx="445">
                  <c:v>8.7973996231840008</c:v>
                </c:pt>
                <c:pt idx="446">
                  <c:v>8.7658474723770006</c:v>
                </c:pt>
                <c:pt idx="447">
                  <c:v>8.7459530510000008</c:v>
                </c:pt>
                <c:pt idx="448">
                  <c:v>8.6904390710339996</c:v>
                </c:pt>
                <c:pt idx="449">
                  <c:v>8.6802507883879993</c:v>
                </c:pt>
                <c:pt idx="450">
                  <c:v>8.6802507883879993</c:v>
                </c:pt>
                <c:pt idx="451">
                  <c:v>8.6346550760280003</c:v>
                </c:pt>
                <c:pt idx="452">
                  <c:v>8.5614684858550003</c:v>
                </c:pt>
                <c:pt idx="453">
                  <c:v>8.5961207818050003</c:v>
                </c:pt>
                <c:pt idx="454">
                  <c:v>8.4960177802439993</c:v>
                </c:pt>
                <c:pt idx="455">
                  <c:v>8.4285686691600006</c:v>
                </c:pt>
                <c:pt idx="456">
                  <c:v>8.3744356715000006</c:v>
                </c:pt>
                <c:pt idx="457">
                  <c:v>8.4902114636829999</c:v>
                </c:pt>
                <c:pt idx="458">
                  <c:v>8.4095507384460007</c:v>
                </c:pt>
                <c:pt idx="459">
                  <c:v>8.4484659238849993</c:v>
                </c:pt>
                <c:pt idx="460">
                  <c:v>8.5093376394100009</c:v>
                </c:pt>
                <c:pt idx="461">
                  <c:v>8.4484659238849993</c:v>
                </c:pt>
                <c:pt idx="462">
                  <c:v>8.5093376394100009</c:v>
                </c:pt>
                <c:pt idx="463">
                  <c:v>8.5678347076320005</c:v>
                </c:pt>
                <c:pt idx="464">
                  <c:v>8.5678347076320005</c:v>
                </c:pt>
                <c:pt idx="465">
                  <c:v>8.5811481990360008</c:v>
                </c:pt>
                <c:pt idx="466">
                  <c:v>8.8324672093790006</c:v>
                </c:pt>
                <c:pt idx="467">
                  <c:v>8.7944272935309993</c:v>
                </c:pt>
                <c:pt idx="468">
                  <c:v>8.7426114375180006</c:v>
                </c:pt>
                <c:pt idx="469">
                  <c:v>8.7033153305150002</c:v>
                </c:pt>
                <c:pt idx="470">
                  <c:v>8.5956676321320007</c:v>
                </c:pt>
                <c:pt idx="471">
                  <c:v>8.5956676321320007</c:v>
                </c:pt>
                <c:pt idx="472">
                  <c:v>8.5483765642040002</c:v>
                </c:pt>
                <c:pt idx="473">
                  <c:v>8.5192867468140001</c:v>
                </c:pt>
                <c:pt idx="474">
                  <c:v>8.4907175453150003</c:v>
                </c:pt>
                <c:pt idx="475">
                  <c:v>8.4366618133420008</c:v>
                </c:pt>
                <c:pt idx="476">
                  <c:v>8.3903161616340007</c:v>
                </c:pt>
                <c:pt idx="477">
                  <c:v>8.3807603571579996</c:v>
                </c:pt>
                <c:pt idx="478">
                  <c:v>8.3377592370169999</c:v>
                </c:pt>
                <c:pt idx="479">
                  <c:v>8.3377592370169999</c:v>
                </c:pt>
                <c:pt idx="480">
                  <c:v>8.2947581168760003</c:v>
                </c:pt>
                <c:pt idx="481">
                  <c:v>8.2911856152789998</c:v>
                </c:pt>
                <c:pt idx="482">
                  <c:v>8.2274071754510008</c:v>
                </c:pt>
                <c:pt idx="483">
                  <c:v>8.1871059160349997</c:v>
                </c:pt>
                <c:pt idx="484">
                  <c:v>8.1908824435260001</c:v>
                </c:pt>
                <c:pt idx="485">
                  <c:v>8.1514428608829999</c:v>
                </c:pt>
                <c:pt idx="486">
                  <c:v>8.1082430213159995</c:v>
                </c:pt>
                <c:pt idx="487">
                  <c:v>8.1469522516309993</c:v>
                </c:pt>
                <c:pt idx="488">
                  <c:v>8.1056252178289991</c:v>
                </c:pt>
                <c:pt idx="489">
                  <c:v>8.0747634607230001</c:v>
                </c:pt>
                <c:pt idx="490">
                  <c:v>8.0706881583680001</c:v>
                </c:pt>
                <c:pt idx="491">
                  <c:v>8.0605223437550002</c:v>
                </c:pt>
                <c:pt idx="492">
                  <c:v>8.1315791667309991</c:v>
                </c:pt>
                <c:pt idx="493">
                  <c:v>8.1315791667309991</c:v>
                </c:pt>
                <c:pt idx="494">
                  <c:v>8.1315791667309991</c:v>
                </c:pt>
                <c:pt idx="495">
                  <c:v>8.1589021385339997</c:v>
                </c:pt>
                <c:pt idx="496">
                  <c:v>8.1589021385339997</c:v>
                </c:pt>
                <c:pt idx="497">
                  <c:v>8.19763626638</c:v>
                </c:pt>
                <c:pt idx="498">
                  <c:v>8.2021875304070004</c:v>
                </c:pt>
                <c:pt idx="499">
                  <c:v>8.2522486253949996</c:v>
                </c:pt>
                <c:pt idx="500">
                  <c:v>8.2522486253949996</c:v>
                </c:pt>
                <c:pt idx="501">
                  <c:v>8.2746589994840001</c:v>
                </c:pt>
                <c:pt idx="502">
                  <c:v>8.2746589994840001</c:v>
                </c:pt>
                <c:pt idx="503">
                  <c:v>8.4223636291500004</c:v>
                </c:pt>
                <c:pt idx="504">
                  <c:v>8.6635052469120009</c:v>
                </c:pt>
                <c:pt idx="505">
                  <c:v>8.4632352908640005</c:v>
                </c:pt>
                <c:pt idx="506">
                  <c:v>8.6257881854259999</c:v>
                </c:pt>
                <c:pt idx="507">
                  <c:v>8.5141617688249998</c:v>
                </c:pt>
                <c:pt idx="508">
                  <c:v>8.5587268191260009</c:v>
                </c:pt>
                <c:pt idx="509">
                  <c:v>8.2942225802409997</c:v>
                </c:pt>
                <c:pt idx="510">
                  <c:v>8.2191779831179996</c:v>
                </c:pt>
                <c:pt idx="511">
                  <c:v>8.2055415659269997</c:v>
                </c:pt>
                <c:pt idx="512">
                  <c:v>8.2537242286779993</c:v>
                </c:pt>
                <c:pt idx="513">
                  <c:v>8.2422831303689996</c:v>
                </c:pt>
                <c:pt idx="514">
                  <c:v>8.2422831303689996</c:v>
                </c:pt>
                <c:pt idx="515">
                  <c:v>8.2322424506239997</c:v>
                </c:pt>
                <c:pt idx="516">
                  <c:v>8.1822265254279998</c:v>
                </c:pt>
                <c:pt idx="517">
                  <c:v>8.1638599623689991</c:v>
                </c:pt>
                <c:pt idx="518">
                  <c:v>8.1320444642110008</c:v>
                </c:pt>
                <c:pt idx="519">
                  <c:v>8.060480672692</c:v>
                </c:pt>
                <c:pt idx="520">
                  <c:v>8.0734705944009999</c:v>
                </c:pt>
                <c:pt idx="521">
                  <c:v>8.0734705944009999</c:v>
                </c:pt>
                <c:pt idx="522">
                  <c:v>8.0178484041059992</c:v>
                </c:pt>
                <c:pt idx="523">
                  <c:v>8.0178484041059992</c:v>
                </c:pt>
                <c:pt idx="524">
                  <c:v>7.9306483110270003</c:v>
                </c:pt>
                <c:pt idx="525">
                  <c:v>7.8974636322520002</c:v>
                </c:pt>
                <c:pt idx="526">
                  <c:v>7.9063269608519997</c:v>
                </c:pt>
                <c:pt idx="527">
                  <c:v>7.884710788524</c:v>
                </c:pt>
                <c:pt idx="528">
                  <c:v>7.8698824343949996</c:v>
                </c:pt>
                <c:pt idx="529">
                  <c:v>7.8303241857149999</c:v>
                </c:pt>
                <c:pt idx="530">
                  <c:v>7.7993821029200001</c:v>
                </c:pt>
                <c:pt idx="531">
                  <c:v>7.7587964388020003</c:v>
                </c:pt>
                <c:pt idx="532">
                  <c:v>7.7347924372119996</c:v>
                </c:pt>
                <c:pt idx="533">
                  <c:v>7.7279274748109996</c:v>
                </c:pt>
                <c:pt idx="534">
                  <c:v>7.753190500244</c:v>
                </c:pt>
                <c:pt idx="535">
                  <c:v>7.8072928156129997</c:v>
                </c:pt>
                <c:pt idx="536">
                  <c:v>7.8076837348870001</c:v>
                </c:pt>
                <c:pt idx="537">
                  <c:v>7.8484355262480001</c:v>
                </c:pt>
                <c:pt idx="538">
                  <c:v>7.8946412141430002</c:v>
                </c:pt>
                <c:pt idx="539">
                  <c:v>7.875301827965</c:v>
                </c:pt>
                <c:pt idx="540">
                  <c:v>7.8434539319379999</c:v>
                </c:pt>
                <c:pt idx="541">
                  <c:v>7.7964803611809996</c:v>
                </c:pt>
                <c:pt idx="542">
                  <c:v>7.7612003787699999</c:v>
                </c:pt>
                <c:pt idx="543">
                  <c:v>7.7597777492370001</c:v>
                </c:pt>
                <c:pt idx="544">
                  <c:v>7.7235074639430001</c:v>
                </c:pt>
                <c:pt idx="545">
                  <c:v>7.7379067211450003</c:v>
                </c:pt>
                <c:pt idx="546">
                  <c:v>7.7178882182650002</c:v>
                </c:pt>
                <c:pt idx="547">
                  <c:v>7.6958809246340003</c:v>
                </c:pt>
                <c:pt idx="548">
                  <c:v>7.6214937365989996</c:v>
                </c:pt>
                <c:pt idx="549">
                  <c:v>7.5300488288910001</c:v>
                </c:pt>
                <c:pt idx="550">
                  <c:v>7.4703034088509996</c:v>
                </c:pt>
                <c:pt idx="551">
                  <c:v>7.3437789493830001</c:v>
                </c:pt>
                <c:pt idx="552">
                  <c:v>7.1364809935600002</c:v>
                </c:pt>
                <c:pt idx="553">
                  <c:v>7.1794821137009999</c:v>
                </c:pt>
                <c:pt idx="554">
                  <c:v>7.2224832338420004</c:v>
                </c:pt>
                <c:pt idx="555">
                  <c:v>7.2783846900259999</c:v>
                </c:pt>
                <c:pt idx="556">
                  <c:v>7.0324824910819999</c:v>
                </c:pt>
                <c:pt idx="557">
                  <c:v>6.9645174820499998</c:v>
                </c:pt>
                <c:pt idx="558">
                  <c:v>6.8605466824569996</c:v>
                </c:pt>
                <c:pt idx="559">
                  <c:v>6.8191008256799996</c:v>
                </c:pt>
                <c:pt idx="560">
                  <c:v>6.7496020132650001</c:v>
                </c:pt>
                <c:pt idx="561">
                  <c:v>6.6456035107869997</c:v>
                </c:pt>
                <c:pt idx="562">
                  <c:v>6.5068751111749998</c:v>
                </c:pt>
                <c:pt idx="563">
                  <c:v>6.562692080063</c:v>
                </c:pt>
                <c:pt idx="564">
                  <c:v>6.4566532406089996</c:v>
                </c:pt>
                <c:pt idx="565">
                  <c:v>6.3864804027000002</c:v>
                </c:pt>
                <c:pt idx="566">
                  <c:v>6.344527700185</c:v>
                </c:pt>
                <c:pt idx="567">
                  <c:v>6.2157265318029999</c:v>
                </c:pt>
                <c:pt idx="568">
                  <c:v>6.1477829827520001</c:v>
                </c:pt>
                <c:pt idx="569">
                  <c:v>6.077190959877</c:v>
                </c:pt>
                <c:pt idx="570">
                  <c:v>5.9894918879850003</c:v>
                </c:pt>
                <c:pt idx="571">
                  <c:v>5.9763568577169996</c:v>
                </c:pt>
                <c:pt idx="572">
                  <c:v>5.9785346426209998</c:v>
                </c:pt>
                <c:pt idx="573">
                  <c:v>5.9981579460330003</c:v>
                </c:pt>
                <c:pt idx="574">
                  <c:v>6.0461223696440003</c:v>
                </c:pt>
                <c:pt idx="575">
                  <c:v>6.1080447474030004</c:v>
                </c:pt>
                <c:pt idx="576">
                  <c:v>6.0283023914390004</c:v>
                </c:pt>
                <c:pt idx="577">
                  <c:v>5.9802140852100001</c:v>
                </c:pt>
                <c:pt idx="578">
                  <c:v>5.9452912823539998</c:v>
                </c:pt>
                <c:pt idx="579">
                  <c:v>5.9170610039560003</c:v>
                </c:pt>
                <c:pt idx="580">
                  <c:v>5.8936118828810002</c:v>
                </c:pt>
                <c:pt idx="581">
                  <c:v>5.8776937582419997</c:v>
                </c:pt>
                <c:pt idx="582">
                  <c:v>5.8933942118399996</c:v>
                </c:pt>
                <c:pt idx="583">
                  <c:v>5.9609244884750003</c:v>
                </c:pt>
                <c:pt idx="584">
                  <c:v>6.0120687610569998</c:v>
                </c:pt>
                <c:pt idx="585">
                  <c:v>6.0814449524400001</c:v>
                </c:pt>
                <c:pt idx="586">
                  <c:v>6.114743351774</c:v>
                </c:pt>
                <c:pt idx="587">
                  <c:v>6.1706983408560001</c:v>
                </c:pt>
                <c:pt idx="588">
                  <c:v>6.2368056958790001</c:v>
                </c:pt>
                <c:pt idx="589">
                  <c:v>6.2337796044209997</c:v>
                </c:pt>
                <c:pt idx="590">
                  <c:v>6.1746750704620004</c:v>
                </c:pt>
                <c:pt idx="591">
                  <c:v>6.1281680917200001</c:v>
                </c:pt>
                <c:pt idx="592">
                  <c:v>6.0729805115659996</c:v>
                </c:pt>
                <c:pt idx="593">
                  <c:v>6.0129016034180003</c:v>
                </c:pt>
                <c:pt idx="594">
                  <c:v>5.9743637041540003</c:v>
                </c:pt>
                <c:pt idx="595">
                  <c:v>5.896602720942</c:v>
                </c:pt>
                <c:pt idx="596">
                  <c:v>5.8764875392210003</c:v>
                </c:pt>
                <c:pt idx="597">
                  <c:v>5.8204228213529996</c:v>
                </c:pt>
                <c:pt idx="598">
                  <c:v>5.8081605393239997</c:v>
                </c:pt>
                <c:pt idx="599">
                  <c:v>5.7950925271280003</c:v>
                </c:pt>
                <c:pt idx="600">
                  <c:v>5.7725295028970001</c:v>
                </c:pt>
                <c:pt idx="601">
                  <c:v>5.7518447689399999</c:v>
                </c:pt>
                <c:pt idx="602">
                  <c:v>5.7292824470359998</c:v>
                </c:pt>
                <c:pt idx="603">
                  <c:v>5.6835219244759996</c:v>
                </c:pt>
                <c:pt idx="604">
                  <c:v>5.6908309404540001</c:v>
                </c:pt>
                <c:pt idx="605">
                  <c:v>5.6908309404540001</c:v>
                </c:pt>
                <c:pt idx="606">
                  <c:v>5.7700501950099996</c:v>
                </c:pt>
                <c:pt idx="607">
                  <c:v>5.7899791035029997</c:v>
                </c:pt>
                <c:pt idx="608">
                  <c:v>5.8032695256439997</c:v>
                </c:pt>
                <c:pt idx="609">
                  <c:v>5.8958149705530003</c:v>
                </c:pt>
                <c:pt idx="610">
                  <c:v>5.8587442837010002</c:v>
                </c:pt>
                <c:pt idx="611">
                  <c:v>5.8422320420669998</c:v>
                </c:pt>
                <c:pt idx="612">
                  <c:v>5.8193966928430001</c:v>
                </c:pt>
                <c:pt idx="613">
                  <c:v>5.7733775319890004</c:v>
                </c:pt>
                <c:pt idx="614">
                  <c:v>5.6605794487600001</c:v>
                </c:pt>
                <c:pt idx="615">
                  <c:v>5.5926358997090002</c:v>
                </c:pt>
                <c:pt idx="616">
                  <c:v>5.5248228956260004</c:v>
                </c:pt>
                <c:pt idx="617">
                  <c:v>5.486606968697</c:v>
                </c:pt>
                <c:pt idx="618">
                  <c:v>5.4666766587040003</c:v>
                </c:pt>
                <c:pt idx="619">
                  <c:v>5.4554232841910002</c:v>
                </c:pt>
                <c:pt idx="620">
                  <c:v>5.4764804349379999</c:v>
                </c:pt>
                <c:pt idx="621">
                  <c:v>5.5328341894889999</c:v>
                </c:pt>
                <c:pt idx="622">
                  <c:v>5.5649116849710003</c:v>
                </c:pt>
                <c:pt idx="623">
                  <c:v>5.566877679369</c:v>
                </c:pt>
                <c:pt idx="624">
                  <c:v>5.5498350363090001</c:v>
                </c:pt>
                <c:pt idx="625">
                  <c:v>5.4784837306860004</c:v>
                </c:pt>
                <c:pt idx="626">
                  <c:v>5.3841831627890002</c:v>
                </c:pt>
                <c:pt idx="627">
                  <c:v>5.3354567537730002</c:v>
                </c:pt>
                <c:pt idx="628">
                  <c:v>5.2444841477370003</c:v>
                </c:pt>
                <c:pt idx="629">
                  <c:v>5.1370561841909996</c:v>
                </c:pt>
                <c:pt idx="630">
                  <c:v>5.0775947902540004</c:v>
                </c:pt>
                <c:pt idx="631">
                  <c:v>5.0120486722660003</c:v>
                </c:pt>
                <c:pt idx="632">
                  <c:v>4.9630125371949996</c:v>
                </c:pt>
                <c:pt idx="633">
                  <c:v>4.9489956578400003</c:v>
                </c:pt>
                <c:pt idx="634">
                  <c:v>5.0064233478859999</c:v>
                </c:pt>
                <c:pt idx="635">
                  <c:v>5.0153880599400003</c:v>
                </c:pt>
                <c:pt idx="636">
                  <c:v>5.0583193996720004</c:v>
                </c:pt>
                <c:pt idx="637">
                  <c:v>5.0928287981590001</c:v>
                </c:pt>
                <c:pt idx="638">
                  <c:v>5.0150377745199997</c:v>
                </c:pt>
                <c:pt idx="639">
                  <c:v>4.9221308828329997</c:v>
                </c:pt>
                <c:pt idx="640">
                  <c:v>4.8144073958369997</c:v>
                </c:pt>
                <c:pt idx="641">
                  <c:v>4.742693796308</c:v>
                </c:pt>
                <c:pt idx="642">
                  <c:v>4.7304200810749997</c:v>
                </c:pt>
                <c:pt idx="643">
                  <c:v>4.7317302462870003</c:v>
                </c:pt>
                <c:pt idx="644">
                  <c:v>4.7431658484990002</c:v>
                </c:pt>
                <c:pt idx="645">
                  <c:v>4.770668676633</c:v>
                </c:pt>
                <c:pt idx="646">
                  <c:v>4.8569302705419997</c:v>
                </c:pt>
                <c:pt idx="647">
                  <c:v>4.8983447957469997</c:v>
                </c:pt>
                <c:pt idx="648">
                  <c:v>4.9619236707549996</c:v>
                </c:pt>
                <c:pt idx="649">
                  <c:v>5.0416100304739997</c:v>
                </c:pt>
                <c:pt idx="650">
                  <c:v>5.0815396810519999</c:v>
                </c:pt>
                <c:pt idx="651">
                  <c:v>5.1592081522360003</c:v>
                </c:pt>
                <c:pt idx="652">
                  <c:v>5.1734586007259997</c:v>
                </c:pt>
                <c:pt idx="653">
                  <c:v>5.155322373932</c:v>
                </c:pt>
                <c:pt idx="654">
                  <c:v>5.0692663666420001</c:v>
                </c:pt>
                <c:pt idx="655">
                  <c:v>5.0212459519900001</c:v>
                </c:pt>
                <c:pt idx="656">
                  <c:v>4.9215119769750002</c:v>
                </c:pt>
                <c:pt idx="657">
                  <c:v>4.8273252120089998</c:v>
                </c:pt>
                <c:pt idx="658">
                  <c:v>4.759969900552</c:v>
                </c:pt>
                <c:pt idx="659">
                  <c:v>4.7146236804879997</c:v>
                </c:pt>
                <c:pt idx="660">
                  <c:v>4.6580133543029998</c:v>
                </c:pt>
                <c:pt idx="661">
                  <c:v>4.6298113803780003</c:v>
                </c:pt>
                <c:pt idx="662">
                  <c:v>4.634973090241</c:v>
                </c:pt>
                <c:pt idx="663">
                  <c:v>4.648489278085</c:v>
                </c:pt>
                <c:pt idx="664">
                  <c:v>4.7250268472780004</c:v>
                </c:pt>
                <c:pt idx="665">
                  <c:v>4.7989657493119999</c:v>
                </c:pt>
                <c:pt idx="666">
                  <c:v>4.898632853724</c:v>
                </c:pt>
                <c:pt idx="667">
                  <c:v>4.9680016576719996</c:v>
                </c:pt>
                <c:pt idx="668">
                  <c:v>4.9847827126649999</c:v>
                </c:pt>
                <c:pt idx="669">
                  <c:v>4.9753683489749996</c:v>
                </c:pt>
                <c:pt idx="670">
                  <c:v>4.8808013001360004</c:v>
                </c:pt>
                <c:pt idx="671">
                  <c:v>4.7365793014099999</c:v>
                </c:pt>
                <c:pt idx="672">
                  <c:v>4.7795804215519997</c:v>
                </c:pt>
                <c:pt idx="673">
                  <c:v>4.8225815416930002</c:v>
                </c:pt>
                <c:pt idx="674">
                  <c:v>4.6445005308890002</c:v>
                </c:pt>
                <c:pt idx="675">
                  <c:v>4.6014891099559998</c:v>
                </c:pt>
                <c:pt idx="676">
                  <c:v>4.5575480513090003</c:v>
                </c:pt>
                <c:pt idx="677">
                  <c:v>4.5402516335860001</c:v>
                </c:pt>
                <c:pt idx="678">
                  <c:v>4.5389263715609998</c:v>
                </c:pt>
                <c:pt idx="679">
                  <c:v>4.5520284574390004</c:v>
                </c:pt>
                <c:pt idx="680">
                  <c:v>4.6057835253209998</c:v>
                </c:pt>
                <c:pt idx="681">
                  <c:v>4.6177557199640002</c:v>
                </c:pt>
                <c:pt idx="682">
                  <c:v>4.6293116937810002</c:v>
                </c:pt>
                <c:pt idx="683">
                  <c:v>4.5957372032729999</c:v>
                </c:pt>
                <c:pt idx="684">
                  <c:v>4.5895187974749998</c:v>
                </c:pt>
                <c:pt idx="685">
                  <c:v>4.5620072316410001</c:v>
                </c:pt>
                <c:pt idx="686">
                  <c:v>4.5160823841519999</c:v>
                </c:pt>
                <c:pt idx="687">
                  <c:v>4.5106405816289996</c:v>
                </c:pt>
                <c:pt idx="688">
                  <c:v>4.4595939116430001</c:v>
                </c:pt>
                <c:pt idx="689">
                  <c:v>4.4300309089849996</c:v>
                </c:pt>
                <c:pt idx="690">
                  <c:v>4.4232269703620002</c:v>
                </c:pt>
                <c:pt idx="691">
                  <c:v>4.4652729718159998</c:v>
                </c:pt>
                <c:pt idx="692">
                  <c:v>4.509675467748</c:v>
                </c:pt>
                <c:pt idx="693">
                  <c:v>4.5544270590459996</c:v>
                </c:pt>
                <c:pt idx="694">
                  <c:v>4.6448129882150004</c:v>
                </c:pt>
                <c:pt idx="695">
                  <c:v>4.6931054894170003</c:v>
                </c:pt>
                <c:pt idx="696">
                  <c:v>4.7434293274090003</c:v>
                </c:pt>
                <c:pt idx="697">
                  <c:v>4.8025348270670003</c:v>
                </c:pt>
                <c:pt idx="698">
                  <c:v>4.8235677811139999</c:v>
                </c:pt>
                <c:pt idx="699">
                  <c:v>4.8240031679020001</c:v>
                </c:pt>
                <c:pt idx="700">
                  <c:v>4.8126647543210002</c:v>
                </c:pt>
                <c:pt idx="701">
                  <c:v>4.7521129462239999</c:v>
                </c:pt>
                <c:pt idx="702">
                  <c:v>4.6529827640379997</c:v>
                </c:pt>
                <c:pt idx="703">
                  <c:v>4.5659845660289999</c:v>
                </c:pt>
                <c:pt idx="704">
                  <c:v>4.5100456914410003</c:v>
                </c:pt>
                <c:pt idx="705">
                  <c:v>4.4775480034189998</c:v>
                </c:pt>
                <c:pt idx="706">
                  <c:v>4.4922778255200004</c:v>
                </c:pt>
                <c:pt idx="707">
                  <c:v>4.5428994594740004</c:v>
                </c:pt>
                <c:pt idx="708">
                  <c:v>4.6004411800560003</c:v>
                </c:pt>
                <c:pt idx="709">
                  <c:v>4.6881438637280004</c:v>
                </c:pt>
                <c:pt idx="710">
                  <c:v>4.7214664998340004</c:v>
                </c:pt>
                <c:pt idx="711">
                  <c:v>4.7855673661239999</c:v>
                </c:pt>
                <c:pt idx="712">
                  <c:v>4.8580044791650003</c:v>
                </c:pt>
                <c:pt idx="713">
                  <c:v>4.8981743644779998</c:v>
                </c:pt>
                <c:pt idx="714">
                  <c:v>4.9720803547039996</c:v>
                </c:pt>
                <c:pt idx="715">
                  <c:v>4.994029805557</c:v>
                </c:pt>
                <c:pt idx="716">
                  <c:v>4.9933045102170004</c:v>
                </c:pt>
                <c:pt idx="717">
                  <c:v>4.9770530875589998</c:v>
                </c:pt>
                <c:pt idx="718">
                  <c:v>4.8649952046029998</c:v>
                </c:pt>
                <c:pt idx="719">
                  <c:v>4.7886264319369998</c:v>
                </c:pt>
                <c:pt idx="720">
                  <c:v>4.7698204432490003</c:v>
                </c:pt>
                <c:pt idx="721">
                  <c:v>4.7932461464460001</c:v>
                </c:pt>
                <c:pt idx="722">
                  <c:v>4.8174294932550001</c:v>
                </c:pt>
                <c:pt idx="723">
                  <c:v>4.8513420134020002</c:v>
                </c:pt>
                <c:pt idx="724">
                  <c:v>4.9285979847299997</c:v>
                </c:pt>
                <c:pt idx="725">
                  <c:v>5.030033268036</c:v>
                </c:pt>
                <c:pt idx="726">
                  <c:v>5.1007368437949996</c:v>
                </c:pt>
                <c:pt idx="727">
                  <c:v>5.2059489459280002</c:v>
                </c:pt>
                <c:pt idx="728">
                  <c:v>5.2237333308320002</c:v>
                </c:pt>
                <c:pt idx="729">
                  <c:v>5.2187613893189999</c:v>
                </c:pt>
                <c:pt idx="730">
                  <c:v>5.1984203371159996</c:v>
                </c:pt>
                <c:pt idx="731">
                  <c:v>5.1127417748779997</c:v>
                </c:pt>
                <c:pt idx="732">
                  <c:v>5.099936664126</c:v>
                </c:pt>
                <c:pt idx="733">
                  <c:v>5.1068548683339996</c:v>
                </c:pt>
                <c:pt idx="734">
                  <c:v>5.1441032518350003</c:v>
                </c:pt>
                <c:pt idx="735">
                  <c:v>5.2080795917070004</c:v>
                </c:pt>
                <c:pt idx="736">
                  <c:v>5.2616350687580002</c:v>
                </c:pt>
                <c:pt idx="737">
                  <c:v>5.3340723638830001</c:v>
                </c:pt>
                <c:pt idx="738">
                  <c:v>5.4148516869480003</c:v>
                </c:pt>
                <c:pt idx="739">
                  <c:v>5.4700754239189999</c:v>
                </c:pt>
                <c:pt idx="740">
                  <c:v>5.5078463434550002</c:v>
                </c:pt>
                <c:pt idx="741">
                  <c:v>5.5580907925230001</c:v>
                </c:pt>
                <c:pt idx="742">
                  <c:v>5.6200192063890002</c:v>
                </c:pt>
                <c:pt idx="743">
                  <c:v>5.6317513976190003</c:v>
                </c:pt>
                <c:pt idx="744">
                  <c:v>5.5563208383039999</c:v>
                </c:pt>
                <c:pt idx="745">
                  <c:v>5.5333637459559997</c:v>
                </c:pt>
                <c:pt idx="746">
                  <c:v>5.4980215738820002</c:v>
                </c:pt>
                <c:pt idx="747">
                  <c:v>5.4883773992140004</c:v>
                </c:pt>
                <c:pt idx="748">
                  <c:v>5.4448337415830004</c:v>
                </c:pt>
                <c:pt idx="749">
                  <c:v>5.4236709683160003</c:v>
                </c:pt>
                <c:pt idx="750">
                  <c:v>5.4190692418830002</c:v>
                </c:pt>
                <c:pt idx="751">
                  <c:v>5.4358389749410003</c:v>
                </c:pt>
                <c:pt idx="752">
                  <c:v>5.4627547870370003</c:v>
                </c:pt>
                <c:pt idx="753">
                  <c:v>5.5110619590620002</c:v>
                </c:pt>
                <c:pt idx="754">
                  <c:v>5.5588773983789999</c:v>
                </c:pt>
                <c:pt idx="755">
                  <c:v>5.6341742294959998</c:v>
                </c:pt>
                <c:pt idx="756">
                  <c:v>5.6818032921280004</c:v>
                </c:pt>
                <c:pt idx="757">
                  <c:v>5.7535590702750001</c:v>
                </c:pt>
                <c:pt idx="758">
                  <c:v>5.8170479954459999</c:v>
                </c:pt>
                <c:pt idx="759">
                  <c:v>5.8757976203339997</c:v>
                </c:pt>
                <c:pt idx="760">
                  <c:v>5.8950343846399997</c:v>
                </c:pt>
                <c:pt idx="761">
                  <c:v>5.8796825792579996</c:v>
                </c:pt>
                <c:pt idx="762">
                  <c:v>5.8174085231310002</c:v>
                </c:pt>
                <c:pt idx="763">
                  <c:v>5.7744729534769998</c:v>
                </c:pt>
                <c:pt idx="764">
                  <c:v>5.702794314208</c:v>
                </c:pt>
                <c:pt idx="765">
                  <c:v>5.5595656785029997</c:v>
                </c:pt>
                <c:pt idx="766">
                  <c:v>5.4305623180799998</c:v>
                </c:pt>
                <c:pt idx="767">
                  <c:v>5.6025667986450003</c:v>
                </c:pt>
                <c:pt idx="768">
                  <c:v>5.4735634382210003</c:v>
                </c:pt>
                <c:pt idx="769">
                  <c:v>5.645567918786</c:v>
                </c:pt>
                <c:pt idx="770">
                  <c:v>5.516564558362</c:v>
                </c:pt>
                <c:pt idx="771">
                  <c:v>5.3789675289590004</c:v>
                </c:pt>
                <c:pt idx="772">
                  <c:v>5.31496767415</c:v>
                </c:pt>
                <c:pt idx="773">
                  <c:v>5.2586233880030004</c:v>
                </c:pt>
                <c:pt idx="774">
                  <c:v>5.1852078168739997</c:v>
                </c:pt>
                <c:pt idx="775">
                  <c:v>5.1362489102020001</c:v>
                </c:pt>
                <c:pt idx="776">
                  <c:v>5.1265653086249996</c:v>
                </c:pt>
                <c:pt idx="777">
                  <c:v>5.1437769040479999</c:v>
                </c:pt>
                <c:pt idx="778">
                  <c:v>5.2165556469830001</c:v>
                </c:pt>
                <c:pt idx="779">
                  <c:v>5.222448765917</c:v>
                </c:pt>
                <c:pt idx="780">
                  <c:v>5.3211676578090001</c:v>
                </c:pt>
                <c:pt idx="781">
                  <c:v>5.329072474398</c:v>
                </c:pt>
                <c:pt idx="782">
                  <c:v>5.3983296864429997</c:v>
                </c:pt>
                <c:pt idx="783">
                  <c:v>5.4142142994949998</c:v>
                </c:pt>
                <c:pt idx="784">
                  <c:v>5.439780789296</c:v>
                </c:pt>
                <c:pt idx="785">
                  <c:v>5.4409665851820002</c:v>
                </c:pt>
                <c:pt idx="786">
                  <c:v>5.3797344696689997</c:v>
                </c:pt>
                <c:pt idx="787">
                  <c:v>5.318481388405</c:v>
                </c:pt>
                <c:pt idx="788">
                  <c:v>5.3103690603000002</c:v>
                </c:pt>
                <c:pt idx="789">
                  <c:v>5.323208220223</c:v>
                </c:pt>
                <c:pt idx="790">
                  <c:v>5.4160319599019999</c:v>
                </c:pt>
                <c:pt idx="791">
                  <c:v>5.5082214379150001</c:v>
                </c:pt>
                <c:pt idx="792">
                  <c:v>5.5937502580059997</c:v>
                </c:pt>
                <c:pt idx="793">
                  <c:v>5.6754873465340001</c:v>
                </c:pt>
                <c:pt idx="794">
                  <c:v>5.7701488062840003</c:v>
                </c:pt>
                <c:pt idx="795">
                  <c:v>5.8576106374329999</c:v>
                </c:pt>
                <c:pt idx="796">
                  <c:v>5.9383587875990003</c:v>
                </c:pt>
                <c:pt idx="797">
                  <c:v>6.0351292341549998</c:v>
                </c:pt>
                <c:pt idx="798">
                  <c:v>6.0483115619039998</c:v>
                </c:pt>
                <c:pt idx="799">
                  <c:v>6.0474583456979998</c:v>
                </c:pt>
                <c:pt idx="800">
                  <c:v>6.0309610880189997</c:v>
                </c:pt>
                <c:pt idx="801">
                  <c:v>5.9955747495690002</c:v>
                </c:pt>
                <c:pt idx="802">
                  <c:v>5.9536879877239999</c:v>
                </c:pt>
                <c:pt idx="803">
                  <c:v>5.9053445028100002</c:v>
                </c:pt>
                <c:pt idx="804">
                  <c:v>5.8408808418809999</c:v>
                </c:pt>
                <c:pt idx="805">
                  <c:v>5.7656427131330004</c:v>
                </c:pt>
                <c:pt idx="806">
                  <c:v>5.7275953153390002</c:v>
                </c:pt>
                <c:pt idx="807">
                  <c:v>5.6894717610120003</c:v>
                </c:pt>
                <c:pt idx="808">
                  <c:v>5.6823765512550004</c:v>
                </c:pt>
                <c:pt idx="809">
                  <c:v>5.7191396015229996</c:v>
                </c:pt>
                <c:pt idx="810">
                  <c:v>5.7528540383589997</c:v>
                </c:pt>
                <c:pt idx="811">
                  <c:v>5.8426782362619996</c:v>
                </c:pt>
                <c:pt idx="812">
                  <c:v>5.9262186915499999</c:v>
                </c:pt>
                <c:pt idx="813">
                  <c:v>5.9704689126580002</c:v>
                </c:pt>
                <c:pt idx="814">
                  <c:v>6.0268568991300002</c:v>
                </c:pt>
                <c:pt idx="815">
                  <c:v>6.0416133071729998</c:v>
                </c:pt>
                <c:pt idx="816">
                  <c:v>6.0333617318719996</c:v>
                </c:pt>
                <c:pt idx="817">
                  <c:v>6.0148745885680004</c:v>
                </c:pt>
                <c:pt idx="818">
                  <c:v>5.9546712450449997</c:v>
                </c:pt>
                <c:pt idx="819">
                  <c:v>5.8894993110930001</c:v>
                </c:pt>
                <c:pt idx="820">
                  <c:v>5.8418916304059998</c:v>
                </c:pt>
                <c:pt idx="821">
                  <c:v>5.7980481864940003</c:v>
                </c:pt>
                <c:pt idx="822">
                  <c:v>5.7847475676100002</c:v>
                </c:pt>
                <c:pt idx="823">
                  <c:v>5.7880358696909999</c:v>
                </c:pt>
                <c:pt idx="824">
                  <c:v>5.8655939585350003</c:v>
                </c:pt>
                <c:pt idx="825">
                  <c:v>5.9775562860480003</c:v>
                </c:pt>
                <c:pt idx="826">
                  <c:v>6.0687875433849996</c:v>
                </c:pt>
                <c:pt idx="827">
                  <c:v>6.1280007819030002</c:v>
                </c:pt>
                <c:pt idx="828">
                  <c:v>6.1783559488659998</c:v>
                </c:pt>
                <c:pt idx="829">
                  <c:v>6.2797197275150003</c:v>
                </c:pt>
                <c:pt idx="830">
                  <c:v>6.3403371771419996</c:v>
                </c:pt>
                <c:pt idx="831">
                  <c:v>6.3757216947439996</c:v>
                </c:pt>
                <c:pt idx="832">
                  <c:v>6.4564619788520003</c:v>
                </c:pt>
                <c:pt idx="833">
                  <c:v>6.5609312430850002</c:v>
                </c:pt>
                <c:pt idx="834">
                  <c:v>6.5858967934979997</c:v>
                </c:pt>
                <c:pt idx="835">
                  <c:v>6.6288571649370001</c:v>
                </c:pt>
                <c:pt idx="836">
                  <c:v>6.6653040298450001</c:v>
                </c:pt>
                <c:pt idx="837">
                  <c:v>6.7352759541080003</c:v>
                </c:pt>
                <c:pt idx="838">
                  <c:v>6.8025217416250001</c:v>
                </c:pt>
                <c:pt idx="839">
                  <c:v>6.8449910834320002</c:v>
                </c:pt>
                <c:pt idx="840">
                  <c:v>6.9396001027910001</c:v>
                </c:pt>
                <c:pt idx="841">
                  <c:v>6.8965989826499996</c:v>
                </c:pt>
                <c:pt idx="842">
                  <c:v>6.9826094167440003</c:v>
                </c:pt>
                <c:pt idx="843">
                  <c:v>7.0586070137919998</c:v>
                </c:pt>
                <c:pt idx="844">
                  <c:v>7.1432064736310004</c:v>
                </c:pt>
                <c:pt idx="845">
                  <c:v>7.2279890378329998</c:v>
                </c:pt>
                <c:pt idx="846">
                  <c:v>7.2838384906289999</c:v>
                </c:pt>
                <c:pt idx="847">
                  <c:v>7.3472276333910003</c:v>
                </c:pt>
                <c:pt idx="848">
                  <c:v>7.3586025159339998</c:v>
                </c:pt>
                <c:pt idx="849">
                  <c:v>7.3056340278959997</c:v>
                </c:pt>
                <c:pt idx="850">
                  <c:v>7.2491776946349997</c:v>
                </c:pt>
                <c:pt idx="851">
                  <c:v>7.2312278510289998</c:v>
                </c:pt>
                <c:pt idx="852">
                  <c:v>7.2217412387350004</c:v>
                </c:pt>
                <c:pt idx="853">
                  <c:v>7.2188561068380004</c:v>
                </c:pt>
                <c:pt idx="854">
                  <c:v>7.2816417298990004</c:v>
                </c:pt>
                <c:pt idx="855">
                  <c:v>7.3985597653479998</c:v>
                </c:pt>
                <c:pt idx="856">
                  <c:v>7.4897910226860001</c:v>
                </c:pt>
                <c:pt idx="857">
                  <c:v>7.5462039547600002</c:v>
                </c:pt>
                <c:pt idx="858">
                  <c:v>7.5815884723630003</c:v>
                </c:pt>
                <c:pt idx="859">
                  <c:v>7.6813619337430001</c:v>
                </c:pt>
                <c:pt idx="860">
                  <c:v>7.7599734345369997</c:v>
                </c:pt>
                <c:pt idx="861">
                  <c:v>7.7867591235690004</c:v>
                </c:pt>
                <c:pt idx="862">
                  <c:v>7.7893640887429996</c:v>
                </c:pt>
                <c:pt idx="863">
                  <c:v>7.7752609398699999</c:v>
                </c:pt>
                <c:pt idx="864">
                  <c:v>7.715225601987</c:v>
                </c:pt>
                <c:pt idx="865">
                  <c:v>7.7120511969759997</c:v>
                </c:pt>
                <c:pt idx="866">
                  <c:v>7.7275581329390004</c:v>
                </c:pt>
                <c:pt idx="867">
                  <c:v>7.7801212354300002</c:v>
                </c:pt>
                <c:pt idx="868">
                  <c:v>7.863542425246</c:v>
                </c:pt>
                <c:pt idx="869">
                  <c:v>7.9308218073879999</c:v>
                </c:pt>
                <c:pt idx="870">
                  <c:v>8.0173378386379994</c:v>
                </c:pt>
                <c:pt idx="871">
                  <c:v>8.0367374488139998</c:v>
                </c:pt>
                <c:pt idx="872">
                  <c:v>8.0437829770150007</c:v>
                </c:pt>
                <c:pt idx="873">
                  <c:v>8.0341294829209993</c:v>
                </c:pt>
                <c:pt idx="874">
                  <c:v>8.0094671850559997</c:v>
                </c:pt>
                <c:pt idx="875">
                  <c:v>7.9707747659879997</c:v>
                </c:pt>
                <c:pt idx="876">
                  <c:v>7.915158362203</c:v>
                </c:pt>
                <c:pt idx="877">
                  <c:v>7.8142493686790004</c:v>
                </c:pt>
                <c:pt idx="878">
                  <c:v>7.7356698107410002</c:v>
                </c:pt>
                <c:pt idx="879">
                  <c:v>7.6948400505150003</c:v>
                </c:pt>
                <c:pt idx="880">
                  <c:v>7.6590440215160003</c:v>
                </c:pt>
                <c:pt idx="881">
                  <c:v>7.6096584399139999</c:v>
                </c:pt>
                <c:pt idx="882">
                  <c:v>7.5871176092179997</c:v>
                </c:pt>
                <c:pt idx="883">
                  <c:v>7.5867600143220004</c:v>
                </c:pt>
                <c:pt idx="884">
                  <c:v>7.6154815706949996</c:v>
                </c:pt>
                <c:pt idx="885">
                  <c:v>7.6498196111740002</c:v>
                </c:pt>
                <c:pt idx="886">
                  <c:v>7.7311440957970001</c:v>
                </c:pt>
                <c:pt idx="887">
                  <c:v>7.7927990639819997</c:v>
                </c:pt>
                <c:pt idx="888">
                  <c:v>7.8657453313339998</c:v>
                </c:pt>
                <c:pt idx="889">
                  <c:v>7.9391030190410001</c:v>
                </c:pt>
                <c:pt idx="890">
                  <c:v>7.9752130348780002</c:v>
                </c:pt>
                <c:pt idx="891">
                  <c:v>8.0076108658840006</c:v>
                </c:pt>
                <c:pt idx="892">
                  <c:v>8.0109682040740005</c:v>
                </c:pt>
                <c:pt idx="893">
                  <c:v>7.965691025321</c:v>
                </c:pt>
                <c:pt idx="894">
                  <c:v>7.890548315887</c:v>
                </c:pt>
                <c:pt idx="895">
                  <c:v>7.8473362376280003</c:v>
                </c:pt>
                <c:pt idx="896">
                  <c:v>7.7911370911860001</c:v>
                </c:pt>
                <c:pt idx="897">
                  <c:v>7.7632219780840002</c:v>
                </c:pt>
                <c:pt idx="898">
                  <c:v>7.7530661580329996</c:v>
                </c:pt>
                <c:pt idx="899">
                  <c:v>7.7578150392880003</c:v>
                </c:pt>
                <c:pt idx="900">
                  <c:v>7.7817835645909996</c:v>
                </c:pt>
                <c:pt idx="901">
                  <c:v>7.8467205312579997</c:v>
                </c:pt>
                <c:pt idx="902">
                  <c:v>7.9041318336820003</c:v>
                </c:pt>
                <c:pt idx="903">
                  <c:v>7.949492225138</c:v>
                </c:pt>
                <c:pt idx="904">
                  <c:v>8.0417244930529996</c:v>
                </c:pt>
                <c:pt idx="905">
                  <c:v>8.0542794404519995</c:v>
                </c:pt>
                <c:pt idx="906">
                  <c:v>8.0396059637090005</c:v>
                </c:pt>
                <c:pt idx="907">
                  <c:v>7.9553294960959997</c:v>
                </c:pt>
                <c:pt idx="908">
                  <c:v>7.8678896971950003</c:v>
                </c:pt>
                <c:pt idx="909">
                  <c:v>7.8148159555359999</c:v>
                </c:pt>
                <c:pt idx="910">
                  <c:v>7.8099135073700001</c:v>
                </c:pt>
                <c:pt idx="911">
                  <c:v>7.8215814638910004</c:v>
                </c:pt>
                <c:pt idx="912">
                  <c:v>7.8906393582319998</c:v>
                </c:pt>
                <c:pt idx="913">
                  <c:v>7.9337060288609997</c:v>
                </c:pt>
                <c:pt idx="914">
                  <c:v>8.0066999932969996</c:v>
                </c:pt>
                <c:pt idx="915">
                  <c:v>8.0331787773769996</c:v>
                </c:pt>
                <c:pt idx="916">
                  <c:v>8.0210817079400005</c:v>
                </c:pt>
                <c:pt idx="917">
                  <c:v>7.978932603244</c:v>
                </c:pt>
                <c:pt idx="918">
                  <c:v>7.970432889964</c:v>
                </c:pt>
                <c:pt idx="919">
                  <c:v>7.9451209830409999</c:v>
                </c:pt>
                <c:pt idx="920">
                  <c:v>7.9064048748909999</c:v>
                </c:pt>
                <c:pt idx="921">
                  <c:v>7.8277425724679999</c:v>
                </c:pt>
                <c:pt idx="922">
                  <c:v>7.7916738261259999</c:v>
                </c:pt>
                <c:pt idx="923">
                  <c:v>7.7348487225970004</c:v>
                </c:pt>
                <c:pt idx="924">
                  <c:v>7.7007449477270002</c:v>
                </c:pt>
                <c:pt idx="925">
                  <c:v>7.6682981116619997</c:v>
                </c:pt>
              </c:numCache>
            </c:numRef>
          </c:yVal>
          <c:smooth val="0"/>
          <c:extLst>
            <c:ext xmlns:c16="http://schemas.microsoft.com/office/drawing/2014/chart" uri="{C3380CC4-5D6E-409C-BE32-E72D297353CC}">
              <c16:uniqueId val="{00000001-7431-48CC-882C-1107194C3CDE}"/>
            </c:ext>
          </c:extLst>
        </c:ser>
        <c:dLbls>
          <c:showLegendKey val="0"/>
          <c:showVal val="0"/>
          <c:showCatName val="0"/>
          <c:showSerName val="0"/>
          <c:showPercent val="0"/>
          <c:showBubbleSize val="0"/>
        </c:dLbls>
        <c:axId val="547248392"/>
        <c:axId val="547251016"/>
      </c:scatterChart>
      <c:valAx>
        <c:axId val="547248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51016"/>
        <c:crosses val="autoZero"/>
        <c:crossBetween val="midCat"/>
      </c:valAx>
      <c:valAx>
        <c:axId val="547251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of Supply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48392"/>
        <c:crosses val="autoZero"/>
        <c:crossBetween val="midCat"/>
      </c:valAx>
      <c:spPr>
        <a:noFill/>
        <a:ln>
          <a:noFill/>
        </a:ln>
        <a:effectLst/>
      </c:spPr>
    </c:plotArea>
    <c:legend>
      <c:legendPos val="r"/>
      <c:layout>
        <c:manualLayout>
          <c:xMode val="edge"/>
          <c:yMode val="edge"/>
          <c:x val="0.86284614704060869"/>
          <c:y val="0.43608838897093916"/>
          <c:w val="0.13715385295939131"/>
          <c:h val="0.12317602100196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114300</xdr:colOff>
      <xdr:row>30</xdr:row>
      <xdr:rowOff>38100</xdr:rowOff>
    </xdr:from>
    <xdr:to>
      <xdr:col>22</xdr:col>
      <xdr:colOff>418043</xdr:colOff>
      <xdr:row>62</xdr:row>
      <xdr:rowOff>56384</xdr:rowOff>
    </xdr:to>
    <xdr:pic>
      <xdr:nvPicPr>
        <xdr:cNvPr id="3" name="Picture 2">
          <a:extLst>
            <a:ext uri="{FF2B5EF4-FFF2-40B4-BE49-F238E27FC236}">
              <a16:creationId xmlns:a16="http://schemas.microsoft.com/office/drawing/2014/main" id="{D5A17737-40FE-4B50-BB39-6DEF176A2F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00925" y="5762625"/>
          <a:ext cx="8457143" cy="6123809"/>
        </a:xfrm>
        <a:prstGeom prst="rect">
          <a:avLst/>
        </a:prstGeom>
      </xdr:spPr>
    </xdr:pic>
    <xdr:clientData/>
  </xdr:twoCellAnchor>
  <xdr:twoCellAnchor editAs="oneCell">
    <xdr:from>
      <xdr:col>9</xdr:col>
      <xdr:colOff>66675</xdr:colOff>
      <xdr:row>61</xdr:row>
      <xdr:rowOff>180975</xdr:rowOff>
    </xdr:from>
    <xdr:to>
      <xdr:col>22</xdr:col>
      <xdr:colOff>189465</xdr:colOff>
      <xdr:row>93</xdr:row>
      <xdr:rowOff>113546</xdr:rowOff>
    </xdr:to>
    <xdr:pic>
      <xdr:nvPicPr>
        <xdr:cNvPr id="5" name="Picture 4">
          <a:extLst>
            <a:ext uri="{FF2B5EF4-FFF2-40B4-BE49-F238E27FC236}">
              <a16:creationId xmlns:a16="http://schemas.microsoft.com/office/drawing/2014/main" id="{3C18CD1B-2C1A-45FC-A347-C6C66550C41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53300" y="11820525"/>
          <a:ext cx="8276190" cy="6028571"/>
        </a:xfrm>
        <a:prstGeom prst="rect">
          <a:avLst/>
        </a:prstGeom>
      </xdr:spPr>
    </xdr:pic>
    <xdr:clientData/>
  </xdr:twoCellAnchor>
  <xdr:twoCellAnchor editAs="oneCell">
    <xdr:from>
      <xdr:col>22</xdr:col>
      <xdr:colOff>390525</xdr:colOff>
      <xdr:row>30</xdr:row>
      <xdr:rowOff>19050</xdr:rowOff>
    </xdr:from>
    <xdr:to>
      <xdr:col>33</xdr:col>
      <xdr:colOff>523020</xdr:colOff>
      <xdr:row>78</xdr:row>
      <xdr:rowOff>94096</xdr:rowOff>
    </xdr:to>
    <xdr:pic>
      <xdr:nvPicPr>
        <xdr:cNvPr id="7" name="Picture 6">
          <a:extLst>
            <a:ext uri="{FF2B5EF4-FFF2-40B4-BE49-F238E27FC236}">
              <a16:creationId xmlns:a16="http://schemas.microsoft.com/office/drawing/2014/main" id="{E79E89B3-D6D5-401B-B941-22A391219BD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30550" y="5743575"/>
          <a:ext cx="6838095" cy="92285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180975</xdr:colOff>
      <xdr:row>29</xdr:row>
      <xdr:rowOff>133350</xdr:rowOff>
    </xdr:from>
    <xdr:to>
      <xdr:col>23</xdr:col>
      <xdr:colOff>198926</xdr:colOff>
      <xdr:row>50</xdr:row>
      <xdr:rowOff>37612</xdr:rowOff>
    </xdr:to>
    <xdr:pic>
      <xdr:nvPicPr>
        <xdr:cNvPr id="3" name="Picture 2">
          <a:extLst>
            <a:ext uri="{FF2B5EF4-FFF2-40B4-BE49-F238E27FC236}">
              <a16:creationId xmlns:a16="http://schemas.microsoft.com/office/drawing/2014/main" id="{7D633C83-5CBD-47C4-9468-4117AEA61E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4725" y="5667375"/>
          <a:ext cx="8790476" cy="39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304800</xdr:colOff>
      <xdr:row>0</xdr:row>
      <xdr:rowOff>0</xdr:rowOff>
    </xdr:from>
    <xdr:to>
      <xdr:col>25</xdr:col>
      <xdr:colOff>141828</xdr:colOff>
      <xdr:row>38</xdr:row>
      <xdr:rowOff>18143</xdr:rowOff>
    </xdr:to>
    <xdr:pic>
      <xdr:nvPicPr>
        <xdr:cNvPr id="3" name="Picture 2">
          <a:extLst>
            <a:ext uri="{FF2B5EF4-FFF2-40B4-BE49-F238E27FC236}">
              <a16:creationId xmlns:a16="http://schemas.microsoft.com/office/drawing/2014/main" id="{8B819BF4-79A8-4FC0-B1FD-EFF3ACF2D8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43875" y="0"/>
          <a:ext cx="8371428" cy="7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138111</xdr:colOff>
      <xdr:row>15</xdr:row>
      <xdr:rowOff>114299</xdr:rowOff>
    </xdr:from>
    <xdr:to>
      <xdr:col>23</xdr:col>
      <xdr:colOff>66675</xdr:colOff>
      <xdr:row>36</xdr:row>
      <xdr:rowOff>428625</xdr:rowOff>
    </xdr:to>
    <xdr:graphicFrame macro="">
      <xdr:nvGraphicFramePr>
        <xdr:cNvPr id="2" name="Chart 1">
          <a:extLst>
            <a:ext uri="{FF2B5EF4-FFF2-40B4-BE49-F238E27FC236}">
              <a16:creationId xmlns:a16="http://schemas.microsoft.com/office/drawing/2014/main" id="{66DF14C4-A8DC-41CC-8723-21A86705B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290512</xdr:colOff>
      <xdr:row>22</xdr:row>
      <xdr:rowOff>114299</xdr:rowOff>
    </xdr:from>
    <xdr:to>
      <xdr:col>26</xdr:col>
      <xdr:colOff>523875</xdr:colOff>
      <xdr:row>52</xdr:row>
      <xdr:rowOff>152401</xdr:rowOff>
    </xdr:to>
    <xdr:graphicFrame macro="">
      <xdr:nvGraphicFramePr>
        <xdr:cNvPr id="2" name="Chart 1">
          <a:extLst>
            <a:ext uri="{FF2B5EF4-FFF2-40B4-BE49-F238E27FC236}">
              <a16:creationId xmlns:a16="http://schemas.microsoft.com/office/drawing/2014/main" id="{AFB818F8-C8F4-443C-954D-16B7F52E3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300037</xdr:colOff>
      <xdr:row>6</xdr:row>
      <xdr:rowOff>171450</xdr:rowOff>
    </xdr:from>
    <xdr:to>
      <xdr:col>25</xdr:col>
      <xdr:colOff>304800</xdr:colOff>
      <xdr:row>19</xdr:row>
      <xdr:rowOff>85725</xdr:rowOff>
    </xdr:to>
    <xdr:graphicFrame macro="">
      <xdr:nvGraphicFramePr>
        <xdr:cNvPr id="3" name="Chart 2">
          <a:extLst>
            <a:ext uri="{FF2B5EF4-FFF2-40B4-BE49-F238E27FC236}">
              <a16:creationId xmlns:a16="http://schemas.microsoft.com/office/drawing/2014/main" id="{18243149-93E7-4E66-A82B-6AE8A1F64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341943</xdr:colOff>
      <xdr:row>47</xdr:row>
      <xdr:rowOff>179833</xdr:rowOff>
    </xdr:to>
    <xdr:pic>
      <xdr:nvPicPr>
        <xdr:cNvPr id="3" name="Picture 2">
          <a:extLst>
            <a:ext uri="{FF2B5EF4-FFF2-40B4-BE49-F238E27FC236}">
              <a16:creationId xmlns:a16="http://schemas.microsoft.com/office/drawing/2014/main" id="{E08F2AE1-2CA0-4853-BD8F-053078D1D6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657143" cy="91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400050</xdr:colOff>
      <xdr:row>0</xdr:row>
      <xdr:rowOff>47625</xdr:rowOff>
    </xdr:from>
    <xdr:to>
      <xdr:col>26</xdr:col>
      <xdr:colOff>95250</xdr:colOff>
      <xdr:row>33</xdr:row>
      <xdr:rowOff>126496</xdr:rowOff>
    </xdr:to>
    <xdr:pic>
      <xdr:nvPicPr>
        <xdr:cNvPr id="3" name="Picture 2">
          <a:extLst>
            <a:ext uri="{FF2B5EF4-FFF2-40B4-BE49-F238E27FC236}">
              <a16:creationId xmlns:a16="http://schemas.microsoft.com/office/drawing/2014/main" id="{2DD63564-92F3-4D48-83C1-25826C66C5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86450" y="47625"/>
          <a:ext cx="10058400" cy="63653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209550</xdr:colOff>
      <xdr:row>1</xdr:row>
      <xdr:rowOff>0</xdr:rowOff>
    </xdr:from>
    <xdr:to>
      <xdr:col>26</xdr:col>
      <xdr:colOff>360864</xdr:colOff>
      <xdr:row>31</xdr:row>
      <xdr:rowOff>85000</xdr:rowOff>
    </xdr:to>
    <xdr:pic>
      <xdr:nvPicPr>
        <xdr:cNvPr id="3" name="Picture 2">
          <a:extLst>
            <a:ext uri="{FF2B5EF4-FFF2-40B4-BE49-F238E27FC236}">
              <a16:creationId xmlns:a16="http://schemas.microsoft.com/office/drawing/2014/main" id="{7B7B5CE7-B7BD-4B74-8A9B-6C74A5176B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91525" y="190500"/>
          <a:ext cx="8685714" cy="5800000"/>
        </a:xfrm>
        <a:prstGeom prst="rect">
          <a:avLst/>
        </a:prstGeom>
      </xdr:spPr>
    </xdr:pic>
    <xdr:clientData/>
  </xdr:twoCellAnchor>
  <xdr:twoCellAnchor>
    <xdr:from>
      <xdr:col>12</xdr:col>
      <xdr:colOff>228600</xdr:colOff>
      <xdr:row>31</xdr:row>
      <xdr:rowOff>66675</xdr:rowOff>
    </xdr:from>
    <xdr:to>
      <xdr:col>23</xdr:col>
      <xdr:colOff>304800</xdr:colOff>
      <xdr:row>58</xdr:row>
      <xdr:rowOff>142876</xdr:rowOff>
    </xdr:to>
    <xdr:graphicFrame macro="">
      <xdr:nvGraphicFramePr>
        <xdr:cNvPr id="4" name="Chart 3">
          <a:extLst>
            <a:ext uri="{FF2B5EF4-FFF2-40B4-BE49-F238E27FC236}">
              <a16:creationId xmlns:a16="http://schemas.microsoft.com/office/drawing/2014/main" id="{FD6B5545-F95D-41F4-86A6-4376100B5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200025</xdr:colOff>
      <xdr:row>0</xdr:row>
      <xdr:rowOff>0</xdr:rowOff>
    </xdr:from>
    <xdr:to>
      <xdr:col>28</xdr:col>
      <xdr:colOff>513320</xdr:colOff>
      <xdr:row>32</xdr:row>
      <xdr:rowOff>94476</xdr:rowOff>
    </xdr:to>
    <xdr:pic>
      <xdr:nvPicPr>
        <xdr:cNvPr id="3" name="Picture 2">
          <a:extLst>
            <a:ext uri="{FF2B5EF4-FFF2-40B4-BE49-F238E27FC236}">
              <a16:creationId xmlns:a16="http://schemas.microsoft.com/office/drawing/2014/main" id="{B0A79BAC-AFCD-433B-BD2F-C15ECAF853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4025" y="0"/>
          <a:ext cx="8238095" cy="61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114299</xdr:colOff>
      <xdr:row>2</xdr:row>
      <xdr:rowOff>114299</xdr:rowOff>
    </xdr:from>
    <xdr:to>
      <xdr:col>34</xdr:col>
      <xdr:colOff>516316</xdr:colOff>
      <xdr:row>35</xdr:row>
      <xdr:rowOff>9524</xdr:rowOff>
    </xdr:to>
    <xdr:pic>
      <xdr:nvPicPr>
        <xdr:cNvPr id="3" name="Picture 2">
          <a:extLst>
            <a:ext uri="{FF2B5EF4-FFF2-40B4-BE49-F238E27FC236}">
              <a16:creationId xmlns:a16="http://schemas.microsoft.com/office/drawing/2014/main" id="{0FCACCD7-93DB-4FFA-B5A8-17077DDCB1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499" y="495299"/>
          <a:ext cx="13813217" cy="61817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BC%20Collections%20Data.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C Collections Data"/>
    </sheetNames>
    <sheetDataSet>
      <sheetData sheetId="0" refreshError="1">
        <row r="2">
          <cell r="B2">
            <v>15.58</v>
          </cell>
          <cell r="D2">
            <v>13.6</v>
          </cell>
        </row>
        <row r="41">
          <cell r="D41">
            <v>15.21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5EEF-7A0C-4A41-BF3F-978FC6AAB9B5}">
  <dimension ref="A1:K48"/>
  <sheetViews>
    <sheetView workbookViewId="0">
      <selection activeCell="G21" sqref="G21"/>
    </sheetView>
  </sheetViews>
  <sheetFormatPr defaultRowHeight="15"/>
  <cols>
    <col min="1" max="1" width="3.85546875" customWidth="1"/>
    <col min="2" max="2" width="13" customWidth="1"/>
    <col min="3" max="3" width="17.140625" customWidth="1"/>
    <col min="4" max="4" width="14.140625" customWidth="1"/>
    <col min="5" max="5" width="23" customWidth="1"/>
    <col min="6" max="6" width="10.7109375" customWidth="1"/>
    <col min="12" max="12" width="12.5703125" bestFit="1" customWidth="1"/>
  </cols>
  <sheetData>
    <row r="1" spans="1:11">
      <c r="A1" s="2" t="s">
        <v>0</v>
      </c>
      <c r="B1" s="2"/>
      <c r="C1" s="3">
        <v>326790000</v>
      </c>
      <c r="D1" s="2"/>
      <c r="E1" s="2"/>
      <c r="F1" s="2" t="s">
        <v>9</v>
      </c>
      <c r="G1" s="2"/>
      <c r="H1" s="2"/>
      <c r="I1" s="2"/>
      <c r="J1" s="2"/>
      <c r="K1" s="2"/>
    </row>
    <row r="2" spans="1:11">
      <c r="A2" s="2" t="s">
        <v>1</v>
      </c>
      <c r="B2" s="2"/>
      <c r="C2" s="4">
        <v>0.38</v>
      </c>
      <c r="D2" s="2"/>
      <c r="E2" s="2"/>
      <c r="F2" s="2"/>
      <c r="G2" s="2"/>
      <c r="H2" s="2"/>
      <c r="I2" s="2"/>
      <c r="J2" s="2"/>
      <c r="K2" s="2"/>
    </row>
    <row r="3" spans="1:11">
      <c r="A3" s="2"/>
      <c r="B3" s="2"/>
      <c r="C3" s="2"/>
      <c r="D3" s="2"/>
      <c r="E3" s="2"/>
      <c r="F3" s="2" t="s">
        <v>10</v>
      </c>
      <c r="G3" s="2"/>
      <c r="H3" s="2"/>
      <c r="I3" s="2"/>
      <c r="J3" s="2"/>
      <c r="K3" s="2"/>
    </row>
    <row r="4" spans="1:11">
      <c r="A4" s="2" t="s">
        <v>2</v>
      </c>
      <c r="B4" s="2"/>
      <c r="C4" s="5">
        <f>C2*C1</f>
        <v>124180200</v>
      </c>
      <c r="D4" s="2"/>
      <c r="E4" s="2"/>
      <c r="F4" s="2" t="s">
        <v>11</v>
      </c>
      <c r="G4" s="2" t="s">
        <v>15</v>
      </c>
      <c r="H4" s="2"/>
      <c r="I4" s="2"/>
      <c r="J4" s="2"/>
      <c r="K4" s="2"/>
    </row>
    <row r="5" spans="1:11">
      <c r="A5" s="2"/>
      <c r="B5" s="2"/>
      <c r="C5" s="2"/>
      <c r="D5" s="2"/>
      <c r="E5" s="2"/>
      <c r="F5" s="2" t="s">
        <v>12</v>
      </c>
      <c r="G5" s="2" t="s">
        <v>16</v>
      </c>
      <c r="H5" s="2"/>
      <c r="I5" s="2"/>
      <c r="J5" s="2"/>
      <c r="K5" s="2"/>
    </row>
    <row r="6" spans="1:11">
      <c r="A6" s="2"/>
      <c r="B6" s="2"/>
      <c r="C6" s="2"/>
      <c r="D6" s="2"/>
      <c r="E6" s="2"/>
      <c r="F6" s="2" t="s">
        <v>13</v>
      </c>
      <c r="G6" s="2" t="s">
        <v>14</v>
      </c>
      <c r="H6" s="2"/>
      <c r="I6" s="2"/>
      <c r="J6" s="2"/>
      <c r="K6" s="2"/>
    </row>
    <row r="7" spans="1:11">
      <c r="A7" s="2"/>
      <c r="B7" s="2"/>
      <c r="C7" s="2"/>
      <c r="D7" s="2"/>
      <c r="E7" s="2"/>
      <c r="F7" s="2"/>
      <c r="G7" s="2"/>
      <c r="H7" s="2"/>
      <c r="I7" s="2"/>
      <c r="J7" s="2"/>
      <c r="K7" s="2"/>
    </row>
    <row r="9" spans="1:11">
      <c r="B9">
        <f>D18/C4</f>
        <v>5.4759132293231934E-2</v>
      </c>
    </row>
    <row r="13" spans="1:11" ht="15.75" thickBot="1"/>
    <row r="14" spans="1:11">
      <c r="B14" s="6">
        <v>2013</v>
      </c>
      <c r="C14" s="7"/>
      <c r="D14" s="7"/>
      <c r="E14" s="8"/>
    </row>
    <row r="15" spans="1:11">
      <c r="B15" s="9" t="s">
        <v>152</v>
      </c>
      <c r="C15" s="10"/>
      <c r="D15" s="59">
        <v>13600000</v>
      </c>
      <c r="E15" s="16"/>
    </row>
    <row r="16" spans="1:11">
      <c r="B16" s="9" t="s">
        <v>153</v>
      </c>
      <c r="C16" s="10"/>
      <c r="D16" s="59">
        <v>11700000</v>
      </c>
      <c r="E16" s="16"/>
    </row>
    <row r="17" spans="2:9">
      <c r="B17" s="9" t="s">
        <v>154</v>
      </c>
      <c r="C17" s="10"/>
      <c r="D17" s="59">
        <v>14000000</v>
      </c>
      <c r="E17" s="16"/>
    </row>
    <row r="18" spans="2:9">
      <c r="B18" s="9" t="s">
        <v>155</v>
      </c>
      <c r="C18" s="10"/>
      <c r="D18" s="59">
        <v>6800000</v>
      </c>
      <c r="E18" s="16"/>
    </row>
    <row r="19" spans="2:9">
      <c r="B19" s="17" t="s">
        <v>30</v>
      </c>
      <c r="C19" s="15"/>
      <c r="D19" s="10"/>
      <c r="E19" s="58" t="s">
        <v>3</v>
      </c>
      <c r="G19" t="s">
        <v>18</v>
      </c>
    </row>
    <row r="20" spans="2:9">
      <c r="B20" s="9" t="s">
        <v>22</v>
      </c>
      <c r="C20" s="10"/>
      <c r="D20" s="10"/>
      <c r="E20" s="11">
        <v>0.28499999999999998</v>
      </c>
      <c r="F20" s="13" t="s">
        <v>19</v>
      </c>
      <c r="G20" t="s">
        <v>17</v>
      </c>
    </row>
    <row r="21" spans="2:9">
      <c r="B21" s="9" t="s">
        <v>23</v>
      </c>
      <c r="C21" s="10"/>
      <c r="D21" s="10"/>
      <c r="E21" s="11">
        <v>8.5999999999999993E-2</v>
      </c>
      <c r="F21" s="1"/>
      <c r="G21" t="s">
        <v>8</v>
      </c>
    </row>
    <row r="22" spans="2:9">
      <c r="B22" s="18" t="s">
        <v>24</v>
      </c>
      <c r="C22" s="10"/>
      <c r="D22" s="10"/>
      <c r="E22" s="11">
        <v>3.2000000000000001E-2</v>
      </c>
      <c r="F22" s="1"/>
    </row>
    <row r="23" spans="2:9">
      <c r="B23" s="18" t="s">
        <v>25</v>
      </c>
      <c r="C23" s="10"/>
      <c r="D23" s="10"/>
      <c r="E23" s="11">
        <v>7.0000000000000007E-2</v>
      </c>
      <c r="F23" s="1"/>
    </row>
    <row r="24" spans="2:9">
      <c r="B24" s="18" t="s">
        <v>26</v>
      </c>
      <c r="C24" s="10"/>
      <c r="D24" s="10"/>
      <c r="E24" s="11">
        <v>0.01</v>
      </c>
      <c r="F24" s="1"/>
    </row>
    <row r="25" spans="2:9">
      <c r="B25" s="18" t="s">
        <v>27</v>
      </c>
      <c r="C25" s="10"/>
      <c r="D25" s="10"/>
      <c r="E25" s="11">
        <v>1.6E-2</v>
      </c>
      <c r="F25" s="1"/>
    </row>
    <row r="26" spans="2:9">
      <c r="B26" s="18" t="s">
        <v>6</v>
      </c>
      <c r="C26" s="10"/>
      <c r="D26" s="10"/>
      <c r="E26" s="11">
        <v>9.5000000000000001E-2</v>
      </c>
      <c r="F26" s="1"/>
    </row>
    <row r="27" spans="2:9">
      <c r="B27" s="18" t="s">
        <v>28</v>
      </c>
      <c r="C27" s="10"/>
      <c r="D27" s="10"/>
      <c r="E27" s="11">
        <v>0.192</v>
      </c>
      <c r="F27" s="1"/>
    </row>
    <row r="28" spans="2:9">
      <c r="B28" s="18" t="s">
        <v>4</v>
      </c>
      <c r="C28" s="10"/>
      <c r="D28" s="10"/>
      <c r="E28" s="11">
        <v>2.1999999999999999E-2</v>
      </c>
      <c r="F28" s="1"/>
      <c r="G28" t="s">
        <v>72</v>
      </c>
    </row>
    <row r="29" spans="2:9">
      <c r="B29" s="18" t="s">
        <v>7</v>
      </c>
      <c r="C29" s="10"/>
      <c r="D29" s="10"/>
      <c r="E29" s="11">
        <v>4.2999999999999997E-2</v>
      </c>
      <c r="F29" s="1"/>
      <c r="I29" s="32" t="s">
        <v>73</v>
      </c>
    </row>
    <row r="30" spans="2:9">
      <c r="B30" s="18" t="s">
        <v>29</v>
      </c>
      <c r="C30" s="10"/>
      <c r="D30" s="10"/>
      <c r="E30" s="19">
        <v>2.3E-2</v>
      </c>
      <c r="G30" s="57">
        <v>0.9</v>
      </c>
      <c r="I30" t="s">
        <v>75</v>
      </c>
    </row>
    <row r="31" spans="2:9">
      <c r="B31" s="18" t="s">
        <v>5</v>
      </c>
      <c r="C31" s="10"/>
      <c r="D31" s="10"/>
      <c r="E31" s="19">
        <v>0.125</v>
      </c>
      <c r="G31" t="s">
        <v>74</v>
      </c>
    </row>
    <row r="32" spans="2:9">
      <c r="B32" s="9"/>
      <c r="C32" s="10"/>
      <c r="D32" s="10"/>
      <c r="E32" s="16"/>
    </row>
    <row r="33" spans="2:9">
      <c r="B33" s="17" t="s">
        <v>31</v>
      </c>
      <c r="C33" s="15"/>
      <c r="D33" s="10"/>
      <c r="E33" s="16"/>
      <c r="G33" s="33" t="s">
        <v>76</v>
      </c>
      <c r="H33" s="33"/>
      <c r="I33" s="33"/>
    </row>
    <row r="34" spans="2:9">
      <c r="B34" s="9" t="s">
        <v>22</v>
      </c>
      <c r="C34" s="10"/>
      <c r="D34" s="10"/>
      <c r="E34" s="19">
        <v>0.128</v>
      </c>
      <c r="G34" t="s">
        <v>77</v>
      </c>
      <c r="I34" s="1">
        <v>0.49</v>
      </c>
    </row>
    <row r="35" spans="2:9">
      <c r="B35" s="9" t="s">
        <v>23</v>
      </c>
      <c r="C35" s="10"/>
      <c r="D35" s="10"/>
      <c r="E35" s="19">
        <v>5.0999999999999997E-2</v>
      </c>
      <c r="G35" t="s">
        <v>78</v>
      </c>
      <c r="I35" s="1">
        <v>0.49</v>
      </c>
    </row>
    <row r="36" spans="2:9">
      <c r="B36" s="18" t="s">
        <v>24</v>
      </c>
      <c r="C36" s="10"/>
      <c r="D36" s="10"/>
      <c r="E36" s="19">
        <v>7.0000000000000001E-3</v>
      </c>
      <c r="G36" t="s">
        <v>79</v>
      </c>
      <c r="I36" s="1">
        <v>0.32</v>
      </c>
    </row>
    <row r="37" spans="2:9">
      <c r="B37" s="18" t="s">
        <v>25</v>
      </c>
      <c r="C37" s="10"/>
      <c r="D37" s="10"/>
      <c r="E37" s="19">
        <v>8.6999999999999994E-2</v>
      </c>
    </row>
    <row r="38" spans="2:9">
      <c r="B38" s="18" t="s">
        <v>26</v>
      </c>
      <c r="C38" s="10"/>
      <c r="D38" s="10"/>
      <c r="E38" s="19">
        <v>1.4999999999999999E-2</v>
      </c>
    </row>
    <row r="39" spans="2:9">
      <c r="B39" s="18" t="s">
        <v>27</v>
      </c>
      <c r="C39" s="10"/>
      <c r="D39" s="10"/>
      <c r="E39" s="19">
        <v>2.4E-2</v>
      </c>
    </row>
    <row r="40" spans="2:9">
      <c r="B40" s="18" t="s">
        <v>6</v>
      </c>
      <c r="C40" s="10"/>
      <c r="D40" s="10"/>
      <c r="E40" s="19">
        <v>3.4000000000000002E-2</v>
      </c>
    </row>
    <row r="41" spans="2:9">
      <c r="B41" s="18" t="s">
        <v>28</v>
      </c>
      <c r="C41" s="10"/>
      <c r="D41" s="10"/>
      <c r="E41" s="19">
        <v>0.436</v>
      </c>
    </row>
    <row r="42" spans="2:9">
      <c r="B42" s="18" t="s">
        <v>4</v>
      </c>
      <c r="C42" s="10"/>
      <c r="D42" s="10"/>
      <c r="E42" s="19">
        <v>5.0000000000000001E-3</v>
      </c>
    </row>
    <row r="43" spans="2:9">
      <c r="B43" s="18" t="s">
        <v>7</v>
      </c>
      <c r="C43" s="10"/>
      <c r="D43" s="10"/>
      <c r="E43" s="19">
        <v>7.9000000000000001E-2</v>
      </c>
    </row>
    <row r="44" spans="2:9">
      <c r="B44" s="18" t="s">
        <v>29</v>
      </c>
      <c r="C44" s="10"/>
      <c r="D44" s="10"/>
      <c r="E44" s="19">
        <v>3.0000000000000001E-3</v>
      </c>
    </row>
    <row r="45" spans="2:9" ht="15.75" thickBot="1">
      <c r="B45" s="20" t="s">
        <v>5</v>
      </c>
      <c r="C45" s="12"/>
      <c r="D45" s="12"/>
      <c r="E45" s="21">
        <v>0.13</v>
      </c>
    </row>
    <row r="47" spans="2:9">
      <c r="B47" t="s">
        <v>167</v>
      </c>
      <c r="D47" t="s">
        <v>168</v>
      </c>
    </row>
    <row r="48" spans="2:9">
      <c r="B48" t="s">
        <v>169</v>
      </c>
      <c r="D48" s="61" t="s">
        <v>170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9C56-155C-49A8-A4C2-348F8A57C087}">
  <dimension ref="A1:J51"/>
  <sheetViews>
    <sheetView topLeftCell="D7" workbookViewId="0">
      <selection activeCell="P13" sqref="P13"/>
    </sheetView>
  </sheetViews>
  <sheetFormatPr defaultRowHeight="15"/>
  <cols>
    <col min="3" max="3" width="28.5703125" customWidth="1"/>
    <col min="4" max="4" width="45.7109375" customWidth="1"/>
    <col min="5" max="5" width="54" bestFit="1" customWidth="1"/>
  </cols>
  <sheetData>
    <row r="1" spans="1:10" ht="15.75" thickBot="1">
      <c r="A1" s="56" t="s">
        <v>126</v>
      </c>
      <c r="B1" s="56"/>
      <c r="C1" s="56"/>
      <c r="D1" s="56"/>
      <c r="E1" s="56"/>
    </row>
    <row r="2" spans="1:10">
      <c r="A2" s="6" t="s">
        <v>93</v>
      </c>
      <c r="B2" s="7" t="s">
        <v>94</v>
      </c>
      <c r="C2" s="7"/>
      <c r="D2" s="7" t="s">
        <v>130</v>
      </c>
      <c r="E2" s="8"/>
      <c r="I2">
        <v>0</v>
      </c>
      <c r="J2" s="126">
        <v>1</v>
      </c>
    </row>
    <row r="3" spans="1:10">
      <c r="A3" s="9" t="s">
        <v>95</v>
      </c>
      <c r="B3" s="10">
        <v>1</v>
      </c>
      <c r="C3" s="10" t="s">
        <v>96</v>
      </c>
      <c r="D3" s="10">
        <v>1</v>
      </c>
      <c r="E3" s="16" t="s">
        <v>97</v>
      </c>
      <c r="I3">
        <v>9</v>
      </c>
      <c r="J3" s="126">
        <v>1</v>
      </c>
    </row>
    <row r="4" spans="1:10">
      <c r="A4" s="9">
        <v>10</v>
      </c>
      <c r="B4" s="10">
        <v>1</v>
      </c>
      <c r="C4" s="10" t="s">
        <v>96</v>
      </c>
      <c r="D4" s="10">
        <v>0.99</v>
      </c>
      <c r="E4" s="16" t="s">
        <v>98</v>
      </c>
      <c r="I4" s="10">
        <v>10</v>
      </c>
      <c r="J4" s="127">
        <v>0.99</v>
      </c>
    </row>
    <row r="5" spans="1:10">
      <c r="A5" s="9">
        <v>12</v>
      </c>
      <c r="B5" s="10">
        <v>0.99</v>
      </c>
      <c r="C5" s="10" t="s">
        <v>99</v>
      </c>
      <c r="D5" s="10">
        <v>0.86</v>
      </c>
      <c r="E5" s="16" t="s">
        <v>100</v>
      </c>
      <c r="I5" s="10">
        <v>12</v>
      </c>
      <c r="J5" s="127">
        <v>0.86</v>
      </c>
    </row>
    <row r="6" spans="1:10">
      <c r="A6" s="9">
        <v>14</v>
      </c>
      <c r="B6" s="10">
        <v>0.95</v>
      </c>
      <c r="C6" s="10" t="s">
        <v>101</v>
      </c>
      <c r="D6" s="10">
        <v>0.79</v>
      </c>
      <c r="E6" s="16" t="s">
        <v>102</v>
      </c>
      <c r="I6" s="10">
        <v>14</v>
      </c>
      <c r="J6" s="127">
        <v>0.79</v>
      </c>
    </row>
    <row r="7" spans="1:10">
      <c r="A7" s="9">
        <v>16</v>
      </c>
      <c r="B7" s="10">
        <v>0.8</v>
      </c>
      <c r="C7" s="10" t="s">
        <v>103</v>
      </c>
      <c r="D7" s="10">
        <v>0.51</v>
      </c>
      <c r="E7" s="16" t="s">
        <v>104</v>
      </c>
      <c r="I7" s="10">
        <v>16</v>
      </c>
      <c r="J7" s="127">
        <v>0.51</v>
      </c>
    </row>
    <row r="8" spans="1:10">
      <c r="A8" s="9">
        <v>18</v>
      </c>
      <c r="B8" s="10">
        <v>0.7</v>
      </c>
      <c r="C8" s="10" t="s">
        <v>105</v>
      </c>
      <c r="D8" s="10">
        <v>0.4</v>
      </c>
      <c r="E8" s="16" t="s">
        <v>106</v>
      </c>
      <c r="I8" s="10">
        <v>18</v>
      </c>
      <c r="J8" s="127">
        <v>0.4</v>
      </c>
    </row>
    <row r="9" spans="1:10">
      <c r="A9" s="9">
        <v>20</v>
      </c>
      <c r="B9" s="10">
        <v>0.56000000000000005</v>
      </c>
      <c r="C9" s="10" t="s">
        <v>107</v>
      </c>
      <c r="D9" s="10">
        <v>0.35</v>
      </c>
      <c r="E9" s="16" t="s">
        <v>108</v>
      </c>
      <c r="I9" s="10">
        <v>20</v>
      </c>
      <c r="J9" s="127">
        <v>0.35</v>
      </c>
    </row>
    <row r="10" spans="1:10">
      <c r="A10" s="9">
        <v>22</v>
      </c>
      <c r="B10" s="10">
        <v>0.46</v>
      </c>
      <c r="C10" s="10" t="s">
        <v>109</v>
      </c>
      <c r="D10" s="10">
        <v>0.31</v>
      </c>
      <c r="E10" s="16" t="s">
        <v>110</v>
      </c>
      <c r="I10" s="10">
        <v>22</v>
      </c>
      <c r="J10" s="127">
        <v>0.31</v>
      </c>
    </row>
    <row r="11" spans="1:10">
      <c r="A11" s="9">
        <v>24</v>
      </c>
      <c r="B11" s="10">
        <v>0.23</v>
      </c>
      <c r="C11" s="10" t="s">
        <v>111</v>
      </c>
      <c r="D11" s="10">
        <v>0.2</v>
      </c>
      <c r="E11" s="16" t="s">
        <v>112</v>
      </c>
      <c r="I11" s="10">
        <v>24</v>
      </c>
      <c r="J11" s="127">
        <v>0.2</v>
      </c>
    </row>
    <row r="12" spans="1:10">
      <c r="A12" s="9">
        <v>26</v>
      </c>
      <c r="B12" s="10">
        <v>0.22</v>
      </c>
      <c r="C12" s="10" t="s">
        <v>113</v>
      </c>
      <c r="D12" s="10">
        <v>0.18</v>
      </c>
      <c r="E12" s="16" t="s">
        <v>114</v>
      </c>
      <c r="I12" s="10">
        <v>26</v>
      </c>
      <c r="J12" s="127">
        <v>0.18</v>
      </c>
    </row>
    <row r="13" spans="1:10">
      <c r="A13" s="9">
        <v>28</v>
      </c>
      <c r="B13" s="10">
        <v>0.13</v>
      </c>
      <c r="C13" s="10" t="s">
        <v>115</v>
      </c>
      <c r="D13" s="10">
        <v>0.08</v>
      </c>
      <c r="E13" s="16" t="s">
        <v>116</v>
      </c>
      <c r="I13" s="10">
        <v>28</v>
      </c>
      <c r="J13" s="127">
        <v>0.08</v>
      </c>
    </row>
    <row r="14" spans="1:10">
      <c r="A14" s="9">
        <v>30</v>
      </c>
      <c r="B14" s="10">
        <v>0.09</v>
      </c>
      <c r="C14" s="10" t="s">
        <v>117</v>
      </c>
      <c r="D14" s="10">
        <v>0.08</v>
      </c>
      <c r="E14" s="16" t="s">
        <v>118</v>
      </c>
      <c r="I14" s="10">
        <v>30</v>
      </c>
      <c r="J14" s="127">
        <v>0.08</v>
      </c>
    </row>
    <row r="15" spans="1:10">
      <c r="A15" s="9">
        <v>32</v>
      </c>
      <c r="B15" s="10">
        <v>0.09</v>
      </c>
      <c r="C15" s="10" t="s">
        <v>117</v>
      </c>
      <c r="D15" s="10">
        <v>7.0000000000000007E-2</v>
      </c>
      <c r="E15" s="16" t="s">
        <v>119</v>
      </c>
      <c r="I15" s="10">
        <v>32</v>
      </c>
      <c r="J15" s="127">
        <v>7.0000000000000007E-2</v>
      </c>
    </row>
    <row r="16" spans="1:10">
      <c r="A16" s="9">
        <v>34</v>
      </c>
      <c r="B16" s="10">
        <v>7.0000000000000007E-2</v>
      </c>
      <c r="C16" s="10" t="s">
        <v>120</v>
      </c>
      <c r="D16" s="10">
        <v>0.05</v>
      </c>
      <c r="E16" s="16" t="s">
        <v>121</v>
      </c>
      <c r="I16" s="10">
        <v>34</v>
      </c>
      <c r="J16" s="127">
        <v>0.05</v>
      </c>
    </row>
    <row r="17" spans="1:10">
      <c r="A17" s="9">
        <v>40</v>
      </c>
      <c r="B17" s="10">
        <v>0.05</v>
      </c>
      <c r="C17" s="10" t="s">
        <v>122</v>
      </c>
      <c r="D17" s="10">
        <v>0.05</v>
      </c>
      <c r="E17" s="16" t="s">
        <v>121</v>
      </c>
      <c r="I17" s="10">
        <v>40</v>
      </c>
      <c r="J17" s="127">
        <v>0.05</v>
      </c>
    </row>
    <row r="18" spans="1:10">
      <c r="A18" s="9">
        <v>42</v>
      </c>
      <c r="B18" s="10">
        <v>0.05</v>
      </c>
      <c r="C18" s="10" t="s">
        <v>122</v>
      </c>
      <c r="D18" s="10">
        <v>0.01</v>
      </c>
      <c r="E18" s="16" t="s">
        <v>123</v>
      </c>
      <c r="I18" s="10">
        <v>42</v>
      </c>
      <c r="J18" s="127">
        <v>0.01</v>
      </c>
    </row>
    <row r="19" spans="1:10">
      <c r="A19" s="9">
        <v>45</v>
      </c>
      <c r="B19" s="10">
        <v>0.05</v>
      </c>
      <c r="C19" s="10" t="s">
        <v>122</v>
      </c>
      <c r="D19" s="10">
        <v>0.01</v>
      </c>
      <c r="E19" s="16" t="s">
        <v>123</v>
      </c>
      <c r="I19" s="10">
        <v>45</v>
      </c>
      <c r="J19" s="127">
        <v>0.01</v>
      </c>
    </row>
    <row r="20" spans="1:10">
      <c r="A20" s="9">
        <v>50</v>
      </c>
      <c r="B20" s="10">
        <v>0.05</v>
      </c>
      <c r="C20" s="10" t="s">
        <v>124</v>
      </c>
      <c r="D20" s="10">
        <v>0</v>
      </c>
      <c r="E20" s="16"/>
      <c r="I20" s="10">
        <v>50</v>
      </c>
      <c r="J20" s="127">
        <v>0</v>
      </c>
    </row>
    <row r="21" spans="1:10">
      <c r="A21" s="9"/>
      <c r="B21" s="10"/>
      <c r="C21" s="10"/>
      <c r="D21" s="10"/>
      <c r="E21" s="16"/>
    </row>
    <row r="22" spans="1:10">
      <c r="A22" s="9"/>
      <c r="B22" s="10"/>
      <c r="C22" s="10"/>
      <c r="D22" s="10"/>
      <c r="E22" s="16"/>
    </row>
    <row r="23" spans="1:10">
      <c r="A23" s="9">
        <v>55</v>
      </c>
      <c r="B23" s="10">
        <v>0.04</v>
      </c>
      <c r="C23" s="10" t="s">
        <v>125</v>
      </c>
      <c r="D23" s="10"/>
      <c r="E23" s="16"/>
    </row>
    <row r="24" spans="1:10">
      <c r="A24" s="9">
        <v>60</v>
      </c>
      <c r="B24" s="10">
        <v>0.04</v>
      </c>
      <c r="C24" s="10" t="s">
        <v>127</v>
      </c>
      <c r="D24" s="10"/>
      <c r="E24" s="16"/>
    </row>
    <row r="25" spans="1:10">
      <c r="A25" s="9">
        <v>65</v>
      </c>
      <c r="B25" s="10">
        <v>0.04</v>
      </c>
      <c r="C25" s="10" t="s">
        <v>127</v>
      </c>
      <c r="D25" s="10"/>
      <c r="E25" s="16"/>
    </row>
    <row r="26" spans="1:10">
      <c r="A26" s="9">
        <v>70</v>
      </c>
      <c r="B26" s="10">
        <v>0.03</v>
      </c>
      <c r="C26" s="10" t="s">
        <v>128</v>
      </c>
      <c r="D26" s="10"/>
      <c r="E26" s="16"/>
    </row>
    <row r="27" spans="1:10">
      <c r="A27" s="9">
        <v>75</v>
      </c>
      <c r="B27" s="10">
        <v>0.03</v>
      </c>
      <c r="C27" s="10" t="s">
        <v>128</v>
      </c>
      <c r="D27" s="10"/>
      <c r="E27" s="16"/>
    </row>
    <row r="28" spans="1:10">
      <c r="A28" s="9">
        <v>80</v>
      </c>
      <c r="B28" s="10">
        <v>0.03</v>
      </c>
      <c r="C28" s="10" t="s">
        <v>128</v>
      </c>
      <c r="D28" s="10"/>
      <c r="E28" s="16"/>
    </row>
    <row r="29" spans="1:10">
      <c r="A29" s="9">
        <v>85</v>
      </c>
      <c r="B29" s="10">
        <v>0.01</v>
      </c>
      <c r="C29" s="10" t="s">
        <v>129</v>
      </c>
      <c r="D29" s="10"/>
      <c r="E29" s="16"/>
    </row>
    <row r="30" spans="1:10">
      <c r="A30" s="9">
        <v>90</v>
      </c>
      <c r="B30" s="10">
        <v>0.01</v>
      </c>
      <c r="C30" s="10" t="s">
        <v>129</v>
      </c>
      <c r="D30" s="10"/>
      <c r="E30" s="16"/>
    </row>
    <row r="31" spans="1:10">
      <c r="A31" s="9">
        <v>95</v>
      </c>
      <c r="B31" s="10">
        <v>0.01</v>
      </c>
      <c r="C31" s="10" t="s">
        <v>129</v>
      </c>
      <c r="D31" s="10"/>
      <c r="E31" s="16"/>
    </row>
    <row r="32" spans="1:10" ht="15.75" thickBot="1">
      <c r="A32" s="37">
        <v>99</v>
      </c>
      <c r="B32" s="12">
        <v>0</v>
      </c>
      <c r="C32" s="12"/>
      <c r="D32" s="12"/>
      <c r="E32" s="38"/>
    </row>
    <row r="34" spans="1:5" ht="15.75" thickBot="1"/>
    <row r="35" spans="1:5" ht="24">
      <c r="A35" s="39" t="s">
        <v>131</v>
      </c>
      <c r="B35" s="40" t="s">
        <v>132</v>
      </c>
      <c r="C35" s="41" t="s">
        <v>133</v>
      </c>
      <c r="D35" s="42" t="s">
        <v>134</v>
      </c>
      <c r="E35" t="s">
        <v>135</v>
      </c>
    </row>
    <row r="36" spans="1:5" ht="36.75" thickBot="1">
      <c r="A36" s="43" t="s">
        <v>136</v>
      </c>
      <c r="B36" s="44" t="s">
        <v>137</v>
      </c>
      <c r="C36" s="45">
        <v>99.3</v>
      </c>
      <c r="D36" s="46">
        <v>99.8</v>
      </c>
    </row>
    <row r="37" spans="1:5" ht="36.75" thickBot="1">
      <c r="A37" s="43" t="s">
        <v>138</v>
      </c>
      <c r="B37" s="47" t="s">
        <v>33</v>
      </c>
      <c r="C37" s="48">
        <v>99.6</v>
      </c>
      <c r="D37" s="49">
        <v>100</v>
      </c>
    </row>
    <row r="38" spans="1:5" ht="15.75" thickBot="1">
      <c r="A38" s="50"/>
      <c r="B38" s="47" t="s">
        <v>13</v>
      </c>
      <c r="C38" s="48">
        <v>99.6</v>
      </c>
      <c r="D38" s="49">
        <v>99.9</v>
      </c>
    </row>
    <row r="39" spans="1:5" ht="24.75" thickBot="1">
      <c r="A39" s="51" t="s">
        <v>139</v>
      </c>
      <c r="B39" s="52" t="s">
        <v>33</v>
      </c>
      <c r="C39" s="48">
        <v>99.7</v>
      </c>
      <c r="D39" s="49">
        <v>99.9</v>
      </c>
    </row>
    <row r="40" spans="1:5" ht="24.75" thickBot="1">
      <c r="A40" s="50" t="s">
        <v>140</v>
      </c>
      <c r="B40" s="47" t="s">
        <v>141</v>
      </c>
      <c r="C40" s="48">
        <v>99.7</v>
      </c>
      <c r="D40" s="49">
        <v>99.9</v>
      </c>
    </row>
    <row r="41" spans="1:5" ht="24.75" thickBot="1">
      <c r="A41" s="128" t="s">
        <v>142</v>
      </c>
      <c r="B41" s="52" t="s">
        <v>33</v>
      </c>
      <c r="C41" s="48">
        <v>99.7</v>
      </c>
      <c r="D41" s="49">
        <v>99.9</v>
      </c>
    </row>
    <row r="42" spans="1:5" ht="24.75" thickBot="1">
      <c r="A42" s="129"/>
      <c r="B42" s="47" t="s">
        <v>141</v>
      </c>
      <c r="C42" s="48">
        <v>99.7</v>
      </c>
      <c r="D42" s="49">
        <v>99.9</v>
      </c>
    </row>
    <row r="43" spans="1:5" ht="15.75" thickBot="1">
      <c r="A43" s="128" t="s">
        <v>143</v>
      </c>
      <c r="B43" s="52" t="s">
        <v>144</v>
      </c>
      <c r="C43" s="48">
        <v>99.8</v>
      </c>
      <c r="D43" s="49">
        <v>99.1</v>
      </c>
    </row>
    <row r="44" spans="1:5" ht="15.75" thickBot="1">
      <c r="A44" s="129"/>
      <c r="B44" s="47" t="s">
        <v>13</v>
      </c>
      <c r="C44" s="48">
        <v>99.8</v>
      </c>
      <c r="D44" s="49">
        <v>98.6</v>
      </c>
    </row>
    <row r="45" spans="1:5" ht="36.75" thickBot="1">
      <c r="A45" s="51" t="s">
        <v>145</v>
      </c>
      <c r="B45" s="52" t="s">
        <v>33</v>
      </c>
      <c r="C45" s="48">
        <v>100</v>
      </c>
      <c r="D45" s="49">
        <v>99.7</v>
      </c>
    </row>
    <row r="46" spans="1:5" ht="24.75" thickBot="1">
      <c r="A46" s="50" t="s">
        <v>146</v>
      </c>
      <c r="B46" s="47" t="s">
        <v>141</v>
      </c>
      <c r="C46" s="48">
        <v>100</v>
      </c>
      <c r="D46" s="49">
        <v>99.8</v>
      </c>
    </row>
    <row r="47" spans="1:5" ht="36.75" thickBot="1">
      <c r="A47" s="51" t="s">
        <v>147</v>
      </c>
      <c r="B47" s="52" t="s">
        <v>144</v>
      </c>
      <c r="C47" s="48">
        <v>100</v>
      </c>
      <c r="D47" s="49">
        <v>99.9</v>
      </c>
    </row>
    <row r="48" spans="1:5" ht="15.75" thickBot="1">
      <c r="A48" s="50" t="s">
        <v>148</v>
      </c>
      <c r="B48" s="47" t="s">
        <v>13</v>
      </c>
      <c r="C48" s="48">
        <v>100</v>
      </c>
      <c r="D48" s="49">
        <v>99.9</v>
      </c>
    </row>
    <row r="49" spans="1:4" ht="15.75" thickBot="1">
      <c r="A49" s="128" t="s">
        <v>149</v>
      </c>
      <c r="B49" s="52" t="s">
        <v>13</v>
      </c>
      <c r="C49" s="48">
        <v>99.9</v>
      </c>
      <c r="D49" s="49">
        <v>100</v>
      </c>
    </row>
    <row r="50" spans="1:4" ht="48.75" thickBot="1">
      <c r="A50" s="130"/>
      <c r="B50" s="47" t="s">
        <v>150</v>
      </c>
      <c r="C50" s="48">
        <v>99.9</v>
      </c>
      <c r="D50" s="49">
        <v>100</v>
      </c>
    </row>
    <row r="51" spans="1:4" ht="48.75" thickBot="1">
      <c r="A51" s="131"/>
      <c r="B51" s="53" t="s">
        <v>151</v>
      </c>
      <c r="C51" s="54">
        <v>99.8</v>
      </c>
      <c r="D51" s="55">
        <v>99.5</v>
      </c>
    </row>
  </sheetData>
  <mergeCells count="3">
    <mergeCell ref="A41:A42"/>
    <mergeCell ref="A43:A44"/>
    <mergeCell ref="A49:A5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C0164-7F68-4B3B-934A-BC03E96166CA}">
  <dimension ref="A1:Q13"/>
  <sheetViews>
    <sheetView tabSelected="1" workbookViewId="0">
      <selection activeCell="AC24" sqref="AC24"/>
    </sheetView>
  </sheetViews>
  <sheetFormatPr defaultRowHeight="15"/>
  <cols>
    <col min="2" max="2" width="12.140625" bestFit="1" customWidth="1"/>
    <col min="3" max="3" width="10" bestFit="1" customWidth="1"/>
  </cols>
  <sheetData>
    <row r="1" spans="1:17">
      <c r="A1" t="s">
        <v>578</v>
      </c>
      <c r="B1" t="s">
        <v>227</v>
      </c>
      <c r="C1" t="s">
        <v>641</v>
      </c>
      <c r="D1" t="s">
        <v>646</v>
      </c>
      <c r="Q1" t="s">
        <v>645</v>
      </c>
    </row>
    <row r="2" spans="1:17">
      <c r="A2" s="125">
        <v>1989</v>
      </c>
      <c r="B2" s="61">
        <v>11.71508379888</v>
      </c>
      <c r="C2" s="61">
        <v>13.62569832402</v>
      </c>
      <c r="D2" s="61">
        <f>C2+1.7</f>
        <v>15.325698324019999</v>
      </c>
      <c r="Q2" s="61">
        <f>C2-B2</f>
        <v>1.9106145251399997</v>
      </c>
    </row>
    <row r="3" spans="1:17">
      <c r="A3" s="125">
        <v>1992</v>
      </c>
      <c r="B3" s="61">
        <v>10.7094972067</v>
      </c>
      <c r="C3" s="61">
        <v>12.720670391060001</v>
      </c>
      <c r="D3" s="61">
        <f t="shared" ref="D3:D13" si="0">C3+1.7</f>
        <v>14.42067039106</v>
      </c>
      <c r="Q3" s="61">
        <f t="shared" ref="Q3:Q13" si="1">C3-B3</f>
        <v>2.0111731843600005</v>
      </c>
    </row>
    <row r="4" spans="1:17">
      <c r="A4" s="125">
        <v>1994</v>
      </c>
      <c r="B4" s="61">
        <v>10.659217877090001</v>
      </c>
      <c r="C4" s="61">
        <v>12.31843575419</v>
      </c>
      <c r="D4" s="61">
        <f t="shared" si="0"/>
        <v>14.01843575419</v>
      </c>
      <c r="Q4" s="61">
        <f t="shared" si="1"/>
        <v>1.6592178770999997</v>
      </c>
    </row>
    <row r="5" spans="1:17">
      <c r="A5" s="125">
        <v>1997</v>
      </c>
      <c r="B5" s="61">
        <v>11.111731843579999</v>
      </c>
      <c r="C5" s="61">
        <v>11.966480446929999</v>
      </c>
      <c r="D5" s="61">
        <f t="shared" si="0"/>
        <v>13.666480446929999</v>
      </c>
      <c r="Q5" s="61">
        <f t="shared" si="1"/>
        <v>0.85474860335000002</v>
      </c>
    </row>
    <row r="6" spans="1:17">
      <c r="A6" s="125">
        <v>1999</v>
      </c>
      <c r="B6" s="61">
        <v>12.016759776540001</v>
      </c>
      <c r="C6" s="61">
        <v>13.22346368715</v>
      </c>
      <c r="D6" s="61">
        <f t="shared" si="0"/>
        <v>14.923463687149999</v>
      </c>
      <c r="Q6" s="61">
        <f t="shared" si="1"/>
        <v>1.206703910609999</v>
      </c>
    </row>
    <row r="7" spans="1:17">
      <c r="A7" s="125">
        <v>2001</v>
      </c>
      <c r="B7" s="61">
        <v>13.525139664799999</v>
      </c>
      <c r="C7" s="61">
        <v>14.731843575419999</v>
      </c>
      <c r="D7" s="61">
        <f t="shared" si="0"/>
        <v>16.43184357542</v>
      </c>
      <c r="Q7" s="61">
        <f t="shared" si="1"/>
        <v>1.2067039106199999</v>
      </c>
    </row>
    <row r="8" spans="1:17">
      <c r="A8" s="125">
        <v>2004</v>
      </c>
      <c r="B8" s="61">
        <v>13.92737430168</v>
      </c>
      <c r="C8" s="61">
        <v>15.08379888268</v>
      </c>
      <c r="D8" s="61">
        <f t="shared" si="0"/>
        <v>16.783798882679999</v>
      </c>
      <c r="Q8" s="61">
        <f t="shared" si="1"/>
        <v>1.1564245809999996</v>
      </c>
    </row>
    <row r="9" spans="1:17">
      <c r="A9" s="125">
        <v>2006</v>
      </c>
      <c r="B9" s="61">
        <v>14.43016759777</v>
      </c>
      <c r="C9" s="61">
        <v>15.83798882682</v>
      </c>
      <c r="D9" s="61">
        <f t="shared" si="0"/>
        <v>17.537988826820001</v>
      </c>
      <c r="Q9" s="61">
        <f t="shared" si="1"/>
        <v>1.4078212290500005</v>
      </c>
    </row>
    <row r="10" spans="1:17">
      <c r="A10" s="125">
        <v>2008</v>
      </c>
      <c r="B10" s="61">
        <v>14.882681564249999</v>
      </c>
      <c r="C10" s="61">
        <v>16.994413407820002</v>
      </c>
      <c r="D10" s="61">
        <f t="shared" si="0"/>
        <v>18.694413407820001</v>
      </c>
      <c r="Q10" s="61">
        <f t="shared" si="1"/>
        <v>2.1117318435700021</v>
      </c>
    </row>
    <row r="11" spans="1:17">
      <c r="A11" s="125">
        <v>2011</v>
      </c>
      <c r="B11" s="61">
        <v>13.67597765363</v>
      </c>
      <c r="C11" s="61">
        <v>15.586592178769999</v>
      </c>
      <c r="D11" s="61">
        <f t="shared" si="0"/>
        <v>17.28659217877</v>
      </c>
      <c r="Q11" s="61">
        <f t="shared" si="1"/>
        <v>1.9106145251399997</v>
      </c>
    </row>
    <row r="12" spans="1:17">
      <c r="A12" s="125">
        <v>2013</v>
      </c>
      <c r="B12" s="61">
        <v>12.77094972067</v>
      </c>
      <c r="C12" s="61">
        <v>13.575418994410001</v>
      </c>
      <c r="D12" s="61">
        <f t="shared" si="0"/>
        <v>15.27541899441</v>
      </c>
      <c r="Q12" s="61">
        <f t="shared" si="1"/>
        <v>0.80446927374000055</v>
      </c>
    </row>
    <row r="13" spans="1:17">
      <c r="A13" s="125">
        <v>2015</v>
      </c>
      <c r="B13" s="61">
        <v>11.5</v>
      </c>
      <c r="C13" s="61">
        <v>12.2</v>
      </c>
      <c r="D13" s="61">
        <f t="shared" si="0"/>
        <v>13.899999999999999</v>
      </c>
      <c r="F13" t="s">
        <v>644</v>
      </c>
      <c r="Q13" s="61">
        <f t="shared" si="1"/>
        <v>0.69999999999999929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6C96-5384-4E79-88DD-B591A5163187}">
  <dimension ref="N1:W39"/>
  <sheetViews>
    <sheetView workbookViewId="0">
      <selection activeCell="O39" sqref="O39"/>
    </sheetView>
  </sheetViews>
  <sheetFormatPr defaultRowHeight="15"/>
  <sheetData>
    <row r="1" spans="14:14">
      <c r="N1" s="94" t="s">
        <v>371</v>
      </c>
    </row>
    <row r="27" spans="16:23">
      <c r="P27">
        <v>46</v>
      </c>
      <c r="Q27">
        <v>59</v>
      </c>
      <c r="R27">
        <v>46</v>
      </c>
      <c r="S27">
        <v>44</v>
      </c>
      <c r="T27">
        <v>46</v>
      </c>
      <c r="U27">
        <v>38</v>
      </c>
    </row>
    <row r="28" spans="16:23">
      <c r="P28">
        <v>43</v>
      </c>
      <c r="Q28">
        <v>40</v>
      </c>
      <c r="R28">
        <v>52</v>
      </c>
      <c r="S28">
        <v>35</v>
      </c>
      <c r="T28">
        <v>30</v>
      </c>
      <c r="U28">
        <v>49</v>
      </c>
    </row>
    <row r="30" spans="16:23">
      <c r="P30">
        <f t="shared" ref="P30:U30" si="0">SUM(P27:P28)</f>
        <v>89</v>
      </c>
      <c r="Q30">
        <f t="shared" si="0"/>
        <v>99</v>
      </c>
      <c r="R30">
        <f t="shared" si="0"/>
        <v>98</v>
      </c>
      <c r="S30">
        <f t="shared" si="0"/>
        <v>79</v>
      </c>
      <c r="T30">
        <f t="shared" si="0"/>
        <v>76</v>
      </c>
      <c r="U30">
        <f t="shared" si="0"/>
        <v>87</v>
      </c>
      <c r="V30" t="s">
        <v>642</v>
      </c>
      <c r="W30">
        <f>AVERAGE(P30:U30)</f>
        <v>88</v>
      </c>
    </row>
    <row r="33" spans="15:16">
      <c r="P33">
        <v>52</v>
      </c>
    </row>
    <row r="34" spans="15:16">
      <c r="P34">
        <v>67</v>
      </c>
    </row>
    <row r="35" spans="15:16">
      <c r="P35">
        <v>64</v>
      </c>
    </row>
    <row r="36" spans="15:16">
      <c r="P36">
        <v>43</v>
      </c>
    </row>
    <row r="37" spans="15:16">
      <c r="P37">
        <v>35</v>
      </c>
    </row>
    <row r="38" spans="15:16">
      <c r="P38">
        <v>32</v>
      </c>
    </row>
    <row r="39" spans="15:16">
      <c r="O39" t="s">
        <v>643</v>
      </c>
      <c r="P39">
        <f>AVERAGE(P33:P38)</f>
        <v>48.833333333333336</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D73C0-6648-4600-ADCF-37F243EE3944}">
  <dimension ref="A1:K50"/>
  <sheetViews>
    <sheetView workbookViewId="0">
      <selection activeCell="A22" sqref="A22"/>
    </sheetView>
  </sheetViews>
  <sheetFormatPr defaultRowHeight="15"/>
  <sheetData>
    <row r="1" spans="1:11">
      <c r="G1" t="s">
        <v>555</v>
      </c>
    </row>
    <row r="2" spans="1:11" ht="15.75" thickBot="1"/>
    <row r="3" spans="1:11" ht="29.25" thickBot="1">
      <c r="A3" s="108" t="s">
        <v>401</v>
      </c>
      <c r="B3" s="108" t="s">
        <v>372</v>
      </c>
      <c r="C3" s="108" t="s">
        <v>373</v>
      </c>
      <c r="D3" s="108" t="s">
        <v>374</v>
      </c>
      <c r="E3" s="108" t="s">
        <v>375</v>
      </c>
    </row>
    <row r="4" spans="1:11" ht="15.75" thickBot="1">
      <c r="A4" s="132" t="s">
        <v>376</v>
      </c>
      <c r="B4" s="132"/>
      <c r="C4" s="132"/>
      <c r="D4" s="132"/>
      <c r="E4" s="132"/>
    </row>
    <row r="5" spans="1:11" ht="29.25" thickBot="1">
      <c r="A5" s="63" t="s">
        <v>377</v>
      </c>
      <c r="B5" s="63" t="s">
        <v>378</v>
      </c>
      <c r="C5" s="63">
        <v>436</v>
      </c>
      <c r="D5" s="63" t="s">
        <v>379</v>
      </c>
      <c r="E5" s="63" t="s">
        <v>380</v>
      </c>
      <c r="H5" t="s">
        <v>556</v>
      </c>
      <c r="K5">
        <v>354</v>
      </c>
    </row>
    <row r="6" spans="1:11" ht="29.25" thickBot="1">
      <c r="A6" s="63" t="s">
        <v>381</v>
      </c>
      <c r="B6" s="63" t="s">
        <v>382</v>
      </c>
      <c r="C6" s="63">
        <v>416</v>
      </c>
      <c r="D6" s="63" t="s">
        <v>383</v>
      </c>
      <c r="E6" s="63" t="s">
        <v>384</v>
      </c>
    </row>
    <row r="7" spans="1:11" ht="29.25" thickBot="1">
      <c r="A7" s="63" t="s">
        <v>385</v>
      </c>
      <c r="B7" s="63" t="s">
        <v>386</v>
      </c>
      <c r="C7" s="63">
        <v>363</v>
      </c>
      <c r="D7" s="63" t="s">
        <v>387</v>
      </c>
      <c r="E7" s="63" t="s">
        <v>388</v>
      </c>
    </row>
    <row r="8" spans="1:11" ht="29.25" thickBot="1">
      <c r="A8" s="63" t="s">
        <v>389</v>
      </c>
      <c r="B8" s="63" t="s">
        <v>390</v>
      </c>
      <c r="C8" s="63">
        <v>306</v>
      </c>
      <c r="D8" s="63" t="s">
        <v>391</v>
      </c>
      <c r="E8" s="63" t="s">
        <v>392</v>
      </c>
    </row>
    <row r="9" spans="1:11" ht="29.25" thickBot="1">
      <c r="A9" s="63" t="s">
        <v>393</v>
      </c>
      <c r="B9" s="63" t="s">
        <v>394</v>
      </c>
      <c r="C9" s="63">
        <v>235</v>
      </c>
      <c r="D9" s="63" t="s">
        <v>395</v>
      </c>
      <c r="E9" s="63" t="s">
        <v>396</v>
      </c>
    </row>
    <row r="10" spans="1:11" ht="29.25" thickBot="1">
      <c r="A10" s="63" t="s">
        <v>397</v>
      </c>
      <c r="B10" s="63" t="s">
        <v>398</v>
      </c>
      <c r="C10" s="63">
        <v>187</v>
      </c>
      <c r="D10" s="63" t="s">
        <v>399</v>
      </c>
      <c r="E10" s="63" t="s">
        <v>400</v>
      </c>
    </row>
    <row r="11" spans="1:11" ht="15.75" thickBot="1">
      <c r="A11" s="132" t="s">
        <v>402</v>
      </c>
      <c r="B11" s="132"/>
      <c r="C11" s="132"/>
      <c r="D11" s="132"/>
      <c r="E11" s="132"/>
    </row>
    <row r="12" spans="1:11" ht="29.25" thickBot="1">
      <c r="A12" s="63" t="s">
        <v>403</v>
      </c>
      <c r="B12" s="63" t="s">
        <v>404</v>
      </c>
      <c r="C12" s="63" t="s">
        <v>405</v>
      </c>
      <c r="D12" s="63" t="s">
        <v>406</v>
      </c>
      <c r="E12" s="63" t="s">
        <v>407</v>
      </c>
    </row>
    <row r="13" spans="1:11" ht="29.25" thickBot="1">
      <c r="A13" s="63" t="s">
        <v>408</v>
      </c>
      <c r="B13" s="63" t="s">
        <v>409</v>
      </c>
      <c r="C13" s="63" t="s">
        <v>410</v>
      </c>
      <c r="D13" s="63" t="s">
        <v>411</v>
      </c>
      <c r="E13" s="63" t="s">
        <v>412</v>
      </c>
    </row>
    <row r="14" spans="1:11" ht="15.75" thickBot="1">
      <c r="A14" s="132" t="s">
        <v>413</v>
      </c>
      <c r="B14" s="132"/>
      <c r="C14" s="132"/>
      <c r="D14" s="132"/>
      <c r="E14" s="132"/>
    </row>
    <row r="15" spans="1:11" ht="29.25" thickBot="1">
      <c r="A15" s="63" t="s">
        <v>414</v>
      </c>
      <c r="B15" s="63" t="s">
        <v>415</v>
      </c>
      <c r="C15" s="63" t="s">
        <v>416</v>
      </c>
      <c r="D15" s="63" t="s">
        <v>417</v>
      </c>
      <c r="E15" s="63" t="s">
        <v>418</v>
      </c>
    </row>
    <row r="16" spans="1:11" ht="29.25" thickBot="1">
      <c r="A16" s="63" t="s">
        <v>419</v>
      </c>
      <c r="B16" s="63" t="s">
        <v>420</v>
      </c>
      <c r="C16" s="63" t="s">
        <v>421</v>
      </c>
      <c r="D16" s="63" t="s">
        <v>422</v>
      </c>
      <c r="E16" s="63" t="s">
        <v>423</v>
      </c>
    </row>
    <row r="17" spans="1:5" ht="29.25" thickBot="1">
      <c r="A17" s="63" t="s">
        <v>424</v>
      </c>
      <c r="B17" s="63" t="s">
        <v>425</v>
      </c>
      <c r="C17" s="63" t="s">
        <v>426</v>
      </c>
      <c r="D17" s="63" t="s">
        <v>427</v>
      </c>
      <c r="E17" s="63" t="s">
        <v>428</v>
      </c>
    </row>
    <row r="18" spans="1:5" ht="43.5" thickBot="1">
      <c r="A18" s="63" t="s">
        <v>429</v>
      </c>
      <c r="B18" s="63" t="s">
        <v>430</v>
      </c>
      <c r="C18" s="63" t="s">
        <v>431</v>
      </c>
      <c r="D18" s="63" t="s">
        <v>432</v>
      </c>
      <c r="E18" s="63" t="s">
        <v>433</v>
      </c>
    </row>
    <row r="19" spans="1:5" ht="43.5" thickBot="1">
      <c r="A19" s="63" t="s">
        <v>434</v>
      </c>
      <c r="B19" s="63" t="s">
        <v>435</v>
      </c>
      <c r="C19" s="63" t="s">
        <v>436</v>
      </c>
      <c r="D19" s="63" t="s">
        <v>437</v>
      </c>
      <c r="E19" s="63" t="s">
        <v>438</v>
      </c>
    </row>
    <row r="20" spans="1:5" ht="43.5" thickBot="1">
      <c r="A20" s="63" t="s">
        <v>439</v>
      </c>
      <c r="B20" s="63" t="s">
        <v>440</v>
      </c>
      <c r="C20" s="63" t="s">
        <v>441</v>
      </c>
      <c r="D20" s="63" t="s">
        <v>442</v>
      </c>
      <c r="E20" s="63" t="s">
        <v>443</v>
      </c>
    </row>
    <row r="21" spans="1:5" ht="15.75" thickBot="1">
      <c r="A21" s="132" t="s">
        <v>444</v>
      </c>
      <c r="B21" s="132"/>
      <c r="C21" s="132"/>
      <c r="D21" s="132"/>
      <c r="E21" s="132"/>
    </row>
    <row r="22" spans="1:5" ht="29.25" thickBot="1">
      <c r="A22" s="63" t="s">
        <v>445</v>
      </c>
      <c r="B22" s="63" t="s">
        <v>446</v>
      </c>
      <c r="C22" s="63" t="s">
        <v>447</v>
      </c>
      <c r="D22" s="63" t="s">
        <v>448</v>
      </c>
      <c r="E22" s="63" t="s">
        <v>449</v>
      </c>
    </row>
    <row r="23" spans="1:5" ht="57.75" thickBot="1">
      <c r="A23" s="63" t="s">
        <v>450</v>
      </c>
      <c r="B23" s="63" t="s">
        <v>451</v>
      </c>
      <c r="C23" s="63" t="s">
        <v>452</v>
      </c>
      <c r="D23" s="63" t="s">
        <v>453</v>
      </c>
      <c r="E23" s="63" t="s">
        <v>454</v>
      </c>
    </row>
    <row r="24" spans="1:5" ht="43.5" thickBot="1">
      <c r="A24" s="63" t="s">
        <v>455</v>
      </c>
      <c r="B24" s="63" t="s">
        <v>456</v>
      </c>
      <c r="C24" s="63" t="s">
        <v>457</v>
      </c>
      <c r="D24" s="63" t="s">
        <v>458</v>
      </c>
      <c r="E24" s="63" t="s">
        <v>459</v>
      </c>
    </row>
    <row r="25" spans="1:5" ht="29.25" thickBot="1">
      <c r="A25" s="63" t="s">
        <v>460</v>
      </c>
      <c r="B25" s="63" t="s">
        <v>461</v>
      </c>
      <c r="C25" s="63" t="s">
        <v>462</v>
      </c>
      <c r="D25" s="63" t="s">
        <v>463</v>
      </c>
      <c r="E25" s="63" t="s">
        <v>464</v>
      </c>
    </row>
    <row r="26" spans="1:5" ht="15.75" thickBot="1">
      <c r="A26" s="132" t="s">
        <v>465</v>
      </c>
      <c r="B26" s="132"/>
      <c r="C26" s="132"/>
      <c r="D26" s="132"/>
      <c r="E26" s="132"/>
    </row>
    <row r="27" spans="1:5" ht="29.25" thickBot="1">
      <c r="A27" s="63" t="s">
        <v>466</v>
      </c>
      <c r="B27" s="63" t="s">
        <v>467</v>
      </c>
      <c r="C27" s="63" t="s">
        <v>468</v>
      </c>
      <c r="D27" s="63" t="s">
        <v>469</v>
      </c>
      <c r="E27" s="63" t="s">
        <v>470</v>
      </c>
    </row>
    <row r="28" spans="1:5" ht="29.25" thickBot="1">
      <c r="A28" s="63" t="s">
        <v>471</v>
      </c>
      <c r="B28" s="63" t="s">
        <v>472</v>
      </c>
      <c r="C28" s="63" t="s">
        <v>473</v>
      </c>
      <c r="D28" s="63" t="s">
        <v>474</v>
      </c>
      <c r="E28" s="63" t="s">
        <v>475</v>
      </c>
    </row>
    <row r="29" spans="1:5" ht="29.25" thickBot="1">
      <c r="A29" s="63" t="s">
        <v>476</v>
      </c>
      <c r="B29" s="63" t="s">
        <v>477</v>
      </c>
      <c r="C29" s="63" t="s">
        <v>478</v>
      </c>
      <c r="D29" s="63" t="s">
        <v>479</v>
      </c>
      <c r="E29" s="63" t="s">
        <v>480</v>
      </c>
    </row>
    <row r="30" spans="1:5" ht="29.25" thickBot="1">
      <c r="A30" s="63" t="s">
        <v>481</v>
      </c>
      <c r="B30" s="63" t="s">
        <v>482</v>
      </c>
      <c r="C30" s="63" t="s">
        <v>483</v>
      </c>
      <c r="D30" s="63" t="s">
        <v>484</v>
      </c>
      <c r="E30" s="63" t="s">
        <v>485</v>
      </c>
    </row>
    <row r="31" spans="1:5" ht="29.25" thickBot="1">
      <c r="A31" s="63" t="s">
        <v>486</v>
      </c>
      <c r="B31" s="63" t="s">
        <v>487</v>
      </c>
      <c r="C31" s="63" t="s">
        <v>488</v>
      </c>
      <c r="D31" s="63" t="s">
        <v>489</v>
      </c>
      <c r="E31" s="63" t="s">
        <v>490</v>
      </c>
    </row>
    <row r="32" spans="1:5" ht="29.25" thickBot="1">
      <c r="A32" s="63" t="s">
        <v>491</v>
      </c>
      <c r="B32" s="63" t="s">
        <v>492</v>
      </c>
      <c r="C32" s="63" t="s">
        <v>493</v>
      </c>
      <c r="D32" s="63" t="s">
        <v>494</v>
      </c>
      <c r="E32" s="63" t="s">
        <v>495</v>
      </c>
    </row>
    <row r="33" spans="1:5" ht="29.25" thickBot="1">
      <c r="A33" s="63" t="s">
        <v>496</v>
      </c>
      <c r="B33" s="63" t="s">
        <v>497</v>
      </c>
      <c r="C33" s="63" t="s">
        <v>498</v>
      </c>
      <c r="D33" s="63" t="s">
        <v>499</v>
      </c>
      <c r="E33" s="63" t="s">
        <v>500</v>
      </c>
    </row>
    <row r="34" spans="1:5" ht="15.75" thickBot="1">
      <c r="A34" s="132" t="s">
        <v>501</v>
      </c>
      <c r="B34" s="132"/>
      <c r="C34" s="132"/>
      <c r="D34" s="132"/>
      <c r="E34" s="132"/>
    </row>
    <row r="35" spans="1:5" ht="29.25" thickBot="1">
      <c r="A35" s="63" t="s">
        <v>466</v>
      </c>
      <c r="B35" s="63" t="s">
        <v>502</v>
      </c>
      <c r="C35" s="63" t="s">
        <v>502</v>
      </c>
      <c r="D35" s="63" t="s">
        <v>503</v>
      </c>
      <c r="E35" s="63" t="s">
        <v>504</v>
      </c>
    </row>
    <row r="36" spans="1:5" ht="29.25" thickBot="1">
      <c r="A36" s="63" t="s">
        <v>471</v>
      </c>
      <c r="B36" s="63" t="s">
        <v>502</v>
      </c>
      <c r="C36" s="63" t="s">
        <v>502</v>
      </c>
      <c r="D36" s="63" t="s">
        <v>505</v>
      </c>
      <c r="E36" s="63" t="s">
        <v>506</v>
      </c>
    </row>
    <row r="37" spans="1:5" ht="29.25" thickBot="1">
      <c r="A37" s="63" t="s">
        <v>476</v>
      </c>
      <c r="B37" s="63" t="s">
        <v>502</v>
      </c>
      <c r="C37" s="63" t="s">
        <v>502</v>
      </c>
      <c r="D37" s="63" t="s">
        <v>507</v>
      </c>
      <c r="E37" s="63" t="s">
        <v>508</v>
      </c>
    </row>
    <row r="38" spans="1:5" ht="29.25" thickBot="1">
      <c r="A38" s="63" t="s">
        <v>481</v>
      </c>
      <c r="B38" s="63" t="s">
        <v>502</v>
      </c>
      <c r="C38" s="63" t="s">
        <v>502</v>
      </c>
      <c r="D38" s="63" t="s">
        <v>509</v>
      </c>
      <c r="E38" s="63" t="s">
        <v>510</v>
      </c>
    </row>
    <row r="39" spans="1:5" ht="29.25" thickBot="1">
      <c r="A39" s="63" t="s">
        <v>486</v>
      </c>
      <c r="B39" s="63" t="s">
        <v>502</v>
      </c>
      <c r="C39" s="63" t="s">
        <v>502</v>
      </c>
      <c r="D39" s="63" t="s">
        <v>511</v>
      </c>
      <c r="E39" s="63" t="s">
        <v>512</v>
      </c>
    </row>
    <row r="40" spans="1:5" ht="29.25" thickBot="1">
      <c r="A40" s="63" t="s">
        <v>491</v>
      </c>
      <c r="B40" s="63" t="s">
        <v>502</v>
      </c>
      <c r="C40" s="63" t="s">
        <v>502</v>
      </c>
      <c r="D40" s="63" t="s">
        <v>513</v>
      </c>
      <c r="E40" s="63" t="s">
        <v>514</v>
      </c>
    </row>
    <row r="41" spans="1:5" ht="29.25" thickBot="1">
      <c r="A41" s="63" t="s">
        <v>496</v>
      </c>
      <c r="B41" s="63" t="s">
        <v>502</v>
      </c>
      <c r="C41" s="63" t="s">
        <v>502</v>
      </c>
      <c r="D41" s="63" t="s">
        <v>515</v>
      </c>
      <c r="E41" s="63" t="s">
        <v>516</v>
      </c>
    </row>
    <row r="42" spans="1:5" ht="29.25" thickBot="1">
      <c r="A42" s="63" t="s">
        <v>517</v>
      </c>
      <c r="B42" s="63" t="s">
        <v>502</v>
      </c>
      <c r="C42" s="63" t="s">
        <v>502</v>
      </c>
      <c r="D42" s="63" t="s">
        <v>518</v>
      </c>
      <c r="E42" s="63" t="s">
        <v>519</v>
      </c>
    </row>
    <row r="43" spans="1:5" ht="15.75" thickBot="1">
      <c r="A43" s="132" t="s">
        <v>520</v>
      </c>
      <c r="B43" s="132"/>
      <c r="C43" s="132"/>
      <c r="D43" s="132"/>
      <c r="E43" s="132"/>
    </row>
    <row r="44" spans="1:5" ht="29.25" thickBot="1">
      <c r="A44" s="63" t="s">
        <v>521</v>
      </c>
      <c r="B44" s="63" t="s">
        <v>522</v>
      </c>
      <c r="C44" s="63" t="s">
        <v>523</v>
      </c>
      <c r="D44" s="63" t="s">
        <v>524</v>
      </c>
      <c r="E44" s="63" t="s">
        <v>525</v>
      </c>
    </row>
    <row r="45" spans="1:5" ht="29.25" thickBot="1">
      <c r="A45" s="63" t="s">
        <v>526</v>
      </c>
      <c r="B45" s="63" t="s">
        <v>527</v>
      </c>
      <c r="C45" s="63" t="s">
        <v>528</v>
      </c>
      <c r="D45" s="63" t="s">
        <v>529</v>
      </c>
      <c r="E45" s="63" t="s">
        <v>530</v>
      </c>
    </row>
    <row r="46" spans="1:5" ht="29.25" thickBot="1">
      <c r="A46" s="63" t="s">
        <v>531</v>
      </c>
      <c r="B46" s="63" t="s">
        <v>532</v>
      </c>
      <c r="C46" s="63" t="s">
        <v>533</v>
      </c>
      <c r="D46" s="63" t="s">
        <v>534</v>
      </c>
      <c r="E46" s="63" t="s">
        <v>535</v>
      </c>
    </row>
    <row r="47" spans="1:5" ht="29.25" thickBot="1">
      <c r="A47" s="63" t="s">
        <v>536</v>
      </c>
      <c r="B47" s="63" t="s">
        <v>537</v>
      </c>
      <c r="C47" s="63" t="s">
        <v>538</v>
      </c>
      <c r="D47" s="63" t="s">
        <v>539</v>
      </c>
      <c r="E47" s="63" t="s">
        <v>540</v>
      </c>
    </row>
    <row r="48" spans="1:5" ht="29.25" thickBot="1">
      <c r="A48" s="63" t="s">
        <v>541</v>
      </c>
      <c r="B48" s="63" t="s">
        <v>542</v>
      </c>
      <c r="C48" s="63" t="s">
        <v>543</v>
      </c>
      <c r="D48" s="63" t="s">
        <v>544</v>
      </c>
      <c r="E48" s="63" t="s">
        <v>545</v>
      </c>
    </row>
    <row r="49" spans="1:5" ht="29.25" thickBot="1">
      <c r="A49" s="63" t="s">
        <v>546</v>
      </c>
      <c r="B49" s="63" t="s">
        <v>547</v>
      </c>
      <c r="C49" s="63" t="s">
        <v>548</v>
      </c>
      <c r="D49" s="63" t="s">
        <v>549</v>
      </c>
      <c r="E49" s="63" t="s">
        <v>550</v>
      </c>
    </row>
    <row r="50" spans="1:5" ht="29.25" thickBot="1">
      <c r="A50" s="63" t="s">
        <v>460</v>
      </c>
      <c r="B50" s="63" t="s">
        <v>551</v>
      </c>
      <c r="C50" s="63" t="s">
        <v>552</v>
      </c>
      <c r="D50" s="63" t="s">
        <v>553</v>
      </c>
      <c r="E50" s="63" t="s">
        <v>554</v>
      </c>
    </row>
  </sheetData>
  <mergeCells count="7">
    <mergeCell ref="A43:E43"/>
    <mergeCell ref="A4:E4"/>
    <mergeCell ref="A11:E11"/>
    <mergeCell ref="A14:E14"/>
    <mergeCell ref="A21:E21"/>
    <mergeCell ref="A26:E26"/>
    <mergeCell ref="A34:E3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123C-C988-43C9-9914-315B2BC9F1F3}">
  <dimension ref="A1:D2"/>
  <sheetViews>
    <sheetView workbookViewId="0">
      <selection activeCell="C2" sqref="C2"/>
    </sheetView>
  </sheetViews>
  <sheetFormatPr defaultRowHeight="15"/>
  <cols>
    <col min="3" max="3" width="13.28515625" bestFit="1" customWidth="1"/>
  </cols>
  <sheetData>
    <row r="1" spans="1:4">
      <c r="A1" t="s">
        <v>20</v>
      </c>
      <c r="C1" s="14">
        <v>2035000</v>
      </c>
      <c r="D1" t="s">
        <v>17</v>
      </c>
    </row>
    <row r="2" spans="1:4">
      <c r="C2" t="s">
        <v>21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80486-BEC6-43E1-B856-EB8903A8F55D}">
  <dimension ref="A1:N31"/>
  <sheetViews>
    <sheetView workbookViewId="0">
      <selection activeCell="A30" sqref="A30"/>
    </sheetView>
  </sheetViews>
  <sheetFormatPr defaultRowHeight="15"/>
  <cols>
    <col min="1" max="1" width="29" bestFit="1" customWidth="1"/>
    <col min="3" max="3" width="16.28515625" bestFit="1" customWidth="1"/>
    <col min="4" max="4" width="25.140625" bestFit="1" customWidth="1"/>
    <col min="5" max="5" width="11.5703125" bestFit="1" customWidth="1"/>
    <col min="6" max="6" width="15.28515625" bestFit="1" customWidth="1"/>
    <col min="7" max="7" width="12.5703125" bestFit="1" customWidth="1"/>
    <col min="13" max="13" width="12.28515625" customWidth="1"/>
    <col min="14" max="14" width="12.7109375" customWidth="1"/>
  </cols>
  <sheetData>
    <row r="1" spans="1:14">
      <c r="A1" s="80" t="s">
        <v>290</v>
      </c>
      <c r="B1" s="78"/>
      <c r="C1" s="78"/>
      <c r="D1" s="78" t="s">
        <v>302</v>
      </c>
      <c r="F1" t="s">
        <v>303</v>
      </c>
      <c r="G1" s="78" t="s">
        <v>0</v>
      </c>
      <c r="H1" t="s">
        <v>288</v>
      </c>
    </row>
    <row r="2" spans="1:14">
      <c r="A2" s="74" t="s">
        <v>289</v>
      </c>
      <c r="B2" s="74">
        <v>2015</v>
      </c>
      <c r="C2" s="74" t="s">
        <v>300</v>
      </c>
      <c r="D2" s="74">
        <v>124.8</v>
      </c>
      <c r="E2">
        <f>D2/2</f>
        <v>62.4</v>
      </c>
      <c r="F2" s="79">
        <v>242476</v>
      </c>
      <c r="G2" s="79">
        <v>162936583</v>
      </c>
      <c r="H2" s="81"/>
      <c r="J2" s="101">
        <f>E2/100000</f>
        <v>6.2399999999999999E-4</v>
      </c>
      <c r="M2" s="101">
        <f>SUM(J2:J11)</f>
        <v>3.1194999999999999E-3</v>
      </c>
    </row>
    <row r="3" spans="1:14">
      <c r="A3" s="74" t="s">
        <v>287</v>
      </c>
      <c r="B3" s="74">
        <v>2015</v>
      </c>
      <c r="C3" s="74" t="s">
        <v>301</v>
      </c>
      <c r="D3" s="74">
        <v>99.1</v>
      </c>
      <c r="E3">
        <f>D3/2</f>
        <v>49.55</v>
      </c>
      <c r="F3" s="79">
        <v>183529</v>
      </c>
      <c r="G3" s="79">
        <v>157960035</v>
      </c>
      <c r="J3" s="101">
        <f t="shared" ref="J3:J23" si="0">E3/100000</f>
        <v>4.9549999999999996E-4</v>
      </c>
    </row>
    <row r="4" spans="1:14">
      <c r="A4" s="74" t="s">
        <v>292</v>
      </c>
      <c r="B4" s="74">
        <v>2015</v>
      </c>
      <c r="C4" s="74" t="s">
        <v>291</v>
      </c>
      <c r="D4" s="74">
        <v>57.5</v>
      </c>
      <c r="E4">
        <f>D4</f>
        <v>57.5</v>
      </c>
      <c r="F4" s="79">
        <v>218527</v>
      </c>
      <c r="G4" s="79">
        <v>320896618</v>
      </c>
      <c r="J4" s="101">
        <f t="shared" si="0"/>
        <v>5.7499999999999999E-4</v>
      </c>
    </row>
    <row r="5" spans="1:14">
      <c r="A5" s="74" t="s">
        <v>293</v>
      </c>
      <c r="B5" s="74">
        <v>2015</v>
      </c>
      <c r="C5" s="74" t="s">
        <v>291</v>
      </c>
      <c r="D5" s="74">
        <v>38</v>
      </c>
      <c r="E5">
        <f>D5</f>
        <v>38</v>
      </c>
      <c r="F5" s="79">
        <v>140788</v>
      </c>
      <c r="G5" s="79">
        <v>320896618</v>
      </c>
      <c r="J5" s="101">
        <f t="shared" si="0"/>
        <v>3.8000000000000002E-4</v>
      </c>
    </row>
    <row r="6" spans="1:14">
      <c r="A6" s="74" t="s">
        <v>294</v>
      </c>
      <c r="B6" s="74">
        <v>2015</v>
      </c>
      <c r="C6" s="74" t="s">
        <v>300</v>
      </c>
      <c r="D6" s="74">
        <v>26.8</v>
      </c>
      <c r="E6">
        <f>D6/2</f>
        <v>13.4</v>
      </c>
      <c r="F6" s="79">
        <v>54644</v>
      </c>
      <c r="G6" s="79">
        <v>162936583</v>
      </c>
      <c r="J6" s="101">
        <f t="shared" si="0"/>
        <v>1.34E-4</v>
      </c>
    </row>
    <row r="7" spans="1:14">
      <c r="A7" s="74" t="s">
        <v>295</v>
      </c>
      <c r="B7" s="74">
        <v>2015</v>
      </c>
      <c r="C7" s="74" t="s">
        <v>291</v>
      </c>
      <c r="D7" s="74">
        <v>22.1</v>
      </c>
      <c r="E7">
        <f>D7</f>
        <v>22.1</v>
      </c>
      <c r="F7" s="79">
        <v>80442</v>
      </c>
      <c r="G7" s="79">
        <v>320896618</v>
      </c>
      <c r="J7" s="101">
        <f t="shared" si="0"/>
        <v>2.2100000000000001E-4</v>
      </c>
    </row>
    <row r="8" spans="1:14">
      <c r="A8" s="74" t="s">
        <v>296</v>
      </c>
      <c r="B8" s="74">
        <v>2015</v>
      </c>
      <c r="C8" s="74" t="s">
        <v>291</v>
      </c>
      <c r="D8" s="74">
        <v>19.5</v>
      </c>
      <c r="E8">
        <f>D8</f>
        <v>19.5</v>
      </c>
      <c r="F8" s="79">
        <v>73067</v>
      </c>
      <c r="G8" s="79">
        <v>320896618</v>
      </c>
      <c r="J8" s="101">
        <f t="shared" si="0"/>
        <v>1.95E-4</v>
      </c>
    </row>
    <row r="9" spans="1:14">
      <c r="A9" s="74" t="s">
        <v>297</v>
      </c>
      <c r="B9" s="74">
        <v>2015</v>
      </c>
      <c r="C9" s="74" t="s">
        <v>291</v>
      </c>
      <c r="D9" s="74">
        <v>18.399999999999999</v>
      </c>
      <c r="E9">
        <f>D9</f>
        <v>18.399999999999999</v>
      </c>
      <c r="F9" s="79">
        <v>67522</v>
      </c>
      <c r="G9" s="79">
        <v>320896618</v>
      </c>
      <c r="J9" s="101">
        <f t="shared" si="0"/>
        <v>1.8399999999999997E-4</v>
      </c>
    </row>
    <row r="10" spans="1:14">
      <c r="A10" s="74" t="s">
        <v>298</v>
      </c>
      <c r="B10" s="74">
        <v>2015</v>
      </c>
      <c r="C10" s="74" t="s">
        <v>291</v>
      </c>
      <c r="D10" s="74">
        <v>16.600000000000001</v>
      </c>
      <c r="E10">
        <f>D10</f>
        <v>16.600000000000001</v>
      </c>
      <c r="F10" s="79">
        <v>61816</v>
      </c>
      <c r="G10" s="79">
        <v>320896618</v>
      </c>
      <c r="J10" s="101">
        <f t="shared" si="0"/>
        <v>1.6600000000000002E-4</v>
      </c>
    </row>
    <row r="11" spans="1:14">
      <c r="A11" s="74" t="s">
        <v>299</v>
      </c>
      <c r="B11" s="74">
        <v>2015</v>
      </c>
      <c r="C11" s="74" t="s">
        <v>291</v>
      </c>
      <c r="D11" s="74">
        <v>14.5</v>
      </c>
      <c r="E11">
        <f>D11</f>
        <v>14.5</v>
      </c>
      <c r="F11" s="79">
        <v>48761</v>
      </c>
      <c r="G11" s="79">
        <v>320896618</v>
      </c>
      <c r="J11" s="101">
        <f t="shared" si="0"/>
        <v>1.45E-4</v>
      </c>
      <c r="M11" s="86" t="s">
        <v>323</v>
      </c>
      <c r="N11" s="86"/>
    </row>
    <row r="12" spans="1:14">
      <c r="F12" s="83">
        <f>SUM(F2:F11)</f>
        <v>1171572</v>
      </c>
      <c r="J12" s="101"/>
      <c r="M12" s="87">
        <f>F12/'HIV Conditional Probability'!I9</f>
        <v>3.6493040977384743E-3</v>
      </c>
      <c r="N12" s="86"/>
    </row>
    <row r="13" spans="1:14">
      <c r="A13" s="80" t="s">
        <v>308</v>
      </c>
      <c r="J13" s="101"/>
    </row>
    <row r="14" spans="1:14">
      <c r="A14" t="s">
        <v>292</v>
      </c>
      <c r="B14">
        <v>2015</v>
      </c>
      <c r="C14" t="s">
        <v>291</v>
      </c>
      <c r="D14" s="74">
        <v>40.6</v>
      </c>
      <c r="E14">
        <f>D14</f>
        <v>40.6</v>
      </c>
      <c r="F14" s="14">
        <v>153718</v>
      </c>
      <c r="G14" s="14">
        <v>320896618</v>
      </c>
      <c r="J14" s="101">
        <f t="shared" si="0"/>
        <v>4.06E-4</v>
      </c>
    </row>
    <row r="15" spans="1:14">
      <c r="A15" t="s">
        <v>289</v>
      </c>
      <c r="B15">
        <v>2015</v>
      </c>
      <c r="C15" t="s">
        <v>291</v>
      </c>
      <c r="D15" s="74">
        <v>20.3</v>
      </c>
      <c r="E15">
        <f>D15/2</f>
        <v>10.15</v>
      </c>
      <c r="F15" s="14">
        <v>41523</v>
      </c>
      <c r="G15" s="14">
        <v>162936583</v>
      </c>
      <c r="J15" s="101">
        <f t="shared" si="0"/>
        <v>1.015E-4</v>
      </c>
    </row>
    <row r="16" spans="1:14">
      <c r="A16" t="s">
        <v>287</v>
      </c>
      <c r="B16">
        <v>2015</v>
      </c>
      <c r="C16" t="s">
        <v>291</v>
      </c>
      <c r="D16" s="74">
        <v>18.899999999999999</v>
      </c>
      <c r="E16">
        <f>D16/2</f>
        <v>9.4499999999999993</v>
      </c>
      <c r="F16" s="14">
        <v>28848</v>
      </c>
      <c r="G16" s="14">
        <v>157960035</v>
      </c>
      <c r="J16" s="101">
        <f t="shared" si="0"/>
        <v>9.4499999999999993E-5</v>
      </c>
    </row>
    <row r="17" spans="1:10">
      <c r="A17" t="s">
        <v>293</v>
      </c>
      <c r="B17">
        <v>2015</v>
      </c>
      <c r="C17" t="s">
        <v>291</v>
      </c>
      <c r="D17" s="74">
        <v>14</v>
      </c>
      <c r="E17">
        <f>D17</f>
        <v>14</v>
      </c>
      <c r="F17" s="14">
        <v>52396</v>
      </c>
      <c r="G17" s="14">
        <v>320896618</v>
      </c>
      <c r="J17" s="101">
        <f t="shared" si="0"/>
        <v>1.3999999999999999E-4</v>
      </c>
    </row>
    <row r="18" spans="1:10">
      <c r="A18" t="s">
        <v>304</v>
      </c>
      <c r="B18">
        <v>2015</v>
      </c>
      <c r="C18" t="s">
        <v>291</v>
      </c>
      <c r="D18" s="74">
        <v>11</v>
      </c>
      <c r="E18">
        <f>D18</f>
        <v>11</v>
      </c>
      <c r="F18" s="14">
        <v>41615</v>
      </c>
      <c r="G18" s="14">
        <v>320896618</v>
      </c>
      <c r="J18" s="101">
        <f t="shared" si="0"/>
        <v>1.1E-4</v>
      </c>
    </row>
    <row r="19" spans="1:10">
      <c r="A19" t="s">
        <v>305</v>
      </c>
      <c r="B19">
        <v>2015</v>
      </c>
      <c r="C19" t="s">
        <v>291</v>
      </c>
      <c r="D19" s="74">
        <v>6.7</v>
      </c>
      <c r="E19">
        <f>D19/2</f>
        <v>3.35</v>
      </c>
      <c r="F19" s="14">
        <v>13920</v>
      </c>
      <c r="G19" s="14">
        <v>162936583</v>
      </c>
      <c r="J19" s="101">
        <f t="shared" si="0"/>
        <v>3.3500000000000001E-5</v>
      </c>
    </row>
    <row r="20" spans="1:10">
      <c r="A20" t="s">
        <v>306</v>
      </c>
      <c r="B20">
        <v>2015</v>
      </c>
      <c r="C20" t="s">
        <v>291</v>
      </c>
      <c r="D20" s="74">
        <v>6.6</v>
      </c>
      <c r="E20">
        <f>D20</f>
        <v>6.6</v>
      </c>
      <c r="F20" s="14">
        <v>25760</v>
      </c>
      <c r="G20" s="14">
        <v>320896618</v>
      </c>
      <c r="J20" s="101">
        <f t="shared" si="0"/>
        <v>6.5999999999999992E-5</v>
      </c>
    </row>
    <row r="21" spans="1:10">
      <c r="A21" t="s">
        <v>307</v>
      </c>
      <c r="B21">
        <v>2015</v>
      </c>
      <c r="C21" t="s">
        <v>291</v>
      </c>
      <c r="D21" s="74">
        <v>6.3</v>
      </c>
      <c r="E21">
        <f>D21</f>
        <v>6.3</v>
      </c>
      <c r="F21" s="14">
        <v>22847</v>
      </c>
      <c r="G21" s="14">
        <v>320896618</v>
      </c>
      <c r="J21" s="101">
        <f t="shared" si="0"/>
        <v>6.3E-5</v>
      </c>
    </row>
    <row r="22" spans="1:10">
      <c r="A22" t="s">
        <v>297</v>
      </c>
      <c r="B22">
        <v>2015</v>
      </c>
      <c r="C22" t="s">
        <v>291</v>
      </c>
      <c r="D22" s="74">
        <v>5.5</v>
      </c>
      <c r="E22">
        <f>D22</f>
        <v>5.5</v>
      </c>
      <c r="F22" s="14">
        <v>20154</v>
      </c>
      <c r="G22" s="14">
        <v>320896618</v>
      </c>
      <c r="J22" s="101">
        <f t="shared" si="0"/>
        <v>5.5000000000000002E-5</v>
      </c>
    </row>
    <row r="23" spans="1:10">
      <c r="A23" t="s">
        <v>294</v>
      </c>
      <c r="B23">
        <v>2015</v>
      </c>
      <c r="C23" t="s">
        <v>291</v>
      </c>
      <c r="D23" s="74">
        <v>4.8</v>
      </c>
      <c r="E23">
        <f>D23/2</f>
        <v>2.4</v>
      </c>
      <c r="F23" s="14">
        <v>10096</v>
      </c>
      <c r="G23" s="14">
        <v>162936583</v>
      </c>
      <c r="J23" s="101">
        <f t="shared" si="0"/>
        <v>2.4000000000000001E-5</v>
      </c>
    </row>
    <row r="30" spans="1:10">
      <c r="A30" t="s">
        <v>592</v>
      </c>
    </row>
    <row r="31" spans="1:10">
      <c r="A31" t="s">
        <v>593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D28C0-BB77-4C60-AF84-177D3664393C}">
  <dimension ref="A1:P1527"/>
  <sheetViews>
    <sheetView topLeftCell="A19" workbookViewId="0">
      <selection activeCell="P1" sqref="P1"/>
    </sheetView>
  </sheetViews>
  <sheetFormatPr defaultRowHeight="15"/>
  <cols>
    <col min="4" max="5" width="9.140625" style="61"/>
    <col min="10" max="10" width="15.140625" style="121" customWidth="1"/>
    <col min="11" max="11" width="11.7109375" style="121" bestFit="1" customWidth="1"/>
    <col min="12" max="12" width="13.5703125" style="121" customWidth="1"/>
  </cols>
  <sheetData>
    <row r="1" spans="1:16">
      <c r="A1" t="s">
        <v>309</v>
      </c>
      <c r="B1" t="s">
        <v>310</v>
      </c>
      <c r="D1" s="61" t="s">
        <v>309</v>
      </c>
      <c r="E1" s="61" t="s">
        <v>311</v>
      </c>
      <c r="G1" t="s">
        <v>312</v>
      </c>
      <c r="J1" s="121" t="s">
        <v>607</v>
      </c>
      <c r="K1" s="121" t="s">
        <v>590</v>
      </c>
      <c r="L1" s="121" t="s">
        <v>606</v>
      </c>
      <c r="P1" t="s">
        <v>17</v>
      </c>
    </row>
    <row r="2" spans="1:16">
      <c r="A2" s="61">
        <v>1.8517699377479999</v>
      </c>
      <c r="B2" s="61">
        <v>10.260277755700001</v>
      </c>
      <c r="D2" s="61">
        <v>1.263438221176</v>
      </c>
      <c r="E2" s="61">
        <v>2.5217810811639998</v>
      </c>
      <c r="G2" s="1">
        <f t="shared" ref="G2:G65" si="0">B2/H$98</f>
        <v>0.92554136045505675</v>
      </c>
      <c r="J2" s="121">
        <f>B2*'Total Transfusions'!G$6</f>
        <v>70169.505474582009</v>
      </c>
      <c r="K2" s="121">
        <f>B2*'Total Transfusions'!G$13</f>
        <v>357001.44519832882</v>
      </c>
      <c r="L2" s="121">
        <f>B2*'Total Transfusions'!G$17</f>
        <v>101028.59795612549</v>
      </c>
    </row>
    <row r="3" spans="1:16">
      <c r="A3" s="61">
        <v>2.0302394869309999</v>
      </c>
      <c r="B3" s="61">
        <v>10.148858222639999</v>
      </c>
      <c r="D3" s="61">
        <v>1.6064380744719999</v>
      </c>
      <c r="E3" s="61">
        <v>2.4474145182879998</v>
      </c>
      <c r="G3" s="1">
        <f t="shared" si="0"/>
        <v>0.9154906202446047</v>
      </c>
      <c r="J3" s="121">
        <f>B3*'Total Transfusions'!G$6</f>
        <v>69407.51308790555</v>
      </c>
      <c r="K3" s="121">
        <f>B3*'Total Transfusions'!G$13</f>
        <v>353124.65596583014</v>
      </c>
      <c r="L3" s="121">
        <f>B3*'Total Transfusions'!G$17</f>
        <v>99931.497129227835</v>
      </c>
    </row>
    <row r="4" spans="1:16">
      <c r="A4" s="61">
        <v>2.1097560975610001</v>
      </c>
      <c r="B4" s="61">
        <v>10.11079398028</v>
      </c>
      <c r="D4" s="61">
        <v>1.608430329186</v>
      </c>
      <c r="E4" s="61">
        <v>2.4045919883870002</v>
      </c>
      <c r="G4" s="1">
        <f t="shared" si="0"/>
        <v>0.91205698701386761</v>
      </c>
      <c r="J4" s="121">
        <f>B4*'Total Transfusions'!G$6</f>
        <v>69147.193715831832</v>
      </c>
      <c r="K4" s="121">
        <f>B4*'Total Transfusions'!G$13</f>
        <v>351800.22890289314</v>
      </c>
      <c r="L4" s="121">
        <f>B4*'Total Transfusions'!G$17</f>
        <v>99556.694698976236</v>
      </c>
    </row>
    <row r="5" spans="1:16">
      <c r="A5" s="61">
        <v>2.1535457209120001</v>
      </c>
      <c r="B5" s="61">
        <v>10.034205866980001</v>
      </c>
      <c r="D5" s="61">
        <v>1.6104225838999999</v>
      </c>
      <c r="E5" s="61">
        <v>2.3617694584860001</v>
      </c>
      <c r="G5" s="1">
        <f t="shared" si="0"/>
        <v>0.90514825917372821</v>
      </c>
      <c r="J5" s="121">
        <f>B5*'Total Transfusions'!G$6</f>
        <v>68623.411595751648</v>
      </c>
      <c r="K5" s="121">
        <f>B5*'Total Transfusions'!G$13</f>
        <v>349135.38222094794</v>
      </c>
      <c r="L5" s="121">
        <f>B5*'Total Transfusions'!G$17</f>
        <v>98802.564071030487</v>
      </c>
    </row>
    <row r="6" spans="1:16">
      <c r="A6" s="61">
        <v>2.1535457209120001</v>
      </c>
      <c r="B6" s="61">
        <v>10.07720698712</v>
      </c>
      <c r="D6" s="61">
        <v>1.8475008948909999</v>
      </c>
      <c r="E6" s="61">
        <v>2.3185200168610001</v>
      </c>
      <c r="G6" s="1">
        <f t="shared" si="0"/>
        <v>0.90902722972239158</v>
      </c>
      <c r="J6" s="121">
        <f>B6*'Total Transfusions'!G$6</f>
        <v>68917.494017974619</v>
      </c>
      <c r="K6" s="121">
        <f>B6*'Total Transfusions'!G$13</f>
        <v>350631.58557924384</v>
      </c>
      <c r="L6" s="121">
        <f>B6*'Total Transfusions'!G$17</f>
        <v>99225.977840299412</v>
      </c>
    </row>
    <row r="7" spans="1:16">
      <c r="A7" s="61">
        <v>2.1665253244890001</v>
      </c>
      <c r="B7" s="61">
        <v>9.9646892102629998</v>
      </c>
      <c r="D7" s="61">
        <v>1.849493149605</v>
      </c>
      <c r="E7" s="61">
        <v>2.27569748696</v>
      </c>
      <c r="G7" s="1">
        <f t="shared" si="0"/>
        <v>0.89887742103814294</v>
      </c>
      <c r="J7" s="121">
        <f>B7*'Total Transfusions'!G$6</f>
        <v>68147.990799139356</v>
      </c>
      <c r="K7" s="121">
        <f>B7*'Total Transfusions'!G$13</f>
        <v>346716.58348038385</v>
      </c>
      <c r="L7" s="121">
        <f>B7*'Total Transfusions'!G$17</f>
        <v>98118.063073110199</v>
      </c>
    </row>
    <row r="8" spans="1:16">
      <c r="A8" s="61">
        <v>2.2406017763310002</v>
      </c>
      <c r="B8" s="61">
        <v>9.9201115358549998</v>
      </c>
      <c r="D8" s="61">
        <v>1.8514854043190001</v>
      </c>
      <c r="E8" s="61">
        <v>2.2328749570589999</v>
      </c>
      <c r="G8" s="1">
        <f t="shared" si="0"/>
        <v>0.89485623541335979</v>
      </c>
      <c r="J8" s="121">
        <f>B8*'Total Transfusions'!G$6</f>
        <v>67843.126404344715</v>
      </c>
      <c r="K8" s="121">
        <f>B8*'Total Transfusions'!G$13</f>
        <v>345165.52467221505</v>
      </c>
      <c r="L8" s="121">
        <f>B8*'Total Transfusions'!G$17</f>
        <v>97679.12564345992</v>
      </c>
    </row>
    <row r="9" spans="1:16">
      <c r="A9" s="61">
        <v>2.4117100360569999</v>
      </c>
      <c r="B9" s="61">
        <v>9.8680427542770008</v>
      </c>
      <c r="D9" s="61">
        <v>1.8534776590340001</v>
      </c>
      <c r="E9" s="61">
        <v>2.1900524271580002</v>
      </c>
      <c r="G9" s="1">
        <f t="shared" si="0"/>
        <v>0.89015930497089046</v>
      </c>
      <c r="J9" s="121">
        <f>B9*'Total Transfusions'!G$6</f>
        <v>67487.03071756252</v>
      </c>
      <c r="K9" s="121">
        <f>B9*'Total Transfusions'!G$13</f>
        <v>343353.81638169289</v>
      </c>
      <c r="L9" s="121">
        <f>B9*'Total Transfusions'!G$17</f>
        <v>97166.426462661766</v>
      </c>
    </row>
    <row r="10" spans="1:16">
      <c r="A10" s="61">
        <v>2.6566907824269999</v>
      </c>
      <c r="B10" s="61">
        <v>9.7939309043040002</v>
      </c>
      <c r="D10" s="61">
        <v>2.0118619088130001</v>
      </c>
      <c r="E10" s="61">
        <v>2.1540823777570002</v>
      </c>
      <c r="G10" s="1">
        <f t="shared" si="0"/>
        <v>0.8834739516029716</v>
      </c>
      <c r="J10" s="121">
        <f>B10*'Total Transfusions'!G$6</f>
        <v>66980.183633474284</v>
      </c>
      <c r="K10" s="121">
        <f>B10*'Total Transfusions'!G$13</f>
        <v>340775.13009496109</v>
      </c>
      <c r="L10" s="121">
        <f>B10*'Total Transfusions'!G$17</f>
        <v>96436.678548133088</v>
      </c>
    </row>
    <row r="11" spans="1:16">
      <c r="A11" s="61">
        <v>2.7761773044979998</v>
      </c>
      <c r="B11" s="61">
        <v>9.7403805568379997</v>
      </c>
      <c r="D11" s="61">
        <v>2.0925482247380001</v>
      </c>
      <c r="E11" s="61">
        <v>2.103980455631</v>
      </c>
      <c r="G11" s="1">
        <f t="shared" si="0"/>
        <v>0.87864337463160369</v>
      </c>
      <c r="J11" s="121">
        <f>B11*'Total Transfusions'!G$6</f>
        <v>66613.95559470664</v>
      </c>
      <c r="K11" s="121">
        <f>B11*'Total Transfusions'!G$13</f>
        <v>338911.87142970576</v>
      </c>
      <c r="L11" s="121">
        <f>B11*'Total Transfusions'!G$17</f>
        <v>95909.391017193906</v>
      </c>
    </row>
    <row r="12" spans="1:16">
      <c r="A12" s="61">
        <v>2.8918098395160001</v>
      </c>
      <c r="B12" s="61">
        <v>9.6780516694929997</v>
      </c>
      <c r="D12" s="61">
        <v>2.0945404794529998</v>
      </c>
      <c r="E12" s="61">
        <v>2.0611579257299999</v>
      </c>
      <c r="G12" s="1">
        <f t="shared" si="0"/>
        <v>0.87302091834313789</v>
      </c>
      <c r="J12" s="121">
        <f>B12*'Total Transfusions'!G$6</f>
        <v>66187.691578671613</v>
      </c>
      <c r="K12" s="121">
        <f>B12*'Total Transfusions'!G$13</f>
        <v>336743.16767824959</v>
      </c>
      <c r="L12" s="121">
        <f>B12*'Total Transfusions'!G$17</f>
        <v>95295.664931939304</v>
      </c>
    </row>
    <row r="13" spans="1:16">
      <c r="A13" s="61">
        <v>2.9600215895259998</v>
      </c>
      <c r="B13" s="61">
        <v>9.6408098894430001</v>
      </c>
      <c r="D13" s="61">
        <v>2.3316187904430001</v>
      </c>
      <c r="E13" s="61">
        <v>2.0179084841049999</v>
      </c>
      <c r="G13" s="1">
        <f t="shared" si="0"/>
        <v>0.86966147636759339</v>
      </c>
      <c r="J13" s="121">
        <f>B13*'Total Transfusions'!G$6</f>
        <v>65932.996983522869</v>
      </c>
      <c r="K13" s="121">
        <f>B13*'Total Transfusions'!G$13</f>
        <v>335447.35779705783</v>
      </c>
      <c r="L13" s="121">
        <f>B13*'Total Transfusions'!G$17</f>
        <v>94928.960938789445</v>
      </c>
    </row>
    <row r="14" spans="1:16">
      <c r="A14" s="61">
        <v>3.2195121951219998</v>
      </c>
      <c r="B14" s="61">
        <v>9.2428645563049994</v>
      </c>
      <c r="D14" s="61">
        <v>2.3336110451579999</v>
      </c>
      <c r="E14" s="61">
        <v>1.975085954204</v>
      </c>
      <c r="G14" s="1">
        <f t="shared" si="0"/>
        <v>0.83376431317289601</v>
      </c>
      <c r="J14" s="121">
        <f>B14*'Total Transfusions'!G$6</f>
        <v>63211.469565154628</v>
      </c>
      <c r="K14" s="121">
        <f>B14*'Total Transfusions'!G$13</f>
        <v>321601.04072622873</v>
      </c>
      <c r="L14" s="121">
        <f>B14*'Total Transfusions'!G$17</f>
        <v>91010.562233863486</v>
      </c>
    </row>
    <row r="15" spans="1:16">
      <c r="A15" s="61">
        <v>3.2568120249520001</v>
      </c>
      <c r="B15" s="61">
        <v>9.5040134905549998</v>
      </c>
      <c r="D15" s="61">
        <v>2.335603299872</v>
      </c>
      <c r="E15" s="61">
        <v>1.9322634243029999</v>
      </c>
      <c r="G15" s="1">
        <f t="shared" si="0"/>
        <v>0.85732158380846502</v>
      </c>
      <c r="J15" s="121">
        <f>B15*'Total Transfusions'!G$6</f>
        <v>64997.453532436273</v>
      </c>
      <c r="K15" s="121">
        <f>B15*'Total Transfusions'!G$13</f>
        <v>330687.59268506436</v>
      </c>
      <c r="L15" s="121">
        <f>B15*'Total Transfusions'!G$17</f>
        <v>93581.984890560751</v>
      </c>
    </row>
    <row r="16" spans="1:16">
      <c r="A16" s="61">
        <v>3.311975340154</v>
      </c>
      <c r="B16" s="61">
        <v>9.4323526955859993</v>
      </c>
      <c r="D16" s="61">
        <v>2.3375955545860001</v>
      </c>
      <c r="E16" s="61">
        <v>1.889440894402</v>
      </c>
      <c r="G16" s="1">
        <f t="shared" si="0"/>
        <v>0.85085733096403748</v>
      </c>
      <c r="J16" s="121">
        <f>B16*'Total Transfusions'!G$6</f>
        <v>64507.369085931234</v>
      </c>
      <c r="K16" s="121">
        <f>B16*'Total Transfusions'!G$13</f>
        <v>328194.18968203338</v>
      </c>
      <c r="L16" s="121">
        <f>B16*'Total Transfusions'!G$17</f>
        <v>92876.371473797495</v>
      </c>
    </row>
    <row r="17" spans="1:12">
      <c r="A17" s="61">
        <v>3.3217100428370001</v>
      </c>
      <c r="B17" s="61">
        <v>9.3033507007979992</v>
      </c>
      <c r="D17" s="61">
        <v>2.3395878093000002</v>
      </c>
      <c r="E17" s="61">
        <v>1.8466183645009999</v>
      </c>
      <c r="G17" s="1">
        <f t="shared" si="0"/>
        <v>0.83922054250661282</v>
      </c>
      <c r="J17" s="121">
        <f>B17*'Total Transfusions'!G$6</f>
        <v>63625.131158748431</v>
      </c>
      <c r="K17" s="121">
        <f>B17*'Total Transfusions'!G$13</f>
        <v>323705.62712365639</v>
      </c>
      <c r="L17" s="121">
        <f>B17*'Total Transfusions'!G$17</f>
        <v>91606.143612789077</v>
      </c>
    </row>
    <row r="18" spans="1:12">
      <c r="A18" s="61">
        <v>3.3217100428370001</v>
      </c>
      <c r="B18" s="61">
        <v>9.3463518209390006</v>
      </c>
      <c r="D18" s="61">
        <v>2.8117521765669999</v>
      </c>
      <c r="E18" s="61">
        <v>1.8029420111509999</v>
      </c>
      <c r="G18" s="1">
        <f t="shared" si="0"/>
        <v>0.84309951305536657</v>
      </c>
      <c r="J18" s="121">
        <f>B18*'Total Transfusions'!G$6</f>
        <v>63919.21358097827</v>
      </c>
      <c r="K18" s="121">
        <f>B18*'Total Transfusions'!G$13</f>
        <v>325201.83048198716</v>
      </c>
      <c r="L18" s="121">
        <f>B18*'Total Transfusions'!G$17</f>
        <v>92029.557382067869</v>
      </c>
    </row>
    <row r="19" spans="1:12">
      <c r="A19" s="61">
        <v>3.3217100428370001</v>
      </c>
      <c r="B19" s="61">
        <v>9.3893529410800003</v>
      </c>
      <c r="D19" s="61">
        <v>2.8137444312820001</v>
      </c>
      <c r="E19" s="61">
        <v>1.7601194812500001</v>
      </c>
      <c r="G19" s="1">
        <f t="shared" si="0"/>
        <v>0.8469784836041202</v>
      </c>
      <c r="J19" s="121">
        <f>B19*'Total Transfusions'!G$6</f>
        <v>64213.296003208088</v>
      </c>
      <c r="K19" s="121">
        <f>B19*'Total Transfusions'!G$13</f>
        <v>326698.0338403178</v>
      </c>
      <c r="L19" s="121">
        <f>B19*'Total Transfusions'!G$17</f>
        <v>92452.971151346646</v>
      </c>
    </row>
    <row r="20" spans="1:12">
      <c r="A20" s="61">
        <v>3.3383981045789999</v>
      </c>
      <c r="B20" s="61">
        <v>9.2580482903090004</v>
      </c>
      <c r="D20" s="61">
        <v>2.9727927659660001</v>
      </c>
      <c r="E20" s="61">
        <v>1.7098752552159999</v>
      </c>
      <c r="G20" s="1">
        <f t="shared" si="0"/>
        <v>0.83513398114499782</v>
      </c>
      <c r="J20" s="121">
        <f>B20*'Total Transfusions'!G$6</f>
        <v>63315.31033162184</v>
      </c>
      <c r="K20" s="121">
        <f>B20*'Total Transfusions'!G$13</f>
        <v>322129.3514710255</v>
      </c>
      <c r="L20" s="121">
        <f>B20*'Total Transfusions'!G$17</f>
        <v>91160.070014713841</v>
      </c>
    </row>
    <row r="21" spans="1:12">
      <c r="A21" s="61">
        <v>3.384290274369</v>
      </c>
      <c r="B21" s="61">
        <v>9.2100624067170003</v>
      </c>
      <c r="D21" s="61">
        <v>3.9926058180049999</v>
      </c>
      <c r="E21" s="61">
        <v>1.6842350100200001</v>
      </c>
      <c r="G21" s="1">
        <f t="shared" si="0"/>
        <v>0.83080535369066744</v>
      </c>
      <c r="J21" s="121">
        <f>B21*'Total Transfusions'!G$6</f>
        <v>62987.137371631463</v>
      </c>
      <c r="K21" s="121">
        <f>B21*'Total Transfusions'!G$13</f>
        <v>320459.70565837232</v>
      </c>
      <c r="L21" s="121">
        <f>B21*'Total Transfusions'!G$17</f>
        <v>90687.573396550419</v>
      </c>
    </row>
    <row r="22" spans="1:12">
      <c r="A22" s="61">
        <v>3.4830279730079998</v>
      </c>
      <c r="B22" s="61">
        <v>9.1549170832170006</v>
      </c>
      <c r="D22" s="61">
        <v>4.4603429525739999</v>
      </c>
      <c r="E22" s="61">
        <v>1.735719834228</v>
      </c>
      <c r="G22" s="1">
        <f t="shared" si="0"/>
        <v>0.82583089988442726</v>
      </c>
      <c r="J22" s="121">
        <f>B22*'Total Transfusions'!G$6</f>
        <v>62610.001374793443</v>
      </c>
      <c r="K22" s="121">
        <f>B22*'Total Transfusions'!G$13</f>
        <v>318540.95056672848</v>
      </c>
      <c r="L22" s="121">
        <f>B22*'Total Transfusions'!G$17</f>
        <v>90144.580813923021</v>
      </c>
    </row>
    <row r="23" spans="1:12">
      <c r="A23" s="61">
        <v>3.647127246802</v>
      </c>
      <c r="B23" s="61">
        <v>9.1098913113949997</v>
      </c>
      <c r="D23" s="61">
        <v>4.6939901582239996</v>
      </c>
      <c r="E23" s="61">
        <v>1.7662203052100001</v>
      </c>
      <c r="G23" s="1">
        <f t="shared" si="0"/>
        <v>0.82176929306442448</v>
      </c>
      <c r="J23" s="121">
        <f>B23*'Total Transfusions'!G$6</f>
        <v>62302.072465110083</v>
      </c>
      <c r="K23" s="121">
        <f>B23*'Total Transfusions'!G$13</f>
        <v>316974.30042388081</v>
      </c>
      <c r="L23" s="121">
        <f>B23*'Total Transfusions'!G$17</f>
        <v>89701.23115932502</v>
      </c>
    </row>
    <row r="24" spans="1:12">
      <c r="A24" s="61">
        <v>4.6196704005319997</v>
      </c>
      <c r="B24" s="61">
        <v>8.9905801889029995</v>
      </c>
      <c r="D24" s="61">
        <v>4.9265305556990002</v>
      </c>
      <c r="E24" s="61">
        <v>1.8205110705809999</v>
      </c>
      <c r="G24" s="1">
        <f t="shared" si="0"/>
        <v>0.81100668202620785</v>
      </c>
      <c r="J24" s="121">
        <f>B24*'Total Transfusions'!G$6</f>
        <v>61486.109909103259</v>
      </c>
      <c r="K24" s="121">
        <f>B24*'Total Transfusions'!G$13</f>
        <v>312822.92712073447</v>
      </c>
      <c r="L24" s="121">
        <f>B24*'Total Transfusions'!G$17</f>
        <v>88526.425202513376</v>
      </c>
    </row>
    <row r="25" spans="1:12">
      <c r="A25" s="61">
        <v>5.1268020545750002</v>
      </c>
      <c r="B25" s="61">
        <v>8.9543478069530007</v>
      </c>
      <c r="D25" s="61">
        <v>5.1601777613479998</v>
      </c>
      <c r="E25" s="61">
        <v>1.851011541563</v>
      </c>
      <c r="G25" s="1">
        <f t="shared" si="0"/>
        <v>0.80773829408574493</v>
      </c>
      <c r="J25" s="121">
        <f>B25*'Total Transfusions'!G$6</f>
        <v>61238.318535016413</v>
      </c>
      <c r="K25" s="121">
        <f>B25*'Total Transfusions'!G$13</f>
        <v>311562.23876247427</v>
      </c>
      <c r="L25" s="121">
        <f>B25*'Total Transfusions'!G$17</f>
        <v>88169.660323805714</v>
      </c>
    </row>
    <row r="26" spans="1:12">
      <c r="A26" s="61">
        <v>5.4390243902439996</v>
      </c>
      <c r="B26" s="61">
        <v>8.8857291126100009</v>
      </c>
      <c r="D26" s="61">
        <v>5.6278042151000003</v>
      </c>
      <c r="E26" s="61">
        <v>1.9048753952099999</v>
      </c>
      <c r="G26" s="1">
        <f t="shared" si="0"/>
        <v>0.80154845778432637</v>
      </c>
      <c r="J26" s="121">
        <f>B26*'Total Transfusions'!G$6</f>
        <v>60769.038856336672</v>
      </c>
      <c r="K26" s="121">
        <f>B26*'Total Transfusions'!G$13</f>
        <v>309174.6841921836</v>
      </c>
      <c r="L26" s="121">
        <f>B26*'Total Transfusions'!G$17</f>
        <v>87494.00118005574</v>
      </c>
    </row>
    <row r="27" spans="1:12">
      <c r="A27" s="61">
        <v>5.4488507423729997</v>
      </c>
      <c r="B27" s="61">
        <v>8.9328142158519999</v>
      </c>
      <c r="D27" s="61">
        <v>6.5681484402060004</v>
      </c>
      <c r="E27" s="61">
        <v>1.903167748312</v>
      </c>
      <c r="G27" s="1">
        <f t="shared" si="0"/>
        <v>0.80579582920539305</v>
      </c>
      <c r="J27" s="121">
        <f>B27*'Total Transfusions'!G$6</f>
        <v>61091.051426403326</v>
      </c>
      <c r="K27" s="121">
        <f>B27*'Total Transfusions'!G$13</f>
        <v>310812.98778443947</v>
      </c>
      <c r="L27" s="121">
        <f>B27*'Total Transfusions'!G$17</f>
        <v>87957.628196635866</v>
      </c>
    </row>
    <row r="28" spans="1:12">
      <c r="A28" s="61">
        <v>6.0153022751440002</v>
      </c>
      <c r="B28" s="61">
        <v>8.8871552206800004</v>
      </c>
      <c r="D28" s="61">
        <v>7.0393166801160003</v>
      </c>
      <c r="E28" s="61">
        <v>1.880902659912</v>
      </c>
      <c r="G28" s="1">
        <f t="shared" si="0"/>
        <v>0.80167710167045603</v>
      </c>
      <c r="J28" s="121">
        <f>B28*'Total Transfusions'!G$6</f>
        <v>60778.791935191635</v>
      </c>
      <c r="K28" s="121">
        <f>B28*'Total Transfusions'!G$13</f>
        <v>309224.3049387288</v>
      </c>
      <c r="L28" s="121">
        <f>B28*'Total Transfusions'!G$17</f>
        <v>87508.043460613495</v>
      </c>
    </row>
    <row r="29" spans="1:12">
      <c r="A29" s="61">
        <v>6.3314205202610001</v>
      </c>
      <c r="B29" s="61">
        <v>8.850111101285</v>
      </c>
      <c r="D29" s="61">
        <v>7.5114810473829996</v>
      </c>
      <c r="E29" s="61">
        <v>1.8372263065629999</v>
      </c>
      <c r="G29" s="1">
        <f t="shared" si="0"/>
        <v>0.79833548992484216</v>
      </c>
      <c r="J29" s="121">
        <f>B29*'Total Transfusions'!G$6</f>
        <v>60525.449130973255</v>
      </c>
      <c r="K29" s="121">
        <f>B29*'Total Transfusions'!G$13</f>
        <v>307935.37256525888</v>
      </c>
      <c r="L29" s="121">
        <f>B29*'Total Transfusions'!G$17</f>
        <v>87143.285747995324</v>
      </c>
    </row>
    <row r="30" spans="1:12">
      <c r="A30" s="61">
        <v>6.6396212071949998</v>
      </c>
      <c r="B30" s="61">
        <v>8.8032313557320006</v>
      </c>
      <c r="D30" s="61">
        <v>7.5134733020970002</v>
      </c>
      <c r="E30" s="61">
        <v>1.794403776662</v>
      </c>
      <c r="G30" s="1">
        <f t="shared" si="0"/>
        <v>0.79410664305441447</v>
      </c>
      <c r="J30" s="121">
        <f>B30*'Total Transfusions'!G$6</f>
        <v>60204.840991451812</v>
      </c>
      <c r="K30" s="121">
        <f>B30*'Total Transfusions'!G$13</f>
        <v>306304.21429533261</v>
      </c>
      <c r="L30" s="121">
        <f>B30*'Total Transfusions'!G$17</f>
        <v>86681.680801372087</v>
      </c>
    </row>
    <row r="31" spans="1:12">
      <c r="A31" s="61">
        <v>6.8359377112970003</v>
      </c>
      <c r="B31" s="61">
        <v>8.7394539932399997</v>
      </c>
      <c r="D31" s="61">
        <v>7.9870765199919997</v>
      </c>
      <c r="E31" s="61">
        <v>1.719800040605</v>
      </c>
      <c r="G31" s="1">
        <f t="shared" si="0"/>
        <v>0.78835352522928648</v>
      </c>
      <c r="J31" s="121">
        <f>B31*'Total Transfusions'!G$6</f>
        <v>59768.67092928652</v>
      </c>
      <c r="K31" s="121">
        <f>B31*'Total Transfusions'!G$13</f>
        <v>304085.11154561094</v>
      </c>
      <c r="L31" s="121">
        <f>B31*'Total Transfusions'!G$17</f>
        <v>86053.692196450851</v>
      </c>
    </row>
    <row r="32" spans="1:12">
      <c r="A32" s="61">
        <v>6.9949378551140002</v>
      </c>
      <c r="B32" s="61">
        <v>8.6445154916349995</v>
      </c>
      <c r="D32" s="61">
        <v>8.8229380534189996</v>
      </c>
      <c r="E32" s="61">
        <v>1.7182821322520001</v>
      </c>
      <c r="G32" s="1">
        <f t="shared" si="0"/>
        <v>0.77978947735190407</v>
      </c>
      <c r="J32" s="121">
        <f>B32*'Total Transfusions'!G$6</f>
        <v>59119.391458814112</v>
      </c>
      <c r="K32" s="121">
        <f>B32*'Total Transfusions'!G$13</f>
        <v>300781.77190072462</v>
      </c>
      <c r="L32" s="121">
        <f>B32*'Total Transfusions'!G$17</f>
        <v>85118.873087496409</v>
      </c>
    </row>
    <row r="33" spans="1:12">
      <c r="A33" s="61">
        <v>7.2204584672639998</v>
      </c>
      <c r="B33" s="61">
        <v>8.5338128455100009</v>
      </c>
      <c r="D33" s="61">
        <v>9.3951578796669999</v>
      </c>
      <c r="E33" s="61">
        <v>1.769577217915</v>
      </c>
      <c r="G33" s="1">
        <f t="shared" si="0"/>
        <v>0.76980340483612009</v>
      </c>
      <c r="J33" s="121">
        <f>B33*'Total Transfusions'!G$6</f>
        <v>58362.301824568742</v>
      </c>
      <c r="K33" s="121">
        <f>B33*'Total Transfusions'!G$13</f>
        <v>296929.92640541645</v>
      </c>
      <c r="L33" s="121">
        <f>B33*'Total Transfusions'!G$17</f>
        <v>84028.831141816292</v>
      </c>
    </row>
    <row r="34" spans="1:12">
      <c r="A34" s="61">
        <v>7.3353279589199998</v>
      </c>
      <c r="B34" s="61">
        <v>8.48924729274</v>
      </c>
      <c r="D34" s="61">
        <v>9.6282516812290009</v>
      </c>
      <c r="E34" s="61">
        <v>1.811972836092</v>
      </c>
      <c r="G34" s="1">
        <f t="shared" si="0"/>
        <v>0.76578331265905752</v>
      </c>
      <c r="J34" s="121">
        <f>B34*'Total Transfusions'!G$6</f>
        <v>58057.520329025399</v>
      </c>
      <c r="K34" s="121">
        <f>B34*'Total Transfusions'!G$13</f>
        <v>295379.28936383012</v>
      </c>
      <c r="L34" s="121">
        <f>B34*'Total Transfusions'!G$17</f>
        <v>83590.013068787841</v>
      </c>
    </row>
    <row r="35" spans="1:12">
      <c r="A35" s="61">
        <v>7.4491158169440004</v>
      </c>
      <c r="B35" s="61">
        <v>8.4437679566289994</v>
      </c>
      <c r="D35" s="61">
        <v>9.8618988868780004</v>
      </c>
      <c r="E35" s="61">
        <v>1.842473307074</v>
      </c>
      <c r="G35" s="1">
        <f t="shared" si="0"/>
        <v>0.76168079149744639</v>
      </c>
      <c r="J35" s="121">
        <f>B35*'Total Transfusions'!G$6</f>
        <v>57746.489516779766</v>
      </c>
      <c r="K35" s="121">
        <f>B35*'Total Transfusions'!G$13</f>
        <v>293796.85766900901</v>
      </c>
      <c r="L35" s="121">
        <f>B35*'Total Transfusions'!G$17</f>
        <v>83142.197359245547</v>
      </c>
    </row>
    <row r="36" spans="1:12">
      <c r="A36" s="61">
        <v>7.5722057241989997</v>
      </c>
      <c r="B36" s="61">
        <v>8.3947320946840005</v>
      </c>
      <c r="D36" s="61">
        <v>10.094439284350001</v>
      </c>
      <c r="E36" s="61">
        <v>1.8967640724449999</v>
      </c>
      <c r="G36" s="1">
        <f t="shared" si="0"/>
        <v>0.75725744941487483</v>
      </c>
      <c r="J36" s="121">
        <f>B36*'Total Transfusions'!G$6</f>
        <v>57411.135809489635</v>
      </c>
      <c r="K36" s="121">
        <f>B36*'Total Transfusions'!G$13</f>
        <v>292090.67836297757</v>
      </c>
      <c r="L36" s="121">
        <f>B36*'Total Transfusions'!G$17</f>
        <v>82659.362050121374</v>
      </c>
    </row>
    <row r="37" spans="1:12">
      <c r="A37" s="61">
        <v>7.7281927457580002</v>
      </c>
      <c r="B37" s="61">
        <v>8.3324507009770006</v>
      </c>
      <c r="D37" s="61">
        <v>10.348036707349999</v>
      </c>
      <c r="E37" s="61">
        <v>1.9194971217729999</v>
      </c>
      <c r="G37" s="1">
        <f t="shared" si="0"/>
        <v>0.75163927735022573</v>
      </c>
      <c r="J37" s="121">
        <f>B37*'Total Transfusions'!G$6</f>
        <v>56985.196599972616</v>
      </c>
      <c r="K37" s="121">
        <f>B37*'Total Transfusions'!G$13</f>
        <v>289923.62712988467</v>
      </c>
      <c r="L37" s="121">
        <f>B37*'Total Transfusions'!G$17</f>
        <v>82046.103614551626</v>
      </c>
    </row>
    <row r="38" spans="1:12">
      <c r="A38" s="61">
        <v>8.0203265376930002</v>
      </c>
      <c r="B38" s="61">
        <v>8.214648137128</v>
      </c>
      <c r="D38" s="61">
        <v>10.354339979900001</v>
      </c>
      <c r="E38" s="61">
        <v>1.924362273464</v>
      </c>
      <c r="G38" s="1">
        <f t="shared" si="0"/>
        <v>0.74101274775658721</v>
      </c>
      <c r="J38" s="121">
        <f>B38*'Total Transfusions'!G$6</f>
        <v>56179.550997997554</v>
      </c>
      <c r="K38" s="121">
        <f>B38*'Total Transfusions'!G$13</f>
        <v>285824.74340143998</v>
      </c>
      <c r="L38" s="121">
        <f>B38*'Total Transfusions'!G$17</f>
        <v>80886.15179407681</v>
      </c>
    </row>
    <row r="39" spans="1:12">
      <c r="A39" s="61">
        <v>8.1695919788280005</v>
      </c>
      <c r="B39" s="61">
        <v>8.1430005432979993</v>
      </c>
      <c r="D39" s="61">
        <v>10.795712943750001</v>
      </c>
      <c r="E39" s="61">
        <v>1.981128397073</v>
      </c>
      <c r="G39" s="1">
        <f t="shared" si="0"/>
        <v>0.73454968573763635</v>
      </c>
      <c r="J39" s="121">
        <f>B39*'Total Transfusions'!G$6</f>
        <v>55689.556833394956</v>
      </c>
      <c r="K39" s="121">
        <f>B39*'Total Transfusions'!G$13</f>
        <v>283331.79972571123</v>
      </c>
      <c r="L39" s="121">
        <f>B39*'Total Transfusions'!G$17</f>
        <v>80180.668363323319</v>
      </c>
    </row>
    <row r="40" spans="1:12">
      <c r="A40" s="61">
        <v>8.2134146341459999</v>
      </c>
      <c r="B40" s="61">
        <v>8.0180332122469995</v>
      </c>
      <c r="D40" s="61">
        <v>10.795712943750001</v>
      </c>
      <c r="E40" s="61">
        <v>1.981128397073</v>
      </c>
      <c r="G40" s="1">
        <f t="shared" si="0"/>
        <v>0.72327684923678004</v>
      </c>
      <c r="J40" s="121">
        <f>B40*'Total Transfusions'!G$6</f>
        <v>54834.911761485906</v>
      </c>
      <c r="K40" s="121">
        <f>B40*'Total Transfusions'!G$13</f>
        <v>278983.6213576353</v>
      </c>
      <c r="L40" s="121">
        <f>B40*'Total Transfusions'!G$17</f>
        <v>78950.168122782794</v>
      </c>
    </row>
    <row r="41" spans="1:12">
      <c r="A41" s="61">
        <v>8.2280001949250003</v>
      </c>
      <c r="B41" s="61">
        <v>8.0871072809260003</v>
      </c>
      <c r="D41" s="61">
        <v>11.18486669793</v>
      </c>
      <c r="E41" s="61">
        <v>2.0375135840669998</v>
      </c>
      <c r="G41" s="1">
        <f t="shared" si="0"/>
        <v>0.72950776315739119</v>
      </c>
      <c r="J41" s="121">
        <f>B41*'Total Transfusions'!G$6</f>
        <v>55307.305721545141</v>
      </c>
      <c r="K41" s="121">
        <f>B41*'Total Transfusions'!G$13</f>
        <v>281387.02045961702</v>
      </c>
      <c r="L41" s="121">
        <f>B41*'Total Transfusions'!G$17</f>
        <v>79630.311144241219</v>
      </c>
    </row>
    <row r="42" spans="1:12">
      <c r="A42" s="61">
        <v>8.2772299770629996</v>
      </c>
      <c r="B42" s="61">
        <v>8.03029127838</v>
      </c>
      <c r="D42" s="61">
        <v>11.639211453590001</v>
      </c>
      <c r="E42" s="61">
        <v>2.09615921391</v>
      </c>
      <c r="G42" s="1">
        <f t="shared" si="0"/>
        <v>0.72438260363012308</v>
      </c>
      <c r="J42" s="121">
        <f>B42*'Total Transfusions'!G$6</f>
        <v>54918.744037678385</v>
      </c>
      <c r="K42" s="121">
        <f>B42*'Total Transfusions'!G$13</f>
        <v>279410.13489157805</v>
      </c>
      <c r="L42" s="121">
        <f>B42*'Total Transfusions'!G$17</f>
        <v>79070.868094514313</v>
      </c>
    </row>
    <row r="43" spans="1:12">
      <c r="A43" s="61">
        <v>8.3695176073940001</v>
      </c>
      <c r="B43" s="61">
        <v>7.9908609356050002</v>
      </c>
      <c r="D43" s="61">
        <v>11.681324121119999</v>
      </c>
      <c r="E43" s="61">
        <v>2.1032489588110002</v>
      </c>
      <c r="G43" s="1">
        <f t="shared" si="0"/>
        <v>0.72082573957983864</v>
      </c>
      <c r="J43" s="121">
        <f>B43*'Total Transfusions'!G$6</f>
        <v>54649.081975978552</v>
      </c>
      <c r="K43" s="121">
        <f>B43*'Total Transfusions'!G$13</f>
        <v>278038.17501968081</v>
      </c>
      <c r="L43" s="121">
        <f>B43*'Total Transfusions'!G$17</f>
        <v>78682.614253601016</v>
      </c>
    </row>
    <row r="44" spans="1:12">
      <c r="A44" s="61">
        <v>8.4940820682520002</v>
      </c>
      <c r="B44" s="61">
        <v>7.9500785378370002</v>
      </c>
      <c r="D44" s="61">
        <v>11.72872567151</v>
      </c>
      <c r="E44" s="61">
        <v>2.1370076602110002</v>
      </c>
      <c r="G44" s="1">
        <f t="shared" si="0"/>
        <v>0.71714691169510181</v>
      </c>
      <c r="J44" s="121">
        <f>B44*'Total Transfusions'!G$6</f>
        <v>54370.173280562536</v>
      </c>
      <c r="K44" s="121">
        <f>B44*'Total Transfusions'!G$13</f>
        <v>276619.17104254768</v>
      </c>
      <c r="L44" s="121">
        <f>B44*'Total Transfusions'!G$17</f>
        <v>78281.047301332001</v>
      </c>
    </row>
    <row r="45" spans="1:12">
      <c r="A45" s="61">
        <v>8.8250619594639996</v>
      </c>
      <c r="B45" s="61">
        <v>7.8934471041350003</v>
      </c>
      <c r="D45" s="61">
        <v>12.196268007840001</v>
      </c>
      <c r="E45" s="61">
        <v>2.1926795762319999</v>
      </c>
      <c r="G45" s="1">
        <f t="shared" si="0"/>
        <v>0.71203840143435848</v>
      </c>
      <c r="J45" s="121">
        <f>B45*'Total Transfusions'!G$6</f>
        <v>53982.873853412202</v>
      </c>
      <c r="K45" s="121">
        <f>B45*'Total Transfusions'!G$13</f>
        <v>274648.70745894383</v>
      </c>
      <c r="L45" s="121">
        <f>B45*'Total Transfusions'!G$17</f>
        <v>77723.42162263341</v>
      </c>
    </row>
    <row r="46" spans="1:12">
      <c r="A46" s="61">
        <v>9.7699770998660007</v>
      </c>
      <c r="B46" s="61">
        <v>7.8078163166180001</v>
      </c>
      <c r="D46" s="61">
        <v>12.196268007840001</v>
      </c>
      <c r="E46" s="61">
        <v>2.1926795762319999</v>
      </c>
      <c r="G46" s="1">
        <f t="shared" si="0"/>
        <v>0.70431396770435617</v>
      </c>
      <c r="J46" s="121">
        <f>B46*'Total Transfusions'!G$6</f>
        <v>53397.249355076485</v>
      </c>
      <c r="K46" s="121">
        <f>B46*'Total Transfusions'!G$13</f>
        <v>271669.22526314686</v>
      </c>
      <c r="L46" s="121">
        <f>B46*'Total Transfusions'!G$17</f>
        <v>76880.251621712581</v>
      </c>
    </row>
    <row r="47" spans="1:12">
      <c r="A47" s="61">
        <v>10.530952715290001</v>
      </c>
      <c r="B47" s="61">
        <v>7.758369398488</v>
      </c>
      <c r="D47" s="61">
        <v>13.503851185269999</v>
      </c>
      <c r="E47" s="61">
        <v>2.1570014322839999</v>
      </c>
      <c r="G47" s="1">
        <f t="shared" si="0"/>
        <v>0.69985354577757886</v>
      </c>
      <c r="J47" s="121">
        <f>B47*'Total Transfusions'!G$6</f>
        <v>53059.084455934579</v>
      </c>
      <c r="K47" s="121">
        <f>B47*'Total Transfusions'!G$13</f>
        <v>269948.74345423997</v>
      </c>
      <c r="L47" s="121">
        <f>B47*'Total Transfusions'!G$17</f>
        <v>76393.368816892806</v>
      </c>
    </row>
    <row r="48" spans="1:12">
      <c r="A48" s="61">
        <v>11.35868057769</v>
      </c>
      <c r="B48" s="61">
        <v>7.7048364999379997</v>
      </c>
      <c r="D48" s="61">
        <v>13.846851038560001</v>
      </c>
      <c r="E48" s="61">
        <v>2.0826348694079999</v>
      </c>
      <c r="G48" s="1">
        <f t="shared" si="0"/>
        <v>0.69502454280779624</v>
      </c>
      <c r="J48" s="121">
        <f>B48*'Total Transfusions'!G$6</f>
        <v>52692.975749395162</v>
      </c>
      <c r="K48" s="121">
        <f>B48*'Total Transfusions'!G$13</f>
        <v>268086.09191565093</v>
      </c>
      <c r="L48" s="121">
        <f>B48*'Total Transfusions'!G$17</f>
        <v>75866.253098019646</v>
      </c>
    </row>
    <row r="49" spans="1:12">
      <c r="A49" s="61">
        <v>12.10630574372</v>
      </c>
      <c r="B49" s="61">
        <v>7.6404397005069997</v>
      </c>
      <c r="D49" s="61">
        <v>13.850282143899999</v>
      </c>
      <c r="E49" s="61">
        <v>2.0088849567999998</v>
      </c>
      <c r="G49" s="1">
        <f t="shared" si="0"/>
        <v>0.68921554788841322</v>
      </c>
      <c r="J49" s="121">
        <f>B49*'Total Transfusions'!G$6</f>
        <v>52252.569390248711</v>
      </c>
      <c r="K49" s="121">
        <f>B49*'Total Transfusions'!G$13</f>
        <v>265845.43615462712</v>
      </c>
      <c r="L49" s="121">
        <f>B49*'Total Transfusions'!G$17</f>
        <v>75232.165160608653</v>
      </c>
    </row>
    <row r="50" spans="1:12">
      <c r="A50" s="61">
        <v>12.94307297289</v>
      </c>
      <c r="B50" s="61">
        <v>7.5757610534869997</v>
      </c>
      <c r="D50" s="61">
        <v>14.08791385898</v>
      </c>
      <c r="E50" s="61">
        <v>1.9537403679800001</v>
      </c>
      <c r="G50" s="1">
        <f t="shared" si="0"/>
        <v>0.68338112855000621</v>
      </c>
      <c r="J50" s="121">
        <f>B50*'Total Transfusions'!G$6</f>
        <v>51810.235490112616</v>
      </c>
      <c r="K50" s="121">
        <f>B50*'Total Transfusions'!G$13</f>
        <v>263594.97364187642</v>
      </c>
      <c r="L50" s="121">
        <f>B50*'Total Transfusions'!G$17</f>
        <v>74595.301989677479</v>
      </c>
    </row>
    <row r="51" spans="1:12">
      <c r="A51" s="61">
        <v>13.20731707317</v>
      </c>
      <c r="B51" s="61">
        <v>7.5080954852100001</v>
      </c>
      <c r="D51" s="61">
        <v>14.0899061137</v>
      </c>
      <c r="E51" s="61">
        <v>1.910917838079</v>
      </c>
      <c r="G51" s="1">
        <f t="shared" si="0"/>
        <v>0.67727727019351425</v>
      </c>
      <c r="J51" s="121">
        <f>B51*'Total Transfusions'!G$6</f>
        <v>51347.47419098347</v>
      </c>
      <c r="K51" s="121">
        <f>B51*'Total Transfusions'!G$13</f>
        <v>261240.58263607399</v>
      </c>
      <c r="L51" s="121">
        <f>B51*'Total Transfusions'!G$17</f>
        <v>73929.027873547238</v>
      </c>
    </row>
    <row r="52" spans="1:12">
      <c r="A52" s="61">
        <v>13.255278794640001</v>
      </c>
      <c r="B52" s="61">
        <v>7.5509896216100003</v>
      </c>
      <c r="D52" s="61">
        <v>14.09189836841</v>
      </c>
      <c r="E52" s="61">
        <v>1.8680953081780001</v>
      </c>
      <c r="G52" s="1">
        <f t="shared" si="0"/>
        <v>0.68114659013830281</v>
      </c>
      <c r="J52" s="121">
        <f>B52*'Total Transfusions'!G$6</f>
        <v>51640.824956977609</v>
      </c>
      <c r="K52" s="121">
        <f>B52*'Total Transfusions'!G$13</f>
        <v>262733.06354643014</v>
      </c>
      <c r="L52" s="121">
        <f>B52*'Total Transfusions'!G$17</f>
        <v>74351.38821935984</v>
      </c>
    </row>
    <row r="53" spans="1:12">
      <c r="A53" s="61">
        <v>13.886025720839999</v>
      </c>
      <c r="B53" s="61">
        <v>7.4631504849730002</v>
      </c>
      <c r="D53" s="61">
        <v>14.56406273568</v>
      </c>
      <c r="E53" s="61">
        <v>1.8244189548280001</v>
      </c>
      <c r="G53" s="1">
        <f t="shared" si="0"/>
        <v>0.67322294947671923</v>
      </c>
      <c r="J53" s="121">
        <f>B53*'Total Transfusions'!G$6</f>
        <v>51040.097673965378</v>
      </c>
      <c r="K53" s="121">
        <f>B53*'Total Transfusions'!G$13</f>
        <v>259676.74290180029</v>
      </c>
      <c r="L53" s="121">
        <f>B53*'Total Transfusions'!G$17</f>
        <v>73486.473542446474</v>
      </c>
    </row>
    <row r="54" spans="1:12">
      <c r="A54" s="61">
        <v>14.07021247636</v>
      </c>
      <c r="B54" s="61">
        <v>7.4213412391810003</v>
      </c>
      <c r="D54" s="61">
        <v>15.081841434839999</v>
      </c>
      <c r="E54" s="61">
        <v>1.747653522065</v>
      </c>
      <c r="G54" s="1">
        <f t="shared" si="0"/>
        <v>0.66945149346438759</v>
      </c>
      <c r="J54" s="121">
        <f>B54*'Total Transfusions'!G$6</f>
        <v>50754.166418365588</v>
      </c>
      <c r="K54" s="121">
        <f>B54*'Total Transfusions'!G$13</f>
        <v>258222.01023999645</v>
      </c>
      <c r="L54" s="121">
        <f>B54*'Total Transfusions'!G$17</f>
        <v>73074.795653743888</v>
      </c>
    </row>
    <row r="55" spans="1:12">
      <c r="A55" s="61">
        <v>14.19431337995</v>
      </c>
      <c r="B55" s="61">
        <v>7.3693745848179999</v>
      </c>
      <c r="D55" s="61">
        <v>15.74347752649</v>
      </c>
      <c r="E55" s="61">
        <v>1.736639336404</v>
      </c>
      <c r="G55" s="1">
        <f t="shared" si="0"/>
        <v>0.66476377553679933</v>
      </c>
      <c r="J55" s="121">
        <f>B55*'Total Transfusions'!G$6</f>
        <v>50398.769174290544</v>
      </c>
      <c r="K55" s="121">
        <f>B55*'Total Transfusions'!G$13</f>
        <v>256413.85541695508</v>
      </c>
      <c r="L55" s="121">
        <f>B55*'Total Transfusions'!G$17</f>
        <v>72563.102076262716</v>
      </c>
    </row>
    <row r="56" spans="1:12">
      <c r="A56" s="61">
        <v>14.280899255850001</v>
      </c>
      <c r="B56" s="61">
        <v>7.2962174856919999</v>
      </c>
      <c r="D56" s="61">
        <v>16.21265351169</v>
      </c>
      <c r="E56" s="61">
        <v>1.757196777906</v>
      </c>
      <c r="G56" s="1">
        <f t="shared" si="0"/>
        <v>0.65816454667923674</v>
      </c>
      <c r="J56" s="121">
        <f>B56*'Total Transfusions'!G$6</f>
        <v>49898.451581545589</v>
      </c>
      <c r="K56" s="121">
        <f>B56*'Total Transfusions'!G$13</f>
        <v>253868.38922818739</v>
      </c>
      <c r="L56" s="121">
        <f>B56*'Total Transfusions'!G$17</f>
        <v>71842.755187882329</v>
      </c>
    </row>
    <row r="57" spans="1:12">
      <c r="A57" s="61">
        <v>14.333049448800001</v>
      </c>
      <c r="B57" s="61">
        <v>7.2446810482109996</v>
      </c>
      <c r="D57" s="61">
        <v>16.682825624239999</v>
      </c>
      <c r="E57" s="61">
        <v>1.7563429544569999</v>
      </c>
      <c r="G57" s="1">
        <f t="shared" si="0"/>
        <v>0.65351563701081439</v>
      </c>
      <c r="J57" s="121">
        <f>B57*'Total Transfusions'!G$6</f>
        <v>49545.996568331691</v>
      </c>
      <c r="K57" s="121">
        <f>B57*'Total Transfusions'!G$13</f>
        <v>252075.20359528685</v>
      </c>
      <c r="L57" s="121">
        <f>B57*'Total Transfusions'!G$17</f>
        <v>71335.29777334338</v>
      </c>
    </row>
    <row r="58" spans="1:12">
      <c r="A58" s="61">
        <v>14.39006699308</v>
      </c>
      <c r="B58" s="61">
        <v>7.1978485410630002</v>
      </c>
      <c r="D58" s="61">
        <v>17.386091538350001</v>
      </c>
      <c r="E58" s="61">
        <v>1.797884749184</v>
      </c>
      <c r="G58" s="1">
        <f t="shared" si="0"/>
        <v>0.64929105134058729</v>
      </c>
      <c r="J58" s="121">
        <f>B58*'Total Transfusions'!G$6</f>
        <v>49225.711489803063</v>
      </c>
      <c r="K58" s="121">
        <f>B58*'Total Transfusions'!G$13</f>
        <v>250445.68896301396</v>
      </c>
      <c r="L58" s="121">
        <f>B58*'Total Transfusions'!G$17</f>
        <v>70874.157963234044</v>
      </c>
    </row>
    <row r="59" spans="1:12">
      <c r="A59" s="61">
        <v>14.68210807356</v>
      </c>
      <c r="B59" s="61">
        <v>7.0728215200650002</v>
      </c>
      <c r="D59" s="61">
        <v>17.854271396190001</v>
      </c>
      <c r="E59" s="61">
        <v>1.839853455636</v>
      </c>
      <c r="G59" s="1">
        <f t="shared" si="0"/>
        <v>0.6380128304324012</v>
      </c>
      <c r="J59" s="121">
        <f>B59*'Total Transfusions'!G$6</f>
        <v>48370.658201453625</v>
      </c>
      <c r="K59" s="121">
        <f>B59*'Total Transfusions'!G$13</f>
        <v>246095.4337118507</v>
      </c>
      <c r="L59" s="121">
        <f>B59*'Total Transfusions'!G$17</f>
        <v>69643.069981133187</v>
      </c>
    </row>
    <row r="60" spans="1:12">
      <c r="A60" s="61">
        <v>14.8037918571</v>
      </c>
      <c r="B60" s="61">
        <v>7.0312132502480003</v>
      </c>
      <c r="D60" s="61">
        <v>18.08736519775</v>
      </c>
      <c r="E60" s="61">
        <v>1.882249073813</v>
      </c>
      <c r="G60" s="1">
        <f t="shared" si="0"/>
        <v>0.63425950371264328</v>
      </c>
      <c r="J60" s="121">
        <f>B60*'Total Transfusions'!G$6</f>
        <v>48086.101410085103</v>
      </c>
      <c r="K60" s="121">
        <f>B60*'Total Transfusions'!G$13</f>
        <v>244647.69391273864</v>
      </c>
      <c r="L60" s="121">
        <f>B60*'Total Transfusions'!G$17</f>
        <v>69233.37101751045</v>
      </c>
    </row>
    <row r="61" spans="1:12">
      <c r="A61" s="61">
        <v>14.996399903029999</v>
      </c>
      <c r="B61" s="61">
        <v>6.9669305593899997</v>
      </c>
      <c r="D61" s="61">
        <v>18.684598888749999</v>
      </c>
      <c r="E61" s="61">
        <v>1.95728701923</v>
      </c>
      <c r="G61" s="1">
        <f t="shared" si="0"/>
        <v>0.62846080210172706</v>
      </c>
      <c r="J61" s="121">
        <f>B61*'Total Transfusions'!G$6</f>
        <v>47646.4754335295</v>
      </c>
      <c r="K61" s="121">
        <f>B61*'Total Transfusions'!G$13</f>
        <v>242411.00850480274</v>
      </c>
      <c r="L61" s="121">
        <f>B61*'Total Transfusions'!G$17</f>
        <v>68600.406658760709</v>
      </c>
    </row>
    <row r="62" spans="1:12">
      <c r="A62" s="61">
        <v>15.17857791038</v>
      </c>
      <c r="B62" s="61">
        <v>6.8969513165230003</v>
      </c>
      <c r="D62" s="61">
        <v>19.256265310909999</v>
      </c>
      <c r="E62" s="61">
        <v>2.0204772520879999</v>
      </c>
      <c r="G62" s="1">
        <f t="shared" si="0"/>
        <v>0.62214823579612621</v>
      </c>
      <c r="J62" s="121">
        <f>B62*'Total Transfusions'!G$6</f>
        <v>47167.891034317196</v>
      </c>
      <c r="K62" s="121">
        <f>B62*'Total Transfusions'!G$13</f>
        <v>239976.11430093728</v>
      </c>
      <c r="L62" s="121">
        <f>B62*'Total Transfusions'!G$17</f>
        <v>67911.350771462094</v>
      </c>
    </row>
    <row r="63" spans="1:12">
      <c r="A63" s="61">
        <v>15.23698612648</v>
      </c>
      <c r="B63" s="61">
        <v>6.845358166165</v>
      </c>
      <c r="D63" s="61">
        <v>19.61896634971</v>
      </c>
      <c r="E63" s="61">
        <v>2.084046962035</v>
      </c>
      <c r="G63" s="1">
        <f t="shared" si="0"/>
        <v>0.61749421027074725</v>
      </c>
      <c r="J63" s="121">
        <f>B63*'Total Transfusions'!G$6</f>
        <v>46815.048164689673</v>
      </c>
      <c r="K63" s="121">
        <f>B63*'Total Transfusions'!G$13</f>
        <v>238180.9553706726</v>
      </c>
      <c r="L63" s="121">
        <f>B63*'Total Transfusions'!G$17</f>
        <v>67403.334929306875</v>
      </c>
    </row>
    <row r="64" spans="1:12">
      <c r="A64" s="61">
        <v>15.26034941292</v>
      </c>
      <c r="B64" s="61">
        <v>6.774972705363</v>
      </c>
      <c r="D64" s="61">
        <v>20.29566886764</v>
      </c>
      <c r="E64" s="61">
        <v>2.1351523091539999</v>
      </c>
      <c r="G64" s="1">
        <f t="shared" si="0"/>
        <v>0.61114500056141463</v>
      </c>
      <c r="J64" s="121">
        <f>B64*'Total Transfusions'!G$6</f>
        <v>46333.685662165495</v>
      </c>
      <c r="K64" s="121">
        <f>B64*'Total Transfusions'!G$13</f>
        <v>235731.92700852081</v>
      </c>
      <c r="L64" s="121">
        <f>B64*'Total Transfusions'!G$17</f>
        <v>66710.279186505824</v>
      </c>
    </row>
    <row r="65" spans="1:12">
      <c r="A65" s="61">
        <v>15.26034941292</v>
      </c>
      <c r="B65" s="61">
        <v>6.774972705363</v>
      </c>
      <c r="D65" s="61">
        <v>21.694180487130001</v>
      </c>
      <c r="E65" s="61">
        <v>2.1029070189399999</v>
      </c>
      <c r="G65" s="1">
        <f t="shared" si="0"/>
        <v>0.61114500056141463</v>
      </c>
      <c r="J65" s="121">
        <f>B65*'Total Transfusions'!G$6</f>
        <v>46333.685662165495</v>
      </c>
      <c r="K65" s="121">
        <f>B65*'Total Transfusions'!G$13</f>
        <v>235731.92700852081</v>
      </c>
      <c r="L65" s="121">
        <f>B65*'Total Transfusions'!G$17</f>
        <v>66710.279186505824</v>
      </c>
    </row>
    <row r="66" spans="1:12">
      <c r="A66" s="61">
        <v>15.34223891185</v>
      </c>
      <c r="B66" s="61">
        <v>6.7282491735369998</v>
      </c>
      <c r="D66" s="61">
        <v>21.694180487130001</v>
      </c>
      <c r="E66" s="61">
        <v>2.1029070189399999</v>
      </c>
      <c r="G66" s="1">
        <f t="shared" ref="G66:G129" si="1">B66/H$98</f>
        <v>0.60693024514824112</v>
      </c>
      <c r="J66" s="121">
        <f>B66*'Total Transfusions'!G$6</f>
        <v>46014.145860191333</v>
      </c>
      <c r="K66" s="121">
        <f>B66*'Total Transfusions'!G$13</f>
        <v>234106.20412032848</v>
      </c>
      <c r="L66" s="121">
        <f>B66*'Total Transfusions'!G$17</f>
        <v>66250.212410115011</v>
      </c>
    </row>
    <row r="67" spans="1:12">
      <c r="A67" s="61">
        <v>15.42682926829</v>
      </c>
      <c r="B67" s="61">
        <v>6.8445770627920002</v>
      </c>
      <c r="D67" s="61">
        <v>21.99616894703</v>
      </c>
      <c r="E67" s="61">
        <v>2.0749723512760001</v>
      </c>
      <c r="G67" s="1">
        <f t="shared" si="1"/>
        <v>0.61742374985089155</v>
      </c>
      <c r="J67" s="121">
        <f>B67*'Total Transfusions'!G$6</f>
        <v>46809.706239381907</v>
      </c>
      <c r="K67" s="121">
        <f>B67*'Total Transfusions'!G$13</f>
        <v>238153.77725331069</v>
      </c>
      <c r="L67" s="121">
        <f>B67*'Total Transfusions'!G$17</f>
        <v>67395.643736094382</v>
      </c>
    </row>
    <row r="68" spans="1:12">
      <c r="A68" s="61">
        <v>15.57283336903</v>
      </c>
      <c r="B68" s="61">
        <v>6.6423390060319996</v>
      </c>
      <c r="D68" s="61">
        <v>22.95568862376</v>
      </c>
      <c r="E68" s="61">
        <v>2.0821504887970002</v>
      </c>
      <c r="G68" s="1">
        <f t="shared" si="1"/>
        <v>0.59918060959229069</v>
      </c>
      <c r="J68" s="121">
        <f>B68*'Total Transfusions'!G$6</f>
        <v>45426.610696660748</v>
      </c>
      <c r="K68" s="121">
        <f>B68*'Total Transfusions'!G$13</f>
        <v>231117.00103179834</v>
      </c>
      <c r="L68" s="121">
        <f>B68*'Total Transfusions'!G$17</f>
        <v>65404.291473093173</v>
      </c>
    </row>
    <row r="69" spans="1:12">
      <c r="A69" s="61">
        <v>15.70703319887</v>
      </c>
      <c r="B69" s="61">
        <v>6.6009448216979996</v>
      </c>
      <c r="D69" s="61">
        <v>23.01421110599</v>
      </c>
      <c r="E69" s="61">
        <v>2.0873965771040002</v>
      </c>
      <c r="G69" s="1">
        <f t="shared" si="1"/>
        <v>0.59544659472489259</v>
      </c>
      <c r="J69" s="121">
        <f>B69*'Total Transfusions'!G$6</f>
        <v>45143.518024766287</v>
      </c>
      <c r="K69" s="121">
        <f>B69*'Total Transfusions'!G$13</f>
        <v>229676.71023442355</v>
      </c>
      <c r="L69" s="121">
        <f>B69*'Total Transfusions'!G$17</f>
        <v>64996.700518308528</v>
      </c>
    </row>
    <row r="70" spans="1:12">
      <c r="A70" s="61">
        <v>15.70703319887</v>
      </c>
      <c r="B70" s="61">
        <v>6.6009448216979996</v>
      </c>
      <c r="D70" s="61">
        <v>23.482390963829999</v>
      </c>
      <c r="E70" s="61">
        <v>2.129365283556</v>
      </c>
      <c r="G70" s="1">
        <f t="shared" si="1"/>
        <v>0.59544659472489259</v>
      </c>
      <c r="J70" s="121">
        <f>B70*'Total Transfusions'!G$6</f>
        <v>45143.518024766287</v>
      </c>
      <c r="K70" s="121">
        <f>B70*'Total Transfusions'!G$13</f>
        <v>229676.71023442355</v>
      </c>
      <c r="L70" s="121">
        <f>B70*'Total Transfusions'!G$17</f>
        <v>64996.700518308528</v>
      </c>
    </row>
    <row r="71" spans="1:12">
      <c r="A71" s="61">
        <v>16.536585365850001</v>
      </c>
      <c r="B71" s="61">
        <v>6.2319667877529996</v>
      </c>
      <c r="D71" s="61">
        <v>23.482390963829999</v>
      </c>
      <c r="E71" s="61">
        <v>2.129365283556</v>
      </c>
      <c r="G71" s="1">
        <f t="shared" si="1"/>
        <v>0.56216246347164578</v>
      </c>
      <c r="J71" s="121">
        <f>B71*'Total Transfusions'!G$6</f>
        <v>42620.096457692169</v>
      </c>
      <c r="K71" s="121">
        <f>B71*'Total Transfusions'!G$13</f>
        <v>216838.29645058382</v>
      </c>
      <c r="L71" s="121">
        <f>B71*'Total Transfusions'!G$17</f>
        <v>61363.530507354197</v>
      </c>
    </row>
    <row r="72" spans="1:12">
      <c r="A72" s="61">
        <v>18.559336743159999</v>
      </c>
      <c r="B72" s="61">
        <v>6.5692171749329997</v>
      </c>
      <c r="D72" s="61">
        <v>23.947582439600001</v>
      </c>
      <c r="E72" s="61">
        <v>2.2355677848590001</v>
      </c>
      <c r="G72" s="1">
        <f t="shared" si="1"/>
        <v>0.59258456213180788</v>
      </c>
      <c r="J72" s="121">
        <f>B72*'Total Transfusions'!G$6</f>
        <v>44926.534300116582</v>
      </c>
      <c r="K72" s="121">
        <f>B72*'Total Transfusions'!G$13</f>
        <v>228572.7619771208</v>
      </c>
      <c r="L72" s="121">
        <f>B72*'Total Transfusions'!G$17</f>
        <v>64684.291853997813</v>
      </c>
    </row>
    <row r="73" spans="1:12">
      <c r="A73" s="61">
        <v>18.608861815520001</v>
      </c>
      <c r="B73" s="61">
        <v>6.5711593739990004</v>
      </c>
      <c r="D73" s="61">
        <v>23.95001741758</v>
      </c>
      <c r="E73" s="61">
        <v>2.1832291372029999</v>
      </c>
      <c r="G73" s="1">
        <f t="shared" si="1"/>
        <v>0.59275976066040736</v>
      </c>
      <c r="J73" s="121">
        <f>B73*'Total Transfusions'!G$6</f>
        <v>44939.816898428187</v>
      </c>
      <c r="K73" s="121">
        <f>B73*'Total Transfusions'!G$13</f>
        <v>228640.33986243096</v>
      </c>
      <c r="L73" s="121">
        <f>B73*'Total Transfusions'!G$17</f>
        <v>64703.415863431255</v>
      </c>
    </row>
    <row r="74" spans="1:12">
      <c r="A74" s="61">
        <v>19.089652744049999</v>
      </c>
      <c r="B74" s="61">
        <v>6.5962914464700004</v>
      </c>
      <c r="D74" s="61">
        <v>24.18067624116</v>
      </c>
      <c r="E74" s="61">
        <v>2.2779634030359999</v>
      </c>
      <c r="G74" s="1">
        <f t="shared" si="1"/>
        <v>0.59502683111402566</v>
      </c>
      <c r="J74" s="121">
        <f>B74*'Total Transfusions'!G$6</f>
        <v>45111.693833812489</v>
      </c>
      <c r="K74" s="121">
        <f>B74*'Total Transfusions'!G$13</f>
        <v>229514.79827443563</v>
      </c>
      <c r="L74" s="121">
        <f>B74*'Total Transfusions'!G$17</f>
        <v>64950.880708529272</v>
      </c>
    </row>
    <row r="75" spans="1:12">
      <c r="A75" s="61">
        <v>19.17855416802</v>
      </c>
      <c r="B75" s="61">
        <v>6.5992943082739997</v>
      </c>
      <c r="D75" s="61">
        <v>24.30873394696</v>
      </c>
      <c r="E75" s="61">
        <v>2.3324439069510001</v>
      </c>
      <c r="G75" s="1">
        <f t="shared" si="1"/>
        <v>0.59529770806935833</v>
      </c>
      <c r="J75" s="121">
        <f>B75*'Total Transfusions'!G$6</f>
        <v>45132.230249376684</v>
      </c>
      <c r="K75" s="121">
        <f>B75*'Total Transfusions'!G$13</f>
        <v>229619.28141117751</v>
      </c>
      <c r="L75" s="121">
        <f>B75*'Total Transfusions'!G$17</f>
        <v>64980.448613525361</v>
      </c>
    </row>
    <row r="76" spans="1:12">
      <c r="A76" s="61">
        <v>19.693671685599998</v>
      </c>
      <c r="B76" s="61">
        <v>6.6144928034300001</v>
      </c>
      <c r="D76" s="61">
        <v>24.880953773200002</v>
      </c>
      <c r="E76" s="61">
        <v>2.3837389926150001</v>
      </c>
      <c r="G76" s="1">
        <f t="shared" si="1"/>
        <v>0.59666870758988688</v>
      </c>
      <c r="J76" s="121">
        <f>B76*'Total Transfusions'!G$6</f>
        <v>45236.171966594033</v>
      </c>
      <c r="K76" s="121">
        <f>B76*'Total Transfusions'!G$13</f>
        <v>230148.10576318082</v>
      </c>
      <c r="L76" s="121">
        <f>B76*'Total Transfusions'!G$17</f>
        <v>65130.10174117102</v>
      </c>
    </row>
    <row r="77" spans="1:12">
      <c r="A77" s="61">
        <v>20.09324645493</v>
      </c>
      <c r="B77" s="61">
        <v>6.6219736524549999</v>
      </c>
      <c r="D77" s="61">
        <v>25.348580226949998</v>
      </c>
      <c r="E77" s="61">
        <v>2.4376028462620001</v>
      </c>
      <c r="G77" s="1">
        <f t="shared" si="1"/>
        <v>0.59734352705860072</v>
      </c>
      <c r="J77" s="121">
        <f>B77*'Total Transfusions'!G$6</f>
        <v>45287.333103661942</v>
      </c>
      <c r="K77" s="121">
        <f>B77*'Total Transfusions'!G$13</f>
        <v>230408.39831829726</v>
      </c>
      <c r="L77" s="121">
        <f>B77*'Total Transfusions'!G$17</f>
        <v>65203.762484721294</v>
      </c>
    </row>
    <row r="78" spans="1:12">
      <c r="A78" s="61">
        <v>20.420731707320002</v>
      </c>
      <c r="B78" s="61">
        <v>6.5388946549040003</v>
      </c>
      <c r="D78" s="61">
        <v>25.58123130525</v>
      </c>
      <c r="E78" s="61">
        <v>2.4895145821939999</v>
      </c>
      <c r="G78" s="1">
        <f t="shared" si="1"/>
        <v>0.58984928077702437</v>
      </c>
      <c r="J78" s="121">
        <f>B78*'Total Transfusions'!G$6</f>
        <v>44719.160164070803</v>
      </c>
      <c r="K78" s="121">
        <f>B78*'Total Transfusions'!G$13</f>
        <v>227517.70443090631</v>
      </c>
      <c r="L78" s="121">
        <f>B78*'Total Transfusions'!G$17</f>
        <v>64385.718875958846</v>
      </c>
    </row>
    <row r="79" spans="1:12">
      <c r="A79" s="61">
        <v>21.953930977550002</v>
      </c>
      <c r="B79" s="61">
        <v>6.480304611038</v>
      </c>
      <c r="D79" s="61">
        <v>25.814325106809999</v>
      </c>
      <c r="E79" s="61">
        <v>2.53191020037</v>
      </c>
      <c r="G79" s="1">
        <f t="shared" si="1"/>
        <v>0.58456409160378453</v>
      </c>
      <c r="J79" s="121">
        <f>B79*'Total Transfusions'!G$6</f>
        <v>44318.465903963923</v>
      </c>
      <c r="K79" s="121">
        <f>B79*'Total Transfusions'!G$13</f>
        <v>225479.09194570576</v>
      </c>
      <c r="L79" s="121">
        <f>B79*'Total Transfusions'!G$17</f>
        <v>63808.8075947139</v>
      </c>
    </row>
    <row r="80" spans="1:12">
      <c r="A80" s="61">
        <v>22.042933973509999</v>
      </c>
      <c r="B80" s="61">
        <v>6.4420085592590004</v>
      </c>
      <c r="D80" s="61">
        <v>26.283501092000002</v>
      </c>
      <c r="E80" s="61">
        <v>2.552467641872</v>
      </c>
      <c r="G80" s="1">
        <f t="shared" si="1"/>
        <v>0.58110954771057444</v>
      </c>
      <c r="J80" s="121">
        <f>B80*'Total Transfusions'!G$6</f>
        <v>44056.561199340453</v>
      </c>
      <c r="K80" s="121">
        <f>B80*'Total Transfusions'!G$13</f>
        <v>224146.59918517616</v>
      </c>
      <c r="L80" s="121">
        <f>B80*'Total Transfusions'!G$17</f>
        <v>63431.722635553015</v>
      </c>
    </row>
    <row r="81" spans="1:12">
      <c r="A81" s="61">
        <v>22.150479260289998</v>
      </c>
      <c r="B81" s="61">
        <v>6.3877176681609997</v>
      </c>
      <c r="D81" s="61">
        <v>27.70975624191</v>
      </c>
      <c r="E81" s="61">
        <v>2.5484502930800002</v>
      </c>
      <c r="G81" s="1">
        <f t="shared" si="1"/>
        <v>0.57621216906219963</v>
      </c>
      <c r="J81" s="121">
        <f>B81*'Total Transfusions'!G$6</f>
        <v>43685.268621222407</v>
      </c>
      <c r="K81" s="121">
        <f>B81*'Total Transfusions'!G$13</f>
        <v>222257.57365930054</v>
      </c>
      <c r="L81" s="121">
        <f>B81*'Total Transfusions'!G$17</f>
        <v>62897.143285946942</v>
      </c>
    </row>
    <row r="82" spans="1:12">
      <c r="A82" s="61">
        <v>22.432878349540001</v>
      </c>
      <c r="B82" s="61">
        <v>6.2902198231869999</v>
      </c>
      <c r="D82" s="61">
        <v>27.729435291249999</v>
      </c>
      <c r="E82" s="61">
        <v>2.5465114935519999</v>
      </c>
      <c r="G82" s="1">
        <f t="shared" si="1"/>
        <v>0.56741725237209917</v>
      </c>
      <c r="J82" s="121">
        <f>B82*'Total Transfusions'!G$6</f>
        <v>43018.485934675504</v>
      </c>
      <c r="K82" s="121">
        <f>B82*'Total Transfusions'!G$13</f>
        <v>218865.18288897231</v>
      </c>
      <c r="L82" s="121">
        <f>B82*'Total Transfusions'!G$17</f>
        <v>61937.123409682412</v>
      </c>
    </row>
    <row r="83" spans="1:12">
      <c r="A83" s="61">
        <v>22.9268449771</v>
      </c>
      <c r="B83" s="61">
        <v>6.1920008448089998</v>
      </c>
      <c r="D83" s="61">
        <v>28.088151820619998</v>
      </c>
      <c r="E83" s="61">
        <v>2.499235033767</v>
      </c>
      <c r="G83" s="1">
        <f t="shared" si="1"/>
        <v>0.55855728492921208</v>
      </c>
      <c r="J83" s="121">
        <f>B83*'Total Transfusions'!G$6</f>
        <v>42346.771454317102</v>
      </c>
      <c r="K83" s="121">
        <f>B83*'Total Transfusions'!G$13</f>
        <v>215447.7006276008</v>
      </c>
      <c r="L83" s="121">
        <f>B83*'Total Transfusions'!G$17</f>
        <v>60970.002839023415</v>
      </c>
    </row>
    <row r="84" spans="1:12">
      <c r="A84" s="61">
        <v>23.158948102490001</v>
      </c>
      <c r="B84" s="61">
        <v>6.1429916517679999</v>
      </c>
      <c r="D84" s="61">
        <v>28.874428347830001</v>
      </c>
      <c r="E84" s="61">
        <v>2.4407152881499998</v>
      </c>
      <c r="G84" s="1">
        <f t="shared" si="1"/>
        <v>0.55413634854893024</v>
      </c>
      <c r="J84" s="121">
        <f>B84*'Total Transfusions'!G$6</f>
        <v>42011.600134273176</v>
      </c>
      <c r="K84" s="121">
        <f>B84*'Total Transfusions'!G$13</f>
        <v>213742.44925329753</v>
      </c>
      <c r="L84" s="121">
        <f>B84*'Total Transfusions'!G$17</f>
        <v>60487.430127271764</v>
      </c>
    </row>
    <row r="85" spans="1:12">
      <c r="A85" s="61">
        <v>23.75</v>
      </c>
      <c r="B85" s="61">
        <v>6.0287234042550004</v>
      </c>
      <c r="D85" s="61">
        <v>28.874428347830001</v>
      </c>
      <c r="E85" s="61">
        <v>2.4407152881499998</v>
      </c>
      <c r="G85" s="1">
        <f t="shared" si="1"/>
        <v>0.5438286364403333</v>
      </c>
      <c r="J85" s="121">
        <f>B85*'Total Transfusions'!G$6</f>
        <v>41230.125537741915</v>
      </c>
      <c r="K85" s="121">
        <f>B85*'Total Transfusions'!G$13</f>
        <v>209766.54036722879</v>
      </c>
      <c r="L85" s="121">
        <f>B85*'Total Transfusions'!G$17</f>
        <v>59362.279218883486</v>
      </c>
    </row>
    <row r="86" spans="1:12">
      <c r="A86" s="61">
        <v>25.194752567809999</v>
      </c>
      <c r="B86" s="61">
        <v>6.112127028902</v>
      </c>
      <c r="D86" s="61">
        <v>29.49569305791</v>
      </c>
      <c r="E86" s="61">
        <v>2.4258850316289999</v>
      </c>
      <c r="G86" s="1">
        <f t="shared" si="1"/>
        <v>0.55135216612058802</v>
      </c>
      <c r="J86" s="121">
        <f>B86*'Total Transfusions'!G$6</f>
        <v>41800.518585144207</v>
      </c>
      <c r="K86" s="121">
        <f>B86*'Total Transfusions'!G$13</f>
        <v>212668.52949878192</v>
      </c>
      <c r="L86" s="121">
        <f>B86*'Total Transfusions'!G$17</f>
        <v>60183.5192928049</v>
      </c>
    </row>
    <row r="87" spans="1:12">
      <c r="A87" s="61">
        <v>25.57575955966</v>
      </c>
      <c r="B87" s="61">
        <v>6.1460694565780001</v>
      </c>
      <c r="D87" s="61">
        <v>29.49569305791</v>
      </c>
      <c r="E87" s="61">
        <v>2.4258850316289999</v>
      </c>
      <c r="G87" s="1">
        <f t="shared" si="1"/>
        <v>0.55441398583311385</v>
      </c>
      <c r="J87" s="121">
        <f>B87*'Total Transfusions'!G$6</f>
        <v>42032.649081154268</v>
      </c>
      <c r="K87" s="121">
        <f>B87*'Total Transfusions'!G$13</f>
        <v>213849.53999600164</v>
      </c>
      <c r="L87" s="121">
        <f>B87*'Total Transfusions'!G$17</f>
        <v>60517.735964222833</v>
      </c>
    </row>
    <row r="88" spans="1:12">
      <c r="A88" s="61">
        <v>25.840260281279999</v>
      </c>
      <c r="B88" s="61">
        <v>6.177526698776</v>
      </c>
      <c r="D88" s="61">
        <v>30.053484532790002</v>
      </c>
      <c r="E88" s="61">
        <v>2.3606437251079999</v>
      </c>
      <c r="G88" s="1">
        <f t="shared" si="1"/>
        <v>0.55725162623947877</v>
      </c>
      <c r="J88" s="121">
        <f>B88*'Total Transfusions'!G$6</f>
        <v>42247.783523046113</v>
      </c>
      <c r="K88" s="121">
        <f>B88*'Total Transfusions'!G$13</f>
        <v>214944.07965604163</v>
      </c>
      <c r="L88" s="121">
        <f>B88*'Total Transfusions'!G$17</f>
        <v>60827.482069591635</v>
      </c>
    </row>
    <row r="89" spans="1:12">
      <c r="A89" s="61">
        <v>26.200901817590001</v>
      </c>
      <c r="B89" s="61">
        <v>6.215640396455</v>
      </c>
      <c r="D89" s="61">
        <v>30.053484532790002</v>
      </c>
      <c r="E89" s="61">
        <v>2.3606437251079999</v>
      </c>
      <c r="G89" s="1">
        <f t="shared" si="1"/>
        <v>0.56068972064995393</v>
      </c>
      <c r="J89" s="121">
        <f>B89*'Total Transfusions'!G$6</f>
        <v>42508.441117472095</v>
      </c>
      <c r="K89" s="121">
        <f>B89*'Total Transfusions'!G$13</f>
        <v>216270.22749309178</v>
      </c>
      <c r="L89" s="121">
        <f>B89*'Total Transfusions'!G$17</f>
        <v>61202.77146536787</v>
      </c>
    </row>
    <row r="90" spans="1:12">
      <c r="A90" s="61">
        <v>26.412693458740002</v>
      </c>
      <c r="B90" s="61">
        <v>6.230644335309</v>
      </c>
      <c r="D90" s="61">
        <v>30.527003633269999</v>
      </c>
      <c r="E90" s="61">
        <v>2.2878480514259998</v>
      </c>
      <c r="G90" s="1">
        <f t="shared" si="1"/>
        <v>0.56204316997264891</v>
      </c>
      <c r="J90" s="121">
        <f>B90*'Total Transfusions'!G$6</f>
        <v>42611.052274267648</v>
      </c>
      <c r="K90" s="121">
        <f>B90*'Total Transfusions'!G$13</f>
        <v>216792.28235184739</v>
      </c>
      <c r="L90" s="121">
        <f>B90*'Total Transfusions'!G$17</f>
        <v>61350.508879727524</v>
      </c>
    </row>
    <row r="91" spans="1:12">
      <c r="A91" s="61">
        <v>26.642703525809999</v>
      </c>
      <c r="B91" s="61">
        <v>6.2363397186489999</v>
      </c>
      <c r="D91" s="61">
        <v>31.46790126246</v>
      </c>
      <c r="E91" s="61">
        <v>2.2742452573329999</v>
      </c>
      <c r="G91" s="1">
        <f t="shared" si="1"/>
        <v>0.56255692924606515</v>
      </c>
      <c r="J91" s="121">
        <f>B91*'Total Transfusions'!G$6</f>
        <v>42650.002704457896</v>
      </c>
      <c r="K91" s="121">
        <f>B91*'Total Transfusions'!G$13</f>
        <v>216990.45048449945</v>
      </c>
      <c r="L91" s="121">
        <f>B91*'Total Transfusions'!G$17</f>
        <v>61406.588900889059</v>
      </c>
    </row>
    <row r="92" spans="1:12">
      <c r="A92" s="61">
        <v>26.642703525809999</v>
      </c>
      <c r="B92" s="61">
        <v>6.2363397186489999</v>
      </c>
      <c r="D92" s="61">
        <v>31.932539334139999</v>
      </c>
      <c r="E92" s="61">
        <v>2.3923429058310002</v>
      </c>
      <c r="G92" s="1">
        <f t="shared" si="1"/>
        <v>0.56255692924606515</v>
      </c>
      <c r="J92" s="121">
        <f>B92*'Total Transfusions'!G$6</f>
        <v>42650.002704457896</v>
      </c>
      <c r="K92" s="121">
        <f>B92*'Total Transfusions'!G$13</f>
        <v>216990.45048449945</v>
      </c>
      <c r="L92" s="121">
        <f>B92*'Total Transfusions'!G$17</f>
        <v>61406.588900889059</v>
      </c>
    </row>
    <row r="93" spans="1:12">
      <c r="A93" s="61">
        <v>27.102919435899999</v>
      </c>
      <c r="B93" s="61">
        <v>6.2408437656710003</v>
      </c>
      <c r="D93" s="61">
        <v>31.934974312120001</v>
      </c>
      <c r="E93" s="61">
        <v>2.3400042581739999</v>
      </c>
      <c r="G93" s="1">
        <f t="shared" si="1"/>
        <v>0.56296322251682773</v>
      </c>
      <c r="J93" s="121">
        <f>B93*'Total Transfusions'!G$6</f>
        <v>42680.805647584115</v>
      </c>
      <c r="K93" s="121">
        <f>B93*'Total Transfusions'!G$13</f>
        <v>217147.16664115535</v>
      </c>
      <c r="L93" s="121">
        <f>B93*'Total Transfusions'!G$17</f>
        <v>61450.938339237196</v>
      </c>
    </row>
    <row r="94" spans="1:12">
      <c r="A94" s="61">
        <v>27.368610871630001</v>
      </c>
      <c r="B94" s="61">
        <v>6.2390469652649996</v>
      </c>
      <c r="D94" s="61">
        <v>32.398726937269998</v>
      </c>
      <c r="E94" s="61">
        <v>2.4771341421840001</v>
      </c>
      <c r="G94" s="1">
        <f t="shared" si="1"/>
        <v>0.56280113985865476</v>
      </c>
      <c r="J94" s="121">
        <f>B94*'Total Transfusions'!G$6</f>
        <v>42668.51742313955</v>
      </c>
      <c r="K94" s="121">
        <f>B94*'Total Transfusions'!G$13</f>
        <v>217084.6478325082</v>
      </c>
      <c r="L94" s="121">
        <f>B94*'Total Transfusions'!G$17</f>
        <v>61433.246008664137</v>
      </c>
    </row>
    <row r="95" spans="1:12">
      <c r="A95" s="61">
        <v>27.715926780389999</v>
      </c>
      <c r="B95" s="61">
        <v>6.2334650753330001</v>
      </c>
      <c r="D95" s="61">
        <v>32.400719191980002</v>
      </c>
      <c r="E95" s="61">
        <v>2.434311612283</v>
      </c>
      <c r="G95" s="1">
        <f t="shared" si="1"/>
        <v>0.5622976184019669</v>
      </c>
      <c r="J95" s="121">
        <f>B95*'Total Transfusions'!G$6</f>
        <v>42630.343168458741</v>
      </c>
      <c r="K95" s="121">
        <f>B95*'Total Transfusions'!G$13</f>
        <v>216890.42864857288</v>
      </c>
      <c r="L95" s="121">
        <f>B95*'Total Transfusions'!G$17</f>
        <v>61378.283508895351</v>
      </c>
    </row>
    <row r="96" spans="1:12">
      <c r="A96" s="61">
        <v>28.18902439024</v>
      </c>
      <c r="B96" s="61">
        <v>6.233601453036</v>
      </c>
      <c r="D96" s="61">
        <v>32.8669067951</v>
      </c>
      <c r="E96" s="61">
        <v>2.5191028486359999</v>
      </c>
      <c r="G96" s="1">
        <f t="shared" si="1"/>
        <v>0.56230992052553264</v>
      </c>
      <c r="J96" s="121">
        <f>B96*'Total Transfusions'!G$6</f>
        <v>42631.275848470439</v>
      </c>
      <c r="K96" s="121">
        <f>B96*'Total Transfusions'!G$13</f>
        <v>216895.17384536218</v>
      </c>
      <c r="L96" s="121">
        <f>B96*'Total Transfusions'!G$17</f>
        <v>61379.626362222974</v>
      </c>
    </row>
    <row r="97" spans="1:12">
      <c r="A97" s="61">
        <v>28.293877342910001</v>
      </c>
      <c r="B97" s="61">
        <v>6.1961138045039998</v>
      </c>
      <c r="D97" s="61">
        <v>33.335086652939999</v>
      </c>
      <c r="E97" s="61">
        <v>2.5610715550880001</v>
      </c>
      <c r="G97" s="1">
        <f t="shared" si="1"/>
        <v>0.5589282996719166</v>
      </c>
      <c r="H97" t="s">
        <v>313</v>
      </c>
      <c r="J97" s="121">
        <f>B97*'Total Transfusions'!G$6</f>
        <v>42374.899771571938</v>
      </c>
      <c r="K97" s="121">
        <f>B97*'Total Transfusions'!G$13</f>
        <v>215590.80908822137</v>
      </c>
      <c r="L97" s="121">
        <f>B97*'Total Transfusions'!G$17</f>
        <v>61010.501406540759</v>
      </c>
    </row>
    <row r="98" spans="1:12">
      <c r="A98" s="61">
        <v>28.299187180739999</v>
      </c>
      <c r="B98" s="61">
        <v>6.195625900304</v>
      </c>
      <c r="D98" s="61">
        <v>33.568180454500002</v>
      </c>
      <c r="E98" s="61">
        <v>2.6034671732649999</v>
      </c>
      <c r="G98" s="1">
        <f t="shared" si="1"/>
        <v>0.55888428765510845</v>
      </c>
      <c r="H98">
        <f>MAX(B:B)</f>
        <v>11.085704209539999</v>
      </c>
      <c r="J98" s="121">
        <f>B98*'Total Transfusions'!G$6</f>
        <v>42371.563020145892</v>
      </c>
      <c r="K98" s="121">
        <f>B98*'Total Transfusions'!G$13</f>
        <v>215573.83269550905</v>
      </c>
      <c r="L98" s="121">
        <f>B98*'Total Transfusions'!G$17</f>
        <v>61005.697221075556</v>
      </c>
    </row>
    <row r="99" spans="1:12">
      <c r="A99" s="61">
        <v>28.904508693010001</v>
      </c>
      <c r="B99" s="61">
        <v>6.1320235529240001</v>
      </c>
      <c r="D99" s="61">
        <v>34.745045159279996</v>
      </c>
      <c r="E99" s="61">
        <v>2.570500393114</v>
      </c>
      <c r="G99" s="1">
        <f t="shared" si="1"/>
        <v>0.55314695729000041</v>
      </c>
      <c r="J99" s="121">
        <f>B99*'Total Transfusions'!G$6</f>
        <v>41936.589877221195</v>
      </c>
      <c r="K99" s="121">
        <f>B99*'Total Transfusions'!G$13</f>
        <v>213360.81951269807</v>
      </c>
      <c r="L99" s="121">
        <f>B99*'Total Transfusions'!G$17</f>
        <v>60379.431915640707</v>
      </c>
    </row>
    <row r="100" spans="1:12">
      <c r="A100" s="61">
        <v>29.031708808059999</v>
      </c>
      <c r="B100" s="61">
        <v>6.1186632709569997</v>
      </c>
      <c r="D100" s="61">
        <v>34.745602990599998</v>
      </c>
      <c r="E100" s="61">
        <v>2.5585100847410001</v>
      </c>
      <c r="G100" s="1">
        <f t="shared" si="1"/>
        <v>0.55194177612022843</v>
      </c>
      <c r="J100" s="121">
        <f>B100*'Total Transfusions'!G$6</f>
        <v>41845.219604315607</v>
      </c>
      <c r="K100" s="121">
        <f>B100*'Total Transfusions'!G$13</f>
        <v>212895.95490727093</v>
      </c>
      <c r="L100" s="121">
        <f>B100*'Total Transfusions'!G$17</f>
        <v>60247.878892656052</v>
      </c>
    </row>
    <row r="101" spans="1:12">
      <c r="A101" s="61">
        <v>29.45614184503</v>
      </c>
      <c r="B101" s="61">
        <v>6.0764085159560004</v>
      </c>
      <c r="D101" s="61">
        <v>35.217767357870002</v>
      </c>
      <c r="E101" s="61">
        <v>2.5148337313920002</v>
      </c>
      <c r="G101" s="1">
        <f t="shared" si="1"/>
        <v>0.54813013238498998</v>
      </c>
      <c r="J101" s="121">
        <f>B101*'Total Transfusions'!G$6</f>
        <v>41556.241534426365</v>
      </c>
      <c r="K101" s="121">
        <f>B101*'Total Transfusions'!G$13</f>
        <v>211425.72096614027</v>
      </c>
      <c r="L101" s="121">
        <f>B101*'Total Transfusions'!G$17</f>
        <v>59831.814263961278</v>
      </c>
    </row>
    <row r="102" spans="1:12">
      <c r="A102" s="61">
        <v>29.645644057249999</v>
      </c>
      <c r="B102" s="61">
        <v>6.0614543860119996</v>
      </c>
      <c r="D102" s="61">
        <v>35.218962710699998</v>
      </c>
      <c r="E102" s="61">
        <v>2.4891402134509999</v>
      </c>
      <c r="G102" s="1">
        <f t="shared" si="1"/>
        <v>0.54678117613815702</v>
      </c>
      <c r="J102" s="121">
        <f>B102*'Total Transfusions'!G$6</f>
        <v>41453.971018173506</v>
      </c>
      <c r="K102" s="121">
        <f>B102*'Total Transfusions'!G$13</f>
        <v>210905.39918452711</v>
      </c>
      <c r="L102" s="121">
        <f>B102*'Total Transfusions'!G$17</f>
        <v>59684.567296786656</v>
      </c>
    </row>
    <row r="103" spans="1:12">
      <c r="A103" s="61">
        <v>30.06733283518</v>
      </c>
      <c r="B103" s="61">
        <v>6.0270387028880004</v>
      </c>
      <c r="D103" s="61">
        <v>35.219759612579999</v>
      </c>
      <c r="E103" s="61">
        <v>2.4720112014910001</v>
      </c>
      <c r="G103" s="1">
        <f t="shared" si="1"/>
        <v>0.54367666581806551</v>
      </c>
      <c r="J103" s="121">
        <f>B103*'Total Transfusions'!G$6</f>
        <v>41218.603952789788</v>
      </c>
      <c r="K103" s="121">
        <f>B103*'Total Transfusions'!G$13</f>
        <v>209707.92199089754</v>
      </c>
      <c r="L103" s="121">
        <f>B103*'Total Transfusions'!G$17</f>
        <v>59345.690679943764</v>
      </c>
    </row>
    <row r="104" spans="1:12">
      <c r="A104" s="61">
        <v>30.147435531540001</v>
      </c>
      <c r="B104" s="61">
        <v>6.0149004172809999</v>
      </c>
      <c r="D104" s="61">
        <v>35.2217518673</v>
      </c>
      <c r="E104" s="61">
        <v>2.42918867159</v>
      </c>
      <c r="G104" s="1">
        <f t="shared" si="1"/>
        <v>0.54258171637889907</v>
      </c>
      <c r="J104" s="121">
        <f>B104*'Total Transfusions'!G$6</f>
        <v>41135.590849379478</v>
      </c>
      <c r="K104" s="121">
        <f>B104*'Total Transfusions'!G$13</f>
        <v>209285.57616292793</v>
      </c>
      <c r="L104" s="121">
        <f>B104*'Total Transfusions'!G$17</f>
        <v>59226.170136186069</v>
      </c>
    </row>
    <row r="105" spans="1:12">
      <c r="A105" s="61">
        <v>30.295798581180001</v>
      </c>
      <c r="B105" s="61">
        <v>6.0042619580550003</v>
      </c>
      <c r="D105" s="61">
        <v>35.2217518673</v>
      </c>
      <c r="E105" s="61">
        <v>2.42918867159</v>
      </c>
      <c r="G105" s="1">
        <f t="shared" si="1"/>
        <v>0.54162206067954854</v>
      </c>
      <c r="J105" s="121">
        <f>B105*'Total Transfusions'!G$6</f>
        <v>41062.834980515669</v>
      </c>
      <c r="K105" s="121">
        <f>B105*'Total Transfusions'!G$13</f>
        <v>208915.41607479041</v>
      </c>
      <c r="L105" s="121">
        <f>B105*'Total Transfusions'!G$17</f>
        <v>59121.417745889514</v>
      </c>
    </row>
    <row r="106" spans="1:12">
      <c r="A106" s="61">
        <v>30.40843681718</v>
      </c>
      <c r="B106" s="61">
        <v>5.9948357146389997</v>
      </c>
      <c r="D106" s="61">
        <v>35.69391623456</v>
      </c>
      <c r="E106" s="61">
        <v>2.38551231824</v>
      </c>
      <c r="G106" s="1">
        <f t="shared" si="1"/>
        <v>0.54077175444389336</v>
      </c>
      <c r="J106" s="121">
        <f>B106*'Total Transfusions'!G$6</f>
        <v>40998.369392474808</v>
      </c>
      <c r="K106" s="121">
        <f>B106*'Total Transfusions'!G$13</f>
        <v>208587.43445456246</v>
      </c>
      <c r="L106" s="121">
        <f>B106*'Total Transfusions'!G$17</f>
        <v>59028.601529897445</v>
      </c>
    </row>
    <row r="107" spans="1:12">
      <c r="A107" s="61">
        <v>30.44778355831</v>
      </c>
      <c r="B107" s="61">
        <v>5.9847103752680004</v>
      </c>
      <c r="D107" s="61">
        <v>35.695111587390002</v>
      </c>
      <c r="E107" s="61">
        <v>2.3598188002990002</v>
      </c>
      <c r="G107" s="1">
        <f t="shared" si="1"/>
        <v>0.53985838537147257</v>
      </c>
      <c r="J107" s="121">
        <f>B107*'Total Transfusions'!G$6</f>
        <v>40929.122723589004</v>
      </c>
      <c r="K107" s="121">
        <f>B107*'Total Transfusions'!G$13</f>
        <v>208235.12812576329</v>
      </c>
      <c r="L107" s="121">
        <f>B107*'Total Transfusions'!G$17</f>
        <v>58928.901612912865</v>
      </c>
    </row>
    <row r="108" spans="1:12">
      <c r="A108" s="61">
        <v>30.57183148392</v>
      </c>
      <c r="B108" s="61">
        <v>5.9709497344729998</v>
      </c>
      <c r="D108" s="61">
        <v>35.695908489280001</v>
      </c>
      <c r="E108" s="61">
        <v>2.3426897883389999</v>
      </c>
      <c r="G108" s="1">
        <f t="shared" si="1"/>
        <v>0.5386170893261425</v>
      </c>
      <c r="J108" s="121">
        <f>B108*'Total Transfusions'!G$6</f>
        <v>40835.014417499326</v>
      </c>
      <c r="K108" s="121">
        <f>B108*'Total Transfusions'!G$13</f>
        <v>207756.33322686877</v>
      </c>
      <c r="L108" s="121">
        <f>B108*'Total Transfusions'!G$17</f>
        <v>58793.406426564281</v>
      </c>
    </row>
    <row r="109" spans="1:12">
      <c r="A109" s="61">
        <v>30.790422905380002</v>
      </c>
      <c r="B109" s="61">
        <v>5.9550322615419997</v>
      </c>
      <c r="D109" s="61">
        <v>35.931990672909997</v>
      </c>
      <c r="E109" s="61">
        <v>2.3208516116640001</v>
      </c>
      <c r="G109" s="1">
        <f t="shared" si="1"/>
        <v>0.53718123350407376</v>
      </c>
      <c r="J109" s="121">
        <f>B109*'Total Transfusions'!G$6</f>
        <v>40726.155648704997</v>
      </c>
      <c r="K109" s="121">
        <f>B109*'Total Transfusions'!G$13</f>
        <v>207202.49238789972</v>
      </c>
      <c r="L109" s="121">
        <f>B109*'Total Transfusions'!G$17</f>
        <v>58636.673830087529</v>
      </c>
    </row>
    <row r="110" spans="1:12">
      <c r="A110" s="61">
        <v>31.304931261170001</v>
      </c>
      <c r="B110" s="61">
        <v>5.9431538914880004</v>
      </c>
      <c r="D110" s="61">
        <v>36.168072856549998</v>
      </c>
      <c r="E110" s="61">
        <v>2.2990134349889999</v>
      </c>
      <c r="G110" s="1">
        <f t="shared" si="1"/>
        <v>0.53610973007682394</v>
      </c>
      <c r="J110" s="121">
        <f>B110*'Total Transfusions'!G$6</f>
        <v>40644.920094231806</v>
      </c>
      <c r="K110" s="121">
        <f>B110*'Total Transfusions'!G$13</f>
        <v>206789.19019697973</v>
      </c>
      <c r="L110" s="121">
        <f>B110*'Total Transfusions'!G$17</f>
        <v>58519.712564405134</v>
      </c>
    </row>
    <row r="111" spans="1:12">
      <c r="A111" s="61">
        <v>32.57306884015</v>
      </c>
      <c r="B111" s="61">
        <v>6.0168762105370002</v>
      </c>
      <c r="D111" s="61">
        <v>36.169268209370003</v>
      </c>
      <c r="E111" s="61">
        <v>2.2733199170480001</v>
      </c>
      <c r="G111" s="1">
        <f t="shared" si="1"/>
        <v>0.54275994531399008</v>
      </c>
      <c r="J111" s="121">
        <f>B111*'Total Transfusions'!G$6</f>
        <v>41149.10319660775</v>
      </c>
      <c r="K111" s="121">
        <f>B111*'Total Transfusions'!G$13</f>
        <v>209354.32294197232</v>
      </c>
      <c r="L111" s="121">
        <f>B111*'Total Transfusions'!G$17</f>
        <v>59245.624933342413</v>
      </c>
    </row>
    <row r="112" spans="1:12">
      <c r="A112" s="61">
        <v>32.780701490390001</v>
      </c>
      <c r="B112" s="61">
        <v>6.0434266335869999</v>
      </c>
      <c r="D112" s="61">
        <v>36.170065111260001</v>
      </c>
      <c r="E112" s="61">
        <v>2.2561909050879998</v>
      </c>
      <c r="G112" s="1">
        <f t="shared" si="1"/>
        <v>0.54515495987942941</v>
      </c>
      <c r="J112" s="121">
        <f>B112*'Total Transfusions'!G$6</f>
        <v>41330.680157769879</v>
      </c>
      <c r="K112" s="121">
        <f>B112*'Total Transfusions'!G$13</f>
        <v>210278.13218234217</v>
      </c>
      <c r="L112" s="121">
        <f>B112*'Total Transfusions'!G$17</f>
        <v>59507.05567427857</v>
      </c>
    </row>
    <row r="113" spans="1:12">
      <c r="A113" s="61">
        <v>32.858707967809998</v>
      </c>
      <c r="B113" s="61">
        <v>6.0536956278409999</v>
      </c>
      <c r="D113" s="61">
        <v>36.406147294889998</v>
      </c>
      <c r="E113" s="61">
        <v>2.234352728413</v>
      </c>
      <c r="G113" s="1">
        <f t="shared" si="1"/>
        <v>0.54608128752266227</v>
      </c>
      <c r="J113" s="121">
        <f>B113*'Total Transfusions'!G$6</f>
        <v>41400.909274922604</v>
      </c>
      <c r="K113" s="121">
        <f>B113*'Total Transfusions'!G$13</f>
        <v>210635.43691391972</v>
      </c>
      <c r="L113" s="121">
        <f>B113*'Total Transfusions'!G$17</f>
        <v>59608.170099891933</v>
      </c>
    </row>
    <row r="114" spans="1:12">
      <c r="A114" s="61">
        <v>32.889232727829999</v>
      </c>
      <c r="B114" s="61">
        <v>6.0573524675129997</v>
      </c>
      <c r="D114" s="61">
        <v>36.642229478529998</v>
      </c>
      <c r="E114" s="61">
        <v>2.2125145517379998</v>
      </c>
      <c r="G114" s="1">
        <f t="shared" si="1"/>
        <v>0.54641115738053314</v>
      </c>
      <c r="J114" s="121">
        <f>B114*'Total Transfusions'!G$6</f>
        <v>41425.918211083372</v>
      </c>
      <c r="K114" s="121">
        <f>B114*'Total Transfusions'!G$13</f>
        <v>210762.67489702767</v>
      </c>
      <c r="L114" s="121">
        <f>B114*'Total Transfusions'!G$17</f>
        <v>59644.177447237598</v>
      </c>
    </row>
    <row r="115" spans="1:12">
      <c r="A115" s="61">
        <v>33.049908290810002</v>
      </c>
      <c r="B115" s="61">
        <v>6.0792919837330004</v>
      </c>
      <c r="D115" s="61">
        <v>36.878311662160002</v>
      </c>
      <c r="E115" s="61">
        <v>2.1906763750630001</v>
      </c>
      <c r="G115" s="1">
        <f t="shared" si="1"/>
        <v>0.54839023925077834</v>
      </c>
      <c r="J115" s="121">
        <f>B115*'Total Transfusions'!G$6</f>
        <v>41575.961420454943</v>
      </c>
      <c r="K115" s="121">
        <f>B115*'Total Transfusions'!G$13</f>
        <v>211526.04984495646</v>
      </c>
      <c r="L115" s="121">
        <f>B115*'Total Transfusions'!G$17</f>
        <v>59860.206546675079</v>
      </c>
    </row>
    <row r="116" spans="1:12">
      <c r="A116" s="61">
        <v>33.147982616299998</v>
      </c>
      <c r="B116" s="61">
        <v>6.0921387770360003</v>
      </c>
      <c r="D116" s="61">
        <v>37.348483774709997</v>
      </c>
      <c r="E116" s="61">
        <v>2.1898225516140002</v>
      </c>
      <c r="G116" s="1">
        <f t="shared" si="1"/>
        <v>0.54954910052473727</v>
      </c>
      <c r="J116" s="121">
        <f>B116*'Total Transfusions'!G$6</f>
        <v>41663.819971116973</v>
      </c>
      <c r="K116" s="121">
        <f>B116*'Total Transfusions'!G$13</f>
        <v>211973.04785851287</v>
      </c>
      <c r="L116" s="121">
        <f>B116*'Total Transfusions'!G$17</f>
        <v>59986.703464842154</v>
      </c>
    </row>
    <row r="117" spans="1:12">
      <c r="A117" s="61">
        <v>35.921712230719997</v>
      </c>
      <c r="B117" s="61">
        <v>6.1261960873080001</v>
      </c>
      <c r="D117" s="61">
        <v>37.348483774709997</v>
      </c>
      <c r="E117" s="61">
        <v>2.1898225516140002</v>
      </c>
      <c r="G117" s="1">
        <f t="shared" si="1"/>
        <v>0.55262128336745564</v>
      </c>
      <c r="J117" s="121">
        <f>B117*'Total Transfusions'!G$6</f>
        <v>41896.736143220893</v>
      </c>
      <c r="K117" s="121">
        <f>B117*'Total Transfusions'!G$13</f>
        <v>213158.05564057973</v>
      </c>
      <c r="L117" s="121">
        <f>B117*'Total Transfusions'!G$17</f>
        <v>60322.051336397133</v>
      </c>
    </row>
    <row r="118" spans="1:12">
      <c r="A118" s="61">
        <v>36.004162212529998</v>
      </c>
      <c r="B118" s="61">
        <v>6.1134389606830002</v>
      </c>
      <c r="D118" s="61">
        <v>38.05174968883</v>
      </c>
      <c r="E118" s="61">
        <v>2.231364346341</v>
      </c>
      <c r="G118" s="1">
        <f t="shared" si="1"/>
        <v>0.55147051058984342</v>
      </c>
      <c r="J118" s="121">
        <f>B118*'Total Transfusions'!G$6</f>
        <v>41809.490818302125</v>
      </c>
      <c r="K118" s="121">
        <f>B118*'Total Transfusions'!G$13</f>
        <v>212714.17753609343</v>
      </c>
      <c r="L118" s="121">
        <f>B118*'Total Transfusions'!G$17</f>
        <v>60196.437327930696</v>
      </c>
    </row>
    <row r="119" spans="1:12">
      <c r="A119" s="61">
        <v>36.338517643510002</v>
      </c>
      <c r="B119" s="61">
        <v>6.0629290016240001</v>
      </c>
      <c r="D119" s="61">
        <v>38.516941164599999</v>
      </c>
      <c r="E119" s="61">
        <v>2.3375668476449998</v>
      </c>
      <c r="G119" s="1">
        <f t="shared" si="1"/>
        <v>0.54691419570859912</v>
      </c>
      <c r="J119" s="121">
        <f>B119*'Total Transfusions'!G$6</f>
        <v>41464.055837583161</v>
      </c>
      <c r="K119" s="121">
        <f>B119*'Total Transfusions'!G$13</f>
        <v>210956.70772773918</v>
      </c>
      <c r="L119" s="121">
        <f>B119*'Total Transfusions'!G$17</f>
        <v>59699.087210511389</v>
      </c>
    </row>
    <row r="120" spans="1:12">
      <c r="A120" s="61">
        <v>36.379900665299999</v>
      </c>
      <c r="B120" s="61">
        <v>6.057299054185</v>
      </c>
      <c r="D120" s="61">
        <v>38.519376142580001</v>
      </c>
      <c r="E120" s="61">
        <v>2.285228199988</v>
      </c>
      <c r="G120" s="1">
        <f t="shared" si="1"/>
        <v>0.54640633916357639</v>
      </c>
      <c r="J120" s="121">
        <f>B120*'Total Transfusions'!G$6</f>
        <v>41425.552920113601</v>
      </c>
      <c r="K120" s="121">
        <f>B120*'Total Transfusions'!G$13</f>
        <v>210760.81640588905</v>
      </c>
      <c r="L120" s="121">
        <f>B120*'Total Transfusions'!G$17</f>
        <v>59643.651508879157</v>
      </c>
    </row>
    <row r="121" spans="1:12">
      <c r="A121" s="61">
        <v>36.619801385869998</v>
      </c>
      <c r="B121" s="61">
        <v>6.0226169054109997</v>
      </c>
      <c r="D121" s="61">
        <v>38.983128767719997</v>
      </c>
      <c r="E121" s="61">
        <v>2.4223580839980001</v>
      </c>
      <c r="G121" s="1">
        <f t="shared" si="1"/>
        <v>0.54327779197176573</v>
      </c>
      <c r="J121" s="121">
        <f>B121*'Total Transfusions'!G$6</f>
        <v>41188.363510020339</v>
      </c>
      <c r="K121" s="121">
        <f>B121*'Total Transfusions'!G$13</f>
        <v>209554.0676677252</v>
      </c>
      <c r="L121" s="121">
        <f>B121*'Total Transfusions'!G$17</f>
        <v>59302.151117937356</v>
      </c>
    </row>
    <row r="122" spans="1:12">
      <c r="A122" s="61">
        <v>36.873985289259998</v>
      </c>
      <c r="B122" s="61">
        <v>5.9844293457589997</v>
      </c>
      <c r="D122" s="61">
        <v>38.985121022439998</v>
      </c>
      <c r="E122" s="61">
        <v>2.379535554097</v>
      </c>
      <c r="G122" s="1">
        <f t="shared" si="1"/>
        <v>0.53983303474839184</v>
      </c>
      <c r="J122" s="121">
        <f>B122*'Total Transfusions'!G$6</f>
        <v>40927.20077740588</v>
      </c>
      <c r="K122" s="121">
        <f>B122*'Total Transfusions'!G$13</f>
        <v>208225.34983873781</v>
      </c>
      <c r="L122" s="121">
        <f>B122*'Total Transfusions'!G$17</f>
        <v>58926.134434679028</v>
      </c>
    </row>
    <row r="123" spans="1:12">
      <c r="A123" s="61">
        <v>37.1481145168</v>
      </c>
      <c r="B123" s="61">
        <v>5.9447873239589999</v>
      </c>
      <c r="D123" s="61">
        <v>39.214230314570003</v>
      </c>
      <c r="E123" s="61">
        <v>2.507576232076</v>
      </c>
      <c r="G123" s="1">
        <f t="shared" si="1"/>
        <v>0.53625707592334171</v>
      </c>
      <c r="J123" s="121">
        <f>B123*'Total Transfusions'!G$6</f>
        <v>40656.09105387298</v>
      </c>
      <c r="K123" s="121">
        <f>B123*'Total Transfusions'!G$13</f>
        <v>206846.0246966556</v>
      </c>
      <c r="L123" s="121">
        <f>B123*'Total Transfusions'!G$17</f>
        <v>58535.796280297662</v>
      </c>
    </row>
    <row r="124" spans="1:12">
      <c r="A124" s="61">
        <v>37.321522020590002</v>
      </c>
      <c r="B124" s="61">
        <v>5.923597764538</v>
      </c>
      <c r="D124" s="61">
        <v>39.216222569279999</v>
      </c>
      <c r="E124" s="61">
        <v>2.4647537021749999</v>
      </c>
      <c r="G124" s="1">
        <f t="shared" si="1"/>
        <v>0.5343456448567645</v>
      </c>
      <c r="J124" s="121">
        <f>B124*'Total Transfusions'!G$6</f>
        <v>40511.176760010923</v>
      </c>
      <c r="K124" s="121">
        <f>B124*'Total Transfusions'!G$13</f>
        <v>206108.74413597974</v>
      </c>
      <c r="L124" s="121">
        <f>B124*'Total Transfusions'!G$17</f>
        <v>58327.151686985133</v>
      </c>
    </row>
    <row r="125" spans="1:12">
      <c r="A125" s="61">
        <v>37.838007903769999</v>
      </c>
      <c r="B125" s="61">
        <v>5.8970210107409997</v>
      </c>
      <c r="D125" s="61">
        <v>39.447324116129998</v>
      </c>
      <c r="E125" s="61">
        <v>2.5499718502520001</v>
      </c>
      <c r="G125" s="1">
        <f t="shared" si="1"/>
        <v>0.53194825509291632</v>
      </c>
      <c r="J125" s="121">
        <f>B125*'Total Transfusions'!G$6</f>
        <v>40329.419724240695</v>
      </c>
      <c r="K125" s="121">
        <f>B125*'Total Transfusions'!G$13</f>
        <v>205184.01872989233</v>
      </c>
      <c r="L125" s="121">
        <f>B125*'Total Transfusions'!G$17</f>
        <v>58065.461678364809</v>
      </c>
    </row>
    <row r="126" spans="1:12">
      <c r="A126" s="61">
        <v>38.263938587299997</v>
      </c>
      <c r="B126" s="61">
        <v>5.8880854427419997</v>
      </c>
      <c r="D126" s="61">
        <v>39.758447894</v>
      </c>
      <c r="E126" s="61">
        <v>2.599362252837</v>
      </c>
      <c r="G126" s="1">
        <f t="shared" si="1"/>
        <v>0.53114221085521152</v>
      </c>
      <c r="J126" s="121">
        <f>B126*'Total Transfusions'!G$6</f>
        <v>40268.309839834692</v>
      </c>
      <c r="K126" s="121">
        <f>B126*'Total Transfusions'!G$13</f>
        <v>204873.10992554354</v>
      </c>
      <c r="L126" s="121">
        <f>B126*'Total Transfusions'!G$17</f>
        <v>57977.476934834929</v>
      </c>
    </row>
    <row r="127" spans="1:12">
      <c r="A127" s="61">
        <v>38.682442305359999</v>
      </c>
      <c r="B127" s="61">
        <v>5.8896100999170002</v>
      </c>
      <c r="D127" s="61">
        <v>39.913511719260001</v>
      </c>
      <c r="E127" s="61">
        <v>2.634763086605</v>
      </c>
      <c r="G127" s="1">
        <f t="shared" si="1"/>
        <v>0.53127974448827453</v>
      </c>
      <c r="J127" s="121">
        <f>B127*'Total Transfusions'!G$6</f>
        <v>40278.736890888809</v>
      </c>
      <c r="K127" s="121">
        <f>B127*'Total Transfusions'!G$13</f>
        <v>204926.15964094768</v>
      </c>
      <c r="L127" s="121">
        <f>B127*'Total Transfusions'!G$17</f>
        <v>57992.489586579999</v>
      </c>
    </row>
    <row r="128" spans="1:12">
      <c r="A128" s="61">
        <v>39.227119342910001</v>
      </c>
      <c r="B128" s="61">
        <v>5.9115723511549998</v>
      </c>
      <c r="D128" s="61">
        <v>40.3816915771</v>
      </c>
      <c r="E128" s="61">
        <v>2.6767317930569998</v>
      </c>
      <c r="G128" s="1">
        <f t="shared" si="1"/>
        <v>0.53326087719963622</v>
      </c>
      <c r="J128" s="121">
        <f>B128*'Total Transfusions'!G$6</f>
        <v>40428.935583865008</v>
      </c>
      <c r="K128" s="121">
        <f>B128*'Total Transfusions'!G$13</f>
        <v>205690.32564292738</v>
      </c>
      <c r="L128" s="121">
        <f>B128*'Total Transfusions'!G$17</f>
        <v>58208.742548085123</v>
      </c>
    </row>
    <row r="129" spans="1:12">
      <c r="A129" s="61">
        <v>39.314658146230002</v>
      </c>
      <c r="B129" s="61">
        <v>5.9186021337049999</v>
      </c>
      <c r="D129" s="61">
        <v>41.793642338150001</v>
      </c>
      <c r="E129" s="61">
        <v>2.6433381011820001</v>
      </c>
      <c r="G129" s="1">
        <f t="shared" si="1"/>
        <v>0.53389500764521947</v>
      </c>
      <c r="J129" s="121">
        <f>B129*'Total Transfusions'!G$6</f>
        <v>40477.011900790574</v>
      </c>
      <c r="K129" s="121">
        <f>B129*'Total Transfusions'!G$13</f>
        <v>205934.92355631094</v>
      </c>
      <c r="L129" s="121">
        <f>B129*'Total Transfusions'!G$17</f>
        <v>58277.961831604851</v>
      </c>
    </row>
    <row r="130" spans="1:12">
      <c r="A130" s="61">
        <v>39.823639935599999</v>
      </c>
      <c r="B130" s="61">
        <v>5.9981505716030004</v>
      </c>
      <c r="D130" s="61">
        <v>41.794200169470002</v>
      </c>
      <c r="E130" s="61">
        <v>2.6313477928090001</v>
      </c>
      <c r="G130" s="1">
        <f t="shared" ref="G130:G193" si="2">B130/H$98</f>
        <v>0.5410707753181061</v>
      </c>
      <c r="J130" s="121">
        <f>B130*'Total Transfusions'!G$6</f>
        <v>41021.039526697408</v>
      </c>
      <c r="K130" s="121">
        <f>B130*'Total Transfusions'!G$13</f>
        <v>208702.77331330988</v>
      </c>
      <c r="L130" s="121">
        <f>B130*'Total Transfusions'!G$17</f>
        <v>59061.241518742972</v>
      </c>
    </row>
    <row r="131" spans="1:12">
      <c r="A131" s="61">
        <v>39.823639935599999</v>
      </c>
      <c r="B131" s="61">
        <v>5.9981505716030004</v>
      </c>
      <c r="D131" s="61">
        <v>41.796192424179999</v>
      </c>
      <c r="E131" s="61">
        <v>2.588525262908</v>
      </c>
      <c r="G131" s="1">
        <f t="shared" si="2"/>
        <v>0.5410707753181061</v>
      </c>
      <c r="J131" s="121">
        <f>B131*'Total Transfusions'!G$6</f>
        <v>41021.039526697408</v>
      </c>
      <c r="K131" s="121">
        <f>B131*'Total Transfusions'!G$13</f>
        <v>208702.77331330988</v>
      </c>
      <c r="L131" s="121">
        <f>B131*'Total Transfusions'!G$17</f>
        <v>59061.241518742972</v>
      </c>
    </row>
    <row r="132" spans="1:12">
      <c r="A132" s="61">
        <v>42.786353652480003</v>
      </c>
      <c r="B132" s="61">
        <v>5.9797885532919999</v>
      </c>
      <c r="D132" s="61">
        <v>41.796192424179999</v>
      </c>
      <c r="E132" s="61">
        <v>2.588525262908</v>
      </c>
      <c r="G132" s="1">
        <f t="shared" si="2"/>
        <v>0.53941440618143022</v>
      </c>
      <c r="J132" s="121">
        <f>B132*'Total Transfusions'!G$6</f>
        <v>40895.462639299571</v>
      </c>
      <c r="K132" s="121">
        <f>B132*'Total Transfusions'!G$13</f>
        <v>208063.87568988602</v>
      </c>
      <c r="L132" s="121">
        <f>B132*'Total Transfusions'!G$17</f>
        <v>58880.438522003969</v>
      </c>
    </row>
    <row r="133" spans="1:12">
      <c r="A133" s="61">
        <v>44.026395840329997</v>
      </c>
      <c r="B133" s="61">
        <v>5.8958470564769998</v>
      </c>
      <c r="D133" s="61">
        <v>41.7981846789</v>
      </c>
      <c r="E133" s="61">
        <v>2.5457027330069999</v>
      </c>
      <c r="G133" s="1">
        <f t="shared" si="2"/>
        <v>0.53184235706047656</v>
      </c>
      <c r="J133" s="121">
        <f>B133*'Total Transfusions'!G$6</f>
        <v>40321.39111213915</v>
      </c>
      <c r="K133" s="121">
        <f>B133*'Total Transfusions'!G$13</f>
        <v>205143.17155413123</v>
      </c>
      <c r="L133" s="121">
        <f>B133*'Total Transfusions'!G$17</f>
        <v>58053.90224925572</v>
      </c>
    </row>
    <row r="134" spans="1:12">
      <c r="A134" s="61">
        <v>44.721453611880001</v>
      </c>
      <c r="B134" s="61">
        <v>5.8647687507250001</v>
      </c>
      <c r="D134" s="61">
        <v>41.7981846789</v>
      </c>
      <c r="E134" s="61">
        <v>2.5457027330069999</v>
      </c>
      <c r="G134" s="1">
        <f t="shared" si="2"/>
        <v>0.52903889909654722</v>
      </c>
      <c r="J134" s="121">
        <f>B134*'Total Transfusions'!G$6</f>
        <v>40108.848196876046</v>
      </c>
      <c r="K134" s="121">
        <f>B134*'Total Transfusions'!G$13</f>
        <v>204061.81680604795</v>
      </c>
      <c r="L134" s="121">
        <f>B134*'Total Transfusions'!G$17</f>
        <v>57747.887370152472</v>
      </c>
    </row>
    <row r="135" spans="1:12">
      <c r="A135" s="61">
        <v>45.155899485889996</v>
      </c>
      <c r="B135" s="61">
        <v>5.851084696169</v>
      </c>
      <c r="D135" s="61">
        <v>42.27034904616</v>
      </c>
      <c r="E135" s="61">
        <v>2.5020263796569999</v>
      </c>
      <c r="G135" s="1">
        <f t="shared" si="2"/>
        <v>0.52780451160998376</v>
      </c>
      <c r="J135" s="121">
        <f>B135*'Total Transfusions'!G$6</f>
        <v>40015.263660088211</v>
      </c>
      <c r="K135" s="121">
        <f>B135*'Total Transfusions'!G$13</f>
        <v>203585.68668861999</v>
      </c>
      <c r="L135" s="121">
        <f>B135*'Total Transfusions'!G$17</f>
        <v>57613.146295976403</v>
      </c>
    </row>
    <row r="136" spans="1:12">
      <c r="A136" s="61">
        <v>45.690102884540003</v>
      </c>
      <c r="B136" s="61">
        <v>5.8623109195699996</v>
      </c>
      <c r="D136" s="61">
        <v>42.271544398990002</v>
      </c>
      <c r="E136" s="61">
        <v>2.4763328617170002</v>
      </c>
      <c r="G136" s="1">
        <f t="shared" si="2"/>
        <v>0.52881718732176564</v>
      </c>
      <c r="J136" s="121">
        <f>B136*'Total Transfusions'!G$6</f>
        <v>40092.039217548896</v>
      </c>
      <c r="K136" s="121">
        <f>B136*'Total Transfusions'!G$13</f>
        <v>203976.29774942191</v>
      </c>
      <c r="L136" s="121">
        <f>B136*'Total Transfusions'!G$17</f>
        <v>57723.686150505702</v>
      </c>
    </row>
    <row r="137" spans="1:12">
      <c r="A137" s="61">
        <v>46.145316124270003</v>
      </c>
      <c r="B137" s="61">
        <v>5.887962152149</v>
      </c>
      <c r="D137" s="61">
        <v>42.272341300880001</v>
      </c>
      <c r="E137" s="61">
        <v>2.4592038497559998</v>
      </c>
      <c r="G137" s="1">
        <f t="shared" si="2"/>
        <v>0.53113108927099184</v>
      </c>
      <c r="J137" s="121">
        <f>B137*'Total Transfusions'!G$6</f>
        <v>40267.466661887032</v>
      </c>
      <c r="K137" s="121">
        <f>B137*'Total Transfusions'!G$13</f>
        <v>204868.82008847204</v>
      </c>
      <c r="L137" s="121">
        <f>B137*'Total Transfusions'!G$17</f>
        <v>57976.262944721937</v>
      </c>
    </row>
    <row r="138" spans="1:12">
      <c r="A138" s="61">
        <v>46.36596938508</v>
      </c>
      <c r="B138" s="61">
        <v>5.908538086169</v>
      </c>
      <c r="D138" s="61">
        <v>42.274333555589998</v>
      </c>
      <c r="E138" s="61">
        <v>2.4163813198550002</v>
      </c>
      <c r="G138" s="1">
        <f t="shared" si="2"/>
        <v>0.53298716748046582</v>
      </c>
      <c r="J138" s="121">
        <f>B138*'Total Transfusions'!G$6</f>
        <v>40408.184403573796</v>
      </c>
      <c r="K138" s="121">
        <f>B138*'Total Transfusions'!G$13</f>
        <v>205584.7498475241</v>
      </c>
      <c r="L138" s="121">
        <f>B138*'Total Transfusions'!G$17</f>
        <v>58178.865429291473</v>
      </c>
    </row>
    <row r="139" spans="1:12">
      <c r="A139" s="61">
        <v>46.57137161168</v>
      </c>
      <c r="B139" s="61">
        <v>5.9382346877799996</v>
      </c>
      <c r="D139" s="61">
        <v>42.274333555589998</v>
      </c>
      <c r="E139" s="61">
        <v>2.4163813198550002</v>
      </c>
      <c r="G139" s="1">
        <f t="shared" si="2"/>
        <v>0.53566598707096535</v>
      </c>
      <c r="J139" s="121">
        <f>B139*'Total Transfusions'!G$6</f>
        <v>40611.277916140927</v>
      </c>
      <c r="K139" s="121">
        <f>B139*'Total Transfusions'!G$13</f>
        <v>206618.02886248217</v>
      </c>
      <c r="L139" s="121">
        <f>B139*'Total Transfusions'!G$17</f>
        <v>58471.275254469372</v>
      </c>
    </row>
    <row r="140" spans="1:12">
      <c r="A140" s="61">
        <v>46.751927168590001</v>
      </c>
      <c r="B140" s="61">
        <v>5.9713960488759996</v>
      </c>
      <c r="D140" s="61">
        <v>42.746497922860001</v>
      </c>
      <c r="E140" s="61">
        <v>2.3727049665050002</v>
      </c>
      <c r="G140" s="1">
        <f t="shared" si="2"/>
        <v>0.53865734968259471</v>
      </c>
      <c r="J140" s="121">
        <f>B140*'Total Transfusions'!G$6</f>
        <v>40838.066738468639</v>
      </c>
      <c r="K140" s="121">
        <f>B140*'Total Transfusions'!G$13</f>
        <v>207771.86252253479</v>
      </c>
      <c r="L140" s="121">
        <f>B140*'Total Transfusions'!G$17</f>
        <v>58797.801094959847</v>
      </c>
    </row>
    <row r="141" spans="1:12">
      <c r="A141" s="61">
        <v>46.79689222383</v>
      </c>
      <c r="B141" s="61">
        <v>5.9799983148539999</v>
      </c>
      <c r="D141" s="61">
        <v>42.747693275689997</v>
      </c>
      <c r="E141" s="61">
        <v>2.347011448565</v>
      </c>
      <c r="G141" s="1">
        <f t="shared" si="2"/>
        <v>0.53943332798901544</v>
      </c>
      <c r="J141" s="121">
        <f>B141*'Total Transfusions'!G$6</f>
        <v>40896.897187702991</v>
      </c>
      <c r="K141" s="121">
        <f>B141*'Total Transfusions'!G$13</f>
        <v>208071.17424286521</v>
      </c>
      <c r="L141" s="121">
        <f>B141*'Total Transfusions'!G$17</f>
        <v>58882.503955028158</v>
      </c>
    </row>
    <row r="142" spans="1:12">
      <c r="A142" s="61">
        <v>47.011055682849999</v>
      </c>
      <c r="B142" s="61">
        <v>6.1417304876919996</v>
      </c>
      <c r="D142" s="61">
        <v>42.748490177569998</v>
      </c>
      <c r="E142" s="61">
        <v>2.3298824366040001</v>
      </c>
      <c r="G142" s="1">
        <f t="shared" si="2"/>
        <v>0.55402258364485535</v>
      </c>
      <c r="J142" s="121">
        <f>B142*'Total Transfusions'!G$6</f>
        <v>42002.975098807045</v>
      </c>
      <c r="K142" s="121">
        <f>B142*'Total Transfusions'!G$13</f>
        <v>213698.56765394082</v>
      </c>
      <c r="L142" s="121">
        <f>B142*'Total Transfusions'!G$17</f>
        <v>60475.011980178213</v>
      </c>
    </row>
    <row r="143" spans="1:12">
      <c r="A143" s="61">
        <v>47.011055682849999</v>
      </c>
      <c r="B143" s="61">
        <v>6.0915625141929999</v>
      </c>
      <c r="D143" s="61">
        <v>42.984572361209999</v>
      </c>
      <c r="E143" s="61">
        <v>2.3080442599289999</v>
      </c>
      <c r="G143" s="1">
        <f t="shared" si="2"/>
        <v>0.5494971180045376</v>
      </c>
      <c r="J143" s="121">
        <f>B143*'Total Transfusions'!G$6</f>
        <v>41659.878939530943</v>
      </c>
      <c r="K143" s="121">
        <f>B143*'Total Transfusions'!G$13</f>
        <v>211952.99706918109</v>
      </c>
      <c r="L143" s="121">
        <f>B143*'Total Transfusions'!G$17</f>
        <v>59981.029249341489</v>
      </c>
    </row>
    <row r="144" spans="1:12">
      <c r="A144" s="61">
        <v>47.011055682849999</v>
      </c>
      <c r="B144" s="61">
        <v>6.1417304876919996</v>
      </c>
      <c r="D144" s="61">
        <v>43.220654544840002</v>
      </c>
      <c r="E144" s="61">
        <v>2.2862060832550002</v>
      </c>
      <c r="G144" s="1">
        <f t="shared" si="2"/>
        <v>0.55402258364485535</v>
      </c>
      <c r="J144" s="121">
        <f>B144*'Total Transfusions'!G$6</f>
        <v>42002.975098807045</v>
      </c>
      <c r="K144" s="121">
        <f>B144*'Total Transfusions'!G$13</f>
        <v>213698.56765394082</v>
      </c>
      <c r="L144" s="121">
        <f>B144*'Total Transfusions'!G$17</f>
        <v>60475.011980178213</v>
      </c>
    </row>
    <row r="145" spans="1:12">
      <c r="A145" s="61">
        <v>47.011055682849999</v>
      </c>
      <c r="B145" s="61">
        <v>6.0915625141929999</v>
      </c>
      <c r="D145" s="61">
        <v>43.221849897669998</v>
      </c>
      <c r="E145" s="61">
        <v>2.2605125653139999</v>
      </c>
      <c r="G145" s="1">
        <f t="shared" si="2"/>
        <v>0.5494971180045376</v>
      </c>
      <c r="J145" s="121">
        <f>B145*'Total Transfusions'!G$6</f>
        <v>41659.878939530943</v>
      </c>
      <c r="K145" s="121">
        <f>B145*'Total Transfusions'!G$13</f>
        <v>211952.99706918109</v>
      </c>
      <c r="L145" s="121">
        <f>B145*'Total Transfusions'!G$17</f>
        <v>59981.029249341489</v>
      </c>
    </row>
    <row r="146" spans="1:12">
      <c r="A146" s="61">
        <v>47.046656881239997</v>
      </c>
      <c r="B146" s="61">
        <v>6.1952355769430003</v>
      </c>
      <c r="D146" s="61">
        <v>43.222646799560003</v>
      </c>
      <c r="E146" s="61">
        <v>2.2433835533540001</v>
      </c>
      <c r="G146" s="1">
        <f t="shared" si="2"/>
        <v>0.5588490780415718</v>
      </c>
      <c r="J146" s="121">
        <f>B146*'Total Transfusions'!G$6</f>
        <v>42368.893618998212</v>
      </c>
      <c r="K146" s="121">
        <f>B146*'Total Transfusions'!G$13</f>
        <v>215560.25158130439</v>
      </c>
      <c r="L146" s="121">
        <f>B146*'Total Transfusions'!G$17</f>
        <v>61001.853872693544</v>
      </c>
    </row>
    <row r="147" spans="1:12">
      <c r="A147" s="61">
        <v>47.046656881239997</v>
      </c>
      <c r="B147" s="61">
        <v>6.1952355769430003</v>
      </c>
      <c r="D147" s="61">
        <v>43.458728983189999</v>
      </c>
      <c r="E147" s="61">
        <v>2.2215453766789999</v>
      </c>
      <c r="G147" s="1">
        <f t="shared" si="2"/>
        <v>0.5588490780415718</v>
      </c>
      <c r="J147" s="121">
        <f>B147*'Total Transfusions'!G$6</f>
        <v>42368.893618998212</v>
      </c>
      <c r="K147" s="121">
        <f>B147*'Total Transfusions'!G$13</f>
        <v>215560.25158130439</v>
      </c>
      <c r="L147" s="121">
        <f>B147*'Total Transfusions'!G$17</f>
        <v>61001.853872693544</v>
      </c>
    </row>
    <row r="148" spans="1:12">
      <c r="A148" s="61">
        <v>47.316544559759997</v>
      </c>
      <c r="B148" s="61">
        <v>6.2532729441689998</v>
      </c>
      <c r="D148" s="61">
        <v>43.694811166820003</v>
      </c>
      <c r="E148" s="61">
        <v>2.1997072000040001</v>
      </c>
      <c r="G148" s="1">
        <f t="shared" si="2"/>
        <v>0.56408441231795048</v>
      </c>
      <c r="J148" s="121">
        <f>B148*'Total Transfusions'!G$6</f>
        <v>42765.8081523336</v>
      </c>
      <c r="K148" s="121">
        <f>B148*'Total Transfusions'!G$13</f>
        <v>217579.63394779808</v>
      </c>
      <c r="L148" s="121">
        <f>B148*'Total Transfusions'!G$17</f>
        <v>61573.323181762702</v>
      </c>
    </row>
    <row r="149" spans="1:12">
      <c r="A149" s="61">
        <v>47.316544559759997</v>
      </c>
      <c r="B149" s="61">
        <v>6.2532729441689998</v>
      </c>
      <c r="D149" s="61">
        <v>43.696006519649998</v>
      </c>
      <c r="E149" s="61">
        <v>2.1740136820629998</v>
      </c>
      <c r="G149" s="1">
        <f t="shared" si="2"/>
        <v>0.56408441231795048</v>
      </c>
      <c r="J149" s="121">
        <f>B149*'Total Transfusions'!G$6</f>
        <v>42765.8081523336</v>
      </c>
      <c r="K149" s="121">
        <f>B149*'Total Transfusions'!G$13</f>
        <v>217579.63394779808</v>
      </c>
      <c r="L149" s="121">
        <f>B149*'Total Transfusions'!G$17</f>
        <v>61573.323181762702</v>
      </c>
    </row>
    <row r="150" spans="1:12">
      <c r="A150" s="61">
        <v>48.242369147509997</v>
      </c>
      <c r="B150" s="61">
        <v>6.3712673857519997</v>
      </c>
      <c r="D150" s="61">
        <v>43.696803421539997</v>
      </c>
      <c r="E150" s="61">
        <v>2.156884670103</v>
      </c>
      <c r="G150" s="1">
        <f t="shared" si="2"/>
        <v>0.57472825048580067</v>
      </c>
      <c r="J150" s="121">
        <f>B150*'Total Transfusions'!G$6</f>
        <v>43572.765996143324</v>
      </c>
      <c r="K150" s="121">
        <f>B150*'Total Transfusions'!G$13</f>
        <v>221685.19397000107</v>
      </c>
      <c r="L150" s="121">
        <f>B150*'Total Transfusions'!G$17</f>
        <v>62735.164340801886</v>
      </c>
    </row>
    <row r="151" spans="1:12">
      <c r="A151" s="61">
        <v>48.242369147509997</v>
      </c>
      <c r="B151" s="61">
        <v>6.3712673857519997</v>
      </c>
      <c r="D151" s="61">
        <v>44.16996391616</v>
      </c>
      <c r="E151" s="61">
        <v>2.0917970518020002</v>
      </c>
      <c r="G151" s="1">
        <f t="shared" si="2"/>
        <v>0.57472825048580067</v>
      </c>
      <c r="J151" s="121">
        <f>B151*'Total Transfusions'!G$6</f>
        <v>43572.765996143324</v>
      </c>
      <c r="K151" s="121">
        <f>B151*'Total Transfusions'!G$13</f>
        <v>221685.19397000107</v>
      </c>
      <c r="L151" s="121">
        <f>B151*'Total Transfusions'!G$17</f>
        <v>62735.164340801886</v>
      </c>
    </row>
    <row r="152" spans="1:12">
      <c r="A152" s="61">
        <v>48.264493471789997</v>
      </c>
      <c r="B152" s="61">
        <v>6.3735915726580004</v>
      </c>
      <c r="D152" s="61">
        <v>44.701231839949997</v>
      </c>
      <c r="E152" s="61">
        <v>2.040876882204</v>
      </c>
      <c r="G152" s="1">
        <f t="shared" si="2"/>
        <v>0.57493790671169931</v>
      </c>
      <c r="J152" s="121">
        <f>B152*'Total Transfusions'!G$6</f>
        <v>43588.660989408389</v>
      </c>
      <c r="K152" s="121">
        <f>B152*'Total Transfusions'!G$13</f>
        <v>221766.06293905919</v>
      </c>
      <c r="L152" s="121">
        <f>B152*'Total Transfusions'!G$17</f>
        <v>62758.049622281796</v>
      </c>
    </row>
    <row r="153" spans="1:12">
      <c r="A153" s="61">
        <v>52.049684304049997</v>
      </c>
      <c r="B153" s="61">
        <v>6.3987665375729996</v>
      </c>
      <c r="D153" s="61">
        <v>45.111304268620003</v>
      </c>
      <c r="E153" s="61">
        <v>2.0686781399540002</v>
      </c>
      <c r="G153" s="1">
        <f t="shared" si="2"/>
        <v>0.57720884633259717</v>
      </c>
      <c r="J153" s="121">
        <f>B153*'Total Transfusions'!G$6</f>
        <v>43760.831263984444</v>
      </c>
      <c r="K153" s="121">
        <f>B153*'Total Transfusions'!G$13</f>
        <v>222642.01377308794</v>
      </c>
      <c r="L153" s="121">
        <f>B153*'Total Transfusions'!G$17</f>
        <v>63005.936811061263</v>
      </c>
    </row>
    <row r="154" spans="1:12">
      <c r="A154" s="61">
        <v>52.438454632149998</v>
      </c>
      <c r="B154" s="61">
        <v>6.4237140782340001</v>
      </c>
      <c r="D154" s="61">
        <v>45.579484126460002</v>
      </c>
      <c r="E154" s="61">
        <v>2.110646846406</v>
      </c>
      <c r="G154" s="1">
        <f t="shared" si="2"/>
        <v>0.57945927086038962</v>
      </c>
      <c r="J154" s="121">
        <f>B154*'Total Transfusions'!G$6</f>
        <v>43931.446195925928</v>
      </c>
      <c r="K154" s="121">
        <f>B154*'Total Transfusions'!G$13</f>
        <v>223510.05148923781</v>
      </c>
      <c r="L154" s="121">
        <f>B154*'Total Transfusions'!G$17</f>
        <v>63251.584649789038</v>
      </c>
    </row>
    <row r="155" spans="1:12">
      <c r="A155" s="61">
        <v>52.911300508099998</v>
      </c>
      <c r="B155" s="61">
        <v>6.4668818535690002</v>
      </c>
      <c r="D155" s="61">
        <v>45.890607904329997</v>
      </c>
      <c r="E155" s="61">
        <v>2.1600372489909998</v>
      </c>
      <c r="G155" s="1">
        <f t="shared" si="2"/>
        <v>0.58335327475216325</v>
      </c>
      <c r="J155" s="121">
        <f>B155*'Total Transfusions'!G$6</f>
        <v>44226.668364352314</v>
      </c>
      <c r="K155" s="121">
        <f>B155*'Total Transfusions'!G$13</f>
        <v>225012.05353514056</v>
      </c>
      <c r="L155" s="121">
        <f>B155*'Total Transfusions'!G$17</f>
        <v>63676.63940199175</v>
      </c>
    </row>
    <row r="156" spans="1:12">
      <c r="A156" s="61">
        <v>53.165723934079999</v>
      </c>
      <c r="B156" s="61">
        <v>6.5016374191460002</v>
      </c>
      <c r="D156" s="61">
        <v>46.045671729589998</v>
      </c>
      <c r="E156" s="61">
        <v>2.1954380827589999</v>
      </c>
      <c r="G156" s="1">
        <f t="shared" si="2"/>
        <v>0.58648844459974869</v>
      </c>
      <c r="J156" s="121">
        <f>B156*'Total Transfusions'!G$6</f>
        <v>44464.359868139596</v>
      </c>
      <c r="K156" s="121">
        <f>B156*'Total Transfusions'!G$13</f>
        <v>226221.35677576493</v>
      </c>
      <c r="L156" s="121">
        <f>B156*'Total Transfusions'!G$17</f>
        <v>64018.862697015691</v>
      </c>
    </row>
    <row r="157" spans="1:12">
      <c r="A157" s="61">
        <v>53.213738670300003</v>
      </c>
      <c r="B157" s="61">
        <v>6.5074020070670002</v>
      </c>
      <c r="D157" s="61">
        <v>46.356795507459999</v>
      </c>
      <c r="E157" s="61">
        <v>2.2448284853440001</v>
      </c>
      <c r="G157" s="1">
        <f t="shared" si="2"/>
        <v>0.58700844656011475</v>
      </c>
      <c r="J157" s="121">
        <f>B157*'Total Transfusions'!G$6</f>
        <v>44503.783584856872</v>
      </c>
      <c r="K157" s="121">
        <f>B157*'Total Transfusions'!G$13</f>
        <v>226421.9328486326</v>
      </c>
      <c r="L157" s="121">
        <f>B157*'Total Transfusions'!G$17</f>
        <v>64075.624146298083</v>
      </c>
    </row>
    <row r="158" spans="1:12">
      <c r="A158" s="61">
        <v>53.391302355820002</v>
      </c>
      <c r="B158" s="61">
        <v>6.5435433283820004</v>
      </c>
      <c r="D158" s="61">
        <v>46.511859332710003</v>
      </c>
      <c r="E158" s="61">
        <v>2.2802293191120002</v>
      </c>
      <c r="G158" s="1">
        <f t="shared" si="2"/>
        <v>0.59026862026057292</v>
      </c>
      <c r="J158" s="121">
        <f>B158*'Total Transfusions'!G$6</f>
        <v>44750.952200001106</v>
      </c>
      <c r="K158" s="121">
        <f>B158*'Total Transfusions'!G$13</f>
        <v>227679.45279575727</v>
      </c>
      <c r="L158" s="121">
        <f>B158*'Total Transfusions'!G$17</f>
        <v>64431.492389602499</v>
      </c>
    </row>
    <row r="159" spans="1:12">
      <c r="A159" s="61">
        <v>53.557410532150001</v>
      </c>
      <c r="B159" s="61">
        <v>6.5843715150179998</v>
      </c>
      <c r="D159" s="61">
        <v>46.822983110579997</v>
      </c>
      <c r="E159" s="61">
        <v>2.329619721697</v>
      </c>
      <c r="G159" s="1">
        <f t="shared" si="2"/>
        <v>0.5939515785881877</v>
      </c>
      <c r="J159" s="121">
        <f>B159*'Total Transfusions'!G$6</f>
        <v>45030.174043101841</v>
      </c>
      <c r="K159" s="121">
        <f>B159*'Total Transfusions'!G$13</f>
        <v>229100.04997459889</v>
      </c>
      <c r="L159" s="121">
        <f>B159*'Total Transfusions'!G$17</f>
        <v>64833.510205410115</v>
      </c>
    </row>
    <row r="160" spans="1:12">
      <c r="A160" s="61">
        <v>53.68267306117</v>
      </c>
      <c r="B160" s="61">
        <v>6.6204385428580004</v>
      </c>
      <c r="D160" s="61">
        <v>46.978046935839998</v>
      </c>
      <c r="E160" s="61">
        <v>2.3650205554650001</v>
      </c>
      <c r="G160" s="1">
        <f t="shared" si="2"/>
        <v>0.59720505055156214</v>
      </c>
      <c r="J160" s="121">
        <f>B160*'Total Transfusions'!G$6</f>
        <v>45276.834569037877</v>
      </c>
      <c r="K160" s="121">
        <f>B160*'Total Transfusions'!G$13</f>
        <v>230354.9849158811</v>
      </c>
      <c r="L160" s="121">
        <f>B160*'Total Transfusions'!G$17</f>
        <v>65188.64691241549</v>
      </c>
    </row>
    <row r="161" spans="1:12">
      <c r="A161" s="61">
        <v>53.723263821449997</v>
      </c>
      <c r="B161" s="61">
        <v>6.6306877699709998</v>
      </c>
      <c r="D161" s="61">
        <v>47.446226793679998</v>
      </c>
      <c r="E161" s="61">
        <v>2.4069892619169999</v>
      </c>
      <c r="G161" s="1">
        <f t="shared" si="2"/>
        <v>0.59812959507478503</v>
      </c>
      <c r="J161" s="121">
        <f>B161*'Total Transfusions'!G$6</f>
        <v>45346.928499742273</v>
      </c>
      <c r="K161" s="121">
        <f>B161*'Total Transfusions'!G$13</f>
        <v>230711.60185926492</v>
      </c>
      <c r="L161" s="121">
        <f>B161*'Total Transfusions'!G$17</f>
        <v>65289.566699385687</v>
      </c>
    </row>
    <row r="162" spans="1:12">
      <c r="A162" s="61">
        <v>54.183584619480001</v>
      </c>
      <c r="B162" s="61">
        <v>6.7074847322039997</v>
      </c>
      <c r="D162" s="61">
        <v>47.67932059524</v>
      </c>
      <c r="E162" s="61">
        <v>2.449384880093</v>
      </c>
      <c r="G162" s="1">
        <f t="shared" si="2"/>
        <v>0.60505716239765395</v>
      </c>
      <c r="J162" s="121">
        <f>B162*'Total Transfusions'!G$6</f>
        <v>45872.138926803666</v>
      </c>
      <c r="K162" s="121">
        <f>B162*'Total Transfusions'!G$13</f>
        <v>233383.71533970081</v>
      </c>
      <c r="L162" s="121">
        <f>B162*'Total Transfusions'!G$17</f>
        <v>66045.753774085417</v>
      </c>
    </row>
    <row r="163" spans="1:12">
      <c r="A163" s="61">
        <v>54.397907012419999</v>
      </c>
      <c r="B163" s="61">
        <v>6.7422630675809998</v>
      </c>
      <c r="D163" s="61">
        <v>47.912414396800003</v>
      </c>
      <c r="E163" s="61">
        <v>2.4917804982699998</v>
      </c>
      <c r="G163" s="1">
        <f t="shared" si="2"/>
        <v>0.60819438622391042</v>
      </c>
      <c r="J163" s="121">
        <f>B163*'Total Transfusions'!G$6</f>
        <v>46109.986152067868</v>
      </c>
      <c r="K163" s="121">
        <f>B163*'Total Transfusions'!G$13</f>
        <v>234593.81084459918</v>
      </c>
      <c r="L163" s="121">
        <f>B163*'Total Transfusions'!G$17</f>
        <v>66388.201273660583</v>
      </c>
    </row>
    <row r="164" spans="1:12">
      <c r="A164" s="61">
        <v>54.467698870630002</v>
      </c>
      <c r="B164" s="61">
        <v>6.7531108957720001</v>
      </c>
      <c r="D164" s="61">
        <v>48.223538174669997</v>
      </c>
      <c r="E164" s="61">
        <v>2.5411709008550001</v>
      </c>
      <c r="G164" s="1">
        <f t="shared" si="2"/>
        <v>0.60917292831613623</v>
      </c>
      <c r="J164" s="121">
        <f>B164*'Total Transfusions'!G$6</f>
        <v>46184.173884384654</v>
      </c>
      <c r="K164" s="121">
        <f>B164*'Total Transfusions'!G$13</f>
        <v>234971.25582549151</v>
      </c>
      <c r="L164" s="121">
        <f>B164*'Total Transfusions'!G$17</f>
        <v>66495.015231245401</v>
      </c>
    </row>
    <row r="165" spans="1:12">
      <c r="A165" s="61">
        <v>56.826880887919998</v>
      </c>
      <c r="B165" s="61">
        <v>6.7211056944149998</v>
      </c>
      <c r="D165" s="61">
        <v>48.378601999920001</v>
      </c>
      <c r="E165" s="61">
        <v>2.5765717346230002</v>
      </c>
      <c r="G165" s="1">
        <f t="shared" si="2"/>
        <v>0.60628585855926354</v>
      </c>
      <c r="J165" s="121">
        <f>B165*'Total Transfusions'!G$6</f>
        <v>45965.291978328307</v>
      </c>
      <c r="K165" s="121">
        <f>B165*'Total Transfusions'!G$13</f>
        <v>233857.65018923423</v>
      </c>
      <c r="L165" s="121">
        <f>B165*'Total Transfusions'!G$17</f>
        <v>66179.8736047329</v>
      </c>
    </row>
    <row r="166" spans="1:12">
      <c r="A166" s="61">
        <v>56.969656527269997</v>
      </c>
      <c r="B166" s="61">
        <v>6.678305907915</v>
      </c>
      <c r="D166" s="61">
        <v>48.84678185776</v>
      </c>
      <c r="E166" s="61">
        <v>2.6185404410749999</v>
      </c>
      <c r="G166" s="1">
        <f t="shared" si="2"/>
        <v>0.60242504956679843</v>
      </c>
      <c r="J166" s="121">
        <f>B166*'Total Transfusions'!G$6</f>
        <v>45672.586466388901</v>
      </c>
      <c r="K166" s="121">
        <f>B166*'Total Transfusions'!G$13</f>
        <v>232368.45213841234</v>
      </c>
      <c r="L166" s="121">
        <f>B166*'Total Transfusions'!G$17</f>
        <v>65758.442282319214</v>
      </c>
    </row>
    <row r="167" spans="1:12">
      <c r="A167" s="61">
        <v>57.290901715799997</v>
      </c>
      <c r="B167" s="61">
        <v>6.6018512132679996</v>
      </c>
      <c r="D167" s="61">
        <v>49.787748662470001</v>
      </c>
      <c r="E167" s="61">
        <v>2.603450753583</v>
      </c>
      <c r="G167" s="1">
        <f t="shared" si="2"/>
        <v>0.59552835692536876</v>
      </c>
      <c r="J167" s="121">
        <f>B167*'Total Transfusions'!G$6</f>
        <v>45149.716789531485</v>
      </c>
      <c r="K167" s="121">
        <f>B167*'Total Transfusions'!G$13</f>
        <v>229708.24769453041</v>
      </c>
      <c r="L167" s="121">
        <f>B167*'Total Transfusions'!G$17</f>
        <v>65005.625371192305</v>
      </c>
    </row>
    <row r="168" spans="1:12">
      <c r="A168" s="61">
        <v>57.466126364090002</v>
      </c>
      <c r="B168" s="61">
        <v>6.5588746745590001</v>
      </c>
      <c r="D168" s="61">
        <v>49.787810920429997</v>
      </c>
      <c r="E168" s="61">
        <v>2.6021125495240001</v>
      </c>
      <c r="G168" s="1">
        <f t="shared" si="2"/>
        <v>0.59165160377584713</v>
      </c>
      <c r="J168" s="121">
        <f>B168*'Total Transfusions'!G$6</f>
        <v>44855.802478435529</v>
      </c>
      <c r="K168" s="121">
        <f>B168*'Total Transfusions'!G$13</f>
        <v>228212.89963534055</v>
      </c>
      <c r="L168" s="121">
        <f>B168*'Total Transfusions'!G$17</f>
        <v>64582.453644835747</v>
      </c>
    </row>
    <row r="169" spans="1:12">
      <c r="A169" s="61">
        <v>57.524534580180003</v>
      </c>
      <c r="B169" s="61">
        <v>6.5158817482289999</v>
      </c>
      <c r="D169" s="61">
        <v>50.260924099</v>
      </c>
      <c r="E169" s="61">
        <v>2.5380419663080001</v>
      </c>
      <c r="G169" s="1">
        <f t="shared" si="2"/>
        <v>0.58777337236020089</v>
      </c>
      <c r="J169" s="121">
        <f>B169*'Total Transfusions'!G$6</f>
        <v>44561.776093252607</v>
      </c>
      <c r="K169" s="121">
        <f>B169*'Total Transfusions'!G$13</f>
        <v>226716.98137673506</v>
      </c>
      <c r="L169" s="121">
        <f>B169*'Total Transfusions'!G$17</f>
        <v>64159.120556534319</v>
      </c>
    </row>
    <row r="170" spans="1:12">
      <c r="A170" s="61">
        <v>57.61539180522</v>
      </c>
      <c r="B170" s="61">
        <v>6.4716988984570003</v>
      </c>
      <c r="D170" s="61">
        <v>50.260924099</v>
      </c>
      <c r="E170" s="61">
        <v>2.5380419663080001</v>
      </c>
      <c r="G170" s="1">
        <f t="shared" si="2"/>
        <v>0.58378780239217143</v>
      </c>
      <c r="J170" s="121">
        <f>B170*'Total Transfusions'!G$6</f>
        <v>44259.611883591067</v>
      </c>
      <c r="K170" s="121">
        <f>B170*'Total Transfusions'!G$13</f>
        <v>225179.66030247643</v>
      </c>
      <c r="L170" s="121">
        <f>B170*'Total Transfusions'!G$17</f>
        <v>63724.070797409484</v>
      </c>
    </row>
    <row r="171" spans="1:12">
      <c r="A171" s="61">
        <v>58.316290398379998</v>
      </c>
      <c r="B171" s="61">
        <v>6.3869894594660002</v>
      </c>
      <c r="D171" s="61">
        <v>50.26327495956</v>
      </c>
      <c r="E171" s="61">
        <v>2.487511381025</v>
      </c>
      <c r="G171" s="1">
        <f t="shared" si="2"/>
        <v>0.57614648007382008</v>
      </c>
      <c r="J171" s="121">
        <f>B171*'Total Transfusions'!G$6</f>
        <v>43680.28843986406</v>
      </c>
      <c r="K171" s="121">
        <f>B171*'Total Transfusions'!G$13</f>
        <v>222232.23598689918</v>
      </c>
      <c r="L171" s="121">
        <f>B171*'Total Transfusions'!G$17</f>
        <v>62889.972924166592</v>
      </c>
    </row>
    <row r="172" spans="1:12">
      <c r="A172" s="61">
        <v>59.159964630879998</v>
      </c>
      <c r="B172" s="61">
        <v>6.3871078145139997</v>
      </c>
      <c r="D172" s="61">
        <v>50.26327495956</v>
      </c>
      <c r="E172" s="61">
        <v>2.487511381025</v>
      </c>
      <c r="G172" s="1">
        <f t="shared" si="2"/>
        <v>0.57615715644094678</v>
      </c>
      <c r="J172" s="121">
        <f>B172*'Total Transfusions'!G$6</f>
        <v>43681.097863876377</v>
      </c>
      <c r="K172" s="121">
        <f>B172*'Total Transfusions'!G$13</f>
        <v>222236.35409404876</v>
      </c>
      <c r="L172" s="121">
        <f>B172*'Total Transfusions'!G$17</f>
        <v>62891.13831606388</v>
      </c>
    </row>
    <row r="173" spans="1:12">
      <c r="A173" s="61">
        <v>60.055557277689999</v>
      </c>
      <c r="B173" s="61">
        <v>6.4248594330730002</v>
      </c>
      <c r="D173" s="61">
        <v>50.736435454190001</v>
      </c>
      <c r="E173" s="61">
        <v>2.4224237627249998</v>
      </c>
      <c r="G173" s="1">
        <f t="shared" si="2"/>
        <v>0.57956258904544589</v>
      </c>
      <c r="J173" s="121">
        <f>B173*'Total Transfusions'!G$6</f>
        <v>43939.279218048636</v>
      </c>
      <c r="K173" s="121">
        <f>B173*'Total Transfusions'!G$13</f>
        <v>223549.90356171809</v>
      </c>
      <c r="L173" s="121">
        <f>B173*'Total Transfusions'!G$17</f>
        <v>63262.862472505105</v>
      </c>
    </row>
    <row r="174" spans="1:12">
      <c r="A174" s="61">
        <v>60.68377009081</v>
      </c>
      <c r="B174" s="61">
        <v>6.4450744752390001</v>
      </c>
      <c r="D174" s="61">
        <v>51.99089183924</v>
      </c>
      <c r="E174" s="61">
        <v>2.405872723561</v>
      </c>
      <c r="G174" s="1">
        <f t="shared" si="2"/>
        <v>0.58138611254777817</v>
      </c>
      <c r="J174" s="121">
        <f>B174*'Total Transfusions'!G$6</f>
        <v>44077.528839132043</v>
      </c>
      <c r="K174" s="121">
        <f>B174*'Total Transfusions'!G$13</f>
        <v>224253.27626174054</v>
      </c>
      <c r="L174" s="121">
        <f>B174*'Total Transfusions'!G$17</f>
        <v>63461.911408243752</v>
      </c>
    </row>
    <row r="175" spans="1:12">
      <c r="A175" s="61">
        <v>61.201915865609998</v>
      </c>
      <c r="B175" s="61">
        <v>6.4891994220809996</v>
      </c>
      <c r="D175" s="61">
        <v>52.145955664490003</v>
      </c>
      <c r="E175" s="61">
        <v>2.4412735573290001</v>
      </c>
      <c r="G175" s="1">
        <f t="shared" si="2"/>
        <v>0.58536645930861153</v>
      </c>
      <c r="J175" s="121">
        <f>B175*'Total Transfusions'!G$6</f>
        <v>44379.297053669434</v>
      </c>
      <c r="K175" s="121">
        <f>B175*'Total Transfusions'!G$13</f>
        <v>225788.5826313115</v>
      </c>
      <c r="L175" s="121">
        <f>B175*'Total Transfusions'!G$17</f>
        <v>63896.391021805794</v>
      </c>
    </row>
    <row r="176" spans="1:12">
      <c r="A176" s="61">
        <v>61.486558572050001</v>
      </c>
      <c r="B176" s="61">
        <v>6.538087431258</v>
      </c>
      <c r="D176" s="61">
        <v>52.614135522330002</v>
      </c>
      <c r="E176" s="61">
        <v>2.4832422637809999</v>
      </c>
      <c r="G176" s="1">
        <f t="shared" si="2"/>
        <v>0.58977646414483376</v>
      </c>
      <c r="J176" s="121">
        <f>B176*'Total Transfusions'!G$6</f>
        <v>44713.63960357567</v>
      </c>
      <c r="K176" s="121">
        <f>B176*'Total Transfusions'!G$13</f>
        <v>227489.61747116878</v>
      </c>
      <c r="L176" s="121">
        <f>B176*'Total Transfusions'!G$17</f>
        <v>64377.770487510286</v>
      </c>
    </row>
    <row r="177" spans="1:12">
      <c r="A177" s="61">
        <v>61.6689220023</v>
      </c>
      <c r="B177" s="61">
        <v>6.5884999748400004</v>
      </c>
      <c r="D177" s="61">
        <v>52.925259300199997</v>
      </c>
      <c r="E177" s="61">
        <v>2.5326326663660002</v>
      </c>
      <c r="G177" s="1">
        <f t="shared" si="2"/>
        <v>0.59432399153949556</v>
      </c>
      <c r="J177" s="121">
        <f>B177*'Total Transfusions'!G$6</f>
        <v>45058.408364918374</v>
      </c>
      <c r="K177" s="121">
        <f>B177*'Total Transfusions'!G$13</f>
        <v>229243.69775470687</v>
      </c>
      <c r="L177" s="121">
        <f>B177*'Total Transfusions'!G$17</f>
        <v>64874.161396095791</v>
      </c>
    </row>
    <row r="178" spans="1:12">
      <c r="A178" s="61">
        <v>62.013665978630002</v>
      </c>
      <c r="B178" s="61">
        <v>6.7211120443679997</v>
      </c>
      <c r="D178" s="61">
        <v>53.080323125450001</v>
      </c>
      <c r="E178" s="61">
        <v>2.5680335001339998</v>
      </c>
      <c r="G178" s="1">
        <f t="shared" si="2"/>
        <v>0.60628643136482274</v>
      </c>
      <c r="J178" s="121">
        <f>B178*'Total Transfusions'!G$6</f>
        <v>45965.335405326332</v>
      </c>
      <c r="K178" s="121">
        <f>B178*'Total Transfusions'!G$13</f>
        <v>233857.87113280437</v>
      </c>
      <c r="L178" s="121">
        <f>B178*'Total Transfusions'!G$17</f>
        <v>66179.936130023547</v>
      </c>
    </row>
    <row r="179" spans="1:12">
      <c r="A179" s="61">
        <v>62.094435930019998</v>
      </c>
      <c r="B179" s="61">
        <v>6.7647692742330001</v>
      </c>
      <c r="D179" s="61">
        <v>53.546510728580003</v>
      </c>
      <c r="E179" s="61">
        <v>2.6528247364870001</v>
      </c>
      <c r="G179" s="1">
        <f t="shared" si="2"/>
        <v>0.6102245871228873</v>
      </c>
      <c r="J179" s="121">
        <f>B179*'Total Transfusions'!G$6</f>
        <v>46263.904927804935</v>
      </c>
      <c r="K179" s="121">
        <f>B179*'Total Transfusions'!G$13</f>
        <v>235376.90351440851</v>
      </c>
      <c r="L179" s="121">
        <f>B179*'Total Transfusions'!G$17</f>
        <v>66609.810333132613</v>
      </c>
    </row>
    <row r="180" spans="1:12">
      <c r="A180" s="61">
        <v>62.120811892989998</v>
      </c>
      <c r="B180" s="61">
        <v>6.7777297937050003</v>
      </c>
      <c r="D180" s="61">
        <v>53.54850298329</v>
      </c>
      <c r="E180" s="61">
        <v>2.610002206586</v>
      </c>
      <c r="G180" s="1">
        <f t="shared" si="2"/>
        <v>0.61139370721007558</v>
      </c>
      <c r="J180" s="121">
        <f>B180*'Total Transfusions'!G$6</f>
        <v>46352.54124581677</v>
      </c>
      <c r="K180" s="121">
        <f>B180*'Total Transfusions'!G$13</f>
        <v>235827.85857548905</v>
      </c>
      <c r="L180" s="121">
        <f>B180*'Total Transfusions'!G$17</f>
        <v>66737.42706459116</v>
      </c>
    </row>
    <row r="181" spans="1:12">
      <c r="A181" s="61">
        <v>62.219288097789999</v>
      </c>
      <c r="B181" s="61">
        <v>6.828111244604</v>
      </c>
      <c r="D181" s="61">
        <v>54.012698331700001</v>
      </c>
      <c r="E181" s="61">
        <v>2.73761597284</v>
      </c>
      <c r="G181" s="1">
        <f t="shared" si="2"/>
        <v>0.61593842984985547</v>
      </c>
      <c r="J181" s="121">
        <f>B181*'Total Transfusions'!G$6</f>
        <v>46697.097365918955</v>
      </c>
      <c r="K181" s="121">
        <f>B181*'Total Transfusions'!G$13</f>
        <v>237580.85700402959</v>
      </c>
      <c r="L181" s="121">
        <f>B181*'Total Transfusions'!G$17</f>
        <v>67233.511816730897</v>
      </c>
    </row>
    <row r="182" spans="1:12">
      <c r="A182" s="61">
        <v>62.231889129590002</v>
      </c>
      <c r="B182" s="61">
        <v>6.8332573152189999</v>
      </c>
      <c r="D182" s="61">
        <v>54.014690586420002</v>
      </c>
      <c r="E182" s="61">
        <v>2.6947934429389999</v>
      </c>
      <c r="G182" s="1">
        <f t="shared" si="2"/>
        <v>0.61640263767262693</v>
      </c>
      <c r="J182" s="121">
        <f>B182*'Total Transfusions'!G$6</f>
        <v>46732.291074977293</v>
      </c>
      <c r="K182" s="121">
        <f>B182*'Total Transfusions'!G$13</f>
        <v>237759.91206378437</v>
      </c>
      <c r="L182" s="121">
        <f>B182*'Total Transfusions'!G$17</f>
        <v>67284.182988759145</v>
      </c>
    </row>
    <row r="183" spans="1:12">
      <c r="A183" s="61">
        <v>62.305077096669997</v>
      </c>
      <c r="B183" s="61">
        <v>6.864940144667</v>
      </c>
      <c r="D183" s="61">
        <v>54.375842093780001</v>
      </c>
      <c r="E183" s="61">
        <v>2.7916695650309999</v>
      </c>
      <c r="G183" s="1">
        <f t="shared" si="2"/>
        <v>0.61926062746282318</v>
      </c>
      <c r="J183" s="121">
        <f>B183*'Total Transfusions'!G$6</f>
        <v>46948.968296328989</v>
      </c>
      <c r="K183" s="121">
        <f>B183*'Total Transfusions'!G$13</f>
        <v>238862.30092402987</v>
      </c>
      <c r="L183" s="121">
        <f>B183*'Total Transfusions'!G$17</f>
        <v>67596.150355981372</v>
      </c>
    </row>
    <row r="184" spans="1:12">
      <c r="A184" s="61">
        <v>62.338285456569999</v>
      </c>
      <c r="B184" s="61">
        <v>6.8785093463109996</v>
      </c>
      <c r="D184" s="61">
        <v>54.948061920020002</v>
      </c>
      <c r="E184" s="61">
        <v>2.8429646506939998</v>
      </c>
      <c r="G184" s="1">
        <f t="shared" si="2"/>
        <v>0.62048465449687684</v>
      </c>
      <c r="J184" s="121">
        <f>B184*'Total Transfusions'!G$6</f>
        <v>47041.767360030295</v>
      </c>
      <c r="K184" s="121">
        <f>B184*'Total Transfusions'!G$13</f>
        <v>239334.43478945122</v>
      </c>
      <c r="L184" s="121">
        <f>B184*'Total Transfusions'!G$17</f>
        <v>67729.760522306125</v>
      </c>
    </row>
    <row r="185" spans="1:12">
      <c r="A185" s="61">
        <v>62.604267108830001</v>
      </c>
      <c r="B185" s="61">
        <v>6.9481925845520003</v>
      </c>
      <c r="D185" s="61">
        <v>55.890836695879997</v>
      </c>
      <c r="E185" s="61">
        <v>2.7890135173170001</v>
      </c>
      <c r="G185" s="1">
        <f t="shared" si="2"/>
        <v>0.62677051932998629</v>
      </c>
      <c r="J185" s="121">
        <f>B185*'Total Transfusions'!G$6</f>
        <v>47518.327399013848</v>
      </c>
      <c r="K185" s="121">
        <f>B185*'Total Transfusions'!G$13</f>
        <v>241759.02965427507</v>
      </c>
      <c r="L185" s="121">
        <f>B185*'Total Transfusions'!G$17</f>
        <v>68415.901777753126</v>
      </c>
    </row>
    <row r="186" spans="1:12">
      <c r="A186" s="61">
        <v>62.641541984360003</v>
      </c>
      <c r="B186" s="61">
        <v>6.9539076574739997</v>
      </c>
      <c r="D186" s="61">
        <v>55.891394527199999</v>
      </c>
      <c r="E186" s="61">
        <v>2.7770232089450002</v>
      </c>
      <c r="G186" s="1">
        <f t="shared" si="2"/>
        <v>0.62728605472710441</v>
      </c>
      <c r="J186" s="121">
        <f>B186*'Total Transfusions'!G$6</f>
        <v>47557.412485230459</v>
      </c>
      <c r="K186" s="121">
        <f>B186*'Total Transfusions'!G$13</f>
        <v>241957.8828764926</v>
      </c>
      <c r="L186" s="121">
        <f>B186*'Total Transfusions'!G$17</f>
        <v>68472.175673867285</v>
      </c>
    </row>
    <row r="187" spans="1:12">
      <c r="A187" s="61">
        <v>62.645492432890002</v>
      </c>
      <c r="B187" s="61">
        <v>6.9547530776829998</v>
      </c>
      <c r="D187" s="61">
        <v>56.365192543329997</v>
      </c>
      <c r="E187" s="61">
        <v>2.6982323810760001</v>
      </c>
      <c r="G187" s="1">
        <f t="shared" si="2"/>
        <v>0.62736231692867683</v>
      </c>
      <c r="J187" s="121">
        <f>B187*'Total Transfusions'!G$6</f>
        <v>47563.194270031636</v>
      </c>
      <c r="K187" s="121">
        <f>B187*'Total Transfusions'!G$13</f>
        <v>241987.29886732629</v>
      </c>
      <c r="L187" s="121">
        <f>B187*'Total Transfusions'!G$17</f>
        <v>68480.500167651247</v>
      </c>
    </row>
    <row r="188" spans="1:12">
      <c r="A188" s="61">
        <v>62.853583874759998</v>
      </c>
      <c r="B188" s="61">
        <v>6.9823961172329998</v>
      </c>
      <c r="D188" s="61">
        <v>56.365192543329997</v>
      </c>
      <c r="E188" s="61">
        <v>2.6982323810760001</v>
      </c>
      <c r="G188" s="1">
        <f t="shared" si="2"/>
        <v>0.62985589235045392</v>
      </c>
      <c r="J188" s="121">
        <f>B188*'Total Transfusions'!G$6</f>
        <v>47752.243578561342</v>
      </c>
      <c r="K188" s="121">
        <f>B188*'Total Transfusions'!G$13</f>
        <v>242949.12517495643</v>
      </c>
      <c r="L188" s="121">
        <f>B188*'Total Transfusions'!G$17</f>
        <v>68752.689439275084</v>
      </c>
    </row>
    <row r="189" spans="1:12">
      <c r="A189" s="61">
        <v>62.9065487047</v>
      </c>
      <c r="B189" s="61">
        <v>6.9896402101610002</v>
      </c>
      <c r="D189" s="61">
        <v>56.367543403900001</v>
      </c>
      <c r="E189" s="61">
        <v>2.647701795793</v>
      </c>
      <c r="G189" s="1">
        <f t="shared" si="2"/>
        <v>0.63050935493533566</v>
      </c>
      <c r="J189" s="121">
        <f>B189*'Total Transfusions'!G$6</f>
        <v>47801.785553006164</v>
      </c>
      <c r="K189" s="121">
        <f>B189*'Total Transfusions'!G$13</f>
        <v>243201.17991519097</v>
      </c>
      <c r="L189" s="121">
        <f>B189*'Total Transfusions'!G$17</f>
        <v>68824.01894607846</v>
      </c>
    </row>
    <row r="190" spans="1:12">
      <c r="A190" s="61">
        <v>65.282177389850006</v>
      </c>
      <c r="B190" s="61">
        <v>6.9720608438570002</v>
      </c>
      <c r="D190" s="61">
        <v>56.367543403900001</v>
      </c>
      <c r="E190" s="61">
        <v>2.647701795793</v>
      </c>
      <c r="G190" s="1">
        <f t="shared" si="2"/>
        <v>0.62892358591500841</v>
      </c>
      <c r="J190" s="121">
        <f>B190*'Total Transfusions'!G$6</f>
        <v>47681.561181943413</v>
      </c>
      <c r="K190" s="121">
        <f>B190*'Total Transfusions'!G$13</f>
        <v>242589.51429310659</v>
      </c>
      <c r="L190" s="121">
        <f>B190*'Total Transfusions'!G$17</f>
        <v>68650.922391293323</v>
      </c>
    </row>
    <row r="191" spans="1:12">
      <c r="A191" s="61">
        <v>65.341530009340005</v>
      </c>
      <c r="B191" s="61">
        <v>6.9648458347690001</v>
      </c>
      <c r="D191" s="61">
        <v>56.841257302610003</v>
      </c>
      <c r="E191" s="61">
        <v>2.5707190302980001</v>
      </c>
      <c r="G191" s="1">
        <f t="shared" si="2"/>
        <v>0.62827274687477941</v>
      </c>
      <c r="J191" s="121">
        <f>B191*'Total Transfusions'!G$6</f>
        <v>47632.218110366397</v>
      </c>
      <c r="K191" s="121">
        <f>B191*'Total Transfusions'!G$13</f>
        <v>242338.47151114055</v>
      </c>
      <c r="L191" s="121">
        <f>B191*'Total Transfusions'!G$17</f>
        <v>68579.87926071175</v>
      </c>
    </row>
    <row r="192" spans="1:12">
      <c r="A192" s="61">
        <v>66.371774697449993</v>
      </c>
      <c r="B192" s="61">
        <v>6.8629629382750004</v>
      </c>
      <c r="D192" s="61">
        <v>56.843692280589998</v>
      </c>
      <c r="E192" s="61">
        <v>2.5183803826409998</v>
      </c>
      <c r="G192" s="1">
        <f t="shared" si="2"/>
        <v>0.61908227105400804</v>
      </c>
      <c r="J192" s="121">
        <f>B192*'Total Transfusions'!G$6</f>
        <v>46935.446284737176</v>
      </c>
      <c r="K192" s="121">
        <f>B192*'Total Transfusions'!G$13</f>
        <v>238793.50497559589</v>
      </c>
      <c r="L192" s="121">
        <f>B192*'Total Transfusions'!G$17</f>
        <v>67576.68164427494</v>
      </c>
    </row>
    <row r="193" spans="1:12">
      <c r="A193" s="61">
        <v>66.817811880440004</v>
      </c>
      <c r="B193" s="61">
        <v>6.8476220264360004</v>
      </c>
      <c r="D193" s="61">
        <v>57.080770591579999</v>
      </c>
      <c r="E193" s="61">
        <v>2.4751309410159998</v>
      </c>
      <c r="G193" s="1">
        <f t="shared" si="2"/>
        <v>0.61769842465606806</v>
      </c>
      <c r="J193" s="121">
        <f>B193*'Total Transfusions'!G$6</f>
        <v>46830.530587238267</v>
      </c>
      <c r="K193" s="121">
        <f>B193*'Total Transfusions'!G$13</f>
        <v>238259.7253033896</v>
      </c>
      <c r="L193" s="121">
        <f>B193*'Total Transfusions'!G$17</f>
        <v>67425.626200030107</v>
      </c>
    </row>
    <row r="194" spans="1:12">
      <c r="A194" s="61">
        <v>67.562681852240004</v>
      </c>
      <c r="B194" s="61">
        <v>6.8630748753380004</v>
      </c>
      <c r="D194" s="61">
        <v>57.319398434020002</v>
      </c>
      <c r="E194" s="61">
        <v>2.3985750872449998</v>
      </c>
      <c r="G194" s="1">
        <f t="shared" ref="G194:G257" si="3">B194/H$98</f>
        <v>0.61909236847866278</v>
      </c>
      <c r="J194" s="121">
        <f>B194*'Total Transfusions'!G$6</f>
        <v>46936.211816484167</v>
      </c>
      <c r="K194" s="121">
        <f>B194*'Total Transfusions'!G$13</f>
        <v>238797.39977203452</v>
      </c>
      <c r="L194" s="121">
        <f>B194*'Total Transfusions'!G$17</f>
        <v>67577.783840999386</v>
      </c>
    </row>
    <row r="195" spans="1:12">
      <c r="A195" s="61">
        <v>68.246631105909998</v>
      </c>
      <c r="B195" s="61">
        <v>6.9433576024320001</v>
      </c>
      <c r="D195" s="61">
        <v>57.555923340920003</v>
      </c>
      <c r="E195" s="61">
        <v>2.3672207928139999</v>
      </c>
      <c r="G195" s="1">
        <f t="shared" si="3"/>
        <v>0.62633437363922906</v>
      </c>
      <c r="J195" s="121">
        <f>B195*'Total Transfusions'!G$6</f>
        <v>47485.261207979172</v>
      </c>
      <c r="K195" s="121">
        <f>B195*'Total Transfusions'!G$13</f>
        <v>241590.79876955179</v>
      </c>
      <c r="L195" s="121">
        <f>B195*'Total Transfusions'!G$17</f>
        <v>68368.293762029076</v>
      </c>
    </row>
    <row r="196" spans="1:12">
      <c r="A196" s="61">
        <v>68.306000149810004</v>
      </c>
      <c r="B196" s="61">
        <v>6.9525556365070003</v>
      </c>
      <c r="D196" s="61">
        <v>58.027091580830003</v>
      </c>
      <c r="E196" s="61">
        <v>2.3449557044149998</v>
      </c>
      <c r="G196" s="1">
        <f t="shared" si="3"/>
        <v>0.62716409396201056</v>
      </c>
      <c r="J196" s="121">
        <f>B196*'Total Transfusions'!G$6</f>
        <v>47548.166084216326</v>
      </c>
      <c r="K196" s="121">
        <f>B196*'Total Transfusions'!G$13</f>
        <v>241910.83995517506</v>
      </c>
      <c r="L196" s="121">
        <f>B196*'Total Transfusions'!G$17</f>
        <v>68458.862897551124</v>
      </c>
    </row>
    <row r="197" spans="1:12">
      <c r="A197" s="61">
        <v>68.545341251940002</v>
      </c>
      <c r="B197" s="61">
        <v>7.0128513099729997</v>
      </c>
      <c r="D197" s="61">
        <v>58.497263693390003</v>
      </c>
      <c r="E197" s="61">
        <v>2.3441018809659999</v>
      </c>
      <c r="G197" s="1">
        <f t="shared" si="3"/>
        <v>0.63260314161530362</v>
      </c>
      <c r="J197" s="121">
        <f>B197*'Total Transfusions'!G$6</f>
        <v>47960.5250563714</v>
      </c>
      <c r="K197" s="121">
        <f>B197*'Total Transfusions'!G$13</f>
        <v>244008.79900453999</v>
      </c>
      <c r="L197" s="121">
        <f>B197*'Total Transfusions'!G$17</f>
        <v>69052.568789158802</v>
      </c>
    </row>
    <row r="198" spans="1:12">
      <c r="A198" s="61">
        <v>68.841641815450004</v>
      </c>
      <c r="B198" s="61">
        <v>7.1030223696460002</v>
      </c>
      <c r="D198" s="61">
        <v>58.967435805939999</v>
      </c>
      <c r="E198" s="61">
        <v>2.343248057517</v>
      </c>
      <c r="G198" s="1">
        <f t="shared" si="3"/>
        <v>0.64073713635019847</v>
      </c>
      <c r="J198" s="121">
        <f>B198*'Total Transfusions'!G$6</f>
        <v>48577.200239639067</v>
      </c>
      <c r="K198" s="121">
        <f>B198*'Total Transfusions'!G$13</f>
        <v>247146.25779316219</v>
      </c>
      <c r="L198" s="121">
        <f>B198*'Total Transfusions'!G$17</f>
        <v>69940.444921938979</v>
      </c>
    </row>
    <row r="199" spans="1:12">
      <c r="A199" s="61">
        <v>68.910013786060006</v>
      </c>
      <c r="B199" s="61">
        <v>7.1270602423689997</v>
      </c>
      <c r="D199" s="61">
        <v>59.437607918490002</v>
      </c>
      <c r="E199" s="61">
        <v>2.3423942340680002</v>
      </c>
      <c r="G199" s="1">
        <f t="shared" si="3"/>
        <v>0.64290550312858619</v>
      </c>
      <c r="J199" s="121">
        <f>B199*'Total Transfusions'!G$6</f>
        <v>48741.593999905133</v>
      </c>
      <c r="K199" s="121">
        <f>B199*'Total Transfusions'!G$13</f>
        <v>247982.64404955148</v>
      </c>
      <c r="L199" s="121">
        <f>B199*'Total Transfusions'!G$17</f>
        <v>70177.135646778595</v>
      </c>
    </row>
    <row r="200" spans="1:12">
      <c r="A200" s="61">
        <v>68.951195668620002</v>
      </c>
      <c r="B200" s="61">
        <v>7.1413651969160004</v>
      </c>
      <c r="D200" s="61">
        <v>59.907780031039998</v>
      </c>
      <c r="E200" s="61">
        <v>2.3415404106189999</v>
      </c>
      <c r="G200" s="1">
        <f t="shared" si="3"/>
        <v>0.64419589968586499</v>
      </c>
      <c r="J200" s="121">
        <f>B200*'Total Transfusions'!G$6</f>
        <v>48839.424839410603</v>
      </c>
      <c r="K200" s="121">
        <f>B200*'Total Transfusions'!G$13</f>
        <v>248480.37808447453</v>
      </c>
      <c r="L200" s="121">
        <f>B200*'Total Transfusions'!G$17</f>
        <v>70317.990459496184</v>
      </c>
    </row>
    <row r="201" spans="1:12">
      <c r="A201" s="61">
        <v>68.951195668620002</v>
      </c>
      <c r="B201" s="61">
        <v>7.1413651969160004</v>
      </c>
      <c r="D201" s="61">
        <v>60.611045945160001</v>
      </c>
      <c r="E201" s="61">
        <v>2.3830822053460001</v>
      </c>
      <c r="G201" s="1">
        <f t="shared" si="3"/>
        <v>0.64419589968586499</v>
      </c>
      <c r="J201" s="121">
        <f>B201*'Total Transfusions'!G$6</f>
        <v>48839.424839410603</v>
      </c>
      <c r="K201" s="121">
        <f>B201*'Total Transfusions'!G$13</f>
        <v>248480.37808447453</v>
      </c>
      <c r="L201" s="121">
        <f>B201*'Total Transfusions'!G$17</f>
        <v>70317.990459496184</v>
      </c>
    </row>
    <row r="202" spans="1:12">
      <c r="A202" s="61">
        <v>72.269494039639994</v>
      </c>
      <c r="B202" s="61">
        <v>7.2053231539610003</v>
      </c>
      <c r="D202" s="61">
        <v>61.075241293570002</v>
      </c>
      <c r="E202" s="61">
        <v>2.5106959716010002</v>
      </c>
      <c r="G202" s="1">
        <f t="shared" si="3"/>
        <v>0.6499653082715604</v>
      </c>
      <c r="J202" s="121">
        <f>B202*'Total Transfusions'!G$6</f>
        <v>49276.829978323047</v>
      </c>
      <c r="K202" s="121">
        <f>B202*'Total Transfusions'!G$13</f>
        <v>250705.76453508137</v>
      </c>
      <c r="L202" s="121">
        <f>B202*'Total Transfusions'!G$17</f>
        <v>70947.75730228996</v>
      </c>
    </row>
    <row r="203" spans="1:12">
      <c r="A203" s="61">
        <v>72.269494039639994</v>
      </c>
      <c r="B203" s="61">
        <v>7.2059681707629997</v>
      </c>
      <c r="D203" s="61">
        <v>61.077233548279999</v>
      </c>
      <c r="E203" s="61">
        <v>2.4678734417000001</v>
      </c>
      <c r="G203" s="1">
        <f t="shared" si="3"/>
        <v>0.65002349282978122</v>
      </c>
      <c r="J203" s="121">
        <f>B203*'Total Transfusions'!G$6</f>
        <v>49281.241214655704</v>
      </c>
      <c r="K203" s="121">
        <f>B203*'Total Transfusions'!G$13</f>
        <v>250728.20758545233</v>
      </c>
      <c r="L203" s="121">
        <f>B203*'Total Transfusions'!G$17</f>
        <v>70954.108508828009</v>
      </c>
    </row>
    <row r="204" spans="1:12">
      <c r="A204" s="61">
        <v>72.891736235120007</v>
      </c>
      <c r="B204" s="61">
        <v>7.1404787539479999</v>
      </c>
      <c r="D204" s="61">
        <v>61.079225803</v>
      </c>
      <c r="E204" s="61">
        <v>2.425050911799</v>
      </c>
      <c r="G204" s="1">
        <f t="shared" si="3"/>
        <v>0.64411593697431813</v>
      </c>
      <c r="J204" s="121">
        <f>B204*'Total Transfusions'!G$6</f>
        <v>48833.362502096054</v>
      </c>
      <c r="K204" s="121">
        <f>B204*'Total Transfusions'!G$13</f>
        <v>248449.53472640985</v>
      </c>
      <c r="L204" s="121">
        <f>B204*'Total Transfusions'!G$17</f>
        <v>70309.26203202497</v>
      </c>
    </row>
    <row r="205" spans="1:12">
      <c r="A205" s="61">
        <v>72.891736235120007</v>
      </c>
      <c r="B205" s="61">
        <v>7.1404787539479999</v>
      </c>
      <c r="D205" s="61">
        <v>61.54142889669</v>
      </c>
      <c r="E205" s="61">
        <v>2.5954872079540001</v>
      </c>
      <c r="G205" s="1">
        <f t="shared" si="3"/>
        <v>0.64411593697431813</v>
      </c>
      <c r="J205" s="121">
        <f>B205*'Total Transfusions'!G$6</f>
        <v>48833.362502096054</v>
      </c>
      <c r="K205" s="121">
        <f>B205*'Total Transfusions'!G$13</f>
        <v>248449.53472640985</v>
      </c>
      <c r="L205" s="121">
        <f>B205*'Total Transfusions'!G$17</f>
        <v>70309.26203202497</v>
      </c>
    </row>
    <row r="206" spans="1:12">
      <c r="A206" s="61">
        <v>73.245902418170004</v>
      </c>
      <c r="B206" s="61">
        <v>7.1155829020650003</v>
      </c>
      <c r="D206" s="61">
        <v>61.543421151410001</v>
      </c>
      <c r="E206" s="61">
        <v>2.552664678053</v>
      </c>
      <c r="G206" s="1">
        <f t="shared" si="3"/>
        <v>0.64187017509826383</v>
      </c>
      <c r="J206" s="121">
        <f>B206*'Total Transfusions'!G$6</f>
        <v>48663.101067016672</v>
      </c>
      <c r="K206" s="121">
        <f>B206*'Total Transfusions'!G$13</f>
        <v>247583.29549650822</v>
      </c>
      <c r="L206" s="121">
        <f>B206*'Total Transfusions'!G$17</f>
        <v>70064.123150744141</v>
      </c>
    </row>
    <row r="207" spans="1:12">
      <c r="A207" s="61">
        <v>73.622015930909996</v>
      </c>
      <c r="B207" s="61">
        <v>7.1035986092629999</v>
      </c>
      <c r="D207" s="61">
        <v>62.007616499820003</v>
      </c>
      <c r="E207" s="61">
        <v>2.680278444307</v>
      </c>
      <c r="G207" s="1">
        <f t="shared" si="3"/>
        <v>0.6407891167752674</v>
      </c>
      <c r="J207" s="121">
        <f>B207*'Total Transfusions'!G$6</f>
        <v>48581.141112383695</v>
      </c>
      <c r="K207" s="121">
        <f>B207*'Total Transfusions'!G$13</f>
        <v>247166.30777435642</v>
      </c>
      <c r="L207" s="121">
        <f>B207*'Total Transfusions'!G$17</f>
        <v>69946.118908743083</v>
      </c>
    </row>
    <row r="208" spans="1:12">
      <c r="A208" s="61">
        <v>74.316011734889997</v>
      </c>
      <c r="B208" s="61">
        <v>7.1152579471079997</v>
      </c>
      <c r="D208" s="61">
        <v>62.009608754529999</v>
      </c>
      <c r="E208" s="61">
        <v>2.6374559144059999</v>
      </c>
      <c r="G208" s="1">
        <f t="shared" si="3"/>
        <v>0.64184086212446823</v>
      </c>
      <c r="J208" s="121">
        <f>B208*'Total Transfusions'!G$6</f>
        <v>48660.878716981213</v>
      </c>
      <c r="K208" s="121">
        <f>B208*'Total Transfusions'!G$13</f>
        <v>247571.98884457973</v>
      </c>
      <c r="L208" s="121">
        <f>B208*'Total Transfusions'!G$17</f>
        <v>70060.923457277138</v>
      </c>
    </row>
    <row r="209" spans="1:12">
      <c r="A209" s="61">
        <v>75.148476309759999</v>
      </c>
      <c r="B209" s="61">
        <v>7.1943187052189996</v>
      </c>
      <c r="D209" s="61">
        <v>62.318740277689997</v>
      </c>
      <c r="E209" s="61">
        <v>2.7296688468919998</v>
      </c>
      <c r="G209" s="1">
        <f t="shared" si="3"/>
        <v>0.64897263802400584</v>
      </c>
      <c r="J209" s="121">
        <f>B209*'Total Transfusions'!G$6</f>
        <v>49201.571126210823</v>
      </c>
      <c r="K209" s="121">
        <f>B209*'Total Transfusions'!G$13</f>
        <v>250322.87001720903</v>
      </c>
      <c r="L209" s="121">
        <f>B209*'Total Transfusions'!G$17</f>
        <v>70839.401168649551</v>
      </c>
    </row>
    <row r="210" spans="1:12">
      <c r="A210" s="61">
        <v>75.290979649730005</v>
      </c>
      <c r="B210" s="61">
        <v>7.216488282637</v>
      </c>
      <c r="D210" s="61">
        <v>62.471811848229997</v>
      </c>
      <c r="E210" s="61">
        <v>2.807892210561</v>
      </c>
      <c r="G210" s="1">
        <f t="shared" si="3"/>
        <v>0.6509724728562325</v>
      </c>
      <c r="J210" s="121">
        <f>B210*'Total Transfusions'!G$6</f>
        <v>49353.187712139727</v>
      </c>
      <c r="K210" s="121">
        <f>B210*'Total Transfusions'!G$13</f>
        <v>251094.24983421891</v>
      </c>
      <c r="L210" s="121">
        <f>B210*'Total Transfusions'!G$17</f>
        <v>71057.695583006527</v>
      </c>
    </row>
    <row r="211" spans="1:12">
      <c r="A211" s="61">
        <v>75.539956773040004</v>
      </c>
      <c r="B211" s="61">
        <v>7.262544575273</v>
      </c>
      <c r="D211" s="61">
        <v>62.473804102940001</v>
      </c>
      <c r="E211" s="61">
        <v>2.7650696806599999</v>
      </c>
      <c r="G211" s="1">
        <f t="shared" si="3"/>
        <v>0.65512703911250747</v>
      </c>
      <c r="J211" s="121">
        <f>B211*'Total Transfusions'!G$6</f>
        <v>49668.164300026481</v>
      </c>
      <c r="K211" s="121">
        <f>B211*'Total Transfusions'!G$13</f>
        <v>252696.75645470439</v>
      </c>
      <c r="L211" s="121">
        <f>B211*'Total Transfusions'!G$17</f>
        <v>71511.192338441542</v>
      </c>
    </row>
    <row r="212" spans="1:12">
      <c r="A212" s="61">
        <v>75.598349634640002</v>
      </c>
      <c r="B212" s="61">
        <v>7.2739111696769996</v>
      </c>
      <c r="D212" s="61">
        <v>62.939991706070003</v>
      </c>
      <c r="E212" s="61">
        <v>2.8498609170129998</v>
      </c>
      <c r="G212" s="1">
        <f t="shared" si="3"/>
        <v>0.65615237716854347</v>
      </c>
      <c r="J212" s="121">
        <f>B212*'Total Transfusions'!G$6</f>
        <v>49745.8998474697</v>
      </c>
      <c r="K212" s="121">
        <f>B212*'Total Transfusions'!G$13</f>
        <v>253092.2516572545</v>
      </c>
      <c r="L212" s="121">
        <f>B212*'Total Transfusions'!G$17</f>
        <v>71623.114366627779</v>
      </c>
    </row>
    <row r="213" spans="1:12">
      <c r="A213" s="61">
        <v>75.650980663499993</v>
      </c>
      <c r="B213" s="61">
        <v>7.2845150175309996</v>
      </c>
      <c r="D213" s="61">
        <v>63.878966256059996</v>
      </c>
      <c r="E213" s="61">
        <v>2.877593759422</v>
      </c>
      <c r="G213" s="1">
        <f t="shared" si="3"/>
        <v>0.65710891070521082</v>
      </c>
      <c r="J213" s="121">
        <f>B213*'Total Transfusions'!G$6</f>
        <v>49818.419010962083</v>
      </c>
      <c r="K213" s="121">
        <f>B213*'Total Transfusions'!G$13</f>
        <v>253461.20745929779</v>
      </c>
      <c r="L213" s="121">
        <f>B213*'Total Transfusions'!G$17</f>
        <v>71727.525953442237</v>
      </c>
    </row>
    <row r="214" spans="1:12">
      <c r="A214" s="61">
        <v>78.551492374839995</v>
      </c>
      <c r="B214" s="61">
        <v>7.357353362944</v>
      </c>
      <c r="D214" s="61">
        <v>63.87902851402</v>
      </c>
      <c r="E214" s="61">
        <v>2.8762555553619999</v>
      </c>
      <c r="G214" s="1">
        <f t="shared" si="3"/>
        <v>0.66367938598005338</v>
      </c>
      <c r="J214" s="121">
        <f>B214*'Total Transfusions'!G$6</f>
        <v>50316.556663656491</v>
      </c>
      <c r="K214" s="121">
        <f>B214*'Total Transfusions'!G$13</f>
        <v>255995.58276544875</v>
      </c>
      <c r="L214" s="121">
        <f>B214*'Total Transfusions'!G$17</f>
        <v>72444.734209371891</v>
      </c>
    </row>
    <row r="215" spans="1:12">
      <c r="A215" s="61">
        <v>81.563116987209995</v>
      </c>
      <c r="B215" s="61">
        <v>7.3726334070790003</v>
      </c>
      <c r="D215" s="61">
        <v>64.352141692589996</v>
      </c>
      <c r="E215" s="61">
        <v>2.812184972147</v>
      </c>
      <c r="G215" s="1">
        <f t="shared" si="3"/>
        <v>0.66505774172960075</v>
      </c>
      <c r="J215" s="121">
        <f>B215*'Total Transfusions'!G$6</f>
        <v>50421.056090096201</v>
      </c>
      <c r="K215" s="121">
        <f>B215*'Total Transfusions'!G$13</f>
        <v>256527.24457507755</v>
      </c>
      <c r="L215" s="121">
        <f>B215*'Total Transfusions'!G$17</f>
        <v>72595.190315183369</v>
      </c>
    </row>
    <row r="216" spans="1:12">
      <c r="A216" s="61">
        <v>81.743260925260003</v>
      </c>
      <c r="B216" s="61">
        <v>7.4091279621729997</v>
      </c>
      <c r="D216" s="61">
        <v>64.352141692589996</v>
      </c>
      <c r="E216" s="61">
        <v>2.812184972147</v>
      </c>
      <c r="G216" s="1">
        <f t="shared" si="3"/>
        <v>0.66834977933083795</v>
      </c>
      <c r="J216" s="121">
        <f>B216*'Total Transfusions'!G$6</f>
        <v>50670.640452667496</v>
      </c>
      <c r="K216" s="121">
        <f>B216*'Total Transfusions'!G$13</f>
        <v>257797.05512218381</v>
      </c>
      <c r="L216" s="121">
        <f>B216*'Total Transfusions'!G$17</f>
        <v>72954.536701506193</v>
      </c>
    </row>
    <row r="217" spans="1:12">
      <c r="A217" s="61">
        <v>81.774346296510004</v>
      </c>
      <c r="B217" s="61">
        <v>7.4138984729509998</v>
      </c>
      <c r="D217" s="61">
        <v>64.826214197149994</v>
      </c>
      <c r="E217" s="61">
        <v>2.7274941512700002</v>
      </c>
      <c r="G217" s="1">
        <f t="shared" si="3"/>
        <v>0.66878010930246889</v>
      </c>
      <c r="J217" s="121">
        <f>B217*'Total Transfusions'!G$6</f>
        <v>50703.265727550279</v>
      </c>
      <c r="K217" s="121">
        <f>B217*'Total Transfusions'!G$13</f>
        <v>257963.04275747313</v>
      </c>
      <c r="L217" s="121">
        <f>B217*'Total Transfusions'!G$17</f>
        <v>73001.509895303825</v>
      </c>
    </row>
    <row r="218" spans="1:12">
      <c r="A218" s="61">
        <v>81.956768702719998</v>
      </c>
      <c r="B218" s="61">
        <v>7.4512837419569999</v>
      </c>
      <c r="D218" s="61">
        <v>64.828649175140001</v>
      </c>
      <c r="E218" s="61">
        <v>2.6751555036129999</v>
      </c>
      <c r="G218" s="1">
        <f t="shared" si="3"/>
        <v>0.67215249488117013</v>
      </c>
      <c r="J218" s="121">
        <f>B218*'Total Transfusions'!G$6</f>
        <v>50958.941636199823</v>
      </c>
      <c r="K218" s="121">
        <f>B218*'Total Transfusions'!G$13</f>
        <v>259263.84526809287</v>
      </c>
      <c r="L218" s="121">
        <f>B218*'Total Transfusions'!G$17</f>
        <v>73369.626763269756</v>
      </c>
    </row>
    <row r="219" spans="1:12">
      <c r="A219" s="61">
        <v>82.019271604790006</v>
      </c>
      <c r="B219" s="61">
        <v>7.4632437773640001</v>
      </c>
      <c r="D219" s="61">
        <v>64.830641429850004</v>
      </c>
      <c r="E219" s="61">
        <v>2.6323329737119998</v>
      </c>
      <c r="G219" s="1">
        <f t="shared" si="3"/>
        <v>0.67323136503510295</v>
      </c>
      <c r="J219" s="121">
        <f>B219*'Total Transfusions'!G$6</f>
        <v>51040.735695771109</v>
      </c>
      <c r="K219" s="121">
        <f>B219*'Total Transfusions'!G$13</f>
        <v>259679.98896581589</v>
      </c>
      <c r="L219" s="121">
        <f>B219*'Total Transfusions'!G$17</f>
        <v>73487.39215300334</v>
      </c>
    </row>
    <row r="220" spans="1:12">
      <c r="A220" s="61">
        <v>82.151203569830002</v>
      </c>
      <c r="B220" s="61">
        <v>7.4961530231989997</v>
      </c>
      <c r="D220" s="61">
        <v>64.832633684569998</v>
      </c>
      <c r="E220" s="61">
        <v>2.5895104438110002</v>
      </c>
      <c r="G220" s="1">
        <f t="shared" si="3"/>
        <v>0.67619998527004288</v>
      </c>
      <c r="J220" s="121">
        <f>B220*'Total Transfusions'!G$6</f>
        <v>51265.800314952641</v>
      </c>
      <c r="K220" s="121">
        <f>B220*'Total Transfusions'!G$13</f>
        <v>260825.05039623915</v>
      </c>
      <c r="L220" s="121">
        <f>B220*'Total Transfusions'!G$17</f>
        <v>73811.435521581385</v>
      </c>
    </row>
    <row r="221" spans="1:12">
      <c r="A221" s="61">
        <v>82.307683323589998</v>
      </c>
      <c r="B221" s="61">
        <v>7.5399928371960003</v>
      </c>
      <c r="D221" s="61">
        <v>65.306347583280001</v>
      </c>
      <c r="E221" s="61">
        <v>2.5125276783160002</v>
      </c>
      <c r="G221" s="1">
        <f t="shared" si="3"/>
        <v>0.68015461126117061</v>
      </c>
      <c r="J221" s="121">
        <f>B221*'Total Transfusions'!G$6</f>
        <v>51565.618520805619</v>
      </c>
      <c r="K221" s="121">
        <f>B221*'Total Transfusions'!G$13</f>
        <v>262350.43570517591</v>
      </c>
      <c r="L221" s="121">
        <f>B221*'Total Transfusions'!G$17</f>
        <v>74243.107553102542</v>
      </c>
    </row>
    <row r="222" spans="1:12">
      <c r="A222" s="61">
        <v>82.487857769420003</v>
      </c>
      <c r="B222" s="61">
        <v>7.5916918496400001</v>
      </c>
      <c r="D222" s="61">
        <v>65.308782561260003</v>
      </c>
      <c r="E222" s="61">
        <v>2.460189030659</v>
      </c>
      <c r="G222" s="1">
        <f t="shared" si="3"/>
        <v>0.68481818621020352</v>
      </c>
      <c r="J222" s="121">
        <f>B222*'Total Transfusions'!G$6</f>
        <v>51919.185375728666</v>
      </c>
      <c r="K222" s="121">
        <f>B222*'Total Transfusions'!G$13</f>
        <v>264149.27805596712</v>
      </c>
      <c r="L222" s="121">
        <f>B222*'Total Transfusions'!G$17</f>
        <v>74752.165774263456</v>
      </c>
    </row>
    <row r="223" spans="1:12">
      <c r="A223" s="61">
        <v>82.556981182059999</v>
      </c>
      <c r="B223" s="61">
        <v>7.6132693282739998</v>
      </c>
      <c r="D223" s="61">
        <v>65.310774815979997</v>
      </c>
      <c r="E223" s="61">
        <v>2.4173665007579999</v>
      </c>
      <c r="G223" s="1">
        <f t="shared" si="3"/>
        <v>0.68676461002109956</v>
      </c>
      <c r="J223" s="121">
        <f>B223*'Total Transfusions'!G$6</f>
        <v>52066.752628895374</v>
      </c>
      <c r="K223" s="121">
        <f>B223*'Total Transfusions'!G$13</f>
        <v>264900.05607967067</v>
      </c>
      <c r="L223" s="121">
        <f>B223*'Total Transfusions'!G$17</f>
        <v>74964.630043333585</v>
      </c>
    </row>
    <row r="224" spans="1:12">
      <c r="A224" s="61">
        <v>82.58794104479</v>
      </c>
      <c r="B224" s="61">
        <v>7.6295845806399996</v>
      </c>
      <c r="D224" s="61">
        <v>65.312767070690001</v>
      </c>
      <c r="E224" s="61">
        <v>2.3745439708570002</v>
      </c>
      <c r="G224" s="1">
        <f t="shared" si="3"/>
        <v>0.68823634804131117</v>
      </c>
      <c r="J224" s="121">
        <f>B224*'Total Transfusions'!G$6</f>
        <v>52178.331790539334</v>
      </c>
      <c r="K224" s="121">
        <f>B224*'Total Transfusions'!G$13</f>
        <v>265467.73746336438</v>
      </c>
      <c r="L224" s="121">
        <f>B224*'Total Transfusions'!G$17</f>
        <v>75125.279404986737</v>
      </c>
    </row>
    <row r="225" spans="1:12">
      <c r="A225" s="61">
        <v>82.623999893420006</v>
      </c>
      <c r="B225" s="61">
        <v>7.6486482133480003</v>
      </c>
      <c r="D225" s="61">
        <v>65.786370288580002</v>
      </c>
      <c r="E225" s="61">
        <v>2.2999402348009998</v>
      </c>
      <c r="G225" s="1">
        <f t="shared" si="3"/>
        <v>0.68995600719400585</v>
      </c>
      <c r="J225" s="121">
        <f>B225*'Total Transfusions'!G$6</f>
        <v>52308.706982275864</v>
      </c>
      <c r="K225" s="121">
        <f>B225*'Total Transfusions'!G$13</f>
        <v>266131.04742334137</v>
      </c>
      <c r="L225" s="121">
        <f>B225*'Total Transfusions'!G$17</f>
        <v>75312.990900747158</v>
      </c>
    </row>
    <row r="226" spans="1:12">
      <c r="A226" s="61">
        <v>82.706739517490007</v>
      </c>
      <c r="B226" s="61">
        <v>7.6844268159920004</v>
      </c>
      <c r="D226" s="61">
        <v>66.540826080770003</v>
      </c>
      <c r="E226" s="61">
        <v>2.2517072373349998</v>
      </c>
      <c r="G226" s="1">
        <f t="shared" si="3"/>
        <v>0.69318346139697928</v>
      </c>
      <c r="J226" s="121">
        <f>B226*'Total Transfusions'!G$6</f>
        <v>52553.394983310376</v>
      </c>
      <c r="K226" s="121">
        <f>B226*'Total Transfusions'!G$13</f>
        <v>267375.94674821483</v>
      </c>
      <c r="L226" s="121">
        <f>B226*'Total Transfusions'!G$17</f>
        <v>75665.287607329461</v>
      </c>
    </row>
    <row r="227" spans="1:12">
      <c r="A227" s="61">
        <v>82.766566677290001</v>
      </c>
      <c r="B227" s="61">
        <v>7.7103952224850003</v>
      </c>
      <c r="D227" s="61">
        <v>66.727267917779997</v>
      </c>
      <c r="E227" s="61">
        <v>2.2863374407079999</v>
      </c>
      <c r="G227" s="1">
        <f t="shared" si="3"/>
        <v>0.69552597442115427</v>
      </c>
      <c r="J227" s="121">
        <f>B227*'Total Transfusions'!G$6</f>
        <v>52730.991563535936</v>
      </c>
      <c r="K227" s="121">
        <f>B227*'Total Transfusions'!G$13</f>
        <v>268279.5050015329</v>
      </c>
      <c r="L227" s="121">
        <f>B227*'Total Transfusions'!G$17</f>
        <v>75920.987478386553</v>
      </c>
    </row>
    <row r="228" spans="1:12">
      <c r="A228" s="61">
        <v>82.852788138600005</v>
      </c>
      <c r="B228" s="61">
        <v>7.7340294024620002</v>
      </c>
      <c r="D228" s="61">
        <v>67.193455520900002</v>
      </c>
      <c r="E228" s="61">
        <v>2.3711286770609998</v>
      </c>
      <c r="G228" s="1">
        <f t="shared" si="3"/>
        <v>0.697657925583685</v>
      </c>
      <c r="J228" s="121">
        <f>B228*'Total Transfusions'!G$6</f>
        <v>52892.624490126254</v>
      </c>
      <c r="K228" s="121">
        <f>B228*'Total Transfusions'!G$13</f>
        <v>269101.84496237646</v>
      </c>
      <c r="L228" s="121">
        <f>B228*'Total Transfusions'!G$17</f>
        <v>76153.70321218748</v>
      </c>
    </row>
    <row r="229" spans="1:12">
      <c r="A229" s="61">
        <v>83.001063407770005</v>
      </c>
      <c r="B229" s="61">
        <v>7.7662121164520004</v>
      </c>
      <c r="D229" s="61">
        <v>67.195447775619996</v>
      </c>
      <c r="E229" s="61">
        <v>2.3283061471600002</v>
      </c>
      <c r="G229" s="1">
        <f t="shared" si="3"/>
        <v>0.70056100809262511</v>
      </c>
      <c r="J229" s="121">
        <f>B229*'Total Transfusions'!G$6</f>
        <v>53112.720395839307</v>
      </c>
      <c r="K229" s="121">
        <f>B229*'Total Transfusions'!G$13</f>
        <v>270221.62706559018</v>
      </c>
      <c r="L229" s="121">
        <f>B229*'Total Transfusions'!G$17</f>
        <v>76470.592730215052</v>
      </c>
    </row>
    <row r="230" spans="1:12">
      <c r="A230" s="61">
        <v>83.01557524991</v>
      </c>
      <c r="B230" s="61">
        <v>7.7707738828570001</v>
      </c>
      <c r="D230" s="61">
        <v>67.426549322460005</v>
      </c>
      <c r="E230" s="61">
        <v>2.4135242952380001</v>
      </c>
      <c r="G230" s="1">
        <f t="shared" si="3"/>
        <v>0.70097250801349387</v>
      </c>
      <c r="J230" s="121">
        <f>B230*'Total Transfusions'!G$6</f>
        <v>53143.918078821283</v>
      </c>
      <c r="K230" s="121">
        <f>B230*'Total Transfusions'!G$13</f>
        <v>270380.35154050385</v>
      </c>
      <c r="L230" s="121">
        <f>B230*'Total Transfusions'!G$17</f>
        <v>76515.510506816601</v>
      </c>
    </row>
    <row r="231" spans="1:12">
      <c r="A231" s="61">
        <v>83.198420424899993</v>
      </c>
      <c r="B231" s="61">
        <v>7.8047207917600003</v>
      </c>
      <c r="D231" s="61">
        <v>67.659643124029998</v>
      </c>
      <c r="E231" s="61">
        <v>2.4559199134140002</v>
      </c>
      <c r="G231" s="1">
        <f t="shared" si="3"/>
        <v>0.70403473196078148</v>
      </c>
      <c r="J231" s="121">
        <f>B231*'Total Transfusions'!G$6</f>
        <v>53376.079221709537</v>
      </c>
      <c r="K231" s="121">
        <f>B231*'Total Transfusions'!G$13</f>
        <v>271561.51795986848</v>
      </c>
      <c r="L231" s="121">
        <f>B231*'Total Transfusions'!G$17</f>
        <v>76849.771302973822</v>
      </c>
    </row>
    <row r="232" spans="1:12">
      <c r="A232" s="61">
        <v>83.288566524770005</v>
      </c>
      <c r="B232" s="61">
        <v>7.8186615938399999</v>
      </c>
      <c r="D232" s="61">
        <v>67.89273692559</v>
      </c>
      <c r="E232" s="61">
        <v>2.4983155315909999</v>
      </c>
      <c r="G232" s="1">
        <f t="shared" si="3"/>
        <v>0.70529227968318986</v>
      </c>
      <c r="J232" s="121">
        <f>B232*'Total Transfusions'!G$6</f>
        <v>53471.419641449065</v>
      </c>
      <c r="K232" s="121">
        <f>B232*'Total Transfusions'!G$13</f>
        <v>272046.58148429589</v>
      </c>
      <c r="L232" s="121">
        <f>B232*'Total Transfusions'!G$17</f>
        <v>76987.040460988937</v>
      </c>
    </row>
    <row r="233" spans="1:12">
      <c r="A233" s="61">
        <v>83.293980737349997</v>
      </c>
      <c r="B233" s="61">
        <v>7.8230144703409996</v>
      </c>
      <c r="D233" s="61">
        <v>68.123838472439999</v>
      </c>
      <c r="E233" s="61">
        <v>2.5835336796680002</v>
      </c>
      <c r="G233" s="1">
        <f t="shared" si="3"/>
        <v>0.70568493642548802</v>
      </c>
      <c r="J233" s="121">
        <f>B233*'Total Transfusions'!G$6</f>
        <v>53501.188737251308</v>
      </c>
      <c r="K233" s="121">
        <f>B233*'Total Transfusions'!G$13</f>
        <v>272198.03773515258</v>
      </c>
      <c r="L233" s="121">
        <f>B233*'Total Transfusions'!G$17</f>
        <v>77029.901387412479</v>
      </c>
    </row>
    <row r="234" spans="1:12">
      <c r="A234" s="61">
        <v>83.468425488340003</v>
      </c>
      <c r="B234" s="61">
        <v>7.8544243470149997</v>
      </c>
      <c r="D234" s="61">
        <v>68.125830727150003</v>
      </c>
      <c r="E234" s="61">
        <v>2.5407111497670001</v>
      </c>
      <c r="G234" s="1">
        <f t="shared" si="3"/>
        <v>0.70851830416472195</v>
      </c>
      <c r="J234" s="121">
        <f>B234*'Total Transfusions'!G$6</f>
        <v>53715.999248790118</v>
      </c>
      <c r="K234" s="121">
        <f>B234*'Total Transfusions'!G$13</f>
        <v>273290.92933449452</v>
      </c>
      <c r="L234" s="121">
        <f>B234*'Total Transfusions'!G$17</f>
        <v>77339.181104580581</v>
      </c>
    </row>
    <row r="235" spans="1:12">
      <c r="A235" s="61">
        <v>83.491737951120001</v>
      </c>
      <c r="B235" s="61">
        <v>7.8625670018119997</v>
      </c>
      <c r="D235" s="61">
        <v>68.590026075560004</v>
      </c>
      <c r="E235" s="61">
        <v>2.6683249160210001</v>
      </c>
      <c r="G235" s="1">
        <f t="shared" si="3"/>
        <v>0.70925282266197653</v>
      </c>
      <c r="J235" s="121">
        <f>B235*'Total Transfusions'!G$6</f>
        <v>53771.68644108258</v>
      </c>
      <c r="K235" s="121">
        <f>B235*'Total Transfusions'!G$13</f>
        <v>273574.24910414353</v>
      </c>
      <c r="L235" s="121">
        <f>B235*'Total Transfusions'!G$17</f>
        <v>77419.358368526926</v>
      </c>
    </row>
    <row r="236" spans="1:12">
      <c r="A236" s="61">
        <v>83.513052323690005</v>
      </c>
      <c r="B236" s="61">
        <v>7.8730922697899999</v>
      </c>
      <c r="D236" s="61">
        <v>68.592018330279998</v>
      </c>
      <c r="E236" s="61">
        <v>2.62550238612</v>
      </c>
      <c r="G236" s="1">
        <f t="shared" si="3"/>
        <v>0.71020226780132478</v>
      </c>
      <c r="J236" s="121">
        <f>B236*'Total Transfusions'!G$6</f>
        <v>53843.668200893466</v>
      </c>
      <c r="K236" s="121">
        <f>B236*'Total Transfusions'!G$13</f>
        <v>273940.47075707669</v>
      </c>
      <c r="L236" s="121">
        <f>B236*'Total Transfusions'!G$17</f>
        <v>77522.996212671947</v>
      </c>
    </row>
    <row r="237" spans="1:12">
      <c r="A237" s="61">
        <v>86.027744035170002</v>
      </c>
      <c r="B237" s="61">
        <v>7.9604178527289999</v>
      </c>
      <c r="D237" s="61">
        <v>69.05621367869</v>
      </c>
      <c r="E237" s="61">
        <v>2.753116152374</v>
      </c>
      <c r="G237" s="1">
        <f t="shared" si="3"/>
        <v>0.718079582700621</v>
      </c>
      <c r="J237" s="121">
        <f>B237*'Total Transfusions'!G$6</f>
        <v>54440.883316898005</v>
      </c>
      <c r="K237" s="121">
        <f>B237*'Total Transfusions'!G$13</f>
        <v>276978.92254700902</v>
      </c>
      <c r="L237" s="121">
        <f>B237*'Total Transfusions'!G$17</f>
        <v>78382.854144405559</v>
      </c>
    </row>
    <row r="238" spans="1:12">
      <c r="A238" s="61">
        <v>88.856286217260006</v>
      </c>
      <c r="B238" s="61">
        <v>7.9845839434670003</v>
      </c>
      <c r="D238" s="61">
        <v>69.058205933400004</v>
      </c>
      <c r="E238" s="61">
        <v>2.7102936224729999</v>
      </c>
      <c r="G238" s="1">
        <f t="shared" si="3"/>
        <v>0.72025951554757572</v>
      </c>
      <c r="J238" s="121">
        <f>B238*'Total Transfusions'!G$6</f>
        <v>54606.153953494308</v>
      </c>
      <c r="K238" s="121">
        <f>B238*'Total Transfusions'!G$13</f>
        <v>277819.77008775593</v>
      </c>
      <c r="L238" s="121">
        <f>B238*'Total Transfusions'!G$17</f>
        <v>78620.807377590143</v>
      </c>
    </row>
    <row r="239" spans="1:12">
      <c r="A239" s="61">
        <v>88.949405866199996</v>
      </c>
      <c r="B239" s="61">
        <v>8.0226513342950003</v>
      </c>
      <c r="D239" s="61">
        <v>69.524393536519995</v>
      </c>
      <c r="E239" s="61">
        <v>2.7950848588260002</v>
      </c>
      <c r="G239" s="1">
        <f t="shared" si="3"/>
        <v>0.72369343278985976</v>
      </c>
      <c r="J239" s="121">
        <f>B239*'Total Transfusions'!G$6</f>
        <v>54866.494857776786</v>
      </c>
      <c r="K239" s="121">
        <f>B239*'Total Transfusions'!G$13</f>
        <v>279144.30670012743</v>
      </c>
      <c r="L239" s="121">
        <f>B239*'Total Transfusions'!G$17</f>
        <v>78995.640809469129</v>
      </c>
    </row>
    <row r="240" spans="1:12">
      <c r="A240" s="61">
        <v>88.999737184119994</v>
      </c>
      <c r="B240" s="61">
        <v>8.0608438849970003</v>
      </c>
      <c r="D240" s="61">
        <v>69.887537298599995</v>
      </c>
      <c r="E240" s="61">
        <v>2.8491384510170001</v>
      </c>
      <c r="G240" s="1">
        <f t="shared" si="3"/>
        <v>0.72713864023722541</v>
      </c>
      <c r="J240" s="121">
        <f>B240*'Total Transfusions'!G$6</f>
        <v>55127.691723922391</v>
      </c>
      <c r="K240" s="121">
        <f>B240*'Total Transfusions'!G$13</f>
        <v>280473.1981903066</v>
      </c>
      <c r="L240" s="121">
        <f>B240*'Total Transfusions'!G$17</f>
        <v>79371.706637477313</v>
      </c>
    </row>
    <row r="241" spans="1:12">
      <c r="A241" s="61">
        <v>89.004667511730005</v>
      </c>
      <c r="B241" s="61">
        <v>8.0677233918870002</v>
      </c>
      <c r="D241" s="61">
        <v>70.934352042859999</v>
      </c>
      <c r="E241" s="61">
        <v>2.8045136968520001</v>
      </c>
      <c r="G241" s="1">
        <f t="shared" si="3"/>
        <v>0.72775921487641515</v>
      </c>
      <c r="J241" s="121">
        <f>B241*'Total Transfusions'!G$6</f>
        <v>55174.740313431779</v>
      </c>
      <c r="K241" s="121">
        <f>B241*'Total Transfusions'!G$13</f>
        <v>280712.56733415043</v>
      </c>
      <c r="L241" s="121">
        <f>B241*'Total Transfusions'!G$17</f>
        <v>79439.446220388709</v>
      </c>
    </row>
    <row r="242" spans="1:12">
      <c r="A242" s="61">
        <v>89.042214824349998</v>
      </c>
      <c r="B242" s="61">
        <v>8.098453630561</v>
      </c>
      <c r="D242" s="61">
        <v>70.934909874179993</v>
      </c>
      <c r="E242" s="61">
        <v>2.7925233884799998</v>
      </c>
      <c r="G242" s="1">
        <f t="shared" si="3"/>
        <v>0.73053127500837811</v>
      </c>
      <c r="J242" s="121">
        <f>B242*'Total Transfusions'!G$6</f>
        <v>55384.902816067006</v>
      </c>
      <c r="K242" s="121">
        <f>B242*'Total Transfusions'!G$13</f>
        <v>281781.81125513616</v>
      </c>
      <c r="L242" s="121">
        <f>B242*'Total Transfusions'!G$17</f>
        <v>79742.033830784203</v>
      </c>
    </row>
    <row r="243" spans="1:12">
      <c r="A243" s="61">
        <v>89.118719834670003</v>
      </c>
      <c r="B243" s="61">
        <v>8.1256359119440003</v>
      </c>
      <c r="D243" s="61">
        <v>70.936902128900002</v>
      </c>
      <c r="E243" s="61">
        <v>2.7497008585790002</v>
      </c>
      <c r="G243" s="1">
        <f t="shared" si="3"/>
        <v>0.73298328715566308</v>
      </c>
      <c r="J243" s="121">
        <f>B243*'Total Transfusions'!G$6</f>
        <v>55570.801023477274</v>
      </c>
      <c r="K243" s="121">
        <f>B243*'Total Transfusions'!G$13</f>
        <v>282727.60570325697</v>
      </c>
      <c r="L243" s="121">
        <f>B243*'Total Transfusions'!G$17</f>
        <v>80009.686212402026</v>
      </c>
    </row>
    <row r="244" spans="1:12">
      <c r="A244" s="61">
        <v>89.204505252290005</v>
      </c>
      <c r="B244" s="61">
        <v>8.1488627416679993</v>
      </c>
      <c r="D244" s="61">
        <v>70.936902128900002</v>
      </c>
      <c r="E244" s="61">
        <v>2.7497008585790002</v>
      </c>
      <c r="G244" s="1">
        <f t="shared" si="3"/>
        <v>0.73507849277228154</v>
      </c>
      <c r="J244" s="121">
        <f>B244*'Total Transfusions'!G$6</f>
        <v>55729.64810289185</v>
      </c>
      <c r="K244" s="121">
        <f>B244*'Total Transfusions'!G$13</f>
        <v>283535.77210735233</v>
      </c>
      <c r="L244" s="121">
        <f>B244*'Total Transfusions'!G$17</f>
        <v>80238.390941246005</v>
      </c>
    </row>
    <row r="245" spans="1:12">
      <c r="A245" s="61">
        <v>89.325609319090006</v>
      </c>
      <c r="B245" s="61">
        <v>8.1838930193599992</v>
      </c>
      <c r="D245" s="61">
        <v>70.938894383610005</v>
      </c>
      <c r="E245" s="61">
        <v>2.706878328678</v>
      </c>
      <c r="G245" s="1">
        <f t="shared" si="3"/>
        <v>0.73823844337441413</v>
      </c>
      <c r="J245" s="121">
        <f>B245*'Total Transfusions'!G$6</f>
        <v>55969.218348533534</v>
      </c>
      <c r="K245" s="121">
        <f>B245*'Total Transfusions'!G$13</f>
        <v>284754.63382430683</v>
      </c>
      <c r="L245" s="121">
        <f>B245*'Total Transfusions'!G$17</f>
        <v>80583.319209807785</v>
      </c>
    </row>
    <row r="246" spans="1:12">
      <c r="A246" s="61">
        <v>89.450864870830003</v>
      </c>
      <c r="B246" s="61">
        <v>8.2164239530730008</v>
      </c>
      <c r="D246" s="61">
        <v>70.938894383610005</v>
      </c>
      <c r="E246" s="61">
        <v>2.706878328678</v>
      </c>
      <c r="G246" s="1">
        <f t="shared" si="3"/>
        <v>0.74117293748485658</v>
      </c>
      <c r="J246" s="121">
        <f>B246*'Total Transfusions'!G$6</f>
        <v>56191.695710805681</v>
      </c>
      <c r="K246" s="121">
        <f>B246*'Total Transfusions'!G$13</f>
        <v>285886.53206582769</v>
      </c>
      <c r="L246" s="121">
        <f>B246*'Total Transfusions'!G$17</f>
        <v>80903.637499573611</v>
      </c>
    </row>
    <row r="247" spans="1:12">
      <c r="A247" s="61">
        <v>89.536563535469995</v>
      </c>
      <c r="B247" s="61">
        <v>8.2365353236880008</v>
      </c>
      <c r="D247" s="61">
        <v>70.940886638329999</v>
      </c>
      <c r="E247" s="61">
        <v>2.6640557987769999</v>
      </c>
      <c r="G247" s="1">
        <f t="shared" si="3"/>
        <v>0.74298710916352106</v>
      </c>
      <c r="J247" s="121">
        <f>B247*'Total Transfusions'!G$6</f>
        <v>56329.236327548402</v>
      </c>
      <c r="K247" s="121">
        <f>B247*'Total Transfusions'!G$13</f>
        <v>286586.29756393866</v>
      </c>
      <c r="L247" s="121">
        <f>B247*'Total Transfusions'!G$17</f>
        <v>81101.66562557446</v>
      </c>
    </row>
    <row r="248" spans="1:12">
      <c r="A248" s="61">
        <v>89.700372788820005</v>
      </c>
      <c r="B248" s="61">
        <v>8.2778274342889997</v>
      </c>
      <c r="D248" s="61">
        <v>70.940886638329999</v>
      </c>
      <c r="E248" s="61">
        <v>2.6640557987769999</v>
      </c>
      <c r="G248" s="1">
        <f t="shared" si="3"/>
        <v>0.74671191634044942</v>
      </c>
      <c r="J248" s="121">
        <f>B248*'Total Transfusions'!G$6</f>
        <v>56611.630922496297</v>
      </c>
      <c r="K248" s="121">
        <f>B248*'Total Transfusions'!G$13</f>
        <v>288023.03675471316</v>
      </c>
      <c r="L248" s="121">
        <f>B248*'Total Transfusions'!G$17</f>
        <v>81508.251503656618</v>
      </c>
    </row>
    <row r="249" spans="1:12">
      <c r="A249" s="61">
        <v>89.863644791179993</v>
      </c>
      <c r="B249" s="61">
        <v>8.3219094231500002</v>
      </c>
      <c r="D249" s="61">
        <v>71.17796494932</v>
      </c>
      <c r="E249" s="61">
        <v>2.6208063571509999</v>
      </c>
      <c r="G249" s="1">
        <f t="shared" si="3"/>
        <v>0.75068838802215498</v>
      </c>
      <c r="J249" s="121">
        <f>B249*'Total Transfusions'!G$6</f>
        <v>56913.105349637808</v>
      </c>
      <c r="K249" s="121">
        <f>B249*'Total Transfusions'!G$13</f>
        <v>289556.8484219315</v>
      </c>
      <c r="L249" s="121">
        <f>B249*'Total Transfusions'!G$17</f>
        <v>81942.308128222197</v>
      </c>
    </row>
    <row r="250" spans="1:12">
      <c r="A250" s="61">
        <v>89.86758146215</v>
      </c>
      <c r="B250" s="61">
        <v>8.3241624150339995</v>
      </c>
      <c r="D250" s="61">
        <v>71.17796494932</v>
      </c>
      <c r="E250" s="61">
        <v>2.6208063571509999</v>
      </c>
      <c r="G250" s="1">
        <f t="shared" si="3"/>
        <v>0.75089162201085013</v>
      </c>
      <c r="J250" s="121">
        <f>B250*'Total Transfusions'!G$6</f>
        <v>56928.513443853451</v>
      </c>
      <c r="K250" s="121">
        <f>B250*'Total Transfusions'!G$13</f>
        <v>289635.24019433366</v>
      </c>
      <c r="L250" s="121">
        <f>B250*'Total Transfusions'!G$17</f>
        <v>81964.492382553959</v>
      </c>
    </row>
    <row r="251" spans="1:12">
      <c r="A251" s="61">
        <v>90.064714540210005</v>
      </c>
      <c r="B251" s="61">
        <v>8.3718035158359996</v>
      </c>
      <c r="D251" s="61">
        <v>71.41504326031</v>
      </c>
      <c r="E251" s="61">
        <v>2.5775569155259999</v>
      </c>
      <c r="G251" s="1">
        <f t="shared" si="3"/>
        <v>0.75518914789657621</v>
      </c>
      <c r="J251" s="121">
        <f>B251*'Total Transfusions'!G$6</f>
        <v>57254.328452290618</v>
      </c>
      <c r="K251" s="121">
        <f>B251*'Total Transfusions'!G$13</f>
        <v>291292.8894551156</v>
      </c>
      <c r="L251" s="121">
        <f>B251*'Total Transfusions'!G$17</f>
        <v>82433.594070998864</v>
      </c>
    </row>
    <row r="252" spans="1:12">
      <c r="A252" s="61">
        <v>90.064714540210005</v>
      </c>
      <c r="B252" s="61">
        <v>8.3718035158359996</v>
      </c>
      <c r="D252" s="61">
        <v>71.416039387660007</v>
      </c>
      <c r="E252" s="61">
        <v>2.556145650575</v>
      </c>
      <c r="G252" s="1">
        <f t="shared" si="3"/>
        <v>0.75518914789657621</v>
      </c>
      <c r="J252" s="121">
        <f>B252*'Total Transfusions'!G$6</f>
        <v>57254.328452290618</v>
      </c>
      <c r="K252" s="121">
        <f>B252*'Total Transfusions'!G$13</f>
        <v>291292.8894551156</v>
      </c>
      <c r="L252" s="121">
        <f>B252*'Total Transfusions'!G$17</f>
        <v>82433.594070998864</v>
      </c>
    </row>
    <row r="253" spans="1:12">
      <c r="A253" s="61">
        <v>90.251325192400003</v>
      </c>
      <c r="B253" s="61">
        <v>8.4235337291899999</v>
      </c>
      <c r="D253" s="61">
        <v>71.419027769739998</v>
      </c>
      <c r="E253" s="61">
        <v>2.4919118557240001</v>
      </c>
      <c r="G253" s="1">
        <f t="shared" si="3"/>
        <v>0.75985553736324474</v>
      </c>
      <c r="J253" s="121">
        <f>B253*'Total Transfusions'!G$6</f>
        <v>57608.108688613</v>
      </c>
      <c r="K253" s="121">
        <f>B253*'Total Transfusions'!G$13</f>
        <v>293092.81742661097</v>
      </c>
      <c r="L253" s="121">
        <f>B253*'Total Transfusions'!G$17</f>
        <v>82942.959514270857</v>
      </c>
    </row>
    <row r="254" spans="1:12">
      <c r="A254" s="61">
        <v>90.36972096097</v>
      </c>
      <c r="B254" s="61">
        <v>8.4564443203330004</v>
      </c>
      <c r="D254" s="61">
        <v>71.421020024450002</v>
      </c>
      <c r="E254" s="61">
        <v>2.449089325823</v>
      </c>
      <c r="G254" s="1">
        <f t="shared" si="3"/>
        <v>0.7628242789533981</v>
      </c>
      <c r="J254" s="121">
        <f>B254*'Total Transfusions'!G$6</f>
        <v>57833.182508285921</v>
      </c>
      <c r="K254" s="121">
        <f>B254*'Total Transfusions'!G$13</f>
        <v>294237.92566638108</v>
      </c>
      <c r="L254" s="121">
        <f>B254*'Total Transfusions'!G$17</f>
        <v>83267.016129525495</v>
      </c>
    </row>
    <row r="255" spans="1:12">
      <c r="A255" s="61">
        <v>92.175366724379998</v>
      </c>
      <c r="B255" s="61">
        <v>8.6399279767550006</v>
      </c>
      <c r="D255" s="61">
        <v>71.894733923160004</v>
      </c>
      <c r="E255" s="61">
        <v>2.372106560328</v>
      </c>
      <c r="G255" s="1">
        <f t="shared" si="3"/>
        <v>0.77937565475721038</v>
      </c>
      <c r="J255" s="121">
        <f>B255*'Total Transfusions'!G$6</f>
        <v>59088.017683351944</v>
      </c>
      <c r="K255" s="121">
        <f>B255*'Total Transfusions'!G$13</f>
        <v>300622.15151996852</v>
      </c>
      <c r="L255" s="121">
        <f>B255*'Total Transfusions'!G$17</f>
        <v>85073.701776595815</v>
      </c>
    </row>
    <row r="256" spans="1:12">
      <c r="A256" s="61">
        <v>92.2785017251</v>
      </c>
      <c r="B256" s="61">
        <v>8.6896830256089999</v>
      </c>
      <c r="D256" s="61">
        <v>71.897168901149996</v>
      </c>
      <c r="E256" s="61">
        <v>2.3197679126709998</v>
      </c>
      <c r="G256" s="1">
        <f t="shared" si="3"/>
        <v>0.78386387200651986</v>
      </c>
      <c r="J256" s="121">
        <f>B256*'Total Transfusions'!G$6</f>
        <v>59428.289872475601</v>
      </c>
      <c r="K256" s="121">
        <f>B256*'Total Transfusions'!G$13</f>
        <v>302353.354589683</v>
      </c>
      <c r="L256" s="121">
        <f>B256*'Total Transfusions'!G$17</f>
        <v>85563.618613804792</v>
      </c>
    </row>
    <row r="257" spans="1:12">
      <c r="A257" s="61">
        <v>93.357743376619993</v>
      </c>
      <c r="B257" s="61">
        <v>8.432240153295</v>
      </c>
      <c r="D257" s="61">
        <v>72.370772119039998</v>
      </c>
      <c r="E257" s="61">
        <v>2.2451641766149999</v>
      </c>
      <c r="G257" s="1">
        <f t="shared" si="3"/>
        <v>0.76064091138553802</v>
      </c>
      <c r="J257" s="121">
        <f>B257*'Total Transfusions'!G$6</f>
        <v>57667.651469855977</v>
      </c>
      <c r="K257" s="121">
        <f>B257*'Total Transfusions'!G$13</f>
        <v>293395.75327903149</v>
      </c>
      <c r="L257" s="121">
        <f>B257*'Total Transfusions'!G$17</f>
        <v>83028.687975184192</v>
      </c>
    </row>
    <row r="258" spans="1:12">
      <c r="A258" s="61">
        <v>93.685061165389996</v>
      </c>
      <c r="B258" s="61">
        <v>8.3914008791439993</v>
      </c>
      <c r="D258" s="61">
        <v>73.07857594667</v>
      </c>
      <c r="E258" s="61">
        <v>2.1891657643450002</v>
      </c>
      <c r="G258" s="1">
        <f t="shared" ref="G258:G321" si="4">B258/H$98</f>
        <v>0.75695695289457843</v>
      </c>
      <c r="J258" s="121">
        <f>B258*'Total Transfusions'!G$6</f>
        <v>57388.353799817305</v>
      </c>
      <c r="K258" s="121">
        <f>B258*'Total Transfusions'!G$13</f>
        <v>291974.77031542134</v>
      </c>
      <c r="L258" s="121">
        <f>B258*'Total Transfusions'!G$17</f>
        <v>82626.560985324759</v>
      </c>
    </row>
    <row r="259" spans="1:12">
      <c r="A259" s="61">
        <v>94.578706871660003</v>
      </c>
      <c r="B259" s="61">
        <v>8.3451336669190006</v>
      </c>
      <c r="D259" s="61">
        <v>73.547751931869996</v>
      </c>
      <c r="E259" s="61">
        <v>2.2097232058470002</v>
      </c>
      <c r="G259" s="1">
        <f t="shared" si="4"/>
        <v>0.75278336036942495</v>
      </c>
      <c r="J259" s="121">
        <f>B259*'Total Transfusions'!G$6</f>
        <v>57071.934743840764</v>
      </c>
      <c r="K259" s="121">
        <f>B259*'Total Transfusions'!G$13</f>
        <v>290364.92484896246</v>
      </c>
      <c r="L259" s="121">
        <f>B259*'Total Transfusions'!G$17</f>
        <v>82170.987394265452</v>
      </c>
    </row>
    <row r="260" spans="1:12">
      <c r="A260" s="61">
        <v>95.404209659160003</v>
      </c>
      <c r="B260" s="61">
        <v>8.3413972891019998</v>
      </c>
      <c r="D260" s="61">
        <v>74.251017845980002</v>
      </c>
      <c r="E260" s="61">
        <v>2.2512650005750001</v>
      </c>
      <c r="G260" s="1">
        <f t="shared" si="4"/>
        <v>0.75244631567236497</v>
      </c>
      <c r="J260" s="121">
        <f>B260*'Total Transfusions'!G$6</f>
        <v>57046.381850446676</v>
      </c>
      <c r="K260" s="121">
        <f>B260*'Total Transfusions'!G$13</f>
        <v>290234.91937423398</v>
      </c>
      <c r="L260" s="121">
        <f>B260*'Total Transfusions'!G$17</f>
        <v>82134.196868582439</v>
      </c>
    </row>
    <row r="261" spans="1:12">
      <c r="A261" s="61">
        <v>95.972206382829995</v>
      </c>
      <c r="B261" s="61">
        <v>8.3557765495030001</v>
      </c>
      <c r="D261" s="61">
        <v>74.718644299730002</v>
      </c>
      <c r="E261" s="61">
        <v>2.305128854221</v>
      </c>
      <c r="G261" s="1">
        <f t="shared" si="4"/>
        <v>0.75374341508339082</v>
      </c>
      <c r="J261" s="121">
        <f>B261*'Total Transfusions'!G$6</f>
        <v>57144.720863819675</v>
      </c>
      <c r="K261" s="121">
        <f>B261*'Total Transfusions'!G$13</f>
        <v>290735.23884572083</v>
      </c>
      <c r="L261" s="121">
        <f>B261*'Total Transfusions'!G$17</f>
        <v>82275.783339489819</v>
      </c>
    </row>
    <row r="262" spans="1:12">
      <c r="A262" s="61">
        <v>96.68140265113</v>
      </c>
      <c r="B262" s="61">
        <v>8.4220243893669995</v>
      </c>
      <c r="D262" s="61">
        <v>75.184389179589999</v>
      </c>
      <c r="E262" s="61">
        <v>2.39943620833</v>
      </c>
      <c r="G262" s="1">
        <f t="shared" si="4"/>
        <v>0.75971938545133444</v>
      </c>
      <c r="J262" s="121">
        <f>B262*'Total Transfusions'!G$6</f>
        <v>57597.786392131871</v>
      </c>
      <c r="K262" s="121">
        <f>B262*'Total Transfusions'!G$13</f>
        <v>293040.3006711257</v>
      </c>
      <c r="L262" s="121">
        <f>B262*'Total Transfusions'!G$17</f>
        <v>82928.0976859863</v>
      </c>
    </row>
    <row r="263" spans="1:12">
      <c r="A263" s="61">
        <v>97.409558411800006</v>
      </c>
      <c r="B263" s="61">
        <v>8.4907491597690008</v>
      </c>
      <c r="D263" s="61">
        <v>75.186381434300003</v>
      </c>
      <c r="E263" s="61">
        <v>2.3566136784289999</v>
      </c>
      <c r="G263" s="1">
        <f t="shared" si="4"/>
        <v>0.76591879047811284</v>
      </c>
      <c r="J263" s="121">
        <f>B263*'Total Transfusions'!G$6</f>
        <v>58067.791519457358</v>
      </c>
      <c r="K263" s="121">
        <f>B263*'Total Transfusions'!G$13</f>
        <v>295431.546107031</v>
      </c>
      <c r="L263" s="121">
        <f>B263*'Total Transfusions'!G$17</f>
        <v>83604.801315643257</v>
      </c>
    </row>
    <row r="264" spans="1:12">
      <c r="A264" s="61">
        <v>98.24996807734</v>
      </c>
      <c r="B264" s="61">
        <v>8.5121359610509995</v>
      </c>
      <c r="D264" s="61">
        <v>75.650576782710004</v>
      </c>
      <c r="E264" s="61">
        <v>2.4842274446829999</v>
      </c>
      <c r="G264" s="1">
        <f t="shared" si="4"/>
        <v>0.76784801399677705</v>
      </c>
      <c r="J264" s="121">
        <f>B264*'Total Transfusions'!G$6</f>
        <v>58214.0547401394</v>
      </c>
      <c r="K264" s="121">
        <f>B264*'Total Transfusions'!G$13</f>
        <v>296175.68960369233</v>
      </c>
      <c r="L264" s="121">
        <f>B264*'Total Transfusions'!G$17</f>
        <v>83815.388065800813</v>
      </c>
    </row>
    <row r="265" spans="1:12">
      <c r="A265" s="61">
        <v>98.865049577229996</v>
      </c>
      <c r="B265" s="61">
        <v>8.4807465241960003</v>
      </c>
      <c r="D265" s="61">
        <v>75.652569037429998</v>
      </c>
      <c r="E265" s="61">
        <v>2.4414049147819998</v>
      </c>
      <c r="G265" s="1">
        <f t="shared" si="4"/>
        <v>0.76501649005732475</v>
      </c>
      <c r="J265" s="121">
        <f>B265*'Total Transfusions'!G$6</f>
        <v>57999.384015458745</v>
      </c>
      <c r="K265" s="121">
        <f>B265*'Total Transfusions'!G$13</f>
        <v>295083.50919805263</v>
      </c>
      <c r="L265" s="121">
        <f>B265*'Total Transfusions'!G$17</f>
        <v>83506.309610850483</v>
      </c>
    </row>
    <row r="266" spans="1:12">
      <c r="A266" s="61">
        <v>99.368458725919993</v>
      </c>
      <c r="B266" s="61">
        <v>8.415976771575</v>
      </c>
      <c r="D266" s="61">
        <v>75.883670584279997</v>
      </c>
      <c r="E266" s="61">
        <v>2.5266230628600002</v>
      </c>
      <c r="G266" s="1">
        <f t="shared" si="4"/>
        <v>0.75917385242269786</v>
      </c>
      <c r="J266" s="121">
        <f>B266*'Total Transfusions'!G$6</f>
        <v>57556.427048859892</v>
      </c>
      <c r="K266" s="121">
        <f>B266*'Total Transfusions'!G$13</f>
        <v>292829.8767095959</v>
      </c>
      <c r="L266" s="121">
        <f>B266*'Total Transfusions'!G$17</f>
        <v>82868.549361754936</v>
      </c>
    </row>
    <row r="267" spans="1:12">
      <c r="A267" s="61">
        <v>99.698511502589994</v>
      </c>
      <c r="B267" s="61">
        <v>8.3675614932679991</v>
      </c>
      <c r="D267" s="61">
        <v>76.11676438584</v>
      </c>
      <c r="E267" s="61">
        <v>2.5690186810359998</v>
      </c>
      <c r="G267" s="1">
        <f t="shared" si="4"/>
        <v>0.75480649087381801</v>
      </c>
      <c r="J267" s="121">
        <f>B267*'Total Transfusions'!G$6</f>
        <v>57225.317480765676</v>
      </c>
      <c r="K267" s="121">
        <f>B267*'Total Transfusions'!G$13</f>
        <v>291145.29031370848</v>
      </c>
      <c r="L267" s="121">
        <f>B267*'Total Transfusions'!G$17</f>
        <v>82391.824676178599</v>
      </c>
    </row>
    <row r="268" spans="1:12">
      <c r="A268" s="61">
        <v>100.0716751054</v>
      </c>
      <c r="B268" s="61">
        <v>8.3097415017599996</v>
      </c>
      <c r="D268" s="61">
        <v>76.584944243679999</v>
      </c>
      <c r="E268" s="61">
        <v>2.6109873874880001</v>
      </c>
      <c r="G268" s="1">
        <f t="shared" si="4"/>
        <v>0.74959076524961799</v>
      </c>
      <c r="J268" s="121">
        <f>B268*'Total Transfusions'!G$6</f>
        <v>56829.889568650244</v>
      </c>
      <c r="K268" s="121">
        <f>B268*'Total Transfusions'!G$13</f>
        <v>289133.47143110138</v>
      </c>
      <c r="L268" s="121">
        <f>B268*'Total Transfusions'!G$17</f>
        <v>81822.49577349436</v>
      </c>
    </row>
    <row r="269" spans="1:12">
      <c r="A269" s="61">
        <v>100.5494867621</v>
      </c>
      <c r="B269" s="61">
        <v>8.2500250299339992</v>
      </c>
      <c r="D269" s="61">
        <v>77.996895004730007</v>
      </c>
      <c r="E269" s="61">
        <v>2.5775936956129999</v>
      </c>
      <c r="G269" s="1">
        <f t="shared" si="4"/>
        <v>0.74420396521443299</v>
      </c>
      <c r="J269" s="121">
        <f>B269*'Total Transfusions'!G$6</f>
        <v>56421.491726360895</v>
      </c>
      <c r="K269" s="121">
        <f>B269*'Total Transfusions'!G$13</f>
        <v>287055.66542510077</v>
      </c>
      <c r="L269" s="121">
        <f>B269*'Total Transfusions'!G$17</f>
        <v>81234.493034473417</v>
      </c>
    </row>
    <row r="270" spans="1:12">
      <c r="A270" s="61">
        <v>100.90950851629999</v>
      </c>
      <c r="B270" s="61">
        <v>8.225827681817</v>
      </c>
      <c r="D270" s="61">
        <v>77.997452836050002</v>
      </c>
      <c r="E270" s="61">
        <v>2.5656033872399999</v>
      </c>
      <c r="G270" s="1">
        <f t="shared" si="4"/>
        <v>0.74202121275598509</v>
      </c>
      <c r="J270" s="121">
        <f>B270*'Total Transfusions'!G$6</f>
        <v>56256.007322176723</v>
      </c>
      <c r="K270" s="121">
        <f>B270*'Total Transfusions'!G$13</f>
        <v>286213.73029883805</v>
      </c>
      <c r="L270" s="121">
        <f>B270*'Total Transfusions'!G$17</f>
        <v>80996.232023151504</v>
      </c>
    </row>
    <row r="271" spans="1:12">
      <c r="A271" s="61">
        <v>101.86357680570001</v>
      </c>
      <c r="B271" s="61">
        <v>8.2131868401039991</v>
      </c>
      <c r="D271" s="61">
        <v>77.999445090760005</v>
      </c>
      <c r="E271" s="61">
        <v>2.5227808573389998</v>
      </c>
      <c r="G271" s="1">
        <f t="shared" si="4"/>
        <v>0.74088092960625773</v>
      </c>
      <c r="J271" s="121">
        <f>B271*'Total Transfusions'!G$6</f>
        <v>56169.557263717928</v>
      </c>
      <c r="K271" s="121">
        <f>B271*'Total Transfusions'!G$13</f>
        <v>285773.89827211172</v>
      </c>
      <c r="L271" s="121">
        <f>B271*'Total Transfusions'!G$17</f>
        <v>80871.763022832267</v>
      </c>
    </row>
    <row r="272" spans="1:12">
      <c r="A272" s="61">
        <v>102.31621238610001</v>
      </c>
      <c r="B272" s="61">
        <v>8.2196879668109997</v>
      </c>
      <c r="D272" s="61">
        <v>77.999445090760005</v>
      </c>
      <c r="E272" s="61">
        <v>2.5227808573389998</v>
      </c>
      <c r="G272" s="1">
        <f t="shared" si="4"/>
        <v>0.74146737198142099</v>
      </c>
      <c r="J272" s="121">
        <f>B272*'Total Transfusions'!G$6</f>
        <v>56214.018130852288</v>
      </c>
      <c r="K272" s="121">
        <f>B272*'Total Transfusions'!G$13</f>
        <v>286000.10185890325</v>
      </c>
      <c r="L272" s="121">
        <f>B272*'Total Transfusions'!G$17</f>
        <v>80935.776856763652</v>
      </c>
    </row>
    <row r="273" spans="1:12">
      <c r="A273" s="61">
        <v>102.8244867791</v>
      </c>
      <c r="B273" s="61">
        <v>8.2424158473460007</v>
      </c>
      <c r="D273" s="61">
        <v>78.001437345479999</v>
      </c>
      <c r="E273" s="61">
        <v>2.4799583274380002</v>
      </c>
      <c r="G273" s="1">
        <f t="shared" si="4"/>
        <v>0.74351756925399859</v>
      </c>
      <c r="J273" s="121">
        <f>B273*'Total Transfusions'!G$6</f>
        <v>56369.452922736011</v>
      </c>
      <c r="K273" s="121">
        <f>B273*'Total Transfusions'!G$13</f>
        <v>286790.90756518958</v>
      </c>
      <c r="L273" s="121">
        <f>B273*'Total Transfusions'!G$17</f>
        <v>81159.568644826111</v>
      </c>
    </row>
    <row r="274" spans="1:12">
      <c r="A274" s="61">
        <v>103.3403719396</v>
      </c>
      <c r="B274" s="61">
        <v>8.3090752538829999</v>
      </c>
      <c r="D274" s="61">
        <v>78.001437345479999</v>
      </c>
      <c r="E274" s="61">
        <v>2.4799583274380002</v>
      </c>
      <c r="G274" s="1">
        <f t="shared" si="4"/>
        <v>0.74953066551536507</v>
      </c>
      <c r="J274" s="121">
        <f>B274*'Total Transfusions'!G$6</f>
        <v>56825.333134100838</v>
      </c>
      <c r="K274" s="121">
        <f>B274*'Total Transfusions'!G$13</f>
        <v>289110.28965565504</v>
      </c>
      <c r="L274" s="121">
        <f>B274*'Total Transfusions'!G$17</f>
        <v>81815.935513576725</v>
      </c>
    </row>
    <row r="275" spans="1:12">
      <c r="A275" s="61">
        <v>103.5267219623</v>
      </c>
      <c r="B275" s="61">
        <v>8.3429007883910007</v>
      </c>
      <c r="D275" s="61">
        <v>78.23851565647</v>
      </c>
      <c r="E275" s="61">
        <v>2.4367088858130002</v>
      </c>
      <c r="G275" s="1">
        <f t="shared" si="4"/>
        <v>0.75258194073150264</v>
      </c>
      <c r="J275" s="121">
        <f>B275*'Total Transfusions'!G$6</f>
        <v>57056.664203819804</v>
      </c>
      <c r="K275" s="121">
        <f>B275*'Total Transfusions'!G$13</f>
        <v>290287.23291113891</v>
      </c>
      <c r="L275" s="121">
        <f>B275*'Total Transfusions'!G$17</f>
        <v>82149.001187608927</v>
      </c>
    </row>
    <row r="276" spans="1:12">
      <c r="A276" s="61">
        <v>103.8175886977</v>
      </c>
      <c r="B276" s="61">
        <v>8.4323424003510006</v>
      </c>
      <c r="D276" s="61">
        <v>78.23851565647</v>
      </c>
      <c r="E276" s="61">
        <v>2.4367088858130002</v>
      </c>
      <c r="G276" s="1">
        <f t="shared" si="4"/>
        <v>0.76065013471082865</v>
      </c>
      <c r="J276" s="121">
        <f>B276*'Total Transfusions'!G$6</f>
        <v>57668.350732149513</v>
      </c>
      <c r="K276" s="121">
        <f>B276*'Total Transfusions'!G$13</f>
        <v>293399.31091632246</v>
      </c>
      <c r="L276" s="121">
        <f>B276*'Total Transfusions'!G$17</f>
        <v>83029.694758524653</v>
      </c>
    </row>
    <row r="277" spans="1:12">
      <c r="A277" s="61">
        <v>103.9470138877</v>
      </c>
      <c r="B277" s="61">
        <v>8.4683995908180005</v>
      </c>
      <c r="D277" s="61">
        <v>78.240507911180003</v>
      </c>
      <c r="E277" s="61">
        <v>2.3938863559120001</v>
      </c>
      <c r="G277" s="1">
        <f t="shared" si="4"/>
        <v>0.76390271928150211</v>
      </c>
      <c r="J277" s="121">
        <f>B277*'Total Transfusions'!G$6</f>
        <v>57914.943980803684</v>
      </c>
      <c r="K277" s="121">
        <f>B277*'Total Transfusions'!G$13</f>
        <v>294653.90357092768</v>
      </c>
      <c r="L277" s="121">
        <f>B277*'Total Transfusions'!G$17</f>
        <v>83384.73460109561</v>
      </c>
    </row>
    <row r="278" spans="1:12">
      <c r="A278" s="61">
        <v>104.2060496905</v>
      </c>
      <c r="B278" s="61">
        <v>8.5363418652760004</v>
      </c>
      <c r="D278" s="61">
        <v>78.240507911180003</v>
      </c>
      <c r="E278" s="61">
        <v>2.3938863559120001</v>
      </c>
      <c r="G278" s="1">
        <f t="shared" si="4"/>
        <v>0.77003153826979254</v>
      </c>
      <c r="J278" s="121">
        <f>B278*'Total Transfusions'!G$6</f>
        <v>58379.597659100808</v>
      </c>
      <c r="K278" s="121">
        <f>B278*'Total Transfusions'!G$13</f>
        <v>297017.92243563069</v>
      </c>
      <c r="L278" s="121">
        <f>B278*'Total Transfusions'!G$17</f>
        <v>84053.733325484791</v>
      </c>
    </row>
    <row r="279" spans="1:12">
      <c r="A279" s="61">
        <v>104.38077369689999</v>
      </c>
      <c r="B279" s="61">
        <v>8.5775860216400002</v>
      </c>
      <c r="D279" s="61">
        <v>78.477586222170004</v>
      </c>
      <c r="E279" s="61">
        <v>2.3506369142870001</v>
      </c>
      <c r="G279" s="1">
        <f t="shared" si="4"/>
        <v>0.77375201967398755</v>
      </c>
      <c r="J279" s="121">
        <f>B279*'Total Transfusions'!G$6</f>
        <v>58661.664297518124</v>
      </c>
      <c r="K279" s="121">
        <f>B279*'Total Transfusions'!G$13</f>
        <v>298452.99308172055</v>
      </c>
      <c r="L279" s="121">
        <f>B279*'Total Transfusions'!G$17</f>
        <v>84459.847018559347</v>
      </c>
    </row>
    <row r="280" spans="1:12">
      <c r="A280" s="61">
        <v>104.6614880866</v>
      </c>
      <c r="B280" s="61">
        <v>8.6338883695960007</v>
      </c>
      <c r="D280" s="61">
        <v>78.478781574999999</v>
      </c>
      <c r="E280" s="61">
        <v>2.3249433963459998</v>
      </c>
      <c r="G280" s="1">
        <f t="shared" si="4"/>
        <v>0.77883084433787753</v>
      </c>
      <c r="J280" s="121">
        <f>B280*'Total Transfusions'!G$6</f>
        <v>59046.713124382055</v>
      </c>
      <c r="K280" s="121">
        <f>B280*'Total Transfusions'!G$13</f>
        <v>300412.00628457317</v>
      </c>
      <c r="L280" s="121">
        <f>B280*'Total Transfusions'!G$17</f>
        <v>85014.232329665829</v>
      </c>
    </row>
    <row r="281" spans="1:12">
      <c r="A281" s="61">
        <v>104.8715325082</v>
      </c>
      <c r="B281" s="61">
        <v>8.6758646483619994</v>
      </c>
      <c r="D281" s="61">
        <v>78.479578476889998</v>
      </c>
      <c r="E281" s="61">
        <v>2.307814384386</v>
      </c>
      <c r="G281" s="1">
        <f t="shared" si="4"/>
        <v>0.78261736777135282</v>
      </c>
      <c r="J281" s="121">
        <f>B281*'Total Transfusions'!G$6</f>
        <v>59333.786709796157</v>
      </c>
      <c r="K281" s="121">
        <f>B281*'Total Transfusions'!G$13</f>
        <v>301872.55077862297</v>
      </c>
      <c r="L281" s="121">
        <f>B281*'Total Transfusions'!G$17</f>
        <v>85427.554921131581</v>
      </c>
    </row>
    <row r="282" spans="1:12">
      <c r="A282" s="61">
        <v>107.3581885607</v>
      </c>
      <c r="B282" s="61">
        <v>8.7780620769290003</v>
      </c>
      <c r="D282" s="61">
        <v>78.481570731600002</v>
      </c>
      <c r="E282" s="61">
        <v>2.2649918544849998</v>
      </c>
      <c r="G282" s="1">
        <f t="shared" si="4"/>
        <v>0.79183621635645696</v>
      </c>
      <c r="J282" s="121">
        <f>B282*'Total Transfusions'!G$6</f>
        <v>60032.709603899726</v>
      </c>
      <c r="K282" s="121">
        <f>B282*'Total Transfusions'!G$13</f>
        <v>305428.46130684466</v>
      </c>
      <c r="L282" s="121">
        <f>B282*'Total Transfusions'!G$17</f>
        <v>86433.849601322814</v>
      </c>
    </row>
    <row r="283" spans="1:12">
      <c r="A283" s="61">
        <v>107.37584082159999</v>
      </c>
      <c r="B283" s="61">
        <v>8.7771328623440006</v>
      </c>
      <c r="D283" s="61">
        <v>78.481570731600002</v>
      </c>
      <c r="E283" s="61">
        <v>2.2649918544849998</v>
      </c>
      <c r="G283" s="1">
        <f t="shared" si="4"/>
        <v>0.79175239537698316</v>
      </c>
      <c r="J283" s="121">
        <f>B283*'Total Transfusions'!G$6</f>
        <v>60026.35475372299</v>
      </c>
      <c r="K283" s="121">
        <f>B283*'Total Transfusions'!G$13</f>
        <v>305396.12973087345</v>
      </c>
      <c r="L283" s="121">
        <f>B283*'Total Transfusions'!G$17</f>
        <v>86424.700019902302</v>
      </c>
    </row>
    <row r="284" spans="1:12">
      <c r="A284" s="61">
        <v>108.4564990161</v>
      </c>
      <c r="B284" s="61">
        <v>8.7629941915059995</v>
      </c>
      <c r="D284" s="61">
        <v>78.483562986319996</v>
      </c>
      <c r="E284" s="61">
        <v>2.2221693245840002</v>
      </c>
      <c r="G284" s="1">
        <f t="shared" si="4"/>
        <v>0.79047699865244914</v>
      </c>
      <c r="J284" s="121">
        <f>B284*'Total Transfusions'!G$6</f>
        <v>59929.661119847508</v>
      </c>
      <c r="K284" s="121">
        <f>B284*'Total Transfusions'!G$13</f>
        <v>304904.18145787995</v>
      </c>
      <c r="L284" s="121">
        <f>B284*'Total Transfusions'!G$17</f>
        <v>86285.482532253605</v>
      </c>
    </row>
    <row r="285" spans="1:12">
      <c r="A285" s="61">
        <v>110.0567218921</v>
      </c>
      <c r="B285" s="61">
        <v>8.8232363252759995</v>
      </c>
      <c r="D285" s="61">
        <v>78.483562986319996</v>
      </c>
      <c r="E285" s="61">
        <v>2.2221693245840002</v>
      </c>
      <c r="G285" s="1">
        <f t="shared" si="4"/>
        <v>0.79591121668959985</v>
      </c>
      <c r="J285" s="121">
        <f>B285*'Total Transfusions'!G$6</f>
        <v>60341.653936808638</v>
      </c>
      <c r="K285" s="121">
        <f>B285*'Total Transfusions'!G$13</f>
        <v>307000.27761919232</v>
      </c>
      <c r="L285" s="121">
        <f>B285*'Total Transfusions'!G$17</f>
        <v>86878.661241210808</v>
      </c>
    </row>
    <row r="286" spans="1:12">
      <c r="A286" s="61">
        <v>110.09144233169999</v>
      </c>
      <c r="B286" s="61">
        <v>8.8280788220569999</v>
      </c>
      <c r="D286" s="61">
        <v>78.957276885029998</v>
      </c>
      <c r="E286" s="61">
        <v>2.1451865590880002</v>
      </c>
      <c r="G286" s="1">
        <f t="shared" si="4"/>
        <v>0.79634804024987782</v>
      </c>
      <c r="J286" s="121">
        <f>B286*'Total Transfusions'!G$6</f>
        <v>60374.771520218725</v>
      </c>
      <c r="K286" s="121">
        <f>B286*'Total Transfusions'!G$13</f>
        <v>307168.76997294219</v>
      </c>
      <c r="L286" s="121">
        <f>B286*'Total Transfusions'!G$17</f>
        <v>86926.343250610575</v>
      </c>
    </row>
    <row r="287" spans="1:12">
      <c r="A287" s="61">
        <v>110.7830929573</v>
      </c>
      <c r="B287" s="61">
        <v>8.9471306852160009</v>
      </c>
      <c r="D287" s="61">
        <v>79.431433507009999</v>
      </c>
      <c r="E287" s="61">
        <v>2.0586876758370001</v>
      </c>
      <c r="G287" s="1">
        <f t="shared" si="4"/>
        <v>0.80708726447133494</v>
      </c>
      <c r="J287" s="121">
        <f>B287*'Total Transfusions'!G$6</f>
        <v>61188.961015142864</v>
      </c>
      <c r="K287" s="121">
        <f>B287*'Total Transfusions'!G$13</f>
        <v>311311.1224718992</v>
      </c>
      <c r="L287" s="121">
        <f>B287*'Total Transfusions'!G$17</f>
        <v>88098.596390866602</v>
      </c>
    </row>
    <row r="288" spans="1:12">
      <c r="A288" s="61">
        <v>110.7863378582</v>
      </c>
      <c r="B288" s="61">
        <v>8.9468325215370008</v>
      </c>
      <c r="D288" s="61">
        <v>80.035640089500006</v>
      </c>
      <c r="E288" s="61">
        <v>1.983846766601</v>
      </c>
      <c r="G288" s="1">
        <f t="shared" si="4"/>
        <v>0.80706036823873084</v>
      </c>
      <c r="J288" s="121">
        <f>B288*'Total Transfusions'!G$6</f>
        <v>61186.921889263031</v>
      </c>
      <c r="K288" s="121">
        <f>B288*'Total Transfusions'!G$13</f>
        <v>311300.74800964358</v>
      </c>
      <c r="L288" s="121">
        <f>B288*'Total Transfusions'!G$17</f>
        <v>88095.660499736943</v>
      </c>
    </row>
    <row r="289" spans="1:12">
      <c r="A289" s="61">
        <v>111.02646052439999</v>
      </c>
      <c r="B289" s="61">
        <v>9.1464556077210002</v>
      </c>
      <c r="D289" s="61">
        <v>80.612287148449994</v>
      </c>
      <c r="E289" s="61">
        <v>1.9399806747070001</v>
      </c>
      <c r="G289" s="1">
        <f t="shared" si="4"/>
        <v>0.82506762176189541</v>
      </c>
      <c r="J289" s="121">
        <f>B289*'Total Transfusions'!G$6</f>
        <v>62552.133784336671</v>
      </c>
      <c r="K289" s="121">
        <f>B289*'Total Transfusions'!G$13</f>
        <v>318246.53758371697</v>
      </c>
      <c r="L289" s="121">
        <f>B289*'Total Transfusions'!G$17</f>
        <v>90061.264257943229</v>
      </c>
    </row>
    <row r="290" spans="1:12">
      <c r="A290" s="61">
        <v>111.02646052439999</v>
      </c>
      <c r="B290" s="61">
        <v>9.0604533674390009</v>
      </c>
      <c r="D290" s="61">
        <v>81.312564680489999</v>
      </c>
      <c r="E290" s="61">
        <v>2.0457562642860001</v>
      </c>
      <c r="G290" s="1">
        <f t="shared" si="4"/>
        <v>0.81730968066438825</v>
      </c>
      <c r="J290" s="121">
        <f>B290*'Total Transfusions'!G$6</f>
        <v>61963.968939877021</v>
      </c>
      <c r="K290" s="121">
        <f>B290*'Total Transfusions'!G$13</f>
        <v>315254.13086705562</v>
      </c>
      <c r="L290" s="121">
        <f>B290*'Total Transfusions'!G$17</f>
        <v>89214.436719385674</v>
      </c>
    </row>
    <row r="291" spans="1:12">
      <c r="A291" s="61">
        <v>111.02646052439999</v>
      </c>
      <c r="B291" s="61">
        <v>9.1034544875800005</v>
      </c>
      <c r="D291" s="61">
        <v>81.314556935210007</v>
      </c>
      <c r="E291" s="61">
        <v>2.002933734385</v>
      </c>
      <c r="G291" s="1">
        <f t="shared" si="4"/>
        <v>0.82118865121314177</v>
      </c>
      <c r="J291" s="121">
        <f>B291*'Total Transfusions'!G$6</f>
        <v>62258.051362106846</v>
      </c>
      <c r="K291" s="121">
        <f>B291*'Total Transfusions'!G$13</f>
        <v>316750.33422538632</v>
      </c>
      <c r="L291" s="121">
        <f>B291*'Total Transfusions'!G$17</f>
        <v>89637.850488664451</v>
      </c>
    </row>
    <row r="292" spans="1:12">
      <c r="A292" s="61">
        <v>111.0848687405</v>
      </c>
      <c r="B292" s="61">
        <v>9.1894649216740003</v>
      </c>
      <c r="D292" s="61">
        <v>81.778752283619994</v>
      </c>
      <c r="E292" s="61">
        <v>2.130547500639</v>
      </c>
      <c r="G292" s="1">
        <f t="shared" si="4"/>
        <v>0.82894733144384669</v>
      </c>
      <c r="J292" s="121">
        <f>B292*'Total Transfusions'!G$6</f>
        <v>62846.272243620238</v>
      </c>
      <c r="K292" s="121">
        <f>B292*'Total Transfusions'!G$13</f>
        <v>319743.02604180767</v>
      </c>
      <c r="L292" s="121">
        <f>B292*'Total Transfusions'!G$17</f>
        <v>90484.758708209207</v>
      </c>
    </row>
    <row r="293" spans="1:12">
      <c r="A293" s="61">
        <v>111.2965985238</v>
      </c>
      <c r="B293" s="61">
        <v>9.2626349223359998</v>
      </c>
      <c r="D293" s="61">
        <v>81.780744538329998</v>
      </c>
      <c r="E293" s="61">
        <v>2.0877249707379999</v>
      </c>
      <c r="G293" s="1">
        <f t="shared" si="4"/>
        <v>0.83554772410081757</v>
      </c>
      <c r="J293" s="121">
        <f>B293*'Total Transfusions'!G$6</f>
        <v>63346.678069298301</v>
      </c>
      <c r="K293" s="121">
        <f>B293*'Total Transfusions'!G$13</f>
        <v>322288.94113333477</v>
      </c>
      <c r="L293" s="121">
        <f>B293*'Total Transfusions'!G$17</f>
        <v>91205.232632535844</v>
      </c>
    </row>
    <row r="294" spans="1:12">
      <c r="A294" s="61">
        <v>111.6189794277</v>
      </c>
      <c r="B294" s="61">
        <v>9.3304879655419999</v>
      </c>
      <c r="D294" s="61">
        <v>81.780744538329998</v>
      </c>
      <c r="E294" s="61">
        <v>2.0877249707379999</v>
      </c>
      <c r="G294" s="1">
        <f t="shared" si="4"/>
        <v>0.84166849387091558</v>
      </c>
      <c r="J294" s="121">
        <f>B294*'Total Transfusions'!G$6</f>
        <v>63810.721499707914</v>
      </c>
      <c r="K294" s="121">
        <f>B294*'Total Transfusions'!G$13</f>
        <v>324649.85523940658</v>
      </c>
      <c r="L294" s="121">
        <f>B294*'Total Transfusions'!G$17</f>
        <v>91873.352734679313</v>
      </c>
    </row>
    <row r="295" spans="1:12">
      <c r="A295" s="61">
        <v>111.84212265319999</v>
      </c>
      <c r="B295" s="61">
        <v>9.3659513146660007</v>
      </c>
      <c r="D295" s="61">
        <v>82.012842212530003</v>
      </c>
      <c r="E295" s="61">
        <v>2.1515318538649999</v>
      </c>
      <c r="G295" s="1">
        <f t="shared" si="4"/>
        <v>0.84486751023051521</v>
      </c>
      <c r="J295" s="121">
        <f>B295*'Total Transfusions'!G$6</f>
        <v>64053.253498329606</v>
      </c>
      <c r="K295" s="121">
        <f>B295*'Total Transfusions'!G$13</f>
        <v>325883.78546920058</v>
      </c>
      <c r="L295" s="121">
        <f>B295*'Total Transfusions'!G$17</f>
        <v>92222.545273724958</v>
      </c>
    </row>
    <row r="296" spans="1:12">
      <c r="A296" s="61">
        <v>115.2571113802</v>
      </c>
      <c r="B296" s="61">
        <v>9.5941007491940002</v>
      </c>
      <c r="D296" s="61">
        <v>82.242947632029995</v>
      </c>
      <c r="E296" s="61">
        <v>2.258161266893</v>
      </c>
      <c r="G296" s="1">
        <f t="shared" si="4"/>
        <v>0.86544801916486525</v>
      </c>
      <c r="J296" s="121">
        <f>B296*'Total Transfusions'!G$6</f>
        <v>65613.555604794659</v>
      </c>
      <c r="K296" s="121">
        <f>B296*'Total Transfusions'!G$13</f>
        <v>333822.13565688714</v>
      </c>
      <c r="L296" s="121">
        <f>B296*'Total Transfusions'!G$17</f>
        <v>94469.035870145861</v>
      </c>
    </row>
    <row r="297" spans="1:12">
      <c r="A297" s="61">
        <v>115.2599957366</v>
      </c>
      <c r="B297" s="61">
        <v>9.5938357148140003</v>
      </c>
      <c r="D297" s="61">
        <v>82.244939886739999</v>
      </c>
      <c r="E297" s="61">
        <v>2.2153387369919999</v>
      </c>
      <c r="G297" s="1">
        <f t="shared" si="4"/>
        <v>0.86542411140267073</v>
      </c>
      <c r="J297" s="121">
        <f>B297*'Total Transfusions'!G$6</f>
        <v>65611.743048466145</v>
      </c>
      <c r="K297" s="121">
        <f>B297*'Total Transfusions'!G$13</f>
        <v>333812.91391270631</v>
      </c>
      <c r="L297" s="121">
        <f>B297*'Total Transfusions'!G$17</f>
        <v>94466.426189154852</v>
      </c>
    </row>
    <row r="298" spans="1:12">
      <c r="A298" s="61">
        <v>116.13735642739999</v>
      </c>
      <c r="B298" s="61">
        <v>9.6773568563910004</v>
      </c>
      <c r="D298" s="61">
        <v>82.244939886739999</v>
      </c>
      <c r="E298" s="61">
        <v>2.2153387369919999</v>
      </c>
      <c r="G298" s="1">
        <f t="shared" si="4"/>
        <v>0.87295824184655579</v>
      </c>
      <c r="J298" s="121">
        <f>B298*'Total Transfusions'!G$6</f>
        <v>66182.939788035394</v>
      </c>
      <c r="K298" s="121">
        <f>B298*'Total Transfusions'!G$13</f>
        <v>336718.99198949506</v>
      </c>
      <c r="L298" s="121">
        <f>B298*'Total Transfusions'!G$17</f>
        <v>95288.823402381531</v>
      </c>
    </row>
    <row r="299" spans="1:12">
      <c r="A299" s="61">
        <v>116.1646135949</v>
      </c>
      <c r="B299" s="61">
        <v>9.6805857641799999</v>
      </c>
      <c r="D299" s="61">
        <v>82.246932141450003</v>
      </c>
      <c r="E299" s="61">
        <v>2.1725162070909998</v>
      </c>
      <c r="G299" s="1">
        <f t="shared" si="4"/>
        <v>0.87324950956649194</v>
      </c>
      <c r="J299" s="121">
        <f>B299*'Total Transfusions'!G$6</f>
        <v>66205.022120324225</v>
      </c>
      <c r="K299" s="121">
        <f>B299*'Total Transfusions'!G$13</f>
        <v>336831.34028790682</v>
      </c>
      <c r="L299" s="121">
        <f>B299*'Total Transfusions'!G$17</f>
        <v>95320.617086199782</v>
      </c>
    </row>
    <row r="300" spans="1:12">
      <c r="A300" s="61">
        <v>116.47920884369999</v>
      </c>
      <c r="B300" s="61">
        <v>9.7289921960089991</v>
      </c>
      <c r="D300" s="61">
        <v>82.477037560949995</v>
      </c>
      <c r="E300" s="61">
        <v>2.2791456201189999</v>
      </c>
      <c r="G300" s="1">
        <f t="shared" si="4"/>
        <v>0.87761607310761025</v>
      </c>
      <c r="J300" s="121">
        <f>B300*'Total Transfusions'!G$6</f>
        <v>66536.071187815891</v>
      </c>
      <c r="K300" s="121">
        <f>B300*'Total Transfusions'!G$13</f>
        <v>338515.61887483369</v>
      </c>
      <c r="L300" s="121">
        <f>B300*'Total Transfusions'!G$17</f>
        <v>95797.254664263965</v>
      </c>
    </row>
    <row r="301" spans="1:12">
      <c r="A301" s="61">
        <v>116.6000910946</v>
      </c>
      <c r="B301" s="61">
        <v>9.7478849703789994</v>
      </c>
      <c r="D301" s="61">
        <v>82.707142980439997</v>
      </c>
      <c r="E301" s="61">
        <v>2.385775033147</v>
      </c>
      <c r="G301" s="1">
        <f t="shared" si="4"/>
        <v>0.87932031976735259</v>
      </c>
      <c r="J301" s="121">
        <f>B301*'Total Transfusions'!G$6</f>
        <v>66665.277888272831</v>
      </c>
      <c r="K301" s="121">
        <f>B301*'Total Transfusions'!G$13</f>
        <v>339172.98390085832</v>
      </c>
      <c r="L301" s="121">
        <f>B301*'Total Transfusions'!G$17</f>
        <v>95983.283790526373</v>
      </c>
    </row>
    <row r="302" spans="1:12">
      <c r="A302" s="61">
        <v>117.0363119715</v>
      </c>
      <c r="B302" s="61">
        <v>9.8167072371999993</v>
      </c>
      <c r="D302" s="61">
        <v>82.707142980439997</v>
      </c>
      <c r="E302" s="61">
        <v>2.385775033147</v>
      </c>
      <c r="G302" s="1">
        <f t="shared" si="4"/>
        <v>0.88552851958218926</v>
      </c>
      <c r="J302" s="121">
        <f>B302*'Total Transfusions'!G$6</f>
        <v>67135.949788532685</v>
      </c>
      <c r="K302" s="121">
        <f>B302*'Total Transfusions'!G$13</f>
        <v>341567.62167791778</v>
      </c>
      <c r="L302" s="121">
        <f>B302*'Total Transfusions'!G$17</f>
        <v>96660.947426018625</v>
      </c>
    </row>
    <row r="303" spans="1:12">
      <c r="A303" s="61">
        <v>117.1249862632</v>
      </c>
      <c r="B303" s="61">
        <v>9.8320931202890005</v>
      </c>
      <c r="D303" s="61">
        <v>82.709135235150001</v>
      </c>
      <c r="E303" s="61">
        <v>2.3429525032459999</v>
      </c>
      <c r="G303" s="1">
        <f t="shared" si="4"/>
        <v>0.88691642266873927</v>
      </c>
      <c r="J303" s="121">
        <f>B303*'Total Transfusions'!G$6</f>
        <v>67241.173042069393</v>
      </c>
      <c r="K303" s="121">
        <f>B303*'Total Transfusions'!G$13</f>
        <v>342102.96610320633</v>
      </c>
      <c r="L303" s="121">
        <f>B303*'Total Transfusions'!G$17</f>
        <v>96812.445683064856</v>
      </c>
    </row>
    <row r="304" spans="1:12">
      <c r="A304" s="61">
        <v>117.3018038628</v>
      </c>
      <c r="B304" s="61">
        <v>9.8640348550820001</v>
      </c>
      <c r="D304" s="61">
        <v>82.709135235150001</v>
      </c>
      <c r="E304" s="61">
        <v>2.3429525032459999</v>
      </c>
      <c r="G304" s="1">
        <f t="shared" si="4"/>
        <v>0.88979776734375882</v>
      </c>
      <c r="J304" s="121">
        <f>B304*'Total Transfusions'!G$6</f>
        <v>67459.620903598276</v>
      </c>
      <c r="K304" s="121">
        <f>B304*'Total Transfusions'!G$13</f>
        <v>343214.36345079838</v>
      </c>
      <c r="L304" s="121">
        <f>B304*'Total Transfusions'!G$17</f>
        <v>97126.962381273173</v>
      </c>
    </row>
    <row r="305" spans="1:12">
      <c r="A305" s="61">
        <v>117.452268934</v>
      </c>
      <c r="B305" s="61">
        <v>9.8998549385730001</v>
      </c>
      <c r="D305" s="61">
        <v>82.711127489860004</v>
      </c>
      <c r="E305" s="61">
        <v>2.3001299733449998</v>
      </c>
      <c r="G305" s="1">
        <f t="shared" si="4"/>
        <v>0.8930289633791153</v>
      </c>
      <c r="J305" s="121">
        <f>B305*'Total Transfusions'!G$6</f>
        <v>67704.592589986132</v>
      </c>
      <c r="K305" s="121">
        <f>B305*'Total Transfusions'!G$13</f>
        <v>344460.70608185505</v>
      </c>
      <c r="L305" s="121">
        <f>B305*'Total Transfusions'!G$17</f>
        <v>97479.667532140724</v>
      </c>
    </row>
    <row r="306" spans="1:12">
      <c r="A306" s="61">
        <v>117.5311130021</v>
      </c>
      <c r="B306" s="61">
        <v>9.9253719305950003</v>
      </c>
      <c r="D306" s="61">
        <v>82.941232909359996</v>
      </c>
      <c r="E306" s="61">
        <v>2.4067593863729999</v>
      </c>
      <c r="G306" s="1">
        <f t="shared" si="4"/>
        <v>0.89533075598873957</v>
      </c>
      <c r="J306" s="121">
        <f>B306*'Total Transfusions'!G$6</f>
        <v>67879.101970142816</v>
      </c>
      <c r="K306" s="121">
        <f>B306*'Total Transfusions'!G$13</f>
        <v>345348.55758508632</v>
      </c>
      <c r="L306" s="121">
        <f>B306*'Total Transfusions'!G$17</f>
        <v>97730.922516598454</v>
      </c>
    </row>
    <row r="307" spans="1:12">
      <c r="A307" s="61">
        <v>117.5833506388</v>
      </c>
      <c r="B307" s="61">
        <v>9.9473455867399991</v>
      </c>
      <c r="D307" s="61">
        <v>83.171338328849998</v>
      </c>
      <c r="E307" s="61">
        <v>2.513388799401</v>
      </c>
      <c r="G307" s="1">
        <f t="shared" si="4"/>
        <v>0.89731291749419351</v>
      </c>
      <c r="J307" s="121">
        <f>B307*'Total Transfusions'!G$6</f>
        <v>68029.378660684306</v>
      </c>
      <c r="K307" s="121">
        <f>B307*'Total Transfusions'!G$13</f>
        <v>346113.12041533698</v>
      </c>
      <c r="L307" s="121">
        <f>B307*'Total Transfusions'!G$17</f>
        <v>97947.287777379621</v>
      </c>
    </row>
    <row r="308" spans="1:12">
      <c r="A308" s="61">
        <v>117.7531400781</v>
      </c>
      <c r="B308" s="61">
        <v>10.038776647880001</v>
      </c>
      <c r="D308" s="61">
        <v>83.171338328849998</v>
      </c>
      <c r="E308" s="61">
        <v>2.513388799401</v>
      </c>
      <c r="G308" s="1">
        <f t="shared" si="4"/>
        <v>0.9055605722585448</v>
      </c>
      <c r="J308" s="121">
        <f>B308*'Total Transfusions'!G$6</f>
        <v>68654.670928395673</v>
      </c>
      <c r="K308" s="121">
        <f>B308*'Total Transfusions'!G$13</f>
        <v>349294.42035089317</v>
      </c>
      <c r="L308" s="121">
        <f>B308*'Total Transfusions'!G$17</f>
        <v>98847.57060953624</v>
      </c>
    </row>
    <row r="309" spans="1:12">
      <c r="A309" s="61">
        <v>117.85210955540001</v>
      </c>
      <c r="B309" s="61">
        <v>10.08029855753</v>
      </c>
      <c r="D309" s="61">
        <v>83.173330583560002</v>
      </c>
      <c r="E309" s="61">
        <v>2.4705662694999999</v>
      </c>
      <c r="G309" s="1">
        <f t="shared" si="4"/>
        <v>0.90930610874997186</v>
      </c>
      <c r="J309" s="121">
        <f>B309*'Total Transfusions'!G$6</f>
        <v>68938.637107077549</v>
      </c>
      <c r="K309" s="121">
        <f>B309*'Total Transfusions'!G$13</f>
        <v>350739.15528940002</v>
      </c>
      <c r="L309" s="121">
        <f>B309*'Total Transfusions'!G$17</f>
        <v>99256.419221268006</v>
      </c>
    </row>
    <row r="310" spans="1:12">
      <c r="A310" s="61">
        <v>118.0549158613</v>
      </c>
      <c r="B310" s="61">
        <v>10.13467564622</v>
      </c>
      <c r="D310" s="61">
        <v>83.173330583560002</v>
      </c>
      <c r="E310" s="61">
        <v>2.4705662694999999</v>
      </c>
      <c r="G310" s="1">
        <f t="shared" si="4"/>
        <v>0.91421126296139354</v>
      </c>
      <c r="J310" s="121">
        <f>B310*'Total Transfusions'!G$6</f>
        <v>69310.519186040285</v>
      </c>
      <c r="K310" s="121">
        <f>B310*'Total Transfusions'!G$13</f>
        <v>352631.18001916166</v>
      </c>
      <c r="L310" s="121">
        <f>B310*'Total Transfusions'!G$17</f>
        <v>99791.847321958034</v>
      </c>
    </row>
    <row r="311" spans="1:12">
      <c r="A311" s="61">
        <v>118.4443039686</v>
      </c>
      <c r="B311" s="61">
        <v>10.21081409878</v>
      </c>
      <c r="D311" s="61">
        <v>83.173330583560002</v>
      </c>
      <c r="E311" s="61">
        <v>2.4705662694999999</v>
      </c>
      <c r="G311" s="1">
        <f t="shared" si="4"/>
        <v>0.92107942858451008</v>
      </c>
      <c r="J311" s="121">
        <f>B311*'Total Transfusions'!G$6</f>
        <v>69831.226099726628</v>
      </c>
      <c r="K311" s="121">
        <f>B311*'Total Transfusions'!G$13</f>
        <v>355280.38097124931</v>
      </c>
      <c r="L311" s="121">
        <f>B311*'Total Transfusions'!G$17</f>
        <v>100541.55033154883</v>
      </c>
    </row>
    <row r="312" spans="1:12">
      <c r="A312" s="61">
        <v>119.0684838335</v>
      </c>
      <c r="B312" s="61">
        <v>10.287589836920001</v>
      </c>
      <c r="D312" s="61">
        <v>83.175322838279996</v>
      </c>
      <c r="E312" s="61">
        <v>2.4277437395989998</v>
      </c>
      <c r="G312" s="1">
        <f t="shared" si="4"/>
        <v>0.92800508136116722</v>
      </c>
      <c r="J312" s="121">
        <f>B312*'Total Transfusions'!G$6</f>
        <v>70356.291376320805</v>
      </c>
      <c r="K312" s="121">
        <f>B312*'Total Transfusions'!G$13</f>
        <v>357951.75596954522</v>
      </c>
      <c r="L312" s="121">
        <f>B312*'Total Transfusions'!G$17</f>
        <v>101297.52842161777</v>
      </c>
    </row>
    <row r="313" spans="1:12">
      <c r="A313" s="61">
        <v>124.6397468902</v>
      </c>
      <c r="B313" s="61">
        <v>10.572905435159999</v>
      </c>
      <c r="D313" s="61">
        <v>83.175322838279996</v>
      </c>
      <c r="E313" s="61">
        <v>2.4277437395989998</v>
      </c>
      <c r="G313" s="1">
        <f t="shared" si="4"/>
        <v>0.95374233655461405</v>
      </c>
      <c r="J313" s="121">
        <f>B313*'Total Transfusions'!G$6</f>
        <v>72307.549900639322</v>
      </c>
      <c r="K313" s="121">
        <f>B313*'Total Transfusions'!G$13</f>
        <v>367879.17541515612</v>
      </c>
      <c r="L313" s="121">
        <f>B313*'Total Transfusions'!G$17</f>
        <v>104106.9099560686</v>
      </c>
    </row>
    <row r="314" spans="1:12">
      <c r="A314" s="61">
        <v>125.04465489499999</v>
      </c>
      <c r="B314" s="61">
        <v>10.637581659149999</v>
      </c>
      <c r="D314" s="61">
        <v>83.405428257769998</v>
      </c>
      <c r="E314" s="61">
        <v>2.5343731526269999</v>
      </c>
      <c r="G314" s="1">
        <f t="shared" si="4"/>
        <v>0.9595765373205285</v>
      </c>
      <c r="J314" s="121">
        <f>B314*'Total Transfusions'!G$6</f>
        <v>72749.867229799376</v>
      </c>
      <c r="K314" s="121">
        <f>B314*'Total Transfusions'!G$13</f>
        <v>370129.55361973972</v>
      </c>
      <c r="L314" s="121">
        <f>B314*'Total Transfusions'!G$17</f>
        <v>104743.74926845233</v>
      </c>
    </row>
    <row r="315" spans="1:12">
      <c r="A315" s="61">
        <v>125.2364930793</v>
      </c>
      <c r="B315" s="61">
        <v>10.67022585936</v>
      </c>
      <c r="D315" s="61">
        <v>83.637525931970004</v>
      </c>
      <c r="E315" s="61">
        <v>2.5981800357539999</v>
      </c>
      <c r="G315" s="1">
        <f t="shared" si="4"/>
        <v>0.96252124877890466</v>
      </c>
      <c r="J315" s="121">
        <f>B315*'Total Transfusions'!G$6</f>
        <v>72973.119215748447</v>
      </c>
      <c r="K315" s="121">
        <f>B315*'Total Transfusions'!G$13</f>
        <v>371265.39291471784</v>
      </c>
      <c r="L315" s="121">
        <f>B315*'Total Transfusions'!G$17</f>
        <v>105065.18284531464</v>
      </c>
    </row>
    <row r="316" spans="1:12">
      <c r="A316" s="61">
        <v>125.4094687616</v>
      </c>
      <c r="B316" s="61">
        <v>10.705078046420001</v>
      </c>
      <c r="D316" s="61">
        <v>83.637525931970004</v>
      </c>
      <c r="E316" s="61">
        <v>2.5981800357539999</v>
      </c>
      <c r="G316" s="1">
        <f t="shared" si="4"/>
        <v>0.96566513448983748</v>
      </c>
      <c r="J316" s="121">
        <f>B316*'Total Transfusions'!G$6</f>
        <v>73211.471508828356</v>
      </c>
      <c r="K316" s="121">
        <f>B316*'Total Transfusions'!G$13</f>
        <v>372478.05805351783</v>
      </c>
      <c r="L316" s="121">
        <f>B316*'Total Transfusions'!G$17</f>
        <v>105408.35753105064</v>
      </c>
    </row>
    <row r="317" spans="1:12">
      <c r="A317" s="61">
        <v>125.4359439437</v>
      </c>
      <c r="B317" s="61">
        <v>10.70975685252</v>
      </c>
      <c r="D317" s="61">
        <v>83.638721284799999</v>
      </c>
      <c r="E317" s="61">
        <v>2.5724865178130001</v>
      </c>
      <c r="G317" s="1">
        <f t="shared" si="4"/>
        <v>0.96608719212474825</v>
      </c>
      <c r="J317" s="121">
        <f>B317*'Total Transfusions'!G$6</f>
        <v>73243.469620191958</v>
      </c>
      <c r="K317" s="121">
        <f>B317*'Total Transfusions'!G$13</f>
        <v>372640.8548685041</v>
      </c>
      <c r="L317" s="121">
        <f>B317*'Total Transfusions'!G$17</f>
        <v>105454.42774782708</v>
      </c>
    </row>
    <row r="318" spans="1:12">
      <c r="A318" s="61">
        <v>128.3716761414</v>
      </c>
      <c r="B318" s="61">
        <v>10.798013150379999</v>
      </c>
      <c r="D318" s="61">
        <v>83.639518186689997</v>
      </c>
      <c r="E318" s="61">
        <v>2.5553575058529998</v>
      </c>
      <c r="G318" s="1">
        <f t="shared" si="4"/>
        <v>0.97404846334322881</v>
      </c>
      <c r="J318" s="121">
        <f>B318*'Total Transfusions'!G$6</f>
        <v>73847.049847093032</v>
      </c>
      <c r="K318" s="121">
        <f>B318*'Total Transfusions'!G$13</f>
        <v>375711.69043787941</v>
      </c>
      <c r="L318" s="121">
        <f>B318*'Total Transfusions'!G$17</f>
        <v>106323.45003415266</v>
      </c>
    </row>
    <row r="319" spans="1:12">
      <c r="A319" s="61">
        <v>128.4230902546</v>
      </c>
      <c r="B319" s="61">
        <v>10.792052135360001</v>
      </c>
      <c r="D319" s="61">
        <v>83.639518186689997</v>
      </c>
      <c r="E319" s="61">
        <v>2.5553575058529998</v>
      </c>
      <c r="G319" s="1">
        <f t="shared" si="4"/>
        <v>0.97351074242741464</v>
      </c>
      <c r="J319" s="121">
        <f>B319*'Total Transfusions'!G$6</f>
        <v>73806.282775670683</v>
      </c>
      <c r="K319" s="121">
        <f>B319*'Total Transfusions'!G$13</f>
        <v>375504.27977827948</v>
      </c>
      <c r="L319" s="121">
        <f>B319*'Total Transfusions'!G$17</f>
        <v>106264.75445064067</v>
      </c>
    </row>
    <row r="320" spans="1:12">
      <c r="A320" s="61">
        <v>128.5596980352</v>
      </c>
      <c r="B320" s="61">
        <v>10.77632771265</v>
      </c>
      <c r="D320" s="61">
        <v>83.871615860890003</v>
      </c>
      <c r="E320" s="61">
        <v>2.6191643889799998</v>
      </c>
      <c r="G320" s="1">
        <f t="shared" si="4"/>
        <v>0.97209230094523358</v>
      </c>
      <c r="J320" s="121">
        <f>B320*'Total Transfusions'!G$6</f>
        <v>73698.744267288581</v>
      </c>
      <c r="K320" s="121">
        <f>B320*'Total Transfusions'!G$13</f>
        <v>374957.15602919174</v>
      </c>
      <c r="L320" s="121">
        <f>B320*'Total Transfusions'!G$17</f>
        <v>106109.92273770987</v>
      </c>
    </row>
    <row r="321" spans="1:12">
      <c r="A321" s="61">
        <v>129.12455897230001</v>
      </c>
      <c r="B321" s="61">
        <v>10.7370953675</v>
      </c>
      <c r="D321" s="61">
        <v>84.105705789810003</v>
      </c>
      <c r="E321" s="61">
        <v>2.6401487422060002</v>
      </c>
      <c r="G321" s="1">
        <f t="shared" si="4"/>
        <v>0.96855329752168584</v>
      </c>
      <c r="J321" s="121">
        <f>B321*'Total Transfusions'!G$6</f>
        <v>73430.436301039401</v>
      </c>
      <c r="K321" s="121">
        <f>B321*'Total Transfusions'!G$13</f>
        <v>373592.08538972604</v>
      </c>
      <c r="L321" s="121">
        <f>B321*'Total Transfusions'!G$17</f>
        <v>105723.61849532877</v>
      </c>
    </row>
    <row r="322" spans="1:12">
      <c r="A322" s="61">
        <v>130.97240276400001</v>
      </c>
      <c r="B322" s="61">
        <v>10.74742789986</v>
      </c>
      <c r="D322" s="61">
        <v>84.105705789810003</v>
      </c>
      <c r="E322" s="61">
        <v>2.6401487422060002</v>
      </c>
      <c r="G322" s="1">
        <f t="shared" ref="G322:G385" si="5">B322/H$98</f>
        <v>0.96948535670030866</v>
      </c>
      <c r="J322" s="121">
        <f>B322*'Total Transfusions'!G$6</f>
        <v>73501.099951991593</v>
      </c>
      <c r="K322" s="121">
        <f>B322*'Total Transfusions'!G$13</f>
        <v>373951.60089923837</v>
      </c>
      <c r="L322" s="121">
        <f>B322*'Total Transfusions'!G$17</f>
        <v>105825.35855368998</v>
      </c>
    </row>
    <row r="323" spans="1:12">
      <c r="A323" s="61">
        <v>131.27088800370001</v>
      </c>
      <c r="B323" s="61">
        <v>10.79885532394</v>
      </c>
      <c r="D323" s="61">
        <v>84.338356868100007</v>
      </c>
      <c r="E323" s="61">
        <v>2.692060478138</v>
      </c>
      <c r="G323" s="1">
        <f t="shared" si="5"/>
        <v>0.97412443267671289</v>
      </c>
      <c r="J323" s="121">
        <f>B323*'Total Transfusions'!G$6</f>
        <v>73852.809428230714</v>
      </c>
      <c r="K323" s="121">
        <f>B323*'Total Transfusions'!G$13</f>
        <v>375740.9934631178</v>
      </c>
      <c r="L323" s="121">
        <f>B323*'Total Transfusions'!G$17</f>
        <v>106331.74255956264</v>
      </c>
    </row>
    <row r="324" spans="1:12">
      <c r="A324" s="61">
        <v>131.29141574600001</v>
      </c>
      <c r="B324" s="61">
        <v>10.810685349370001</v>
      </c>
      <c r="D324" s="61">
        <v>85.042688085090006</v>
      </c>
      <c r="E324" s="61">
        <v>2.710704114516</v>
      </c>
      <c r="G324" s="1">
        <f t="shared" si="5"/>
        <v>0.97519157511587529</v>
      </c>
      <c r="J324" s="121">
        <f>B324*'Total Transfusions'!G$6</f>
        <v>73933.714356336946</v>
      </c>
      <c r="K324" s="121">
        <f>B324*'Total Transfusions'!G$13</f>
        <v>376152.61352602468</v>
      </c>
      <c r="L324" s="121">
        <f>B324*'Total Transfusions'!G$17</f>
        <v>106448.22779626242</v>
      </c>
    </row>
    <row r="325" spans="1:12">
      <c r="A325" s="61">
        <v>131.3526861311</v>
      </c>
      <c r="B325" s="61">
        <v>10.81434168929</v>
      </c>
      <c r="D325" s="61">
        <v>85.042750343050002</v>
      </c>
      <c r="E325" s="61">
        <v>2.709365910457</v>
      </c>
      <c r="G325" s="1">
        <f t="shared" si="5"/>
        <v>0.97552139989298348</v>
      </c>
      <c r="J325" s="121">
        <f>B325*'Total Transfusions'!G$6</f>
        <v>73958.719874719798</v>
      </c>
      <c r="K325" s="121">
        <f>B325*'Total Transfusions'!G$13</f>
        <v>376279.83412050136</v>
      </c>
      <c r="L325" s="121">
        <f>B325*'Total Transfusions'!G$17</f>
        <v>106484.23022276236</v>
      </c>
    </row>
    <row r="326" spans="1:12">
      <c r="A326" s="61">
        <v>131.49302393459999</v>
      </c>
      <c r="B326" s="61">
        <v>10.84868723516</v>
      </c>
      <c r="D326" s="61">
        <v>85.043061632839994</v>
      </c>
      <c r="E326" s="61">
        <v>2.70267489016</v>
      </c>
      <c r="G326" s="1">
        <f t="shared" si="5"/>
        <v>0.9786195833931749</v>
      </c>
      <c r="J326" s="121">
        <f>B326*'Total Transfusions'!G$6</f>
        <v>74193.607275074392</v>
      </c>
      <c r="K326" s="121">
        <f>B326*'Total Transfusions'!G$13</f>
        <v>377474.87092200544</v>
      </c>
      <c r="L326" s="121">
        <f>B326*'Total Transfusions'!G$17</f>
        <v>106822.41622784943</v>
      </c>
    </row>
    <row r="327" spans="1:12">
      <c r="A327" s="61">
        <v>131.54104846780001</v>
      </c>
      <c r="B327" s="61">
        <v>10.86390362775</v>
      </c>
      <c r="D327" s="61">
        <v>85.515863521620005</v>
      </c>
      <c r="E327" s="61">
        <v>2.645295327241</v>
      </c>
      <c r="G327" s="1">
        <f t="shared" si="5"/>
        <v>0.97999219737442345</v>
      </c>
      <c r="J327" s="121">
        <f>B327*'Total Transfusions'!G$6</f>
        <v>74297.671391911208</v>
      </c>
      <c r="K327" s="121">
        <f>B327*'Total Transfusions'!G$13</f>
        <v>378004.31800664385</v>
      </c>
      <c r="L327" s="121">
        <f>B327*'Total Transfusions'!G$17</f>
        <v>106972.2455839274</v>
      </c>
    </row>
    <row r="328" spans="1:12">
      <c r="A328" s="61">
        <v>131.581479933</v>
      </c>
      <c r="B328" s="61">
        <v>10.8973236815</v>
      </c>
      <c r="D328" s="61">
        <v>85.515863521620005</v>
      </c>
      <c r="E328" s="61">
        <v>2.645295327241</v>
      </c>
      <c r="G328" s="1">
        <f t="shared" si="5"/>
        <v>0.98300689568481492</v>
      </c>
      <c r="J328" s="121">
        <f>B328*'Total Transfusions'!G$6</f>
        <v>74526.229399833435</v>
      </c>
      <c r="K328" s="121">
        <f>B328*'Total Transfusions'!G$13</f>
        <v>379167.15275356162</v>
      </c>
      <c r="L328" s="121">
        <f>B328*'Total Transfusions'!G$17</f>
        <v>107301.31866112603</v>
      </c>
    </row>
    <row r="329" spans="1:12">
      <c r="A329" s="61">
        <v>131.5861525903</v>
      </c>
      <c r="B329" s="61">
        <v>10.91207702899</v>
      </c>
      <c r="D329" s="61">
        <v>85.516222127470002</v>
      </c>
      <c r="E329" s="61">
        <v>2.6375872718590001</v>
      </c>
      <c r="G329" s="1">
        <f t="shared" si="5"/>
        <v>0.98433774009588115</v>
      </c>
      <c r="J329" s="121">
        <f>B329*'Total Transfusions'!G$6</f>
        <v>74627.126775335069</v>
      </c>
      <c r="K329" s="121">
        <f>B329*'Total Transfusions'!G$13</f>
        <v>379680.48840595339</v>
      </c>
      <c r="L329" s="121">
        <f>B329*'Total Transfusions'!G$17</f>
        <v>107446.5886087399</v>
      </c>
    </row>
    <row r="330" spans="1:12">
      <c r="A330" s="61">
        <v>131.5861525903</v>
      </c>
      <c r="B330" s="61">
        <v>10.914039644220001</v>
      </c>
      <c r="D330" s="61">
        <v>85.988386494739999</v>
      </c>
      <c r="E330" s="61">
        <v>2.5939109185090001</v>
      </c>
      <c r="G330" s="1">
        <f t="shared" si="5"/>
        <v>0.98451478029043304</v>
      </c>
      <c r="J330" s="121">
        <f>B330*'Total Transfusions'!G$6</f>
        <v>74640.548998729515</v>
      </c>
      <c r="K330" s="121">
        <f>B330*'Total Transfusions'!G$13</f>
        <v>379748.77666190139</v>
      </c>
      <c r="L330" s="121">
        <f>B330*'Total Transfusions'!G$17</f>
        <v>107465.91364747037</v>
      </c>
    </row>
    <row r="331" spans="1:12">
      <c r="A331" s="61">
        <v>131.62080953419999</v>
      </c>
      <c r="B331" s="61">
        <v>10.98215015948</v>
      </c>
      <c r="D331" s="61">
        <v>85.988386494739999</v>
      </c>
      <c r="E331" s="61">
        <v>2.5939109185090001</v>
      </c>
      <c r="G331" s="1">
        <f t="shared" si="5"/>
        <v>0.99065877565352278</v>
      </c>
      <c r="J331" s="121">
        <f>B331*'Total Transfusions'!G$6</f>
        <v>75106.353267113765</v>
      </c>
      <c r="K331" s="121">
        <f>B331*'Total Transfusions'!G$13</f>
        <v>382118.64938464656</v>
      </c>
      <c r="L331" s="121">
        <f>B331*'Total Transfusions'!G$17</f>
        <v>108136.56896759212</v>
      </c>
    </row>
    <row r="332" spans="1:12">
      <c r="A332" s="61">
        <v>131.6313652396</v>
      </c>
      <c r="B332" s="61">
        <v>10.976638717289999</v>
      </c>
      <c r="D332" s="61">
        <v>85.989581847560004</v>
      </c>
      <c r="E332" s="61">
        <v>2.5682174005689999</v>
      </c>
      <c r="G332" s="1">
        <f t="shared" si="5"/>
        <v>0.99016160902469852</v>
      </c>
      <c r="J332" s="121">
        <f>B332*'Total Transfusions'!G$6</f>
        <v>75068.660800873346</v>
      </c>
      <c r="K332" s="121">
        <f>B332*'Total Transfusions'!G$13</f>
        <v>381926.88139611779</v>
      </c>
      <c r="L332" s="121">
        <f>B332*'Total Transfusions'!G$17</f>
        <v>108082.30013682263</v>
      </c>
    </row>
    <row r="333" spans="1:12">
      <c r="A333" s="61">
        <v>131.65266851390001</v>
      </c>
      <c r="B333" s="61">
        <v>10.98066923473</v>
      </c>
      <c r="D333" s="61">
        <v>85.990378749450002</v>
      </c>
      <c r="E333" s="61">
        <v>2.551088388608</v>
      </c>
      <c r="G333" s="1">
        <f t="shared" si="5"/>
        <v>0.99052518695929037</v>
      </c>
      <c r="J333" s="121">
        <f>B333*'Total Transfusions'!G$6</f>
        <v>75096.225299837752</v>
      </c>
      <c r="K333" s="121">
        <f>B333*'Total Transfusions'!G$13</f>
        <v>382067.1213180027</v>
      </c>
      <c r="L333" s="121">
        <f>B333*'Total Transfusions'!G$17</f>
        <v>108121.98693046471</v>
      </c>
    </row>
    <row r="334" spans="1:12">
      <c r="A334" s="61">
        <v>131.75354005060001</v>
      </c>
      <c r="B334" s="61">
        <v>11.02671968788</v>
      </c>
      <c r="D334" s="61">
        <v>85.990378749450002</v>
      </c>
      <c r="E334" s="61">
        <v>2.551088388608</v>
      </c>
      <c r="G334" s="1">
        <f t="shared" si="5"/>
        <v>0.99467922645732876</v>
      </c>
      <c r="J334" s="121">
        <f>B334*'Total Transfusions'!G$6</f>
        <v>75411.161951783724</v>
      </c>
      <c r="K334" s="121">
        <f>B334*'Total Transfusions'!G$13</f>
        <v>383669.42475637258</v>
      </c>
      <c r="L334" s="121">
        <f>B334*'Total Transfusions'!G$17</f>
        <v>108575.42618696089</v>
      </c>
    </row>
    <row r="335" spans="1:12">
      <c r="A335" s="61">
        <v>131.78758031269999</v>
      </c>
      <c r="B335" s="61">
        <v>11.03019720623</v>
      </c>
      <c r="D335" s="61">
        <v>86.226460933080006</v>
      </c>
      <c r="E335" s="61">
        <v>2.5292502119329998</v>
      </c>
      <c r="G335" s="1">
        <f t="shared" si="5"/>
        <v>0.99499292040804843</v>
      </c>
      <c r="J335" s="121">
        <f>B335*'Total Transfusions'!G$6</f>
        <v>75434.944518757868</v>
      </c>
      <c r="K335" s="121">
        <f>B335*'Total Transfusions'!G$13</f>
        <v>383790.42334005749</v>
      </c>
      <c r="L335" s="121">
        <f>B335*'Total Transfusions'!G$17</f>
        <v>108609.66783339897</v>
      </c>
    </row>
    <row r="336" spans="1:12">
      <c r="A336" s="61">
        <v>131.91490358199999</v>
      </c>
      <c r="B336" s="61">
        <v>11.054320112339999</v>
      </c>
      <c r="D336" s="61">
        <v>86.462543116719999</v>
      </c>
      <c r="E336" s="61">
        <v>2.507412035258</v>
      </c>
      <c r="G336" s="1">
        <f t="shared" si="5"/>
        <v>0.99716895773089531</v>
      </c>
      <c r="J336" s="121">
        <f>B336*'Total Transfusions'!G$6</f>
        <v>75599.919817931237</v>
      </c>
      <c r="K336" s="121">
        <f>B336*'Total Transfusions'!G$13</f>
        <v>384629.76829237805</v>
      </c>
      <c r="L336" s="121">
        <f>B336*'Total Transfusions'!G$17</f>
        <v>108847.1958458903</v>
      </c>
    </row>
    <row r="337" spans="1:12">
      <c r="A337" s="61">
        <v>134.75445473569999</v>
      </c>
      <c r="B337" s="61">
        <v>11.085704209539999</v>
      </c>
      <c r="D337" s="61">
        <v>86.462543116719999</v>
      </c>
      <c r="E337" s="61">
        <v>2.507412035258</v>
      </c>
      <c r="G337" s="1">
        <f t="shared" si="5"/>
        <v>1</v>
      </c>
      <c r="J337" s="121">
        <f>B337*'Total Transfusions'!G$6</f>
        <v>75814.554024989309</v>
      </c>
      <c r="K337" s="121">
        <f>B337*'Total Transfusions'!G$13</f>
        <v>385721.76290728216</v>
      </c>
      <c r="L337" s="121">
        <f>B337*'Total Transfusions'!G$17</f>
        <v>109156.22172352538</v>
      </c>
    </row>
    <row r="338" spans="1:12">
      <c r="A338" s="61">
        <v>134.7548763993</v>
      </c>
      <c r="B338" s="61">
        <v>11.073116338049999</v>
      </c>
      <c r="D338" s="61">
        <v>86.463539244070006</v>
      </c>
      <c r="E338" s="61">
        <v>2.4860007703079998</v>
      </c>
      <c r="G338" s="1">
        <f t="shared" si="5"/>
        <v>0.9988644950963812</v>
      </c>
      <c r="J338" s="121">
        <f>B338*'Total Transfusions'!G$6</f>
        <v>75728.466227128258</v>
      </c>
      <c r="K338" s="121">
        <f>B338*'Total Transfusions'!G$13</f>
        <v>385283.77395406849</v>
      </c>
      <c r="L338" s="121">
        <f>B338*'Total Transfusions'!G$17</f>
        <v>109032.27429849781</v>
      </c>
    </row>
    <row r="339" spans="1:12">
      <c r="A339" s="61">
        <v>134.76813549240001</v>
      </c>
      <c r="B339" s="61">
        <v>11.072005276600001</v>
      </c>
      <c r="D339" s="61">
        <v>86.464535371430003</v>
      </c>
      <c r="E339" s="61">
        <v>2.4645895053569999</v>
      </c>
      <c r="G339" s="1">
        <f t="shared" si="5"/>
        <v>0.99876427038994875</v>
      </c>
      <c r="J339" s="121">
        <f>B339*'Total Transfusions'!G$6</f>
        <v>75720.867735707798</v>
      </c>
      <c r="K339" s="121">
        <f>B339*'Total Transfusions'!G$13</f>
        <v>385245.11510361644</v>
      </c>
      <c r="L339" s="121">
        <f>B339*'Total Transfusions'!G$17</f>
        <v>109021.33414822028</v>
      </c>
    </row>
    <row r="340" spans="1:12">
      <c r="A340" s="61">
        <v>134.79338641269999</v>
      </c>
      <c r="B340" s="61">
        <v>11.039723976679999</v>
      </c>
      <c r="D340" s="61">
        <v>86.700617555069996</v>
      </c>
      <c r="E340" s="61">
        <v>2.4427513286820002</v>
      </c>
      <c r="G340" s="1">
        <f t="shared" si="5"/>
        <v>0.99585229481222937</v>
      </c>
      <c r="J340" s="121">
        <f>B340*'Total Transfusions'!G$6</f>
        <v>75500.097605951349</v>
      </c>
      <c r="K340" s="121">
        <f>B340*'Total Transfusions'!G$13</f>
        <v>384121.90275023557</v>
      </c>
      <c r="L340" s="121">
        <f>B340*'Total Transfusions'!G$17</f>
        <v>108703.47389640527</v>
      </c>
    </row>
    <row r="341" spans="1:12">
      <c r="A341" s="61">
        <v>134.82021748209999</v>
      </c>
      <c r="B341" s="61">
        <v>11.020258995600001</v>
      </c>
      <c r="D341" s="61">
        <v>86.9366997387</v>
      </c>
      <c r="E341" s="61">
        <v>2.420913152007</v>
      </c>
      <c r="G341" s="1">
        <f t="shared" si="5"/>
        <v>0.9940964315209061</v>
      </c>
      <c r="J341" s="121">
        <f>B341*'Total Transfusions'!G$6</f>
        <v>75366.977613590818</v>
      </c>
      <c r="K341" s="121">
        <f>B341*'Total Transfusions'!G$13</f>
        <v>383444.62806608219</v>
      </c>
      <c r="L341" s="121">
        <f>B341*'Total Transfusions'!G$17</f>
        <v>108511.81049366138</v>
      </c>
    </row>
    <row r="342" spans="1:12">
      <c r="A342" s="61">
        <v>134.84403308809999</v>
      </c>
      <c r="B342" s="61">
        <v>11.029389474289999</v>
      </c>
      <c r="D342" s="61">
        <v>86.938249270140005</v>
      </c>
      <c r="E342" s="61">
        <v>2.387606739862</v>
      </c>
      <c r="G342" s="1">
        <f t="shared" si="5"/>
        <v>0.99492005792455318</v>
      </c>
      <c r="J342" s="121">
        <f>B342*'Total Transfusions'!G$6</f>
        <v>75429.420482066533</v>
      </c>
      <c r="K342" s="121">
        <f>B342*'Total Transfusions'!G$13</f>
        <v>383762.31869447394</v>
      </c>
      <c r="L342" s="121">
        <f>B342*'Total Transfusions'!G$17</f>
        <v>108601.71443999524</v>
      </c>
    </row>
    <row r="343" spans="1:12">
      <c r="A343" s="61">
        <v>134.85701269169999</v>
      </c>
      <c r="B343" s="61">
        <v>10.9128446084</v>
      </c>
      <c r="D343" s="61">
        <v>86.938691993410004</v>
      </c>
      <c r="E343" s="61">
        <v>2.3780906221059999</v>
      </c>
      <c r="G343" s="1">
        <f t="shared" si="5"/>
        <v>0.98440698056951204</v>
      </c>
      <c r="J343" s="121">
        <f>B343*'Total Transfusions'!G$6</f>
        <v>74632.376210963877</v>
      </c>
      <c r="K343" s="121">
        <f>B343*'Total Transfusions'!G$13</f>
        <v>379707.19596350688</v>
      </c>
      <c r="L343" s="121">
        <f>B343*'Total Transfusions'!G$17</f>
        <v>107454.1466372318</v>
      </c>
    </row>
    <row r="344" spans="1:12">
      <c r="A344" s="61">
        <v>134.85701269169999</v>
      </c>
      <c r="B344" s="61">
        <v>10.96390843857</v>
      </c>
      <c r="D344" s="61">
        <v>87.174774177049997</v>
      </c>
      <c r="E344" s="61">
        <v>2.3562524454320002</v>
      </c>
      <c r="G344" s="1">
        <f t="shared" si="5"/>
        <v>0.98901325809638818</v>
      </c>
      <c r="J344" s="121">
        <f>B344*'Total Transfusions'!G$6</f>
        <v>74981.59908737932</v>
      </c>
      <c r="K344" s="121">
        <f>B344*'Total Transfusions'!G$13</f>
        <v>381483.93745161372</v>
      </c>
      <c r="L344" s="121">
        <f>B344*'Total Transfusions'!G$17</f>
        <v>107956.95048827557</v>
      </c>
    </row>
    <row r="345" spans="1:12">
      <c r="A345" s="61">
        <v>134.85701269169999</v>
      </c>
      <c r="B345" s="61">
        <v>10.9128446084</v>
      </c>
      <c r="D345" s="61">
        <v>87.41085636068</v>
      </c>
      <c r="E345" s="61">
        <v>2.334414268757</v>
      </c>
      <c r="G345" s="1">
        <f t="shared" si="5"/>
        <v>0.98440698056951204</v>
      </c>
      <c r="J345" s="121">
        <f>B345*'Total Transfusions'!G$6</f>
        <v>74632.376210963877</v>
      </c>
      <c r="K345" s="121">
        <f>B345*'Total Transfusions'!G$13</f>
        <v>379707.19596350688</v>
      </c>
      <c r="L345" s="121">
        <f>B345*'Total Transfusions'!G$17</f>
        <v>107454.1466372318</v>
      </c>
    </row>
    <row r="346" spans="1:12">
      <c r="A346" s="61">
        <v>134.85701269169999</v>
      </c>
      <c r="B346" s="61">
        <v>10.96390843857</v>
      </c>
      <c r="D346" s="61">
        <v>87.411852488039997</v>
      </c>
      <c r="E346" s="61">
        <v>2.3130030038060001</v>
      </c>
      <c r="G346" s="1">
        <f t="shared" si="5"/>
        <v>0.98901325809638818</v>
      </c>
      <c r="J346" s="121">
        <f>B346*'Total Transfusions'!G$6</f>
        <v>74981.59908737932</v>
      </c>
      <c r="K346" s="121">
        <f>B346*'Total Transfusions'!G$13</f>
        <v>381483.93745161372</v>
      </c>
      <c r="L346" s="121">
        <f>B346*'Total Transfusions'!G$17</f>
        <v>107956.95048827557</v>
      </c>
    </row>
    <row r="347" spans="1:12">
      <c r="A347" s="61">
        <v>134.85701269169999</v>
      </c>
      <c r="B347" s="61">
        <v>10.860287683779999</v>
      </c>
      <c r="D347" s="61">
        <v>87.56924061046</v>
      </c>
      <c r="E347" s="61">
        <v>2.298444219356</v>
      </c>
      <c r="G347" s="1">
        <f t="shared" si="5"/>
        <v>0.97966601656518904</v>
      </c>
      <c r="J347" s="121">
        <f>B347*'Total Transfusions'!G$6</f>
        <v>74272.942139327599</v>
      </c>
      <c r="K347" s="121">
        <f>B347*'Total Transfusions'!G$13</f>
        <v>377878.50296987942</v>
      </c>
      <c r="L347" s="121">
        <f>B347*'Total Transfusions'!G$17</f>
        <v>106936.64091919267</v>
      </c>
    </row>
    <row r="348" spans="1:12">
      <c r="A348" s="61">
        <v>134.85701269169999</v>
      </c>
      <c r="B348" s="61">
        <v>10.9128446084</v>
      </c>
      <c r="D348" s="61">
        <v>88.117110656869997</v>
      </c>
      <c r="E348" s="61">
        <v>2.3117222686329999</v>
      </c>
      <c r="G348" s="1">
        <f t="shared" si="5"/>
        <v>0.98440698056951204</v>
      </c>
      <c r="J348" s="121">
        <f>B348*'Total Transfusions'!G$6</f>
        <v>74632.376210963877</v>
      </c>
      <c r="K348" s="121">
        <f>B348*'Total Transfusions'!G$13</f>
        <v>379707.19596350688</v>
      </c>
      <c r="L348" s="121">
        <f>B348*'Total Transfusions'!G$17</f>
        <v>107454.1466372318</v>
      </c>
    </row>
    <row r="349" spans="1:12">
      <c r="A349" s="61">
        <v>134.85701269169999</v>
      </c>
      <c r="B349" s="61">
        <v>10.968746064579999</v>
      </c>
      <c r="D349" s="61">
        <v>88.117110656869997</v>
      </c>
      <c r="E349" s="61">
        <v>2.3117222686329999</v>
      </c>
      <c r="G349" s="1">
        <f t="shared" si="5"/>
        <v>0.98944964228259402</v>
      </c>
      <c r="J349" s="121">
        <f>B349*'Total Transfusions'!G$6</f>
        <v>75014.68335984007</v>
      </c>
      <c r="K349" s="121">
        <f>B349*'Total Transfusions'!G$13</f>
        <v>381652.2603292219</v>
      </c>
      <c r="L349" s="121">
        <f>B349*'Total Transfusions'!G$17</f>
        <v>108004.5845372617</v>
      </c>
    </row>
    <row r="350" spans="1:12">
      <c r="A350" s="61">
        <v>134.8686943349</v>
      </c>
      <c r="B350" s="61">
        <v>10.845656996940001</v>
      </c>
      <c r="D350" s="61">
        <v>88.819823166899994</v>
      </c>
      <c r="E350" s="61">
        <v>2.3651592105549999</v>
      </c>
      <c r="G350" s="1">
        <f t="shared" si="5"/>
        <v>0.97834623691353573</v>
      </c>
      <c r="J350" s="121">
        <f>B350*'Total Transfusions'!G$6</f>
        <v>74172.883633626247</v>
      </c>
      <c r="K350" s="121">
        <f>B350*'Total Transfusions'!G$13</f>
        <v>377369.43523599452</v>
      </c>
      <c r="L350" s="121">
        <f>B350*'Total Transfusions'!G$17</f>
        <v>106792.57875891059</v>
      </c>
    </row>
    <row r="351" spans="1:12">
      <c r="A351" s="61">
        <v>134.8686943349</v>
      </c>
      <c r="B351" s="61">
        <v>10.845656996940001</v>
      </c>
      <c r="D351" s="61">
        <v>88.819823166899994</v>
      </c>
      <c r="E351" s="61">
        <v>2.3651592105549999</v>
      </c>
      <c r="G351" s="1">
        <f t="shared" si="5"/>
        <v>0.97834623691353573</v>
      </c>
      <c r="J351" s="121">
        <f>B351*'Total Transfusions'!G$6</f>
        <v>74172.883633626247</v>
      </c>
      <c r="K351" s="121">
        <f>B351*'Total Transfusions'!G$13</f>
        <v>377369.43523599452</v>
      </c>
      <c r="L351" s="121">
        <f>B351*'Total Transfusions'!G$17</f>
        <v>106792.57875891059</v>
      </c>
    </row>
    <row r="352" spans="1:12">
      <c r="A352" s="61">
        <v>134.9650678914</v>
      </c>
      <c r="B352" s="61">
        <v>10.805177795260001</v>
      </c>
      <c r="D352" s="61">
        <v>89.13050422149</v>
      </c>
      <c r="E352" s="61">
        <v>2.4240657308959999</v>
      </c>
      <c r="G352" s="1">
        <f t="shared" si="5"/>
        <v>0.97469475921623572</v>
      </c>
      <c r="J352" s="121">
        <f>B352*'Total Transfusions'!G$6</f>
        <v>73896.048480473255</v>
      </c>
      <c r="K352" s="121">
        <f>B352*'Total Transfusions'!G$13</f>
        <v>375960.98082137539</v>
      </c>
      <c r="L352" s="121">
        <f>B352*'Total Transfusions'!G$17</f>
        <v>106393.9972497656</v>
      </c>
    </row>
    <row r="353" spans="1:12">
      <c r="A353" s="61">
        <v>135.63578890630001</v>
      </c>
      <c r="B353" s="61">
        <v>10.712281965220001</v>
      </c>
      <c r="D353" s="61">
        <v>89.279591282609999</v>
      </c>
      <c r="E353" s="61">
        <v>2.5879341543669998</v>
      </c>
      <c r="G353" s="1">
        <f t="shared" si="5"/>
        <v>0.96631497311657988</v>
      </c>
      <c r="J353" s="121">
        <f>B353*'Total Transfusions'!G$6</f>
        <v>73260.738734503044</v>
      </c>
      <c r="K353" s="121">
        <f>B353*'Total Transfusions'!G$13</f>
        <v>372728.71495423018</v>
      </c>
      <c r="L353" s="121">
        <f>B353*'Total Transfusions'!G$17</f>
        <v>105479.29146027585</v>
      </c>
    </row>
    <row r="354" spans="1:12">
      <c r="A354" s="61">
        <v>135.63578890630001</v>
      </c>
      <c r="B354" s="61">
        <v>10.712281965220001</v>
      </c>
      <c r="D354" s="61">
        <v>89.279591282609999</v>
      </c>
      <c r="E354" s="61">
        <v>2.5879341543669998</v>
      </c>
      <c r="G354" s="1">
        <f t="shared" si="5"/>
        <v>0.96631497311657988</v>
      </c>
      <c r="J354" s="121">
        <f>B354*'Total Transfusions'!G$6</f>
        <v>73260.738734503044</v>
      </c>
      <c r="K354" s="121">
        <f>B354*'Total Transfusions'!G$13</f>
        <v>372728.71495423018</v>
      </c>
      <c r="L354" s="121">
        <f>B354*'Total Transfusions'!G$17</f>
        <v>105479.29146027585</v>
      </c>
    </row>
    <row r="355" spans="1:12">
      <c r="A355" s="61">
        <v>135.85481971659999</v>
      </c>
      <c r="B355" s="61">
        <v>10.69215591695</v>
      </c>
      <c r="D355" s="61">
        <v>89.281583537320003</v>
      </c>
      <c r="E355" s="61">
        <v>2.5451116244660001</v>
      </c>
      <c r="G355" s="1">
        <f t="shared" si="5"/>
        <v>0.96449947742144115</v>
      </c>
      <c r="J355" s="121">
        <f>B355*'Total Transfusions'!G$6</f>
        <v>73123.097738041804</v>
      </c>
      <c r="K355" s="121">
        <f>B355*'Total Transfusions'!G$13</f>
        <v>372028.4387541507</v>
      </c>
      <c r="L355" s="121">
        <f>B355*'Total Transfusions'!G$17</f>
        <v>105281.11880963919</v>
      </c>
    </row>
    <row r="356" spans="1:12">
      <c r="A356" s="61">
        <v>136.16029196380001</v>
      </c>
      <c r="B356" s="61">
        <v>10.648501817330001</v>
      </c>
      <c r="D356" s="61">
        <v>89.281583537320003</v>
      </c>
      <c r="E356" s="61">
        <v>2.5451116244660001</v>
      </c>
      <c r="G356" s="1">
        <f t="shared" si="5"/>
        <v>0.9605616040310947</v>
      </c>
      <c r="J356" s="121">
        <f>B356*'Total Transfusions'!G$6</f>
        <v>72824.549623145824</v>
      </c>
      <c r="K356" s="121">
        <f>B356*'Total Transfusions'!G$13</f>
        <v>370509.51528792054</v>
      </c>
      <c r="L356" s="121">
        <f>B356*'Total Transfusions'!G$17</f>
        <v>104851.27542872335</v>
      </c>
    </row>
    <row r="357" spans="1:12">
      <c r="A357" s="61">
        <v>136.16029196380001</v>
      </c>
      <c r="B357" s="61">
        <v>10.648501817330001</v>
      </c>
      <c r="D357" s="61">
        <v>89.281583537320003</v>
      </c>
      <c r="E357" s="61">
        <v>2.5451116244660001</v>
      </c>
      <c r="G357" s="1">
        <f t="shared" si="5"/>
        <v>0.9605616040310947</v>
      </c>
      <c r="J357" s="121">
        <f>B357*'Total Transfusions'!G$6</f>
        <v>72824.549623145824</v>
      </c>
      <c r="K357" s="121">
        <f>B357*'Total Transfusions'!G$13</f>
        <v>370509.51528792054</v>
      </c>
      <c r="L357" s="121">
        <f>B357*'Total Transfusions'!G$17</f>
        <v>104851.27542872335</v>
      </c>
    </row>
    <row r="358" spans="1:12">
      <c r="A358" s="61">
        <v>136.36027165089999</v>
      </c>
      <c r="B358" s="61">
        <v>10.614940566470001</v>
      </c>
      <c r="D358" s="61">
        <v>89.283575792039997</v>
      </c>
      <c r="E358" s="61">
        <v>2.502289094565</v>
      </c>
      <c r="G358" s="1">
        <f t="shared" si="5"/>
        <v>0.95753416885642006</v>
      </c>
      <c r="J358" s="121">
        <f>B358*'Total Transfusions'!G$6</f>
        <v>72595.025975538301</v>
      </c>
      <c r="K358" s="121">
        <f>B358*'Total Transfusions'!G$13</f>
        <v>369341.76765525754</v>
      </c>
      <c r="L358" s="121">
        <f>B358*'Total Transfusions'!G$17</f>
        <v>104520.81204354297</v>
      </c>
    </row>
    <row r="359" spans="1:12">
      <c r="A359" s="61">
        <v>136.48130569790001</v>
      </c>
      <c r="B359" s="61">
        <v>10.590808396230001</v>
      </c>
      <c r="D359" s="61">
        <v>89.283575792039997</v>
      </c>
      <c r="E359" s="61">
        <v>2.502289094565</v>
      </c>
      <c r="G359" s="1">
        <f t="shared" si="5"/>
        <v>0.95535729585098372</v>
      </c>
      <c r="J359" s="121">
        <f>B359*'Total Transfusions'!G$6</f>
        <v>72429.987319462103</v>
      </c>
      <c r="K359" s="121">
        <f>B359*'Total Transfusions'!G$13</f>
        <v>368502.10036197538</v>
      </c>
      <c r="L359" s="121">
        <f>B359*'Total Transfusions'!G$17</f>
        <v>104283.1928110976</v>
      </c>
    </row>
    <row r="360" spans="1:12">
      <c r="A360" s="61">
        <v>136.56138743150001</v>
      </c>
      <c r="B360" s="61">
        <v>10.57266722164</v>
      </c>
      <c r="D360" s="61">
        <v>89.283575792039997</v>
      </c>
      <c r="E360" s="61">
        <v>2.502289094565</v>
      </c>
      <c r="G360" s="1">
        <f t="shared" si="5"/>
        <v>0.95372084820209291</v>
      </c>
      <c r="J360" s="121">
        <f>B360*'Total Transfusions'!G$6</f>
        <v>72305.920770776196</v>
      </c>
      <c r="K360" s="121">
        <f>B360*'Total Transfusions'!G$13</f>
        <v>367870.88688993972</v>
      </c>
      <c r="L360" s="121">
        <f>B360*'Total Transfusions'!G$17</f>
        <v>104104.56436869633</v>
      </c>
    </row>
    <row r="361" spans="1:12">
      <c r="A361" s="61">
        <v>139.31481118440001</v>
      </c>
      <c r="B361" s="61">
        <v>10.50591917685</v>
      </c>
      <c r="D361" s="61">
        <v>89.285568046750001</v>
      </c>
      <c r="E361" s="61">
        <v>2.4594665646639999</v>
      </c>
      <c r="G361" s="1">
        <f t="shared" si="5"/>
        <v>0.94769975621476032</v>
      </c>
      <c r="J361" s="121">
        <f>B361*'Total Transfusions'!G$6</f>
        <v>71849.434367013149</v>
      </c>
      <c r="K361" s="121">
        <f>B361*'Total Transfusions'!G$13</f>
        <v>365548.4206739589</v>
      </c>
      <c r="L361" s="121">
        <f>B361*'Total Transfusions'!G$17</f>
        <v>103447.32471670932</v>
      </c>
    </row>
    <row r="362" spans="1:12">
      <c r="A362" s="61">
        <v>139.33462825780001</v>
      </c>
      <c r="B362" s="61">
        <v>10.508513542259999</v>
      </c>
      <c r="D362" s="61">
        <v>89.285568046750001</v>
      </c>
      <c r="E362" s="61">
        <v>2.4594665646639999</v>
      </c>
      <c r="G362" s="1">
        <f t="shared" si="5"/>
        <v>0.94793378423507924</v>
      </c>
      <c r="J362" s="121">
        <f>B362*'Total Transfusions'!G$6</f>
        <v>71867.177097002976</v>
      </c>
      <c r="K362" s="121">
        <f>B362*'Total Transfusions'!G$13</f>
        <v>365638.69037452602</v>
      </c>
      <c r="L362" s="121">
        <f>B362*'Total Transfusions'!G$17</f>
        <v>103472.87033118476</v>
      </c>
    </row>
    <row r="363" spans="1:12">
      <c r="A363" s="61">
        <v>142.37755190050001</v>
      </c>
      <c r="B363" s="61">
        <v>10.44937260523</v>
      </c>
      <c r="D363" s="61">
        <v>89.28581707859</v>
      </c>
      <c r="E363" s="61">
        <v>2.4541137484259998</v>
      </c>
      <c r="G363" s="1">
        <f t="shared" si="5"/>
        <v>0.94259890104569155</v>
      </c>
      <c r="J363" s="121">
        <f>B363*'Total Transfusions'!G$6</f>
        <v>71462.715307224134</v>
      </c>
      <c r="K363" s="121">
        <f>B363*'Total Transfusions'!G$13</f>
        <v>363580.90982581093</v>
      </c>
      <c r="L363" s="121">
        <f>B363*'Total Transfusions'!G$17</f>
        <v>102890.53463889485</v>
      </c>
    </row>
    <row r="364" spans="1:12">
      <c r="A364" s="61">
        <v>142.4041749454</v>
      </c>
      <c r="B364" s="61">
        <v>10.44455251468</v>
      </c>
      <c r="D364" s="61">
        <v>89.513681211529999</v>
      </c>
      <c r="E364" s="61">
        <v>2.6089185075930001</v>
      </c>
      <c r="G364" s="1">
        <f t="shared" si="5"/>
        <v>0.94216409866788209</v>
      </c>
      <c r="J364" s="121">
        <f>B364*'Total Transfusions'!G$6</f>
        <v>71429.750958861507</v>
      </c>
      <c r="K364" s="121">
        <f>B364*'Total Transfusions'!G$13</f>
        <v>363413.19708612602</v>
      </c>
      <c r="L364" s="121">
        <f>B364*'Total Transfusions'!G$17</f>
        <v>102843.07325413678</v>
      </c>
    </row>
    <row r="365" spans="1:12">
      <c r="A365" s="61">
        <v>142.4294319821</v>
      </c>
      <c r="B365" s="61">
        <v>10.43950256211</v>
      </c>
      <c r="D365" s="61">
        <v>89.741794376300007</v>
      </c>
      <c r="E365" s="61">
        <v>2.7583704505219999</v>
      </c>
      <c r="G365" s="1">
        <f t="shared" si="5"/>
        <v>0.94170856129519509</v>
      </c>
      <c r="J365" s="121">
        <f>B365*'Total Transfusions'!G$6</f>
        <v>71395.214596109523</v>
      </c>
      <c r="K365" s="121">
        <f>B365*'Total Transfusions'!G$13</f>
        <v>363237.48640766303</v>
      </c>
      <c r="L365" s="121">
        <f>B365*'Total Transfusions'!G$17</f>
        <v>102793.34851568039</v>
      </c>
    </row>
    <row r="366" spans="1:12">
      <c r="A366" s="61">
        <v>143.59766316330001</v>
      </c>
      <c r="B366" s="61">
        <v>10.34464722957</v>
      </c>
      <c r="D366" s="61">
        <v>89.741794376300007</v>
      </c>
      <c r="E366" s="61">
        <v>2.7583704505219999</v>
      </c>
      <c r="G366" s="1">
        <f t="shared" si="5"/>
        <v>0.93315201578874263</v>
      </c>
      <c r="J366" s="121">
        <f>B366*'Total Transfusions'!G$6</f>
        <v>70746.503914543311</v>
      </c>
      <c r="K366" s="121">
        <f>B366*'Total Transfusions'!G$13</f>
        <v>359937.0405905178</v>
      </c>
      <c r="L366" s="121">
        <f>B366*'Total Transfusions'!G$17</f>
        <v>101859.34833719065</v>
      </c>
    </row>
    <row r="367" spans="1:12">
      <c r="A367" s="61">
        <v>144.3123000935</v>
      </c>
      <c r="B367" s="61">
        <v>10.33738228867</v>
      </c>
      <c r="D367" s="61">
        <v>89.741794376300007</v>
      </c>
      <c r="E367" s="61">
        <v>2.7583704505219999</v>
      </c>
      <c r="G367" s="1">
        <f t="shared" si="5"/>
        <v>0.93249667258612057</v>
      </c>
      <c r="J367" s="121">
        <f>B367*'Total Transfusions'!G$6</f>
        <v>70696.81936190321</v>
      </c>
      <c r="K367" s="121">
        <f>B367*'Total Transfusions'!G$13</f>
        <v>359684.26045509311</v>
      </c>
      <c r="L367" s="121">
        <f>B367*'Total Transfusions'!G$17</f>
        <v>101787.81354926023</v>
      </c>
    </row>
    <row r="368" spans="1:12">
      <c r="A368" s="61">
        <v>144.77337941659999</v>
      </c>
      <c r="B368" s="61">
        <v>10.34411509445</v>
      </c>
      <c r="D368" s="61">
        <v>89.743786631020001</v>
      </c>
      <c r="E368" s="61">
        <v>2.7155479206209998</v>
      </c>
      <c r="G368" s="1">
        <f t="shared" si="5"/>
        <v>0.93310401386573061</v>
      </c>
      <c r="J368" s="121">
        <f>B368*'Total Transfusions'!G$6</f>
        <v>70742.864670157811</v>
      </c>
      <c r="K368" s="121">
        <f>B368*'Total Transfusions'!G$13</f>
        <v>359918.5252041507</v>
      </c>
      <c r="L368" s="121">
        <f>B368*'Total Transfusions'!G$17</f>
        <v>101854.10862863919</v>
      </c>
    </row>
    <row r="369" spans="1:12">
      <c r="A369" s="61">
        <v>145.12143491</v>
      </c>
      <c r="B369" s="61">
        <v>10.357920977539999</v>
      </c>
      <c r="D369" s="61">
        <v>89.743786631020001</v>
      </c>
      <c r="E369" s="61">
        <v>2.7155479206209998</v>
      </c>
      <c r="G369" s="1">
        <f t="shared" si="5"/>
        <v>0.93434939104962833</v>
      </c>
      <c r="J369" s="121">
        <f>B369*'Total Transfusions'!G$6</f>
        <v>70837.28238594791</v>
      </c>
      <c r="K369" s="121">
        <f>B369*'Total Transfusions'!G$13</f>
        <v>360398.89428700821</v>
      </c>
      <c r="L369" s="121">
        <f>B369*'Total Transfusions'!G$17</f>
        <v>101990.04929665414</v>
      </c>
    </row>
    <row r="370" spans="1:12">
      <c r="A370" s="61">
        <v>145.17373139439999</v>
      </c>
      <c r="B370" s="61">
        <v>10.359235975760001</v>
      </c>
      <c r="D370" s="61">
        <v>89.743786631020001</v>
      </c>
      <c r="E370" s="61">
        <v>2.7155479206209998</v>
      </c>
      <c r="G370" s="1">
        <f t="shared" si="5"/>
        <v>0.93446801213090069</v>
      </c>
      <c r="J370" s="121">
        <f>B370*'Total Transfusions'!G$6</f>
        <v>70846.275590322533</v>
      </c>
      <c r="K370" s="121">
        <f>B370*'Total Transfusions'!G$13</f>
        <v>360444.64901959454</v>
      </c>
      <c r="L370" s="121">
        <f>B370*'Total Transfusions'!G$17</f>
        <v>102002.99752570259</v>
      </c>
    </row>
    <row r="371" spans="1:12">
      <c r="A371" s="61">
        <v>145.1835852975</v>
      </c>
      <c r="B371" s="61">
        <v>10.36267395993</v>
      </c>
      <c r="D371" s="61">
        <v>89.745778885730005</v>
      </c>
      <c r="E371" s="61">
        <v>2.6727253907200001</v>
      </c>
      <c r="G371" s="1">
        <f t="shared" si="5"/>
        <v>0.93477813985080138</v>
      </c>
      <c r="J371" s="121">
        <f>B371*'Total Transfusions'!G$6</f>
        <v>70869.787785097593</v>
      </c>
      <c r="K371" s="121">
        <f>B371*'Total Transfusions'!G$13</f>
        <v>360564.27203044109</v>
      </c>
      <c r="L371" s="121">
        <f>B371*'Total Transfusions'!G$17</f>
        <v>102036.84989585869</v>
      </c>
    </row>
    <row r="372" spans="1:12">
      <c r="A372" s="61">
        <v>145.78111904759999</v>
      </c>
      <c r="B372" s="61">
        <v>10.3991599747</v>
      </c>
      <c r="D372" s="61">
        <v>89.745778885730005</v>
      </c>
      <c r="E372" s="61">
        <v>2.6727253907200001</v>
      </c>
      <c r="G372" s="1">
        <f t="shared" si="5"/>
        <v>0.93806940706128694</v>
      </c>
      <c r="J372" s="121">
        <f>B372*'Total Transfusions'!G$6</f>
        <v>71119.313740837635</v>
      </c>
      <c r="K372" s="121">
        <f>B372*'Total Transfusions'!G$13</f>
        <v>361833.78542106849</v>
      </c>
      <c r="L372" s="121">
        <f>B372*'Total Transfusions'!G$17</f>
        <v>102396.11218923781</v>
      </c>
    </row>
    <row r="373" spans="1:12">
      <c r="A373" s="61">
        <v>145.836341361</v>
      </c>
      <c r="B373" s="61">
        <v>10.400760355659999</v>
      </c>
      <c r="D373" s="61">
        <v>89.745778885730005</v>
      </c>
      <c r="E373" s="61">
        <v>2.6727253907200001</v>
      </c>
      <c r="G373" s="1">
        <f t="shared" si="5"/>
        <v>0.93821377145436013</v>
      </c>
      <c r="J373" s="121">
        <f>B373*'Total Transfusions'!G$6</f>
        <v>71130.258662915556</v>
      </c>
      <c r="K373" s="121">
        <f>B373*'Total Transfusions'!G$13</f>
        <v>361889.4699092657</v>
      </c>
      <c r="L373" s="121">
        <f>B373*'Total Transfusions'!G$17</f>
        <v>102411.87046093709</v>
      </c>
    </row>
    <row r="374" spans="1:12">
      <c r="A374" s="61">
        <v>146.3748255644</v>
      </c>
      <c r="B374" s="61">
        <v>10.4300137656</v>
      </c>
      <c r="D374" s="61">
        <v>89.747771140449998</v>
      </c>
      <c r="E374" s="61">
        <v>2.629902860819</v>
      </c>
      <c r="G374" s="1">
        <f t="shared" si="5"/>
        <v>0.94085261237840589</v>
      </c>
      <c r="J374" s="121">
        <f>B374*'Total Transfusions'!G$6</f>
        <v>71330.321210714988</v>
      </c>
      <c r="K374" s="121">
        <f>B374*'Total Transfusions'!G$13</f>
        <v>362907.32828252052</v>
      </c>
      <c r="L374" s="121">
        <f>B374*'Total Transfusions'!G$17</f>
        <v>102699.91636593535</v>
      </c>
    </row>
    <row r="375" spans="1:12">
      <c r="A375" s="61">
        <v>146.61136021019999</v>
      </c>
      <c r="B375" s="61">
        <v>10.442346656130001</v>
      </c>
      <c r="D375" s="61">
        <v>89.747771140449998</v>
      </c>
      <c r="E375" s="61">
        <v>2.629902860819</v>
      </c>
      <c r="G375" s="1">
        <f t="shared" si="5"/>
        <v>0.94196511640132474</v>
      </c>
      <c r="J375" s="121">
        <f>B375*'Total Transfusions'!G$6</f>
        <v>71414.665207063576</v>
      </c>
      <c r="K375" s="121">
        <f>B375*'Total Transfusions'!G$13</f>
        <v>363336.44529548223</v>
      </c>
      <c r="L375" s="121">
        <f>B375*'Total Transfusions'!G$17</f>
        <v>102821.35310172939</v>
      </c>
    </row>
    <row r="376" spans="1:12">
      <c r="A376" s="61">
        <v>146.69330624169999</v>
      </c>
      <c r="B376" s="61">
        <v>10.44725775833</v>
      </c>
      <c r="D376" s="61">
        <v>90.052918154170001</v>
      </c>
      <c r="E376" s="61">
        <v>2.8077608531070002</v>
      </c>
      <c r="G376" s="1">
        <f t="shared" si="5"/>
        <v>0.94240812860038492</v>
      </c>
      <c r="J376" s="121">
        <f>B376*'Total Transfusions'!G$6</f>
        <v>71448.251979362962</v>
      </c>
      <c r="K376" s="121">
        <f>B376*'Total Transfusions'!G$13</f>
        <v>363507.32474189316</v>
      </c>
      <c r="L376" s="121">
        <f>B376*'Total Transfusions'!G$17</f>
        <v>102869.71063955623</v>
      </c>
    </row>
    <row r="377" spans="1:12">
      <c r="A377" s="61">
        <v>146.8529782503</v>
      </c>
      <c r="B377" s="61">
        <v>10.44747714222</v>
      </c>
      <c r="D377" s="61">
        <v>90.203997470000004</v>
      </c>
      <c r="E377" s="61">
        <v>2.928806746677</v>
      </c>
      <c r="G377" s="1">
        <f t="shared" si="5"/>
        <v>0.94242791840226425</v>
      </c>
      <c r="J377" s="121">
        <f>B377*'Total Transfusions'!G$6</f>
        <v>71449.752334366683</v>
      </c>
      <c r="K377" s="121">
        <f>B377*'Total Transfusions'!G$13</f>
        <v>363514.95809916162</v>
      </c>
      <c r="L377" s="121">
        <f>B377*'Total Transfusions'!G$17</f>
        <v>102871.87081955804</v>
      </c>
    </row>
    <row r="378" spans="1:12">
      <c r="A378" s="61">
        <v>147.04733048169999</v>
      </c>
      <c r="B378" s="61">
        <v>10.45425656552</v>
      </c>
      <c r="D378" s="61">
        <v>90.203997470000004</v>
      </c>
      <c r="E378" s="61">
        <v>2.928806746677</v>
      </c>
      <c r="G378" s="1">
        <f t="shared" si="5"/>
        <v>0.9430394648743563</v>
      </c>
      <c r="J378" s="121">
        <f>B378*'Total Transfusions'!G$6</f>
        <v>71496.116457413897</v>
      </c>
      <c r="K378" s="121">
        <f>B378*'Total Transfusions'!G$13</f>
        <v>363750.84488247673</v>
      </c>
      <c r="L378" s="121">
        <f>B378*'Total Transfusions'!G$17</f>
        <v>102938.62492185996</v>
      </c>
    </row>
    <row r="379" spans="1:12">
      <c r="A379" s="61">
        <v>147.08030040329999</v>
      </c>
      <c r="B379" s="61">
        <v>10.458412629150001</v>
      </c>
      <c r="D379" s="61">
        <v>90.203997470000004</v>
      </c>
      <c r="E379" s="61">
        <v>2.928806746677</v>
      </c>
      <c r="G379" s="1">
        <f t="shared" si="5"/>
        <v>0.94341436786215427</v>
      </c>
      <c r="J379" s="121">
        <f>B379*'Total Transfusions'!G$6</f>
        <v>71524.53956023643</v>
      </c>
      <c r="K379" s="121">
        <f>B379*'Total Transfusions'!G$13</f>
        <v>363895.45312384935</v>
      </c>
      <c r="L379" s="121">
        <f>B379*'Total Transfusions'!G$17</f>
        <v>102979.54791552083</v>
      </c>
    </row>
    <row r="380" spans="1:12">
      <c r="A380" s="61">
        <v>147.3760361583</v>
      </c>
      <c r="B380" s="61">
        <v>10.45000293102</v>
      </c>
      <c r="D380" s="61">
        <v>90.205989724709994</v>
      </c>
      <c r="E380" s="61">
        <v>2.8859842167759999</v>
      </c>
      <c r="G380" s="1">
        <f t="shared" si="5"/>
        <v>0.94265576038255328</v>
      </c>
      <c r="J380" s="121">
        <f>B380*'Total Transfusions'!G$6</f>
        <v>71467.026072490466</v>
      </c>
      <c r="K380" s="121">
        <f>B380*'Total Transfusions'!G$13</f>
        <v>363602.84170946304</v>
      </c>
      <c r="L380" s="121">
        <f>B380*'Total Transfusions'!G$17</f>
        <v>102896.74118927639</v>
      </c>
    </row>
    <row r="381" spans="1:12">
      <c r="A381" s="61">
        <v>147.49820237380001</v>
      </c>
      <c r="B381" s="61">
        <v>10.45438523136</v>
      </c>
      <c r="D381" s="61">
        <v>90.205989724709994</v>
      </c>
      <c r="E381" s="61">
        <v>2.8859842167759999</v>
      </c>
      <c r="G381" s="1">
        <f t="shared" si="5"/>
        <v>0.94305107133954491</v>
      </c>
      <c r="J381" s="121">
        <f>B381*'Total Transfusions'!G$6</f>
        <v>71496.996396395974</v>
      </c>
      <c r="K381" s="121">
        <f>B381*'Total Transfusions'!G$13</f>
        <v>363755.32174869039</v>
      </c>
      <c r="L381" s="121">
        <f>B381*'Total Transfusions'!G$17</f>
        <v>102939.89183974751</v>
      </c>
    </row>
    <row r="382" spans="1:12">
      <c r="A382" s="61">
        <v>147.7727734007</v>
      </c>
      <c r="B382" s="61">
        <v>10.44733488326</v>
      </c>
      <c r="D382" s="61">
        <v>90.205989724709994</v>
      </c>
      <c r="E382" s="61">
        <v>2.8859842167759999</v>
      </c>
      <c r="G382" s="1">
        <f t="shared" si="5"/>
        <v>0.94241508575245592</v>
      </c>
      <c r="J382" s="121">
        <f>B382*'Total Transfusions'!G$6</f>
        <v>71448.779432744501</v>
      </c>
      <c r="K382" s="121">
        <f>B382*'Total Transfusions'!G$13</f>
        <v>363510.0082668548</v>
      </c>
      <c r="L382" s="121">
        <f>B382*'Total Transfusions'!G$17</f>
        <v>102870.47005599026</v>
      </c>
    </row>
    <row r="383" spans="1:12">
      <c r="A383" s="61">
        <v>147.9650624688</v>
      </c>
      <c r="B383" s="61">
        <v>10.44381300633</v>
      </c>
      <c r="D383" s="61">
        <v>90.207981979430002</v>
      </c>
      <c r="E383" s="61">
        <v>2.8431616868749998</v>
      </c>
      <c r="G383" s="1">
        <f t="shared" si="5"/>
        <v>0.94209739037980034</v>
      </c>
      <c r="J383" s="121">
        <f>B383*'Total Transfusions'!G$6</f>
        <v>71424.693499750807</v>
      </c>
      <c r="K383" s="121">
        <f>B383*'Total Transfusions'!G$13</f>
        <v>363387.4662476466</v>
      </c>
      <c r="L383" s="121">
        <f>B383*'Total Transfusions'!G$17</f>
        <v>102835.79162945211</v>
      </c>
    </row>
    <row r="384" spans="1:12">
      <c r="A384" s="61">
        <v>148.24501143129999</v>
      </c>
      <c r="B384" s="61">
        <v>10.42931867123</v>
      </c>
      <c r="D384" s="61">
        <v>90.207981979430002</v>
      </c>
      <c r="E384" s="61">
        <v>2.8431616868749998</v>
      </c>
      <c r="G384" s="1">
        <f t="shared" si="5"/>
        <v>0.9407899105096873</v>
      </c>
      <c r="J384" s="121">
        <f>B384*'Total Transfusions'!G$6</f>
        <v>71325.56749650155</v>
      </c>
      <c r="K384" s="121">
        <f>B384*'Total Transfusions'!G$13</f>
        <v>362883.14280718082</v>
      </c>
      <c r="L384" s="121">
        <f>B384*'Total Transfusions'!G$17</f>
        <v>102693.07206685102</v>
      </c>
    </row>
    <row r="385" spans="1:12">
      <c r="A385" s="61">
        <v>148.62289457689999</v>
      </c>
      <c r="B385" s="61">
        <v>10.404784438769999</v>
      </c>
      <c r="D385" s="61">
        <v>90.208231011270001</v>
      </c>
      <c r="E385" s="61">
        <v>2.8378088706370002</v>
      </c>
      <c r="G385" s="1">
        <f t="shared" si="5"/>
        <v>0.93857676897205844</v>
      </c>
      <c r="J385" s="121">
        <f>B385*'Total Transfusions'!G$6</f>
        <v>71157.779157832032</v>
      </c>
      <c r="K385" s="121">
        <f>B385*'Total Transfusions'!G$13</f>
        <v>362029.48595172324</v>
      </c>
      <c r="L385" s="121">
        <f>B385*'Total Transfusions'!G$17</f>
        <v>102451.49389846406</v>
      </c>
    </row>
    <row r="386" spans="1:12">
      <c r="A386" s="61">
        <v>148.82044444300001</v>
      </c>
      <c r="B386" s="61">
        <v>10.389316104280001</v>
      </c>
      <c r="D386" s="61">
        <v>90.515121247869999</v>
      </c>
      <c r="E386" s="61">
        <v>2.9781971492619999</v>
      </c>
      <c r="G386" s="1">
        <f t="shared" ref="G386:G449" si="6">B386/H$98</f>
        <v>0.93718142825236939</v>
      </c>
      <c r="J386" s="121">
        <f>B386*'Total Transfusions'!G$6</f>
        <v>71051.99202345591</v>
      </c>
      <c r="K386" s="121">
        <f>B386*'Total Transfusions'!G$13</f>
        <v>361491.27266946854</v>
      </c>
      <c r="L386" s="121">
        <f>B386*'Total Transfusions'!G$17</f>
        <v>102299.18377748583</v>
      </c>
    </row>
    <row r="387" spans="1:12">
      <c r="A387" s="61">
        <v>148.96475024559999</v>
      </c>
      <c r="B387" s="61">
        <v>10.37078793219</v>
      </c>
      <c r="D387" s="61">
        <v>90.670185073119995</v>
      </c>
      <c r="E387" s="61">
        <v>3.0135979830299999</v>
      </c>
      <c r="G387" s="1">
        <f t="shared" si="6"/>
        <v>0.93551007100344918</v>
      </c>
      <c r="J387" s="121">
        <f>B387*'Total Transfusions'!G$6</f>
        <v>70925.278819012587</v>
      </c>
      <c r="K387" s="121">
        <f>B387*'Total Transfusions'!G$13</f>
        <v>360846.59380496712</v>
      </c>
      <c r="L387" s="121">
        <f>B387*'Total Transfusions'!G$17</f>
        <v>102116.74473504345</v>
      </c>
    </row>
    <row r="388" spans="1:12">
      <c r="A388" s="61">
        <v>149.17406117039999</v>
      </c>
      <c r="B388" s="61">
        <v>10.3339470379</v>
      </c>
      <c r="D388" s="61">
        <v>90.670185073119995</v>
      </c>
      <c r="E388" s="61">
        <v>3.0135979830299999</v>
      </c>
      <c r="G388" s="1">
        <f t="shared" si="6"/>
        <v>0.93218679143603145</v>
      </c>
      <c r="J388" s="121">
        <f>B388*'Total Transfusions'!G$6</f>
        <v>70673.325860708457</v>
      </c>
      <c r="K388" s="121">
        <f>B388*'Total Transfusions'!G$13</f>
        <v>359564.73255158903</v>
      </c>
      <c r="L388" s="121">
        <f>B388*'Total Transfusions'!G$17</f>
        <v>101753.98809373316</v>
      </c>
    </row>
    <row r="389" spans="1:12">
      <c r="A389" s="61">
        <v>149.17406117039999</v>
      </c>
      <c r="B389" s="61">
        <v>10.3339470379</v>
      </c>
      <c r="D389" s="61">
        <v>90.670434104959995</v>
      </c>
      <c r="E389" s="61">
        <v>3.0082451667919998</v>
      </c>
      <c r="G389" s="1">
        <f t="shared" si="6"/>
        <v>0.93218679143603145</v>
      </c>
      <c r="J389" s="121">
        <f>B389*'Total Transfusions'!G$6</f>
        <v>70673.325860708457</v>
      </c>
      <c r="K389" s="121">
        <f>B389*'Total Transfusions'!G$13</f>
        <v>359564.73255158903</v>
      </c>
      <c r="L389" s="121">
        <f>B389*'Total Transfusions'!G$17</f>
        <v>101753.98809373316</v>
      </c>
    </row>
    <row r="390" spans="1:12">
      <c r="A390" s="61">
        <v>149.3682889113</v>
      </c>
      <c r="B390" s="61">
        <v>10.28941284405</v>
      </c>
      <c r="D390" s="61">
        <v>90.903278874690002</v>
      </c>
      <c r="E390" s="61">
        <v>3.0559936012060001</v>
      </c>
      <c r="G390" s="1">
        <f t="shared" si="6"/>
        <v>0.92816952803009689</v>
      </c>
      <c r="J390" s="121">
        <f>B390*'Total Transfusions'!G$6</f>
        <v>70368.758827186612</v>
      </c>
      <c r="K390" s="121">
        <f>B390*'Total Transfusions'!G$13</f>
        <v>358015.18662858906</v>
      </c>
      <c r="L390" s="121">
        <f>B390*'Total Transfusions'!G$17</f>
        <v>101315.47879867315</v>
      </c>
    </row>
    <row r="391" spans="1:12">
      <c r="A391" s="61">
        <v>149.3682889113</v>
      </c>
      <c r="B391" s="61">
        <v>10.28941284405</v>
      </c>
      <c r="D391" s="61">
        <v>91.843623099789994</v>
      </c>
      <c r="E391" s="61">
        <v>3.0542859543079999</v>
      </c>
      <c r="G391" s="1">
        <f t="shared" si="6"/>
        <v>0.92816952803009689</v>
      </c>
      <c r="J391" s="121">
        <f>B391*'Total Transfusions'!G$6</f>
        <v>70368.758827186612</v>
      </c>
      <c r="K391" s="121">
        <f>B391*'Total Transfusions'!G$13</f>
        <v>358015.18662858906</v>
      </c>
      <c r="L391" s="121">
        <f>B391*'Total Transfusions'!G$17</f>
        <v>101315.47879867315</v>
      </c>
    </row>
    <row r="392" spans="1:12">
      <c r="A392" s="61">
        <v>149.50494916049999</v>
      </c>
      <c r="B392" s="61">
        <v>10.253786709910001</v>
      </c>
      <c r="D392" s="61">
        <v>92.08014357946</v>
      </c>
      <c r="E392" s="61">
        <v>3.0230268210550002</v>
      </c>
      <c r="G392" s="1">
        <f t="shared" si="6"/>
        <v>0.92495582744178961</v>
      </c>
      <c r="J392" s="121">
        <f>B392*'Total Transfusions'!G$6</f>
        <v>70125.113550314258</v>
      </c>
      <c r="K392" s="121">
        <f>B392*'Total Transfusions'!G$13</f>
        <v>356775.59237221099</v>
      </c>
      <c r="L392" s="121">
        <f>B392*'Total Transfusions'!G$17</f>
        <v>100964.68338470286</v>
      </c>
    </row>
    <row r="393" spans="1:12">
      <c r="A393" s="61">
        <v>149.69499597149999</v>
      </c>
      <c r="B393" s="61">
        <v>10.20697887099</v>
      </c>
      <c r="D393" s="61">
        <v>92.080701410779994</v>
      </c>
      <c r="E393" s="61">
        <v>3.0110365126829999</v>
      </c>
      <c r="G393" s="1">
        <f t="shared" si="6"/>
        <v>0.92073346700033754</v>
      </c>
      <c r="J393" s="121">
        <f>B393*'Total Transfusions'!G$6</f>
        <v>69804.997176512799</v>
      </c>
      <c r="K393" s="121">
        <f>B393*'Total Transfusions'!G$13</f>
        <v>355146.9360591041</v>
      </c>
      <c r="L393" s="121">
        <f>B393*'Total Transfusions'!G$17</f>
        <v>100503.78647215907</v>
      </c>
    </row>
    <row r="394" spans="1:12">
      <c r="A394" s="61">
        <v>149.88647840530001</v>
      </c>
      <c r="B394" s="61">
        <v>10.172287841599999</v>
      </c>
      <c r="D394" s="61">
        <v>92.080701410779994</v>
      </c>
      <c r="E394" s="61">
        <v>3.0110365126829999</v>
      </c>
      <c r="G394" s="1">
        <f t="shared" si="6"/>
        <v>0.91760411872130387</v>
      </c>
      <c r="J394" s="121">
        <f>B394*'Total Transfusions'!G$6</f>
        <v>69567.747032348998</v>
      </c>
      <c r="K394" s="121">
        <f>B394*'Total Transfusions'!G$13</f>
        <v>353939.87832416437</v>
      </c>
      <c r="L394" s="121">
        <f>B394*'Total Transfusions'!G$17</f>
        <v>100162.19863756275</v>
      </c>
    </row>
    <row r="395" spans="1:12">
      <c r="A395" s="61">
        <v>150.16775307099999</v>
      </c>
      <c r="B395" s="61">
        <v>10.132372092820001</v>
      </c>
      <c r="D395" s="61">
        <v>92.552865778050005</v>
      </c>
      <c r="E395" s="61">
        <v>2.9673601593329999</v>
      </c>
      <c r="G395" s="1">
        <f t="shared" si="6"/>
        <v>0.91400346800705801</v>
      </c>
      <c r="J395" s="121">
        <f>B395*'Total Transfusions'!G$6</f>
        <v>69294.765304248693</v>
      </c>
      <c r="K395" s="121">
        <f>B395*'Total Transfusions'!G$13</f>
        <v>352551.02898305206</v>
      </c>
      <c r="L395" s="121">
        <f>B395*'Total Transfusions'!G$17</f>
        <v>99769.165209849554</v>
      </c>
    </row>
    <row r="396" spans="1:12">
      <c r="A396" s="61">
        <v>150.5706399661</v>
      </c>
      <c r="B396" s="61">
        <v>10.08875858545</v>
      </c>
      <c r="D396" s="61">
        <v>92.552865778050005</v>
      </c>
      <c r="E396" s="61">
        <v>2.9673601593329999</v>
      </c>
      <c r="G396" s="1">
        <f t="shared" si="6"/>
        <v>0.91006925629207569</v>
      </c>
      <c r="J396" s="121">
        <f>B396*'Total Transfusions'!G$6</f>
        <v>68996.49479763741</v>
      </c>
      <c r="K396" s="121">
        <f>B396*'Total Transfusions'!G$13</f>
        <v>351033.51790469862</v>
      </c>
      <c r="L396" s="121">
        <f>B396*'Total Transfusions'!G$17</f>
        <v>99339.721523581655</v>
      </c>
    </row>
    <row r="397" spans="1:12">
      <c r="A397" s="61">
        <v>150.78662056959999</v>
      </c>
      <c r="B397" s="61">
        <v>10.069342822239999</v>
      </c>
      <c r="D397" s="61">
        <v>92.554061130880001</v>
      </c>
      <c r="E397" s="61">
        <v>2.9416666413920001</v>
      </c>
      <c r="G397" s="1">
        <f t="shared" si="6"/>
        <v>0.90831783276110212</v>
      </c>
      <c r="J397" s="121">
        <f>B397*'Total Transfusions'!G$6</f>
        <v>68863.711403727779</v>
      </c>
      <c r="K397" s="121">
        <f>B397*'Total Transfusions'!G$13</f>
        <v>350357.95573273423</v>
      </c>
      <c r="L397" s="121">
        <f>B397*'Total Transfusions'!G$17</f>
        <v>99148.542748302905</v>
      </c>
    </row>
    <row r="398" spans="1:12">
      <c r="A398" s="61">
        <v>150.888553723</v>
      </c>
      <c r="B398" s="61">
        <v>10.06311399636</v>
      </c>
      <c r="D398" s="61">
        <v>92.554858032759995</v>
      </c>
      <c r="E398" s="61">
        <v>2.9245376294319998</v>
      </c>
      <c r="G398" s="1">
        <f t="shared" si="6"/>
        <v>0.90775595362719574</v>
      </c>
      <c r="J398" s="121">
        <f>B398*'Total Transfusions'!G$6</f>
        <v>68821.11278777472</v>
      </c>
      <c r="K398" s="121">
        <f>B398*'Total Transfusions'!G$13</f>
        <v>350141.22672266304</v>
      </c>
      <c r="L398" s="121">
        <f>B398*'Total Transfusions'!G$17</f>
        <v>99087.210144980389</v>
      </c>
    </row>
    <row r="399" spans="1:12">
      <c r="A399" s="61">
        <v>151.3195431238</v>
      </c>
      <c r="B399" s="61">
        <v>10.0435590252</v>
      </c>
      <c r="D399" s="61">
        <v>92.554858032759995</v>
      </c>
      <c r="E399" s="61">
        <v>2.9245376294319998</v>
      </c>
      <c r="G399" s="1">
        <f t="shared" si="6"/>
        <v>0.90599197266663833</v>
      </c>
      <c r="J399" s="121">
        <f>B399*'Total Transfusions'!G$6</f>
        <v>68687.377357941485</v>
      </c>
      <c r="K399" s="121">
        <f>B399*'Total Transfusions'!G$13</f>
        <v>349460.82087682193</v>
      </c>
      <c r="L399" s="121">
        <f>B399*'Total Transfusions'!G$17</f>
        <v>98894.660648133708</v>
      </c>
    </row>
    <row r="400" spans="1:12">
      <c r="A400" s="61">
        <v>151.8273996129</v>
      </c>
      <c r="B400" s="61">
        <v>10.03245106462</v>
      </c>
      <c r="D400" s="61">
        <v>92.556850287480003</v>
      </c>
      <c r="E400" s="61">
        <v>2.8817150995310001</v>
      </c>
      <c r="G400" s="1">
        <f t="shared" si="6"/>
        <v>0.90498996500252971</v>
      </c>
      <c r="J400" s="121">
        <f>B400*'Total Transfusions'!G$6</f>
        <v>68611.410593757479</v>
      </c>
      <c r="K400" s="121">
        <f>B400*'Total Transfusions'!G$13</f>
        <v>349074.32471417537</v>
      </c>
      <c r="L400" s="121">
        <f>B400*'Total Transfusions'!G$17</f>
        <v>98785.285277381598</v>
      </c>
    </row>
    <row r="401" spans="1:12">
      <c r="A401" s="61">
        <v>152.26032158289999</v>
      </c>
      <c r="B401" s="61">
        <v>10.029533021560001</v>
      </c>
      <c r="D401" s="61">
        <v>92.556850287480003</v>
      </c>
      <c r="E401" s="61">
        <v>2.8817150995310001</v>
      </c>
      <c r="G401" s="1">
        <f t="shared" si="6"/>
        <v>0.90472673922951219</v>
      </c>
      <c r="J401" s="121">
        <f>B401*'Total Transfusions'!G$6</f>
        <v>68591.454249168266</v>
      </c>
      <c r="K401" s="121">
        <f>B401*'Total Transfusions'!G$13</f>
        <v>348972.79280496441</v>
      </c>
      <c r="L401" s="121">
        <f>B401*'Total Transfusions'!G$17</f>
        <v>98756.552546538747</v>
      </c>
    </row>
    <row r="402" spans="1:12">
      <c r="A402" s="61">
        <v>152.4897254867</v>
      </c>
      <c r="B402" s="61">
        <v>10.02822827494</v>
      </c>
      <c r="D402" s="61">
        <v>92.556850287480003</v>
      </c>
      <c r="E402" s="61">
        <v>2.8817150995310001</v>
      </c>
      <c r="G402" s="1">
        <f t="shared" si="6"/>
        <v>0.90460904290681243</v>
      </c>
      <c r="J402" s="121">
        <f>B402*'Total Transfusions'!G$6</f>
        <v>68582.531154952405</v>
      </c>
      <c r="K402" s="121">
        <f>B402*'Total Transfusions'!G$13</f>
        <v>348927.39477188495</v>
      </c>
      <c r="L402" s="121">
        <f>B402*'Total Transfusions'!G$17</f>
        <v>98743.705260642091</v>
      </c>
    </row>
    <row r="403" spans="1:12">
      <c r="A403" s="61">
        <v>152.7470756267</v>
      </c>
      <c r="B403" s="61">
        <v>10.027873458089999</v>
      </c>
      <c r="D403" s="61">
        <v>92.558842542190007</v>
      </c>
      <c r="E403" s="61">
        <v>2.83889256963</v>
      </c>
      <c r="G403" s="1">
        <f t="shared" si="6"/>
        <v>0.90457703620310692</v>
      </c>
      <c r="J403" s="121">
        <f>B403*'Total Transfusions'!G$6</f>
        <v>68580.104580985164</v>
      </c>
      <c r="K403" s="121">
        <f>B403*'Total Transfusions'!G$13</f>
        <v>348915.04908970679</v>
      </c>
      <c r="L403" s="121">
        <f>B403*'Total Transfusions'!G$17</f>
        <v>98740.211529795779</v>
      </c>
    </row>
    <row r="404" spans="1:12">
      <c r="A404" s="61">
        <v>153.31096467110001</v>
      </c>
      <c r="B404" s="61">
        <v>10.02008495105</v>
      </c>
      <c r="D404" s="61">
        <v>92.558842542190007</v>
      </c>
      <c r="E404" s="61">
        <v>2.83889256963</v>
      </c>
      <c r="G404" s="1">
        <f t="shared" si="6"/>
        <v>0.90387446405317562</v>
      </c>
      <c r="J404" s="121">
        <f>B404*'Total Transfusions'!G$6</f>
        <v>68526.839386767751</v>
      </c>
      <c r="K404" s="121">
        <f>B404*'Total Transfusions'!G$13</f>
        <v>348644.05172146577</v>
      </c>
      <c r="L404" s="121">
        <f>B404*'Total Transfusions'!G$17</f>
        <v>98663.521408421104</v>
      </c>
    </row>
    <row r="405" spans="1:12">
      <c r="A405" s="61">
        <v>154.87085342890001</v>
      </c>
      <c r="B405" s="61">
        <v>9.9328060233379993</v>
      </c>
      <c r="D405" s="61">
        <v>92.558842542190007</v>
      </c>
      <c r="E405" s="61">
        <v>2.83889256963</v>
      </c>
      <c r="G405" s="1">
        <f t="shared" si="6"/>
        <v>0.89600135774776912</v>
      </c>
      <c r="J405" s="121">
        <f>B405*'Total Transfusions'!G$6</f>
        <v>67929.943343432024</v>
      </c>
      <c r="K405" s="121">
        <f>B405*'Total Transfusions'!G$13</f>
        <v>345607.22327778791</v>
      </c>
      <c r="L405" s="121">
        <f>B405*'Total Transfusions'!G$17</f>
        <v>97804.122870895269</v>
      </c>
    </row>
    <row r="406" spans="1:12">
      <c r="A406" s="61">
        <v>154.9827957023</v>
      </c>
      <c r="B406" s="61">
        <v>9.9199389323940004</v>
      </c>
      <c r="D406" s="61">
        <v>92.560834796910001</v>
      </c>
      <c r="E406" s="61">
        <v>2.7960700397289999</v>
      </c>
      <c r="G406" s="1">
        <f t="shared" si="6"/>
        <v>0.89484066549937535</v>
      </c>
      <c r="J406" s="121">
        <f>B406*'Total Transfusions'!G$6</f>
        <v>67841.945978259784</v>
      </c>
      <c r="K406" s="121">
        <f>B406*'Total Transfusions'!G$13</f>
        <v>345159.51901754469</v>
      </c>
      <c r="L406" s="121">
        <f>B406*'Total Transfusions'!G$17</f>
        <v>97677.426090476816</v>
      </c>
    </row>
    <row r="407" spans="1:12">
      <c r="A407" s="61">
        <v>155.4146713531</v>
      </c>
      <c r="B407" s="61">
        <v>9.8524124981569994</v>
      </c>
      <c r="D407" s="61">
        <v>92.560834796910001</v>
      </c>
      <c r="E407" s="61">
        <v>2.7960700397289999</v>
      </c>
      <c r="G407" s="1">
        <f t="shared" si="6"/>
        <v>0.88874935790532195</v>
      </c>
      <c r="J407" s="121">
        <f>B407*'Total Transfusions'!G$6</f>
        <v>67380.136209587596</v>
      </c>
      <c r="K407" s="121">
        <f>B407*'Total Transfusions'!G$13</f>
        <v>342809.96911395586</v>
      </c>
      <c r="L407" s="121">
        <f>B407*'Total Transfusions'!G$17</f>
        <v>97012.521968154135</v>
      </c>
    </row>
    <row r="408" spans="1:12">
      <c r="A408" s="61">
        <v>155.4146713531</v>
      </c>
      <c r="B408" s="61">
        <v>9.8524124981569994</v>
      </c>
      <c r="D408" s="61">
        <v>92.560834796910001</v>
      </c>
      <c r="E408" s="61">
        <v>2.7960700397289999</v>
      </c>
      <c r="G408" s="1">
        <f t="shared" si="6"/>
        <v>0.88874935790532195</v>
      </c>
      <c r="J408" s="121">
        <f>B408*'Total Transfusions'!G$6</f>
        <v>67380.136209587596</v>
      </c>
      <c r="K408" s="121">
        <f>B408*'Total Transfusions'!G$13</f>
        <v>342809.96911395586</v>
      </c>
      <c r="L408" s="121">
        <f>B408*'Total Transfusions'!G$17</f>
        <v>97012.521968154135</v>
      </c>
    </row>
    <row r="409" spans="1:12">
      <c r="A409" s="61">
        <v>155.55663629470001</v>
      </c>
      <c r="B409" s="61">
        <v>9.8156482834179997</v>
      </c>
      <c r="D409" s="61">
        <v>93.032999164169993</v>
      </c>
      <c r="E409" s="61">
        <v>2.7523936863789999</v>
      </c>
      <c r="G409" s="1">
        <f t="shared" si="6"/>
        <v>0.88543299531399811</v>
      </c>
      <c r="J409" s="121">
        <f>B409*'Total Transfusions'!G$6</f>
        <v>67128.707658741216</v>
      </c>
      <c r="K409" s="121">
        <f>B409*'Total Transfusions'!G$13</f>
        <v>341530.77588879067</v>
      </c>
      <c r="L409" s="121">
        <f>B409*'Total Transfusions'!G$17</f>
        <v>96650.520357819987</v>
      </c>
    </row>
    <row r="410" spans="1:12">
      <c r="A410" s="61">
        <v>155.84294819639999</v>
      </c>
      <c r="B410" s="61">
        <v>9.7358360273439999</v>
      </c>
      <c r="D410" s="61">
        <v>93.032999164169993</v>
      </c>
      <c r="E410" s="61">
        <v>2.7523936863789999</v>
      </c>
      <c r="G410" s="1">
        <f t="shared" si="6"/>
        <v>0.87823342958814055</v>
      </c>
      <c r="J410" s="121">
        <f>B410*'Total Transfusions'!G$6</f>
        <v>66582.875794061722</v>
      </c>
      <c r="K410" s="121">
        <f>B410*'Total Transfusions'!G$13</f>
        <v>338753.74670484604</v>
      </c>
      <c r="L410" s="121">
        <f>B410*'Total Transfusions'!G$17</f>
        <v>95864.642965135179</v>
      </c>
    </row>
    <row r="411" spans="1:12">
      <c r="A411" s="61">
        <v>156.07697887719999</v>
      </c>
      <c r="B411" s="61">
        <v>9.6838517746809991</v>
      </c>
      <c r="D411" s="61">
        <v>93.269081347810001</v>
      </c>
      <c r="E411" s="61">
        <v>2.7305555097040002</v>
      </c>
      <c r="G411" s="1">
        <f t="shared" si="6"/>
        <v>0.87354412418359395</v>
      </c>
      <c r="J411" s="121">
        <f>B411*'Total Transfusions'!G$6</f>
        <v>66227.358196129047</v>
      </c>
      <c r="K411" s="121">
        <f>B411*'Total Transfusions'!G$13</f>
        <v>336944.97955739364</v>
      </c>
      <c r="L411" s="121">
        <f>B411*'Total Transfusions'!G$17</f>
        <v>95352.776104667166</v>
      </c>
    </row>
    <row r="412" spans="1:12">
      <c r="A412" s="61">
        <v>156.5282308093</v>
      </c>
      <c r="B412" s="61">
        <v>9.6088678856610006</v>
      </c>
      <c r="D412" s="61">
        <v>93.505163531440004</v>
      </c>
      <c r="E412" s="61">
        <v>2.708717333029</v>
      </c>
      <c r="G412" s="1">
        <f t="shared" si="6"/>
        <v>0.86678010742808009</v>
      </c>
      <c r="J412" s="121">
        <f>B412*'Total Transfusions'!G$6</f>
        <v>65714.547282392217</v>
      </c>
      <c r="K412" s="121">
        <f>B412*'Total Transfusions'!G$13</f>
        <v>334335.95109012246</v>
      </c>
      <c r="L412" s="121">
        <f>B412*'Total Transfusions'!G$17</f>
        <v>94614.441591960654</v>
      </c>
    </row>
    <row r="413" spans="1:12">
      <c r="A413" s="61">
        <v>156.9482979796</v>
      </c>
      <c r="B413" s="61">
        <v>9.5494636497630001</v>
      </c>
      <c r="D413" s="61">
        <v>93.505163531440004</v>
      </c>
      <c r="E413" s="61">
        <v>2.708717333029</v>
      </c>
      <c r="G413" s="1">
        <f t="shared" si="6"/>
        <v>0.86142147303055772</v>
      </c>
      <c r="J413" s="121">
        <f>B413*'Total Transfusions'!G$6</f>
        <v>65308.284805361087</v>
      </c>
      <c r="K413" s="121">
        <f>B413*'Total Transfusions'!G$13</f>
        <v>332269.00918353454</v>
      </c>
      <c r="L413" s="121">
        <f>B413*'Total Transfusions'!G$17</f>
        <v>94029.513307529385</v>
      </c>
    </row>
    <row r="414" spans="1:12">
      <c r="A414" s="61">
        <v>157.00496033069999</v>
      </c>
      <c r="B414" s="61">
        <v>9.5346459187049994</v>
      </c>
      <c r="D414" s="61">
        <v>93.50635888427</v>
      </c>
      <c r="E414" s="61">
        <v>2.6830238150889998</v>
      </c>
      <c r="G414" s="1">
        <f t="shared" si="6"/>
        <v>0.86008482081812998</v>
      </c>
      <c r="J414" s="121">
        <f>B414*'Total Transfusions'!G$6</f>
        <v>65206.947113989365</v>
      </c>
      <c r="K414" s="121">
        <f>B414*'Total Transfusions'!G$13</f>
        <v>331753.43333576299</v>
      </c>
      <c r="L414" s="121">
        <f>B414*'Total Transfusions'!G$17</f>
        <v>93883.609402262387</v>
      </c>
    </row>
    <row r="415" spans="1:12">
      <c r="A415" s="61">
        <v>157.20201832570001</v>
      </c>
      <c r="B415" s="61">
        <v>9.4996441083230003</v>
      </c>
      <c r="D415" s="61">
        <v>93.507155786159998</v>
      </c>
      <c r="E415" s="61">
        <v>2.6658948031279999</v>
      </c>
      <c r="G415" s="1">
        <f t="shared" si="6"/>
        <v>0.85692743814577998</v>
      </c>
      <c r="J415" s="121">
        <f>B415*'Total Transfusions'!G$6</f>
        <v>64967.571554798924</v>
      </c>
      <c r="K415" s="121">
        <f>B415*'Total Transfusions'!G$13</f>
        <v>330535.56212521123</v>
      </c>
      <c r="L415" s="121">
        <f>B415*'Total Transfusions'!G$17</f>
        <v>93538.961439213337</v>
      </c>
    </row>
    <row r="416" spans="1:12">
      <c r="A416" s="61">
        <v>157.2857676726</v>
      </c>
      <c r="B416" s="61">
        <v>9.3980514908400004</v>
      </c>
      <c r="D416" s="61">
        <v>93.507155786159998</v>
      </c>
      <c r="E416" s="61">
        <v>2.6658948031279999</v>
      </c>
      <c r="G416" s="1">
        <f t="shared" si="6"/>
        <v>0.84776314731114155</v>
      </c>
      <c r="J416" s="121">
        <f>B416*'Total Transfusions'!G$6</f>
        <v>64272.784932215509</v>
      </c>
      <c r="K416" s="121">
        <f>B416*'Total Transfusions'!G$13</f>
        <v>327000.69570867944</v>
      </c>
      <c r="L416" s="121">
        <f>B416*'Total Transfusions'!G$17</f>
        <v>92538.622076928674</v>
      </c>
    </row>
    <row r="417" spans="1:12">
      <c r="A417" s="61">
        <v>157.38867738670001</v>
      </c>
      <c r="B417" s="61">
        <v>9.3431371157550007</v>
      </c>
      <c r="D417" s="61">
        <v>93.743237969790002</v>
      </c>
      <c r="E417" s="61">
        <v>2.6440566264530001</v>
      </c>
      <c r="G417" s="1">
        <f t="shared" si="6"/>
        <v>0.84280952649941698</v>
      </c>
      <c r="J417" s="121">
        <f>B417*'Total Transfusions'!G$6</f>
        <v>63897.228379565713</v>
      </c>
      <c r="K417" s="121">
        <f>B417*'Total Transfusions'!G$13</f>
        <v>325089.97635640687</v>
      </c>
      <c r="L417" s="121">
        <f>B417*'Total Transfusions'!G$17</f>
        <v>91997.903545269801</v>
      </c>
    </row>
    <row r="418" spans="1:12">
      <c r="A418" s="61">
        <v>157.39791144750001</v>
      </c>
      <c r="B418" s="61">
        <v>9.3917603920030004</v>
      </c>
      <c r="D418" s="61">
        <v>93.979320153420005</v>
      </c>
      <c r="E418" s="61">
        <v>2.6222184497779999</v>
      </c>
      <c r="G418" s="1">
        <f t="shared" si="6"/>
        <v>0.84719565076621428</v>
      </c>
      <c r="J418" s="121">
        <f>B418*'Total Transfusions'!G$6</f>
        <v>64229.76043475113</v>
      </c>
      <c r="K418" s="121">
        <f>B418*'Total Transfusions'!G$13</f>
        <v>326781.79994092631</v>
      </c>
      <c r="L418" s="121">
        <f>B418*'Total Transfusions'!G$17</f>
        <v>92476.676298243256</v>
      </c>
    </row>
    <row r="419" spans="1:12">
      <c r="A419" s="61">
        <v>157.5427638235</v>
      </c>
      <c r="B419" s="61">
        <v>9.345411171436</v>
      </c>
      <c r="D419" s="61">
        <v>93.979320153420005</v>
      </c>
      <c r="E419" s="61">
        <v>2.6222184497779999</v>
      </c>
      <c r="G419" s="1">
        <f t="shared" si="6"/>
        <v>0.84301466057462016</v>
      </c>
      <c r="J419" s="121">
        <f>B419*'Total Transfusions'!G$6</f>
        <v>63912.78052799256</v>
      </c>
      <c r="K419" s="121">
        <f>B419*'Total Transfusions'!G$13</f>
        <v>325169.10103352659</v>
      </c>
      <c r="L419" s="121">
        <f>B419*'Total Transfusions'!G$17</f>
        <v>92020.29520586571</v>
      </c>
    </row>
    <row r="420" spans="1:12">
      <c r="A420" s="61">
        <v>157.63003620559999</v>
      </c>
      <c r="B420" s="61">
        <v>9.2858645878760004</v>
      </c>
      <c r="D420" s="61">
        <v>94.215402337059999</v>
      </c>
      <c r="E420" s="61">
        <v>2.6003802731030001</v>
      </c>
      <c r="G420" s="1">
        <f t="shared" si="6"/>
        <v>0.83764318552581307</v>
      </c>
      <c r="J420" s="121">
        <f>B420*'Total Transfusions'!G$6</f>
        <v>63505.544542710901</v>
      </c>
      <c r="K420" s="121">
        <f>B420*'Total Transfusions'!G$13</f>
        <v>323097.2062082882</v>
      </c>
      <c r="L420" s="121">
        <f>B420*'Total Transfusions'!G$17</f>
        <v>91433.965284455742</v>
      </c>
    </row>
    <row r="421" spans="1:12">
      <c r="A421" s="61">
        <v>158.03895552590001</v>
      </c>
      <c r="B421" s="61">
        <v>9.2509295073099995</v>
      </c>
      <c r="D421" s="61">
        <v>94.451484520690002</v>
      </c>
      <c r="E421" s="61">
        <v>2.5785420964279999</v>
      </c>
      <c r="G421" s="1">
        <f t="shared" si="6"/>
        <v>0.83449182230109908</v>
      </c>
      <c r="J421" s="121">
        <f>B421*'Total Transfusions'!G$6</f>
        <v>63266.625345258457</v>
      </c>
      <c r="K421" s="121">
        <f>B421*'Total Transfusions'!G$13</f>
        <v>321881.65682969039</v>
      </c>
      <c r="L421" s="121">
        <f>B421*'Total Transfusions'!G$17</f>
        <v>91089.974381567503</v>
      </c>
    </row>
    <row r="422" spans="1:12">
      <c r="A422" s="61">
        <v>158.4360077801</v>
      </c>
      <c r="B422" s="61">
        <v>9.2346152047400007</v>
      </c>
      <c r="D422" s="61">
        <v>94.451484520690002</v>
      </c>
      <c r="E422" s="61">
        <v>2.5785420964279999</v>
      </c>
      <c r="G422" s="1">
        <f t="shared" si="6"/>
        <v>0.83302016995843975</v>
      </c>
      <c r="J422" s="121">
        <f>B422*'Total Transfusions'!G$6</f>
        <v>63155.052679219902</v>
      </c>
      <c r="K422" s="121">
        <f>B422*'Total Transfusions'!G$13</f>
        <v>321314.0084936932</v>
      </c>
      <c r="L422" s="121">
        <f>B422*'Total Transfusions'!G$17</f>
        <v>90929.33437215224</v>
      </c>
    </row>
    <row r="423" spans="1:12">
      <c r="A423" s="61">
        <v>159.3693030849</v>
      </c>
      <c r="B423" s="61">
        <v>9.2318737029799998</v>
      </c>
      <c r="D423" s="61">
        <v>94.687566704320005</v>
      </c>
      <c r="E423" s="61">
        <v>2.5567039197530002</v>
      </c>
      <c r="G423" s="1">
        <f t="shared" si="6"/>
        <v>0.83277286931716499</v>
      </c>
      <c r="J423" s="121">
        <f>B423*'Total Transfusions'!G$6</f>
        <v>63136.303691391571</v>
      </c>
      <c r="K423" s="121">
        <f>B423*'Total Transfusions'!G$13</f>
        <v>321218.61925437261</v>
      </c>
      <c r="L423" s="121">
        <f>B423*'Total Transfusions'!G$17</f>
        <v>90902.339968520886</v>
      </c>
    </row>
    <row r="424" spans="1:12">
      <c r="A424" s="61">
        <v>159.70362941810001</v>
      </c>
      <c r="B424" s="61">
        <v>9.2252453545620003</v>
      </c>
      <c r="D424" s="61">
        <v>94.923648887959999</v>
      </c>
      <c r="E424" s="61">
        <v>2.5348657430779999</v>
      </c>
      <c r="G424" s="1">
        <f t="shared" si="6"/>
        <v>0.8321749507463001</v>
      </c>
      <c r="J424" s="121">
        <f>B424*'Total Transfusions'!G$6</f>
        <v>63090.972761598183</v>
      </c>
      <c r="K424" s="121">
        <f>B424*'Total Transfusions'!G$13</f>
        <v>320987.98904914357</v>
      </c>
      <c r="L424" s="121">
        <f>B424*'Total Transfusions'!G$17</f>
        <v>90837.07343642693</v>
      </c>
    </row>
    <row r="425" spans="1:12">
      <c r="A425" s="61">
        <v>159.758382154</v>
      </c>
      <c r="B425" s="61">
        <v>9.2437735009979995</v>
      </c>
      <c r="D425" s="61">
        <v>94.923648887959999</v>
      </c>
      <c r="E425" s="61">
        <v>2.5348657430779999</v>
      </c>
      <c r="G425" s="1">
        <f t="shared" si="6"/>
        <v>0.83384630568106866</v>
      </c>
      <c r="J425" s="121">
        <f>B425*'Total Transfusions'!G$6</f>
        <v>63217.685790595126</v>
      </c>
      <c r="K425" s="121">
        <f>B425*'Total Transfusions'!G$13</f>
        <v>321632.66702102631</v>
      </c>
      <c r="L425" s="121">
        <f>B425*'Total Transfusions'!G$17</f>
        <v>91019.512226265244</v>
      </c>
    </row>
    <row r="426" spans="1:12">
      <c r="A426" s="61">
        <v>160.1672396667</v>
      </c>
      <c r="B426" s="61">
        <v>9.2895195478249999</v>
      </c>
      <c r="D426" s="61">
        <v>95.159731071590002</v>
      </c>
      <c r="E426" s="61">
        <v>2.5130275664030002</v>
      </c>
      <c r="G426" s="1">
        <f t="shared" si="6"/>
        <v>0.83797288582088802</v>
      </c>
      <c r="J426" s="121">
        <f>B426*'Total Transfusions'!G$6</f>
        <v>63530.540623543915</v>
      </c>
      <c r="K426" s="121">
        <f>B426*'Total Transfusions'!G$13</f>
        <v>323224.37878733559</v>
      </c>
      <c r="L426" s="121">
        <f>B426*'Total Transfusions'!G$17</f>
        <v>91469.954122967261</v>
      </c>
    </row>
    <row r="427" spans="1:12">
      <c r="A427" s="61">
        <v>162.4646294998</v>
      </c>
      <c r="B427" s="61">
        <v>9.1632274284200008</v>
      </c>
      <c r="D427" s="61">
        <v>95.264213763270007</v>
      </c>
      <c r="E427" s="61">
        <v>2.5128378278589998</v>
      </c>
      <c r="G427" s="1">
        <f t="shared" si="6"/>
        <v>0.82658054510731249</v>
      </c>
      <c r="J427" s="121">
        <f>B427*'Total Transfusions'!G$6</f>
        <v>62666.835393043453</v>
      </c>
      <c r="K427" s="121">
        <f>B427*'Total Transfusions'!G$13</f>
        <v>318830.1050436548</v>
      </c>
      <c r="L427" s="121">
        <f>B427*'Total Transfusions'!G$17</f>
        <v>90226.409254086262</v>
      </c>
    </row>
    <row r="428" spans="1:12">
      <c r="A428" s="61">
        <v>162.52963347369999</v>
      </c>
      <c r="B428" s="61">
        <v>9.2126098291139993</v>
      </c>
      <c r="D428" s="61">
        <v>95.862000858350001</v>
      </c>
      <c r="E428" s="61">
        <v>2.5759806260809999</v>
      </c>
      <c r="G428" s="1">
        <f t="shared" si="6"/>
        <v>0.83103514715699567</v>
      </c>
      <c r="J428" s="121">
        <f>B428*'Total Transfusions'!G$6</f>
        <v>63004.559060798987</v>
      </c>
      <c r="K428" s="121">
        <f>B428*'Total Transfusions'!G$13</f>
        <v>320548.34199930902</v>
      </c>
      <c r="L428" s="121">
        <f>B428*'Total Transfusions'!G$17</f>
        <v>90712.656783111554</v>
      </c>
    </row>
    <row r="429" spans="1:12">
      <c r="A429" s="61">
        <v>162.5544271654</v>
      </c>
      <c r="B429" s="61">
        <v>9.2072601066320008</v>
      </c>
      <c r="D429" s="61">
        <v>95.86224989019</v>
      </c>
      <c r="E429" s="61">
        <v>2.5706278098439999</v>
      </c>
      <c r="G429" s="1">
        <f t="shared" si="6"/>
        <v>0.83055256865942084</v>
      </c>
      <c r="J429" s="121">
        <f>B429*'Total Transfusions'!G$6</f>
        <v>62967.972587223303</v>
      </c>
      <c r="K429" s="121">
        <f>B429*'Total Transfusions'!G$13</f>
        <v>320362.2009704833</v>
      </c>
      <c r="L429" s="121">
        <f>B429*'Total Transfusions'!G$17</f>
        <v>90659.980337631263</v>
      </c>
    </row>
    <row r="430" spans="1:12">
      <c r="A430" s="61">
        <v>162.60091533740001</v>
      </c>
      <c r="B430" s="61">
        <v>9.1106896226950003</v>
      </c>
      <c r="D430" s="61">
        <v>95.862996985709998</v>
      </c>
      <c r="E430" s="61">
        <v>2.5545693611310001</v>
      </c>
      <c r="G430" s="1">
        <f t="shared" si="6"/>
        <v>0.82184130574714731</v>
      </c>
      <c r="J430" s="121">
        <f>B430*'Total Transfusions'!G$6</f>
        <v>62307.532074534858</v>
      </c>
      <c r="K430" s="121">
        <f>B430*'Total Transfusions'!G$13</f>
        <v>317002.07728281233</v>
      </c>
      <c r="L430" s="121">
        <f>B430*'Total Transfusions'!G$17</f>
        <v>89709.091791687213</v>
      </c>
    </row>
    <row r="431" spans="1:12">
      <c r="A431" s="61">
        <v>162.6543979603</v>
      </c>
      <c r="B431" s="61">
        <v>9.177397865863</v>
      </c>
      <c r="D431" s="61">
        <v>96.096090787270001</v>
      </c>
      <c r="E431" s="61">
        <v>2.5969649793070002</v>
      </c>
      <c r="G431" s="1">
        <f t="shared" si="6"/>
        <v>0.82785880737871642</v>
      </c>
      <c r="J431" s="121">
        <f>B431*'Total Transfusions'!G$6</f>
        <v>62763.746277076913</v>
      </c>
      <c r="K431" s="121">
        <f>B431*'Total Transfusions'!G$13</f>
        <v>319323.15862043865</v>
      </c>
      <c r="L431" s="121">
        <f>B431*'Total Transfusions'!G$17</f>
        <v>90365.939534004458</v>
      </c>
    </row>
    <row r="432" spans="1:12">
      <c r="A432" s="61">
        <v>162.6593235535</v>
      </c>
      <c r="B432" s="61">
        <v>9.0676966963649992</v>
      </c>
      <c r="D432" s="61">
        <v>96.33018071619</v>
      </c>
      <c r="E432" s="61">
        <v>2.6179493325340002</v>
      </c>
      <c r="G432" s="1">
        <f t="shared" si="6"/>
        <v>0.81796307433150095</v>
      </c>
      <c r="J432" s="121">
        <f>B432*'Total Transfusions'!G$6</f>
        <v>62013.505689351921</v>
      </c>
      <c r="K432" s="121">
        <f>B432*'Total Transfusions'!G$13</f>
        <v>315506.15902420681</v>
      </c>
      <c r="L432" s="121">
        <f>B432*'Total Transfusions'!G$17</f>
        <v>89285.758703385785</v>
      </c>
    </row>
    <row r="433" spans="1:12">
      <c r="A433" s="61">
        <v>162.75393397159999</v>
      </c>
      <c r="B433" s="61">
        <v>9.1407991645950002</v>
      </c>
      <c r="D433" s="61">
        <v>96.56427064511</v>
      </c>
      <c r="E433" s="61">
        <v>2.6389336857600001</v>
      </c>
      <c r="G433" s="1">
        <f t="shared" si="6"/>
        <v>0.82455737513984206</v>
      </c>
      <c r="J433" s="121">
        <f>B433*'Total Transfusions'!G$6</f>
        <v>62513.449664242937</v>
      </c>
      <c r="K433" s="121">
        <f>B433*'Total Transfusions'!G$13</f>
        <v>318049.72435714112</v>
      </c>
      <c r="L433" s="121">
        <f>B433*'Total Transfusions'!G$17</f>
        <v>90005.567664532689</v>
      </c>
    </row>
    <row r="434" spans="1:12">
      <c r="A434" s="61">
        <v>162.80958082449999</v>
      </c>
      <c r="B434" s="61">
        <v>9.1214730481630006</v>
      </c>
      <c r="D434" s="61">
        <v>96.796368319310005</v>
      </c>
      <c r="E434" s="61">
        <v>2.7027405688870001</v>
      </c>
      <c r="G434" s="1">
        <f t="shared" si="6"/>
        <v>0.82281403831011068</v>
      </c>
      <c r="J434" s="121">
        <f>B434*'Total Transfusions'!G$6</f>
        <v>62381.279359981512</v>
      </c>
      <c r="K434" s="121">
        <f>B434*'Total Transfusions'!G$13</f>
        <v>317377.28140183591</v>
      </c>
      <c r="L434" s="121">
        <f>B434*'Total Transfusions'!G$17</f>
        <v>89815.271603007743</v>
      </c>
    </row>
    <row r="435" spans="1:12">
      <c r="A435" s="61">
        <v>162.81410532609999</v>
      </c>
      <c r="B435" s="61">
        <v>9.0048292717580001</v>
      </c>
      <c r="D435" s="61">
        <v>96.797917850760001</v>
      </c>
      <c r="E435" s="61">
        <v>2.669434156741</v>
      </c>
      <c r="G435" s="1">
        <f t="shared" si="6"/>
        <v>0.81229203860668897</v>
      </c>
      <c r="J435" s="121">
        <f>B435*'Total Transfusions'!G$6</f>
        <v>61583.558645015524</v>
      </c>
      <c r="K435" s="121">
        <f>B435*'Total Transfusions'!G$13</f>
        <v>313318.71712692222</v>
      </c>
      <c r="L435" s="121">
        <f>B435*'Total Transfusions'!G$17</f>
        <v>88666.729870406183</v>
      </c>
    </row>
    <row r="436" spans="1:12">
      <c r="A436" s="61">
        <v>162.86043998240001</v>
      </c>
      <c r="B436" s="61">
        <v>9.0999897115419994</v>
      </c>
      <c r="D436" s="61">
        <v>96.798360574029999</v>
      </c>
      <c r="E436" s="61">
        <v>2.659918038986</v>
      </c>
      <c r="G436" s="1">
        <f t="shared" si="6"/>
        <v>0.82087610669882771</v>
      </c>
      <c r="J436" s="121">
        <f>B436*'Total Transfusions'!G$6</f>
        <v>62234.355939141162</v>
      </c>
      <c r="K436" s="121">
        <f>B436*'Total Transfusions'!G$13</f>
        <v>316629.77900433808</v>
      </c>
      <c r="L436" s="121">
        <f>B436*'Total Transfusions'!G$17</f>
        <v>89603.734310361499</v>
      </c>
    </row>
    <row r="437" spans="1:12">
      <c r="A437" s="61">
        <v>162.95136463399999</v>
      </c>
      <c r="B437" s="61">
        <v>9.0247365452789996</v>
      </c>
      <c r="D437" s="61">
        <v>97.030458248230005</v>
      </c>
      <c r="E437" s="61">
        <v>2.723724922113</v>
      </c>
      <c r="G437" s="1">
        <f t="shared" si="6"/>
        <v>0.81408779944828424</v>
      </c>
      <c r="J437" s="121">
        <f>B437*'Total Transfusions'!G$6</f>
        <v>61719.703452356611</v>
      </c>
      <c r="K437" s="121">
        <f>B437*'Total Transfusions'!G$13</f>
        <v>314011.38116450218</v>
      </c>
      <c r="L437" s="121">
        <f>B437*'Total Transfusions'!G$17</f>
        <v>88862.74833899377</v>
      </c>
    </row>
    <row r="438" spans="1:12">
      <c r="A438" s="61">
        <v>163.0837565905</v>
      </c>
      <c r="B438" s="61">
        <v>8.9539824410180007</v>
      </c>
      <c r="D438" s="61">
        <v>97.262555922440001</v>
      </c>
      <c r="E438" s="61">
        <v>2.78753180524</v>
      </c>
      <c r="G438" s="1">
        <f t="shared" si="6"/>
        <v>0.8077053357884556</v>
      </c>
      <c r="J438" s="121">
        <f>B438*'Total Transfusions'!G$6</f>
        <v>61235.819816405994</v>
      </c>
      <c r="K438" s="121">
        <f>B438*'Total Transfusions'!G$13</f>
        <v>311549.52602994139</v>
      </c>
      <c r="L438" s="121">
        <f>B438*'Total Transfusions'!G$17</f>
        <v>88166.062720599162</v>
      </c>
    </row>
    <row r="439" spans="1:12">
      <c r="A439" s="61">
        <v>163.08862394179999</v>
      </c>
      <c r="B439" s="61">
        <v>8.9539831238360001</v>
      </c>
      <c r="D439" s="61">
        <v>97.264105453880006</v>
      </c>
      <c r="E439" s="61">
        <v>2.7542253930939999</v>
      </c>
      <c r="G439" s="1">
        <f t="shared" si="6"/>
        <v>0.80770539738291869</v>
      </c>
      <c r="J439" s="121">
        <f>B439*'Total Transfusions'!G$6</f>
        <v>61235.824486162754</v>
      </c>
      <c r="K439" s="121">
        <f>B439*'Total Transfusions'!G$13</f>
        <v>311549.5497882663</v>
      </c>
      <c r="L439" s="121">
        <f>B439*'Total Transfusions'!G$17</f>
        <v>88166.069444018052</v>
      </c>
    </row>
    <row r="440" spans="1:12">
      <c r="A440" s="61">
        <v>163.17201789480001</v>
      </c>
      <c r="B440" s="61">
        <v>8.8784442436400006</v>
      </c>
      <c r="D440" s="61">
        <v>97.264548177150004</v>
      </c>
      <c r="E440" s="61">
        <v>2.7447092753389999</v>
      </c>
      <c r="G440" s="1">
        <f t="shared" si="6"/>
        <v>0.80089131694489002</v>
      </c>
      <c r="J440" s="121">
        <f>B440*'Total Transfusions'!G$6</f>
        <v>60719.218016663195</v>
      </c>
      <c r="K440" s="121">
        <f>B440*'Total Transfusions'!G$13</f>
        <v>308921.21066911781</v>
      </c>
      <c r="L440" s="121">
        <f>B440*'Total Transfusions'!G$17</f>
        <v>87422.270168882649</v>
      </c>
    </row>
    <row r="441" spans="1:12">
      <c r="A441" s="61">
        <v>163.17850769660001</v>
      </c>
      <c r="B441" s="61">
        <v>8.8778479162840007</v>
      </c>
      <c r="D441" s="61">
        <v>97.49664585136</v>
      </c>
      <c r="E441" s="61">
        <v>2.8085161584659999</v>
      </c>
      <c r="G441" s="1">
        <f t="shared" si="6"/>
        <v>0.80083752447986223</v>
      </c>
      <c r="J441" s="121">
        <f>B441*'Total Transfusions'!G$6</f>
        <v>60715.139764917214</v>
      </c>
      <c r="K441" s="121">
        <f>B441*'Total Transfusions'!G$13</f>
        <v>308900.46174467617</v>
      </c>
      <c r="L441" s="121">
        <f>B441*'Total Transfusions'!G$17</f>
        <v>87416.398386643021</v>
      </c>
    </row>
    <row r="442" spans="1:12">
      <c r="A442" s="61">
        <v>163.2238920604</v>
      </c>
      <c r="B442" s="61">
        <v>8.9019935482109993</v>
      </c>
      <c r="D442" s="61">
        <v>97.729988684760002</v>
      </c>
      <c r="E442" s="61">
        <v>2.845558960405</v>
      </c>
      <c r="G442" s="1">
        <f t="shared" si="6"/>
        <v>0.80301561181383774</v>
      </c>
      <c r="J442" s="121">
        <f>B442*'Total Transfusions'!G$6</f>
        <v>60880.270484770044</v>
      </c>
      <c r="K442" s="121">
        <f>B442*'Total Transfusions'!G$13</f>
        <v>309740.59743090329</v>
      </c>
      <c r="L442" s="121">
        <f>B442*'Total Transfusions'!G$17</f>
        <v>87654.150170603651</v>
      </c>
    </row>
    <row r="443" spans="1:12">
      <c r="A443" s="61">
        <v>163.23087449720001</v>
      </c>
      <c r="B443" s="61">
        <v>8.8956942121109996</v>
      </c>
      <c r="D443" s="61">
        <v>97.729988684760002</v>
      </c>
      <c r="E443" s="61">
        <v>2.845558960405</v>
      </c>
      <c r="G443" s="1">
        <f t="shared" si="6"/>
        <v>0.80244737221616036</v>
      </c>
      <c r="J443" s="121">
        <f>B443*'Total Transfusions'!G$6</f>
        <v>60837.189653092799</v>
      </c>
      <c r="K443" s="121">
        <f>B443*'Total Transfusions'!G$13</f>
        <v>309521.41505153343</v>
      </c>
      <c r="L443" s="121">
        <f>B443*'Total Transfusions'!G$17</f>
        <v>87592.123283087494</v>
      </c>
    </row>
    <row r="444" spans="1:12">
      <c r="A444" s="61">
        <v>163.4147364817</v>
      </c>
      <c r="B444" s="61">
        <v>8.8397772853499994</v>
      </c>
      <c r="D444" s="61">
        <v>97.73073578028</v>
      </c>
      <c r="E444" s="61">
        <v>2.8295005116919998</v>
      </c>
      <c r="G444" s="1">
        <f t="shared" si="6"/>
        <v>0.79740331495970929</v>
      </c>
      <c r="J444" s="121">
        <f>B444*'Total Transfusions'!G$6</f>
        <v>60454.776701718445</v>
      </c>
      <c r="K444" s="121">
        <f>B444*'Total Transfusions'!G$13</f>
        <v>307575.81239436986</v>
      </c>
      <c r="L444" s="121">
        <f>B444*'Total Transfusions'!G$17</f>
        <v>87041.533050816171</v>
      </c>
    </row>
    <row r="445" spans="1:12">
      <c r="A445" s="61">
        <v>163.57827948670001</v>
      </c>
      <c r="B445" s="61">
        <v>8.7820115004530006</v>
      </c>
      <c r="D445" s="61">
        <v>98.093879542349995</v>
      </c>
      <c r="E445" s="61">
        <v>2.8835541038830002</v>
      </c>
      <c r="G445" s="1">
        <f t="shared" si="6"/>
        <v>0.79219247911156465</v>
      </c>
      <c r="J445" s="121">
        <f>B445*'Total Transfusions'!G$6</f>
        <v>60059.719505793939</v>
      </c>
      <c r="K445" s="121">
        <f>B445*'Total Transfusions'!G$13</f>
        <v>305565.87960480305</v>
      </c>
      <c r="L445" s="121">
        <f>B445*'Total Transfusions'!G$17</f>
        <v>86472.737897611194</v>
      </c>
    </row>
    <row r="446" spans="1:12">
      <c r="A446" s="61">
        <v>163.57827948670001</v>
      </c>
      <c r="B446" s="61">
        <v>8.7820115004530006</v>
      </c>
      <c r="D446" s="61">
        <v>98.221091923399996</v>
      </c>
      <c r="E446" s="61">
        <v>2.900064093843</v>
      </c>
      <c r="G446" s="1">
        <f t="shared" si="6"/>
        <v>0.79219247911156465</v>
      </c>
      <c r="J446" s="121">
        <f>B446*'Total Transfusions'!G$6</f>
        <v>60059.719505793939</v>
      </c>
      <c r="K446" s="121">
        <f>B446*'Total Transfusions'!G$13</f>
        <v>305565.87960480305</v>
      </c>
      <c r="L446" s="121">
        <f>B446*'Total Transfusions'!G$17</f>
        <v>86472.737897611194</v>
      </c>
    </row>
    <row r="447" spans="1:12">
      <c r="A447" s="61">
        <v>163.60164277320001</v>
      </c>
      <c r="B447" s="61">
        <v>8.7973996231840008</v>
      </c>
      <c r="D447" s="61">
        <v>98.221091923399996</v>
      </c>
      <c r="E447" s="61">
        <v>2.900064093843</v>
      </c>
      <c r="G447" s="1">
        <f t="shared" si="6"/>
        <v>0.79358058422786015</v>
      </c>
      <c r="J447" s="121">
        <f>B447*'Total Transfusions'!G$6</f>
        <v>60164.95807612568</v>
      </c>
      <c r="K447" s="121">
        <f>B447*'Total Transfusions'!G$13</f>
        <v>306101.30195736111</v>
      </c>
      <c r="L447" s="121">
        <f>B447*'Total Transfusions'!G$17</f>
        <v>86624.258207461098</v>
      </c>
    </row>
    <row r="448" spans="1:12">
      <c r="A448" s="61">
        <v>163.7571816894</v>
      </c>
      <c r="B448" s="61">
        <v>8.7658474723770006</v>
      </c>
      <c r="D448" s="61">
        <v>98.864218031839997</v>
      </c>
      <c r="E448" s="61">
        <v>2.8869128409970002</v>
      </c>
      <c r="G448" s="1">
        <f t="shared" si="6"/>
        <v>0.79073438247011818</v>
      </c>
      <c r="J448" s="121">
        <f>B448*'Total Transfusions'!G$6</f>
        <v>59949.17455919733</v>
      </c>
      <c r="K448" s="121">
        <f>B448*'Total Transfusions'!G$13</f>
        <v>305003.45999777509</v>
      </c>
      <c r="L448" s="121">
        <f>B448*'Total Transfusions'!G$17</f>
        <v>86313.577577323129</v>
      </c>
    </row>
    <row r="449" spans="1:12">
      <c r="A449" s="61">
        <v>163.85344708260001</v>
      </c>
      <c r="B449" s="61">
        <v>8.7459530510000008</v>
      </c>
      <c r="D449" s="61">
        <v>99.140694286620004</v>
      </c>
      <c r="E449" s="61">
        <v>2.8389293497170001</v>
      </c>
      <c r="G449" s="1">
        <f t="shared" si="6"/>
        <v>0.7889397809724632</v>
      </c>
      <c r="J449" s="121">
        <f>B449*'Total Transfusions'!G$6</f>
        <v>59813.11764700005</v>
      </c>
      <c r="K449" s="121">
        <f>B449*'Total Transfusions'!G$13</f>
        <v>304311.2431443836</v>
      </c>
      <c r="L449" s="121">
        <f>B449*'Total Transfusions'!G$17</f>
        <v>86117.685658339746</v>
      </c>
    </row>
    <row r="450" spans="1:12">
      <c r="A450" s="61">
        <v>164.0611207398</v>
      </c>
      <c r="B450" s="61">
        <v>8.6904390710339996</v>
      </c>
      <c r="D450" s="61">
        <v>99.141252117939999</v>
      </c>
      <c r="E450" s="61">
        <v>2.8269390413450002</v>
      </c>
      <c r="G450" s="1">
        <f t="shared" ref="G450:G513" si="7">B450/H$98</f>
        <v>0.78393207204241366</v>
      </c>
      <c r="J450" s="121">
        <f>B450*'Total Transfusions'!G$6</f>
        <v>59433.460427781385</v>
      </c>
      <c r="K450" s="121">
        <f>B450*'Total Transfusions'!G$13</f>
        <v>302379.66082775831</v>
      </c>
      <c r="L450" s="121">
        <f>B450*'Total Transfusions'!G$17</f>
        <v>85571.063072044373</v>
      </c>
    </row>
    <row r="451" spans="1:12">
      <c r="A451" s="61">
        <v>164.13740087159999</v>
      </c>
      <c r="B451" s="61">
        <v>8.6802507883879993</v>
      </c>
      <c r="D451" s="61">
        <v>99.141252117939999</v>
      </c>
      <c r="E451" s="61">
        <v>2.8269390413450002</v>
      </c>
      <c r="G451" s="1">
        <f t="shared" si="7"/>
        <v>0.78301302509208714</v>
      </c>
      <c r="J451" s="121">
        <f>B451*'Total Transfusions'!G$6</f>
        <v>59363.783293114349</v>
      </c>
      <c r="K451" s="121">
        <f>B451*'Total Transfusions'!G$13</f>
        <v>302025.16441788379</v>
      </c>
      <c r="L451" s="121">
        <f>B451*'Total Transfusions'!G$17</f>
        <v>85470.743379360196</v>
      </c>
    </row>
    <row r="452" spans="1:12">
      <c r="A452" s="61">
        <v>164.13740087159999</v>
      </c>
      <c r="B452" s="61">
        <v>8.6802507883879993</v>
      </c>
      <c r="D452" s="61">
        <v>99.299636367709994</v>
      </c>
      <c r="E452" s="61">
        <v>2.7909689919440002</v>
      </c>
      <c r="G452" s="1">
        <f t="shared" si="7"/>
        <v>0.78301302509208714</v>
      </c>
      <c r="J452" s="121">
        <f>B452*'Total Transfusions'!G$6</f>
        <v>59363.783293114349</v>
      </c>
      <c r="K452" s="121">
        <f>B452*'Total Transfusions'!G$13</f>
        <v>302025.16441788379</v>
      </c>
      <c r="L452" s="121">
        <f>B452*'Total Transfusions'!G$17</f>
        <v>85470.743379360196</v>
      </c>
    </row>
    <row r="453" spans="1:12">
      <c r="A453" s="61">
        <v>164.27917807989999</v>
      </c>
      <c r="B453" s="61">
        <v>8.6346550760280003</v>
      </c>
      <c r="D453" s="61">
        <v>99.615050134070003</v>
      </c>
      <c r="E453" s="61">
        <v>2.748148213476</v>
      </c>
      <c r="G453" s="1">
        <f t="shared" si="7"/>
        <v>0.77890000606342125</v>
      </c>
      <c r="J453" s="121">
        <f>B453*'Total Transfusions'!G$6</f>
        <v>59051.956589759757</v>
      </c>
      <c r="K453" s="121">
        <f>B453*'Total Transfusions'!G$13</f>
        <v>300438.68346727564</v>
      </c>
      <c r="L453" s="121">
        <f>B453*'Total Transfusions'!G$17</f>
        <v>85021.781762314073</v>
      </c>
    </row>
    <row r="454" spans="1:12">
      <c r="A454" s="61">
        <v>164.2947536042</v>
      </c>
      <c r="B454" s="61">
        <v>8.5614684858550003</v>
      </c>
      <c r="D454" s="61">
        <v>99.615050134070003</v>
      </c>
      <c r="E454" s="61">
        <v>2.748148213476</v>
      </c>
      <c r="G454" s="1">
        <f t="shared" si="7"/>
        <v>0.77229811692858241</v>
      </c>
      <c r="J454" s="121">
        <f>B454*'Total Transfusions'!G$6</f>
        <v>58551.437309279521</v>
      </c>
      <c r="K454" s="121">
        <f>B454*'Total Transfusions'!G$13</f>
        <v>297892.19115166715</v>
      </c>
      <c r="L454" s="121">
        <f>B454*'Total Transfusions'!G$17</f>
        <v>84301.144488117468</v>
      </c>
    </row>
    <row r="455" spans="1:12">
      <c r="A455" s="61">
        <v>164.31477927829999</v>
      </c>
      <c r="B455" s="61">
        <v>8.5961207818050003</v>
      </c>
      <c r="D455" s="61">
        <v>99.615408739919999</v>
      </c>
      <c r="E455" s="61">
        <v>2.7404401580940001</v>
      </c>
      <c r="G455" s="1">
        <f t="shared" si="7"/>
        <v>0.77542397120856388</v>
      </c>
      <c r="J455" s="121">
        <f>B455*'Total Transfusions'!G$6</f>
        <v>58788.422557463426</v>
      </c>
      <c r="K455" s="121">
        <f>B455*'Total Transfusions'!G$13</f>
        <v>299097.90117513289</v>
      </c>
      <c r="L455" s="121">
        <f>B455*'Total Transfusions'!G$17</f>
        <v>84642.350930978559</v>
      </c>
    </row>
    <row r="456" spans="1:12">
      <c r="A456" s="61">
        <v>164.34148017710001</v>
      </c>
      <c r="B456" s="61">
        <v>8.4960177802439993</v>
      </c>
      <c r="D456" s="61">
        <v>99.617400994630003</v>
      </c>
      <c r="E456" s="61">
        <v>2.697617628193</v>
      </c>
      <c r="G456" s="1">
        <f t="shared" si="7"/>
        <v>0.76639405306634467</v>
      </c>
      <c r="J456" s="121">
        <f>B456*'Total Transfusions'!G$6</f>
        <v>58103.823340628915</v>
      </c>
      <c r="K456" s="121">
        <f>B456*'Total Transfusions'!G$13</f>
        <v>295614.86523040762</v>
      </c>
      <c r="L456" s="121">
        <f>B456*'Total Transfusions'!G$17</f>
        <v>83656.679184101187</v>
      </c>
    </row>
    <row r="457" spans="1:12">
      <c r="A457" s="61">
        <v>164.4961228825</v>
      </c>
      <c r="B457" s="61">
        <v>8.4285686691600006</v>
      </c>
      <c r="D457" s="61">
        <v>99.617400994630003</v>
      </c>
      <c r="E457" s="61">
        <v>2.697617628193</v>
      </c>
      <c r="G457" s="1">
        <f t="shared" si="7"/>
        <v>0.76030972050531953</v>
      </c>
      <c r="J457" s="121">
        <f>B457*'Total Transfusions'!G$6</f>
        <v>57642.542380975065</v>
      </c>
      <c r="K457" s="121">
        <f>B457*'Total Transfusions'!G$13</f>
        <v>293268.00574885483</v>
      </c>
      <c r="L457" s="121">
        <f>B457*'Total Transfusions'!G$17</f>
        <v>82992.536430030261</v>
      </c>
    </row>
    <row r="458" spans="1:12">
      <c r="A458" s="61">
        <v>164.695267086</v>
      </c>
      <c r="B458" s="61">
        <v>8.3744356715000006</v>
      </c>
      <c r="D458" s="61">
        <v>99.617400994630003</v>
      </c>
      <c r="E458" s="61">
        <v>2.697617628193</v>
      </c>
      <c r="G458" s="1">
        <f t="shared" si="7"/>
        <v>0.75542658483465863</v>
      </c>
      <c r="J458" s="121">
        <f>B458*'Total Transfusions'!G$6</f>
        <v>57272.329627860396</v>
      </c>
      <c r="K458" s="121">
        <f>B458*'Total Transfusions'!G$13</f>
        <v>291384.47404945205</v>
      </c>
      <c r="L458" s="121">
        <f>B458*'Total Transfusions'!G$17</f>
        <v>82459.511790057542</v>
      </c>
    </row>
    <row r="459" spans="1:12">
      <c r="A459" s="61">
        <v>167.22814401260001</v>
      </c>
      <c r="B459" s="61">
        <v>8.4902114636829999</v>
      </c>
      <c r="D459" s="61">
        <v>99.775785244410002</v>
      </c>
      <c r="E459" s="61">
        <v>2.661647578792</v>
      </c>
      <c r="G459" s="1">
        <f t="shared" si="7"/>
        <v>0.76587028692111392</v>
      </c>
      <c r="J459" s="121">
        <f>B459*'Total Transfusions'!G$6</f>
        <v>58064.114243914861</v>
      </c>
      <c r="K459" s="121">
        <f>B459*'Total Transfusions'!G$13</f>
        <v>295412.8372295181</v>
      </c>
      <c r="L459" s="121">
        <f>B459*'Total Transfusions'!G$17</f>
        <v>83599.50685062111</v>
      </c>
    </row>
    <row r="460" spans="1:12">
      <c r="A460" s="61">
        <v>167.27227466470001</v>
      </c>
      <c r="B460" s="61">
        <v>8.4095507384460007</v>
      </c>
      <c r="D460" s="61">
        <v>100.0911148933</v>
      </c>
      <c r="E460" s="61">
        <v>2.6206348626980001</v>
      </c>
      <c r="G460" s="1">
        <f t="shared" si="7"/>
        <v>0.75859418395892364</v>
      </c>
      <c r="J460" s="121">
        <f>B460*'Total Transfusions'!G$6</f>
        <v>57512.479742796495</v>
      </c>
      <c r="K460" s="121">
        <f>B460*'Total Transfusions'!G$13</f>
        <v>292606.28596784716</v>
      </c>
      <c r="L460" s="121">
        <f>B460*'Total Transfusions'!G$17</f>
        <v>82805.274942397067</v>
      </c>
    </row>
    <row r="461" spans="1:12">
      <c r="A461" s="61">
        <v>167.33198084119999</v>
      </c>
      <c r="B461" s="61">
        <v>8.4484659238849993</v>
      </c>
      <c r="D461" s="61">
        <v>100.0915576166</v>
      </c>
      <c r="E461" s="61">
        <v>2.6111187449419999</v>
      </c>
      <c r="G461" s="1">
        <f t="shared" si="7"/>
        <v>0.76210457758872208</v>
      </c>
      <c r="J461" s="121">
        <f>B461*'Total Transfusions'!G$6</f>
        <v>57778.618670291828</v>
      </c>
      <c r="K461" s="121">
        <f>B461*'Total Transfusions'!G$13</f>
        <v>293960.32118723146</v>
      </c>
      <c r="L461" s="121">
        <f>B461*'Total Transfusions'!G$17</f>
        <v>83188.456247788185</v>
      </c>
    </row>
    <row r="462" spans="1:12">
      <c r="A462" s="61">
        <v>167.33198084119999</v>
      </c>
      <c r="B462" s="61">
        <v>8.5093376394100009</v>
      </c>
      <c r="D462" s="61">
        <v>100.0915576166</v>
      </c>
      <c r="E462" s="61">
        <v>2.6111187449419999</v>
      </c>
      <c r="G462" s="1">
        <f t="shared" si="7"/>
        <v>0.76759558784611437</v>
      </c>
      <c r="J462" s="121">
        <f>B462*'Total Transfusions'!G$6</f>
        <v>58194.91716410267</v>
      </c>
      <c r="K462" s="121">
        <f>B462*'Total Transfusions'!G$13</f>
        <v>296078.3233438548</v>
      </c>
      <c r="L462" s="121">
        <f>B462*'Total Transfusions'!G$17</f>
        <v>83787.834180930266</v>
      </c>
    </row>
    <row r="463" spans="1:12">
      <c r="A463" s="61">
        <v>167.33198084119999</v>
      </c>
      <c r="B463" s="61">
        <v>8.4484659238849993</v>
      </c>
      <c r="D463" s="61">
        <v>100.0935498713</v>
      </c>
      <c r="E463" s="61">
        <v>2.5682962150409998</v>
      </c>
      <c r="G463" s="1">
        <f t="shared" si="7"/>
        <v>0.76210457758872208</v>
      </c>
      <c r="J463" s="121">
        <f>B463*'Total Transfusions'!G$6</f>
        <v>57778.618670291828</v>
      </c>
      <c r="K463" s="121">
        <f>B463*'Total Transfusions'!G$13</f>
        <v>293960.32118723146</v>
      </c>
      <c r="L463" s="121">
        <f>B463*'Total Transfusions'!G$17</f>
        <v>83188.456247788185</v>
      </c>
    </row>
    <row r="464" spans="1:12">
      <c r="A464" s="61">
        <v>167.33198084119999</v>
      </c>
      <c r="B464" s="61">
        <v>8.5093376394100009</v>
      </c>
      <c r="D464" s="61">
        <v>100.0935498713</v>
      </c>
      <c r="E464" s="61">
        <v>2.5682962150409998</v>
      </c>
      <c r="G464" s="1">
        <f t="shared" si="7"/>
        <v>0.76759558784611437</v>
      </c>
      <c r="J464" s="121">
        <f>B464*'Total Transfusions'!G$6</f>
        <v>58194.91716410267</v>
      </c>
      <c r="K464" s="121">
        <f>B464*'Total Transfusions'!G$13</f>
        <v>296078.3233438548</v>
      </c>
      <c r="L464" s="121">
        <f>B464*'Total Transfusions'!G$17</f>
        <v>83787.834180930266</v>
      </c>
    </row>
    <row r="465" spans="1:12">
      <c r="A465" s="61">
        <v>167.4427895712</v>
      </c>
      <c r="B465" s="61">
        <v>8.5678347076320005</v>
      </c>
      <c r="D465" s="61">
        <v>100.329632055</v>
      </c>
      <c r="E465" s="61">
        <v>2.546458038366</v>
      </c>
      <c r="G465" s="1">
        <f t="shared" si="7"/>
        <v>0.77287239003353514</v>
      </c>
      <c r="J465" s="121">
        <f>B465*'Total Transfusions'!G$6</f>
        <v>58594.975568620059</v>
      </c>
      <c r="K465" s="121">
        <f>B465*'Total Transfusions'!G$13</f>
        <v>298113.70078609977</v>
      </c>
      <c r="L465" s="121">
        <f>B465*'Total Transfusions'!G$17</f>
        <v>84363.829970491541</v>
      </c>
    </row>
    <row r="466" spans="1:12">
      <c r="A466" s="61">
        <v>167.4427895712</v>
      </c>
      <c r="B466" s="61">
        <v>8.5678347076320005</v>
      </c>
      <c r="D466" s="61">
        <v>100.56571423859999</v>
      </c>
      <c r="E466" s="61">
        <v>2.5246198616909998</v>
      </c>
      <c r="G466" s="1">
        <f t="shared" si="7"/>
        <v>0.77287239003353514</v>
      </c>
      <c r="J466" s="121">
        <f>B466*'Total Transfusions'!G$6</f>
        <v>58594.975568620059</v>
      </c>
      <c r="K466" s="121">
        <f>B466*'Total Transfusions'!G$13</f>
        <v>298113.70078609977</v>
      </c>
      <c r="L466" s="121">
        <f>B466*'Total Transfusions'!G$17</f>
        <v>84363.829970491541</v>
      </c>
    </row>
    <row r="467" spans="1:12">
      <c r="A467" s="61">
        <v>167.4929279255</v>
      </c>
      <c r="B467" s="61">
        <v>8.5811481990360008</v>
      </c>
      <c r="D467" s="61">
        <v>100.5671530892</v>
      </c>
      <c r="E467" s="61">
        <v>2.4936924789849999</v>
      </c>
      <c r="G467" s="1">
        <f t="shared" si="7"/>
        <v>0.77407335040126202</v>
      </c>
      <c r="J467" s="121">
        <f>B467*'Total Transfusions'!G$6</f>
        <v>58686.025843300959</v>
      </c>
      <c r="K467" s="121">
        <f>B467*'Total Transfusions'!G$13</f>
        <v>298576.93733632111</v>
      </c>
      <c r="L467" s="121">
        <f>B467*'Total Transfusions'!G$17</f>
        <v>84494.922266672293</v>
      </c>
    </row>
    <row r="468" spans="1:12">
      <c r="A468" s="61">
        <v>168.84058162260001</v>
      </c>
      <c r="B468" s="61">
        <v>8.8324672093790006</v>
      </c>
      <c r="D468" s="61">
        <v>101.00268210590001</v>
      </c>
      <c r="E468" s="61">
        <v>2.4515099517890002</v>
      </c>
      <c r="G468" s="1">
        <f t="shared" si="7"/>
        <v>0.79674390029079656</v>
      </c>
      <c r="J468" s="121">
        <f>B468*'Total Transfusions'!G$6</f>
        <v>60404.783472677293</v>
      </c>
      <c r="K468" s="121">
        <f>B468*'Total Transfusions'!G$13</f>
        <v>307321.46180578991</v>
      </c>
      <c r="L468" s="121">
        <f>B468*'Total Transfusions'!G$17</f>
        <v>86969.553837008571</v>
      </c>
    </row>
    <row r="469" spans="1:12">
      <c r="A469" s="61">
        <v>168.88219052330001</v>
      </c>
      <c r="B469" s="61">
        <v>8.7944272935309993</v>
      </c>
      <c r="D469" s="61">
        <v>101.1443535523</v>
      </c>
      <c r="E469" s="61">
        <v>2.4379312398959998</v>
      </c>
      <c r="G469" s="1">
        <f t="shared" si="7"/>
        <v>0.79331246146390944</v>
      </c>
      <c r="J469" s="121">
        <f>B469*'Total Transfusions'!G$6</f>
        <v>60144.630468352814</v>
      </c>
      <c r="K469" s="121">
        <f>B469*'Total Transfusions'!G$13</f>
        <v>305997.88117217447</v>
      </c>
      <c r="L469" s="121">
        <f>B469*'Total Transfusions'!G$17</f>
        <v>86594.990939590178</v>
      </c>
    </row>
    <row r="470" spans="1:12">
      <c r="A470" s="61">
        <v>168.9209254985</v>
      </c>
      <c r="B470" s="61">
        <v>8.7426114375180006</v>
      </c>
      <c r="D470" s="61">
        <v>101.18381126369999</v>
      </c>
      <c r="E470" s="61">
        <v>2.4389300582560001</v>
      </c>
      <c r="G470" s="1">
        <f t="shared" si="7"/>
        <v>0.78863834649262887</v>
      </c>
      <c r="J470" s="121">
        <f>B470*'Total Transfusions'!G$6</f>
        <v>59790.26452634365</v>
      </c>
      <c r="K470" s="121">
        <f>B470*'Total Transfusions'!G$13</f>
        <v>304194.97330542083</v>
      </c>
      <c r="L470" s="121">
        <f>B470*'Total Transfusions'!G$17</f>
        <v>86084.782209423822</v>
      </c>
    </row>
    <row r="471" spans="1:12">
      <c r="A471" s="61">
        <v>168.94871883639999</v>
      </c>
      <c r="B471" s="61">
        <v>8.7033153305150002</v>
      </c>
      <c r="D471" s="61">
        <v>101.7451290294</v>
      </c>
      <c r="E471" s="61">
        <v>2.436840243267</v>
      </c>
      <c r="G471" s="1">
        <f t="shared" si="7"/>
        <v>0.78509359135030932</v>
      </c>
      <c r="J471" s="121">
        <f>B471*'Total Transfusions'!G$6</f>
        <v>59521.520496100908</v>
      </c>
      <c r="K471" s="121">
        <f>B471*'Total Transfusions'!G$13</f>
        <v>302827.68410285068</v>
      </c>
      <c r="L471" s="121">
        <f>B471*'Total Transfusions'!G$17</f>
        <v>85697.850131153187</v>
      </c>
    </row>
    <row r="472" spans="1:12">
      <c r="A472" s="61">
        <v>169.66830948500001</v>
      </c>
      <c r="B472" s="61">
        <v>8.5956676321320007</v>
      </c>
      <c r="D472" s="61">
        <v>101.8579703364</v>
      </c>
      <c r="E472" s="61">
        <v>2.4366353256390001</v>
      </c>
      <c r="G472" s="1">
        <f t="shared" si="7"/>
        <v>0.77538309426791729</v>
      </c>
      <c r="J472" s="121">
        <f>B472*'Total Transfusions'!G$6</f>
        <v>58785.323490438393</v>
      </c>
      <c r="K472" s="121">
        <f>B472*'Total Transfusions'!G$13</f>
        <v>299082.13404952438</v>
      </c>
      <c r="L472" s="121">
        <f>B472*'Total Transfusions'!G$17</f>
        <v>84637.888958581956</v>
      </c>
    </row>
    <row r="473" spans="1:12">
      <c r="A473" s="61">
        <v>169.66830948500001</v>
      </c>
      <c r="B473" s="61">
        <v>8.5956676321320007</v>
      </c>
      <c r="D473" s="61">
        <v>101.8579703364</v>
      </c>
      <c r="E473" s="61">
        <v>2.4366353256390001</v>
      </c>
      <c r="G473" s="1">
        <f t="shared" si="7"/>
        <v>0.77538309426791729</v>
      </c>
      <c r="J473" s="121">
        <f>B473*'Total Transfusions'!G$6</f>
        <v>58785.323490438393</v>
      </c>
      <c r="K473" s="121">
        <f>B473*'Total Transfusions'!G$13</f>
        <v>299082.13404952438</v>
      </c>
      <c r="L473" s="121">
        <f>B473*'Total Transfusions'!G$17</f>
        <v>84637.888958581956</v>
      </c>
    </row>
    <row r="474" spans="1:12">
      <c r="A474" s="61">
        <v>170.10567576989999</v>
      </c>
      <c r="B474" s="61">
        <v>8.5483765642040002</v>
      </c>
      <c r="D474" s="61">
        <v>102.648035468</v>
      </c>
      <c r="E474" s="61">
        <v>2.3977340346589999</v>
      </c>
      <c r="G474" s="1">
        <f t="shared" si="7"/>
        <v>0.77111714354127747</v>
      </c>
      <c r="J474" s="121">
        <f>B474*'Total Transfusions'!G$6</f>
        <v>58461.902338605621</v>
      </c>
      <c r="K474" s="121">
        <f>B474*'Total Transfusions'!G$13</f>
        <v>297436.66401476931</v>
      </c>
      <c r="L474" s="121">
        <f>B474*'Total Transfusions'!G$17</f>
        <v>84172.23389520323</v>
      </c>
    </row>
    <row r="475" spans="1:12">
      <c r="A475" s="61">
        <v>170.1355752138</v>
      </c>
      <c r="B475" s="61">
        <v>8.5192867468140001</v>
      </c>
      <c r="D475" s="61">
        <v>102.702739462</v>
      </c>
      <c r="E475" s="61">
        <v>2.400846111666</v>
      </c>
      <c r="G475" s="1">
        <f t="shared" si="7"/>
        <v>0.76849305969056769</v>
      </c>
      <c r="J475" s="121">
        <f>B475*'Total Transfusions'!G$6</f>
        <v>58262.95859173988</v>
      </c>
      <c r="K475" s="121">
        <f>B475*'Total Transfusions'!G$13</f>
        <v>296424.49776585697</v>
      </c>
      <c r="L475" s="121">
        <f>B475*'Total Transfusions'!G$17</f>
        <v>83885.798816574024</v>
      </c>
    </row>
    <row r="476" spans="1:12">
      <c r="A476" s="61">
        <v>170.30349883509999</v>
      </c>
      <c r="B476" s="61">
        <v>8.4907175453150003</v>
      </c>
      <c r="D476" s="61">
        <v>102.9215554381</v>
      </c>
      <c r="E476" s="61">
        <v>2.413294419694</v>
      </c>
      <c r="G476" s="1">
        <f t="shared" si="7"/>
        <v>0.76591593865621665</v>
      </c>
      <c r="J476" s="121">
        <f>B476*'Total Transfusions'!G$6</f>
        <v>58067.575309852131</v>
      </c>
      <c r="K476" s="121">
        <f>B476*'Total Transfusions'!G$13</f>
        <v>295430.44609726168</v>
      </c>
      <c r="L476" s="121">
        <f>B476*'Total Transfusions'!G$17</f>
        <v>83604.490021540041</v>
      </c>
    </row>
    <row r="477" spans="1:12">
      <c r="A477" s="61">
        <v>170.36920807819999</v>
      </c>
      <c r="B477" s="61">
        <v>8.4366618133420008</v>
      </c>
      <c r="D477" s="61">
        <v>103.05215880270001</v>
      </c>
      <c r="E477" s="61">
        <v>2.4130572465140001</v>
      </c>
      <c r="G477" s="1">
        <f t="shared" si="7"/>
        <v>0.76103977283479041</v>
      </c>
      <c r="J477" s="121">
        <f>B477*'Total Transfusions'!G$6</f>
        <v>57697.890972748806</v>
      </c>
      <c r="K477" s="121">
        <f>B477*'Total Transfusions'!G$13</f>
        <v>293549.60282039293</v>
      </c>
      <c r="L477" s="121">
        <f>B477*'Total Transfusions'!G$17</f>
        <v>83072.226183975756</v>
      </c>
    </row>
    <row r="478" spans="1:12">
      <c r="A478" s="61">
        <v>170.36920807819999</v>
      </c>
      <c r="B478" s="61">
        <v>8.3903161616340007</v>
      </c>
      <c r="D478" s="61">
        <v>103.15664149440001</v>
      </c>
      <c r="E478" s="61">
        <v>2.4128675079690001</v>
      </c>
      <c r="G478" s="1">
        <f t="shared" si="7"/>
        <v>0.75685910457664618</v>
      </c>
      <c r="J478" s="121">
        <f>B478*'Total Transfusions'!G$6</f>
        <v>57380.935473231177</v>
      </c>
      <c r="K478" s="121">
        <f>B478*'Total Transfusions'!G$13</f>
        <v>291937.028089731</v>
      </c>
      <c r="L478" s="121">
        <f>B478*'Total Transfusions'!G$17</f>
        <v>82615.880232637268</v>
      </c>
    </row>
    <row r="479" spans="1:12">
      <c r="A479" s="61">
        <v>170.36920807819999</v>
      </c>
      <c r="B479" s="61">
        <v>8.3807603571579996</v>
      </c>
      <c r="D479" s="61">
        <v>103.3887391686</v>
      </c>
      <c r="E479" s="61">
        <v>2.4766743910960001</v>
      </c>
      <c r="G479" s="1">
        <f t="shared" si="7"/>
        <v>0.75599711112134738</v>
      </c>
      <c r="J479" s="121">
        <f>B479*'Total Transfusions'!G$6</f>
        <v>57315.583823845242</v>
      </c>
      <c r="K479" s="121">
        <f>B479*'Total Transfusions'!G$13</f>
        <v>291604.53845453862</v>
      </c>
      <c r="L479" s="121">
        <f>B479*'Total Transfusions'!G$17</f>
        <v>82521.78828390644</v>
      </c>
    </row>
    <row r="480" spans="1:12">
      <c r="A480" s="61">
        <v>170.36920807819999</v>
      </c>
      <c r="B480" s="61">
        <v>8.3377592370169999</v>
      </c>
      <c r="D480" s="61">
        <v>103.38898820049999</v>
      </c>
      <c r="E480" s="61">
        <v>2.4713215748590001</v>
      </c>
      <c r="G480" s="1">
        <f t="shared" si="7"/>
        <v>0.75211814057259374</v>
      </c>
      <c r="J480" s="121">
        <f>B480*'Total Transfusions'!G$6</f>
        <v>57021.501401615416</v>
      </c>
      <c r="K480" s="121">
        <f>B480*'Total Transfusions'!G$13</f>
        <v>290108.33509620791</v>
      </c>
      <c r="L480" s="121">
        <f>B480*'Total Transfusions'!G$17</f>
        <v>82098.374514627678</v>
      </c>
    </row>
    <row r="481" spans="1:12">
      <c r="A481" s="61">
        <v>170.36920807819999</v>
      </c>
      <c r="B481" s="61">
        <v>8.3377592370169999</v>
      </c>
      <c r="D481" s="61">
        <v>103.6238252249</v>
      </c>
      <c r="E481" s="61">
        <v>2.4762474793720002</v>
      </c>
      <c r="G481" s="1">
        <f t="shared" si="7"/>
        <v>0.75211814057259374</v>
      </c>
      <c r="J481" s="121">
        <f>B481*'Total Transfusions'!G$6</f>
        <v>57021.501401615416</v>
      </c>
      <c r="K481" s="121">
        <f>B481*'Total Transfusions'!G$13</f>
        <v>290108.33509620791</v>
      </c>
      <c r="L481" s="121">
        <f>B481*'Total Transfusions'!G$17</f>
        <v>82098.374514627678</v>
      </c>
    </row>
    <row r="482" spans="1:12">
      <c r="A482" s="61">
        <v>170.36920807819999</v>
      </c>
      <c r="B482" s="61">
        <v>8.2947581168760003</v>
      </c>
      <c r="D482" s="61">
        <v>103.8549267718</v>
      </c>
      <c r="E482" s="61">
        <v>2.561465627449</v>
      </c>
      <c r="G482" s="1">
        <f t="shared" si="7"/>
        <v>0.74823917002384022</v>
      </c>
      <c r="J482" s="121">
        <f>B482*'Total Transfusions'!G$6</f>
        <v>56727.418979385591</v>
      </c>
      <c r="K482" s="121">
        <f>B482*'Total Transfusions'!G$13</f>
        <v>288612.13173787727</v>
      </c>
      <c r="L482" s="121">
        <f>B482*'Total Transfusions'!G$17</f>
        <v>81674.960745348901</v>
      </c>
    </row>
    <row r="483" spans="1:12">
      <c r="A483" s="61">
        <v>170.44708569970001</v>
      </c>
      <c r="B483" s="61">
        <v>8.2911856152789998</v>
      </c>
      <c r="D483" s="61">
        <v>103.8549267718</v>
      </c>
      <c r="E483" s="61">
        <v>2.561465627449</v>
      </c>
      <c r="G483" s="1">
        <f t="shared" si="7"/>
        <v>0.74791690798892807</v>
      </c>
      <c r="J483" s="121">
        <f>B483*'Total Transfusions'!G$6</f>
        <v>56702.98682692954</v>
      </c>
      <c r="K483" s="121">
        <f>B483*'Total Transfusions'!G$13</f>
        <v>288487.82825765287</v>
      </c>
      <c r="L483" s="121">
        <f>B483*'Total Transfusions'!G$17</f>
        <v>81639.783839212949</v>
      </c>
    </row>
    <row r="484" spans="1:12">
      <c r="A484" s="61">
        <v>170.49381227250001</v>
      </c>
      <c r="B484" s="61">
        <v>8.2274071754510008</v>
      </c>
      <c r="D484" s="61">
        <v>103.85536949500001</v>
      </c>
      <c r="E484" s="61">
        <v>2.5519495096939999</v>
      </c>
      <c r="G484" s="1">
        <f t="shared" si="7"/>
        <v>0.74216369298134077</v>
      </c>
      <c r="J484" s="121">
        <f>B484*'Total Transfusions'!G$6</f>
        <v>56266.809396919438</v>
      </c>
      <c r="K484" s="121">
        <f>B484*'Total Transfusions'!G$13</f>
        <v>286268.68802254164</v>
      </c>
      <c r="L484" s="121">
        <f>B484*'Total Transfusions'!G$17</f>
        <v>81011.784626221634</v>
      </c>
    </row>
    <row r="485" spans="1:12">
      <c r="A485" s="61">
        <v>170.5814245967</v>
      </c>
      <c r="B485" s="61">
        <v>8.1871059160349997</v>
      </c>
      <c r="D485" s="61">
        <v>103.85691902649999</v>
      </c>
      <c r="E485" s="61">
        <v>2.5186430975479999</v>
      </c>
      <c r="G485" s="1">
        <f t="shared" si="7"/>
        <v>0.73852826679151695</v>
      </c>
      <c r="J485" s="121">
        <f>B485*'Total Transfusions'!G$6</f>
        <v>55991.191181647184</v>
      </c>
      <c r="K485" s="121">
        <f>B485*'Total Transfusions'!G$13</f>
        <v>284866.42502368352</v>
      </c>
      <c r="L485" s="121">
        <f>B485*'Total Transfusions'!G$17</f>
        <v>80614.955238985727</v>
      </c>
    </row>
    <row r="486" spans="1:12">
      <c r="A486" s="61">
        <v>170.68071856399999</v>
      </c>
      <c r="B486" s="61">
        <v>8.1908824435260001</v>
      </c>
      <c r="D486" s="61">
        <v>104.0890167007</v>
      </c>
      <c r="E486" s="61">
        <v>2.5824499806749999</v>
      </c>
      <c r="G486" s="1">
        <f t="shared" si="7"/>
        <v>0.73886893324081215</v>
      </c>
      <c r="J486" s="121">
        <f>B486*'Total Transfusions'!G$6</f>
        <v>56017.018656571774</v>
      </c>
      <c r="K486" s="121">
        <f>B486*'Total Transfusions'!G$13</f>
        <v>284997.82748706907</v>
      </c>
      <c r="L486" s="121">
        <f>B486*'Total Transfusions'!G$17</f>
        <v>80652.141101458765</v>
      </c>
    </row>
    <row r="487" spans="1:12">
      <c r="A487" s="61">
        <v>170.7071413285</v>
      </c>
      <c r="B487" s="61">
        <v>8.1514428608829999</v>
      </c>
      <c r="D487" s="61">
        <v>104.32310662960001</v>
      </c>
      <c r="E487" s="61">
        <v>2.6034343339010002</v>
      </c>
      <c r="G487" s="1">
        <f t="shared" si="7"/>
        <v>0.73531123569652268</v>
      </c>
      <c r="J487" s="121">
        <f>B487*'Total Transfusions'!G$6</f>
        <v>55747.293403895666</v>
      </c>
      <c r="K487" s="121">
        <f>B487*'Total Transfusions'!G$13</f>
        <v>283625.54611839476</v>
      </c>
      <c r="L487" s="121">
        <f>B487*'Total Transfusions'!G$17</f>
        <v>80263.796279489048</v>
      </c>
    </row>
    <row r="488" spans="1:12">
      <c r="A488" s="61">
        <v>170.93270829630001</v>
      </c>
      <c r="B488" s="61">
        <v>8.1082430213159995</v>
      </c>
      <c r="D488" s="61">
        <v>104.34656542880001</v>
      </c>
      <c r="E488" s="61">
        <v>2.6044622059770002</v>
      </c>
      <c r="G488" s="1">
        <f t="shared" si="7"/>
        <v>0.73141433941005818</v>
      </c>
      <c r="J488" s="121">
        <f>B488*'Total Transfusions'!G$6</f>
        <v>55451.851949855722</v>
      </c>
      <c r="K488" s="121">
        <f>B488*'Total Transfusions'!G$13</f>
        <v>282122.42841291288</v>
      </c>
      <c r="L488" s="121">
        <f>B488*'Total Transfusions'!G$17</f>
        <v>79838.425804410144</v>
      </c>
    </row>
    <row r="489" spans="1:12">
      <c r="A489" s="61">
        <v>170.94155802610001</v>
      </c>
      <c r="B489" s="61">
        <v>8.1469522516309993</v>
      </c>
      <c r="D489" s="61">
        <v>104.3606440288</v>
      </c>
      <c r="E489" s="61">
        <v>2.6106215934680002</v>
      </c>
      <c r="G489" s="1">
        <f t="shared" si="7"/>
        <v>0.73490615459683606</v>
      </c>
      <c r="J489" s="121">
        <f>B489*'Total Transfusions'!G$6</f>
        <v>55716.582360978973</v>
      </c>
      <c r="K489" s="121">
        <f>B489*'Total Transfusions'!G$13</f>
        <v>283469.29752250324</v>
      </c>
      <c r="L489" s="121">
        <f>B489*'Total Transfusions'!G$17</f>
        <v>80219.579157155647</v>
      </c>
    </row>
    <row r="490" spans="1:12">
      <c r="A490" s="61">
        <v>171.23481200579999</v>
      </c>
      <c r="B490" s="61">
        <v>8.1056252178289991</v>
      </c>
      <c r="D490" s="61">
        <v>105.9667167688</v>
      </c>
      <c r="E490" s="61">
        <v>2.6432684817309999</v>
      </c>
      <c r="G490" s="1">
        <f t="shared" si="7"/>
        <v>0.73117819712829424</v>
      </c>
      <c r="J490" s="121">
        <f>B490*'Total Transfusions'!G$6</f>
        <v>55433.948928077349</v>
      </c>
      <c r="K490" s="121">
        <f>B490*'Total Transfusions'!G$13</f>
        <v>282031.34319569392</v>
      </c>
      <c r="L490" s="121">
        <f>B490*'Total Transfusions'!G$17</f>
        <v>79812.649405143631</v>
      </c>
    </row>
    <row r="491" spans="1:12">
      <c r="A491" s="61">
        <v>171.29678617670001</v>
      </c>
      <c r="B491" s="61">
        <v>8.0747634607230001</v>
      </c>
      <c r="D491" s="61">
        <v>106.0253222617</v>
      </c>
      <c r="E491" s="61">
        <v>2.6467302979579999</v>
      </c>
      <c r="G491" s="1">
        <f t="shared" si="7"/>
        <v>0.72839427320946548</v>
      </c>
      <c r="J491" s="121">
        <f>B491*'Total Transfusions'!G$6</f>
        <v>55222.886977731847</v>
      </c>
      <c r="K491" s="121">
        <f>B491*'Total Transfusions'!G$13</f>
        <v>280957.52315392357</v>
      </c>
      <c r="L491" s="121">
        <f>B491*'Total Transfusions'!G$17</f>
        <v>79508.766788598528</v>
      </c>
    </row>
    <row r="492" spans="1:12">
      <c r="A492" s="61">
        <v>171.8311676129</v>
      </c>
      <c r="B492" s="61">
        <v>8.0706881583680001</v>
      </c>
      <c r="D492" s="61">
        <v>106.02540527230001</v>
      </c>
      <c r="E492" s="61">
        <v>2.6449460258789999</v>
      </c>
      <c r="G492" s="1">
        <f t="shared" si="7"/>
        <v>0.72802665539484868</v>
      </c>
      <c r="J492" s="121">
        <f>B492*'Total Transfusions'!G$6</f>
        <v>55195.01619706503</v>
      </c>
      <c r="K492" s="121">
        <f>B492*'Total Transfusions'!G$13</f>
        <v>280815.7249623934</v>
      </c>
      <c r="L492" s="121">
        <f>B492*'Total Transfusions'!G$17</f>
        <v>79468.639016916699</v>
      </c>
    </row>
    <row r="493" spans="1:12">
      <c r="A493" s="61">
        <v>172.70461262219999</v>
      </c>
      <c r="B493" s="61">
        <v>8.0605223437550002</v>
      </c>
      <c r="D493" s="61">
        <v>106.20354604800001</v>
      </c>
      <c r="E493" s="61">
        <v>2.6053718563429999</v>
      </c>
      <c r="G493" s="1">
        <f t="shared" si="7"/>
        <v>0.7271096352019184</v>
      </c>
      <c r="J493" s="121">
        <f>B493*'Total Transfusions'!G$6</f>
        <v>55125.492720106115</v>
      </c>
      <c r="K493" s="121">
        <f>B493*'Total Transfusions'!G$13</f>
        <v>280462.01031695481</v>
      </c>
      <c r="L493" s="121">
        <f>B493*'Total Transfusions'!G$17</f>
        <v>79368.540557412256</v>
      </c>
    </row>
    <row r="494" spans="1:12">
      <c r="A494" s="61">
        <v>173.28895136049999</v>
      </c>
      <c r="B494" s="61">
        <v>8.1315791667309991</v>
      </c>
      <c r="D494" s="61">
        <v>106.2037950798</v>
      </c>
      <c r="E494" s="61">
        <v>2.6000190401059999</v>
      </c>
      <c r="G494" s="1">
        <f t="shared" si="7"/>
        <v>0.73351940598714738</v>
      </c>
      <c r="J494" s="121">
        <f>B494*'Total Transfusions'!G$6</f>
        <v>55611.446633590647</v>
      </c>
      <c r="K494" s="121">
        <f>B494*'Total Transfusions'!G$13</f>
        <v>282934.39840406488</v>
      </c>
      <c r="L494" s="121">
        <f>B494*'Total Transfusions'!G$17</f>
        <v>80068.206918441676</v>
      </c>
    </row>
    <row r="495" spans="1:12">
      <c r="A495" s="61">
        <v>173.28895136049999</v>
      </c>
      <c r="B495" s="61">
        <v>8.1315791667309991</v>
      </c>
      <c r="D495" s="61">
        <v>106.2037950798</v>
      </c>
      <c r="E495" s="61">
        <v>2.6000190401059999</v>
      </c>
      <c r="G495" s="1">
        <f t="shared" si="7"/>
        <v>0.73351940598714738</v>
      </c>
      <c r="J495" s="121">
        <f>B495*'Total Transfusions'!G$6</f>
        <v>55611.446633590647</v>
      </c>
      <c r="K495" s="121">
        <f>B495*'Total Transfusions'!G$13</f>
        <v>282934.39840406488</v>
      </c>
      <c r="L495" s="121">
        <f>B495*'Total Transfusions'!G$17</f>
        <v>80068.206918441676</v>
      </c>
    </row>
    <row r="496" spans="1:12">
      <c r="A496" s="61">
        <v>173.28895136049999</v>
      </c>
      <c r="B496" s="61">
        <v>8.1315791667309991</v>
      </c>
      <c r="D496" s="61">
        <v>106.2057873345</v>
      </c>
      <c r="E496" s="61">
        <v>2.5571965102049998</v>
      </c>
      <c r="G496" s="1">
        <f t="shared" si="7"/>
        <v>0.73351940598714738</v>
      </c>
      <c r="J496" s="121">
        <f>B496*'Total Transfusions'!G$6</f>
        <v>55611.446633590647</v>
      </c>
      <c r="K496" s="121">
        <f>B496*'Total Transfusions'!G$13</f>
        <v>282934.39840406488</v>
      </c>
      <c r="L496" s="121">
        <f>B496*'Total Transfusions'!G$17</f>
        <v>80068.206918441676</v>
      </c>
    </row>
    <row r="497" spans="1:12">
      <c r="A497" s="61">
        <v>173.3911379253</v>
      </c>
      <c r="B497" s="61">
        <v>8.1589021385339997</v>
      </c>
      <c r="D497" s="61">
        <v>106.2057873345</v>
      </c>
      <c r="E497" s="61">
        <v>2.5571965102049998</v>
      </c>
      <c r="G497" s="1">
        <f t="shared" si="7"/>
        <v>0.73598410929210178</v>
      </c>
      <c r="J497" s="121">
        <f>B497*'Total Transfusions'!G$6</f>
        <v>55798.307015459686</v>
      </c>
      <c r="K497" s="121">
        <f>B497*'Total Transfusions'!G$13</f>
        <v>283885.08810789534</v>
      </c>
      <c r="L497" s="121">
        <f>B497*'Total Transfusions'!G$17</f>
        <v>80337.244618879995</v>
      </c>
    </row>
    <row r="498" spans="1:12">
      <c r="A498" s="61">
        <v>173.3911379253</v>
      </c>
      <c r="B498" s="61">
        <v>8.1589021385339997</v>
      </c>
      <c r="D498" s="61">
        <v>106.2057873345</v>
      </c>
      <c r="E498" s="61">
        <v>2.5571965102049998</v>
      </c>
      <c r="G498" s="1">
        <f t="shared" si="7"/>
        <v>0.73598410929210178</v>
      </c>
      <c r="J498" s="121">
        <f>B498*'Total Transfusions'!G$6</f>
        <v>55798.307015459686</v>
      </c>
      <c r="K498" s="121">
        <f>B498*'Total Transfusions'!G$13</f>
        <v>283885.08810789534</v>
      </c>
      <c r="L498" s="121">
        <f>B498*'Total Transfusions'!G$17</f>
        <v>80337.244618879995</v>
      </c>
    </row>
    <row r="499" spans="1:12">
      <c r="A499" s="61">
        <v>173.4291310792</v>
      </c>
      <c r="B499" s="61">
        <v>8.19763626638</v>
      </c>
      <c r="D499" s="61">
        <v>106.3641715843</v>
      </c>
      <c r="E499" s="61">
        <v>2.5212264608039998</v>
      </c>
      <c r="G499" s="1">
        <f t="shared" si="7"/>
        <v>0.73947817039222274</v>
      </c>
      <c r="J499" s="121">
        <f>B499*'Total Transfusions'!G$6</f>
        <v>56063.207699501421</v>
      </c>
      <c r="K499" s="121">
        <f>B499*'Total Transfusions'!G$13</f>
        <v>285232.82351513969</v>
      </c>
      <c r="L499" s="121">
        <f>B499*'Total Transfusions'!G$17</f>
        <v>80718.643127040341</v>
      </c>
    </row>
    <row r="500" spans="1:12">
      <c r="A500" s="61">
        <v>173.46784738240001</v>
      </c>
      <c r="B500" s="61">
        <v>8.2021875304070004</v>
      </c>
      <c r="D500" s="61">
        <v>106.3840941314</v>
      </c>
      <c r="E500" s="61">
        <v>2.5140537965099998</v>
      </c>
      <c r="G500" s="1">
        <f t="shared" si="7"/>
        <v>0.73988872293277164</v>
      </c>
      <c r="J500" s="121">
        <f>B500*'Total Transfusions'!G$6</f>
        <v>56094.33355726696</v>
      </c>
      <c r="K500" s="121">
        <f>B500*'Total Transfusions'!G$13</f>
        <v>285391.1825648463</v>
      </c>
      <c r="L500" s="121">
        <f>B500*'Total Transfusions'!G$17</f>
        <v>80763.457491185647</v>
      </c>
    </row>
    <row r="501" spans="1:12">
      <c r="A501" s="61">
        <v>173.873701044</v>
      </c>
      <c r="B501" s="61">
        <v>8.2522486253949996</v>
      </c>
      <c r="D501" s="61">
        <v>106.44386177289999</v>
      </c>
      <c r="E501" s="61">
        <v>2.492535803629</v>
      </c>
      <c r="G501" s="1">
        <f t="shared" si="7"/>
        <v>0.74440454746152984</v>
      </c>
      <c r="J501" s="121">
        <f>B501*'Total Transfusions'!G$6</f>
        <v>56436.698779969876</v>
      </c>
      <c r="K501" s="121">
        <f>B501*'Total Transfusions'!G$13</f>
        <v>287133.03436305886</v>
      </c>
      <c r="L501" s="121">
        <f>B501*'Total Transfusions'!G$17</f>
        <v>81256.38783471132</v>
      </c>
    </row>
    <row r="502" spans="1:12">
      <c r="A502" s="61">
        <v>173.873701044</v>
      </c>
      <c r="B502" s="61">
        <v>8.2522486253949996</v>
      </c>
      <c r="D502" s="61">
        <v>106.44485790020001</v>
      </c>
      <c r="E502" s="61">
        <v>2.4711245386780001</v>
      </c>
      <c r="G502" s="1">
        <f t="shared" si="7"/>
        <v>0.74440454746152984</v>
      </c>
      <c r="J502" s="121">
        <f>B502*'Total Transfusions'!G$6</f>
        <v>56436.698779969876</v>
      </c>
      <c r="K502" s="121">
        <f>B502*'Total Transfusions'!G$13</f>
        <v>287133.03436305886</v>
      </c>
      <c r="L502" s="121">
        <f>B502*'Total Transfusions'!G$17</f>
        <v>81256.38783471132</v>
      </c>
    </row>
    <row r="503" spans="1:12">
      <c r="A503" s="61">
        <v>173.94712851560001</v>
      </c>
      <c r="B503" s="61">
        <v>8.2746589994840001</v>
      </c>
      <c r="D503" s="61">
        <v>106.6816871794</v>
      </c>
      <c r="E503" s="61">
        <v>2.4332279132900001</v>
      </c>
      <c r="G503" s="1">
        <f t="shared" si="7"/>
        <v>0.74642610366268802</v>
      </c>
      <c r="J503" s="121">
        <f>B503*'Total Transfusions'!G$6</f>
        <v>56589.962161797128</v>
      </c>
      <c r="K503" s="121">
        <f>B503*'Total Transfusions'!G$13</f>
        <v>287912.79258478573</v>
      </c>
      <c r="L503" s="121">
        <f>B503*'Total Transfusions'!G$17</f>
        <v>81477.053271631507</v>
      </c>
    </row>
    <row r="504" spans="1:12">
      <c r="A504" s="61">
        <v>173.94712851560001</v>
      </c>
      <c r="B504" s="61">
        <v>8.2746589994840001</v>
      </c>
      <c r="D504" s="61">
        <v>106.6819362112</v>
      </c>
      <c r="E504" s="61">
        <v>2.4278750970530001</v>
      </c>
      <c r="G504" s="1">
        <f t="shared" si="7"/>
        <v>0.74642610366268802</v>
      </c>
      <c r="J504" s="121">
        <f>B504*'Total Transfusions'!G$6</f>
        <v>56589.962161797128</v>
      </c>
      <c r="K504" s="121">
        <f>B504*'Total Transfusions'!G$13</f>
        <v>287912.79258478573</v>
      </c>
      <c r="L504" s="121">
        <f>B504*'Total Transfusions'!G$17</f>
        <v>81477.053271631507</v>
      </c>
    </row>
    <row r="505" spans="1:12">
      <c r="A505" s="61">
        <v>175.38187868080001</v>
      </c>
      <c r="B505" s="61">
        <v>8.4223636291500004</v>
      </c>
      <c r="D505" s="61">
        <v>106.6819362112</v>
      </c>
      <c r="E505" s="61">
        <v>2.4278750970530001</v>
      </c>
      <c r="G505" s="1">
        <f t="shared" si="7"/>
        <v>0.7597499870059663</v>
      </c>
      <c r="J505" s="121">
        <f>B505*'Total Transfusions'!G$6</f>
        <v>57600.10643534876</v>
      </c>
      <c r="K505" s="121">
        <f>B505*'Total Transfusions'!G$13</f>
        <v>293052.10435672605</v>
      </c>
      <c r="L505" s="121">
        <f>B505*'Total Transfusions'!G$17</f>
        <v>82931.438036068779</v>
      </c>
    </row>
    <row r="506" spans="1:12">
      <c r="A506" s="61">
        <v>175.38480503470001</v>
      </c>
      <c r="B506" s="61">
        <v>8.6635052469120009</v>
      </c>
      <c r="D506" s="61">
        <v>106.6839284659</v>
      </c>
      <c r="E506" s="61">
        <v>2.385052567152</v>
      </c>
      <c r="G506" s="1">
        <f t="shared" si="7"/>
        <v>0.78150247229729153</v>
      </c>
      <c r="J506" s="121">
        <f>B506*'Total Transfusions'!G$6</f>
        <v>59249.261406645717</v>
      </c>
      <c r="K506" s="121">
        <f>B506*'Total Transfusions'!G$13</f>
        <v>301442.51133091073</v>
      </c>
      <c r="L506" s="121">
        <f>B506*'Total Transfusions'!G$17</f>
        <v>85305.857143566391</v>
      </c>
    </row>
    <row r="507" spans="1:12">
      <c r="A507" s="61">
        <v>175.40316903429999</v>
      </c>
      <c r="B507" s="61">
        <v>8.4632352908640005</v>
      </c>
      <c r="D507" s="61">
        <v>106.6839284659</v>
      </c>
      <c r="E507" s="61">
        <v>2.385052567152</v>
      </c>
      <c r="G507" s="1">
        <f t="shared" si="7"/>
        <v>0.76343686705809932</v>
      </c>
      <c r="J507" s="121">
        <f>B507*'Total Transfusions'!G$6</f>
        <v>57879.625602244851</v>
      </c>
      <c r="K507" s="121">
        <f>B507*'Total Transfusions'!G$13</f>
        <v>294474.2142300625</v>
      </c>
      <c r="L507" s="121">
        <f>B507*'Total Transfusions'!G$17</f>
        <v>83333.883932507451</v>
      </c>
    </row>
    <row r="508" spans="1:12">
      <c r="A508" s="61">
        <v>175.40455257439999</v>
      </c>
      <c r="B508" s="61">
        <v>8.6257881854259999</v>
      </c>
      <c r="D508" s="61">
        <v>106.6839284659</v>
      </c>
      <c r="E508" s="61">
        <v>2.385052567152</v>
      </c>
      <c r="G508" s="1">
        <f t="shared" si="7"/>
        <v>0.77810015695736545</v>
      </c>
      <c r="J508" s="121">
        <f>B508*'Total Transfusions'!G$6</f>
        <v>58991.316386496845</v>
      </c>
      <c r="K508" s="121">
        <f>B508*'Total Transfusions'!G$13</f>
        <v>300130.16426002793</v>
      </c>
      <c r="L508" s="121">
        <f>B508*'Total Transfusions'!G$17</f>
        <v>84934.473255948076</v>
      </c>
    </row>
    <row r="509" spans="1:12">
      <c r="A509" s="61">
        <v>175.4192684107</v>
      </c>
      <c r="B509" s="61">
        <v>8.5141617688249998</v>
      </c>
      <c r="D509" s="61">
        <v>106.6859207206</v>
      </c>
      <c r="E509" s="61">
        <v>2.3422300372509999</v>
      </c>
      <c r="G509" s="1">
        <f t="shared" si="7"/>
        <v>0.76803075455486058</v>
      </c>
      <c r="J509" s="121">
        <f>B509*'Total Transfusions'!G$6</f>
        <v>58227.909134052781</v>
      </c>
      <c r="K509" s="121">
        <f>B509*'Total Transfusions'!G$13</f>
        <v>296246.17661391094</v>
      </c>
      <c r="L509" s="121">
        <f>B509*'Total Transfusions'!G$17</f>
        <v>83835.335334676856</v>
      </c>
    </row>
    <row r="510" spans="1:12">
      <c r="A510" s="61">
        <v>175.4212478604</v>
      </c>
      <c r="B510" s="61">
        <v>8.5587268191260009</v>
      </c>
      <c r="D510" s="61">
        <v>106.6859207206</v>
      </c>
      <c r="E510" s="61">
        <v>2.3422300372509999</v>
      </c>
      <c r="G510" s="1">
        <f t="shared" si="7"/>
        <v>0.77205080140607008</v>
      </c>
      <c r="J510" s="121">
        <f>B510*'Total Transfusions'!G$6</f>
        <v>58532.687193236794</v>
      </c>
      <c r="K510" s="121">
        <f>B510*'Total Transfusions'!G$13</f>
        <v>297796.79617232934</v>
      </c>
      <c r="L510" s="121">
        <f>B510*'Total Transfusions'!G$17</f>
        <v>84274.148460106429</v>
      </c>
    </row>
    <row r="511" spans="1:12">
      <c r="A511" s="61">
        <v>176.16755896469999</v>
      </c>
      <c r="B511" s="61">
        <v>8.2942225802409997</v>
      </c>
      <c r="D511" s="61">
        <v>106.9210067769</v>
      </c>
      <c r="E511" s="61">
        <v>2.3418031255259999</v>
      </c>
      <c r="G511" s="1">
        <f t="shared" si="7"/>
        <v>0.74819086126285594</v>
      </c>
      <c r="J511" s="121">
        <f>B511*'Total Transfusions'!G$6</f>
        <v>56723.756472216075</v>
      </c>
      <c r="K511" s="121">
        <f>B511*'Total Transfusions'!G$13</f>
        <v>288593.49799742654</v>
      </c>
      <c r="L511" s="121">
        <f>B511*'Total Transfusions'!G$17</f>
        <v>81669.687543523716</v>
      </c>
    </row>
    <row r="512" spans="1:12">
      <c r="A512" s="61">
        <v>176.2251995995</v>
      </c>
      <c r="B512" s="61">
        <v>8.2191779831179996</v>
      </c>
      <c r="D512" s="61">
        <v>107.15808508790001</v>
      </c>
      <c r="E512" s="61">
        <v>2.2985536839009999</v>
      </c>
      <c r="G512" s="1">
        <f t="shared" si="7"/>
        <v>0.74142136825595983</v>
      </c>
      <c r="J512" s="121">
        <f>B512*'Total Transfusions'!G$6</f>
        <v>56210.530378922958</v>
      </c>
      <c r="K512" s="121">
        <f>B512*'Total Transfusions'!G$13</f>
        <v>285982.35722081806</v>
      </c>
      <c r="L512" s="121">
        <f>B512*'Total Transfusions'!G$17</f>
        <v>80930.755263907107</v>
      </c>
    </row>
    <row r="513" spans="1:12">
      <c r="A513" s="61">
        <v>176.2643276961</v>
      </c>
      <c r="B513" s="61">
        <v>8.2055415659269997</v>
      </c>
      <c r="D513" s="61">
        <v>107.15808508790001</v>
      </c>
      <c r="E513" s="61">
        <v>2.2985536839009999</v>
      </c>
      <c r="G513" s="1">
        <f t="shared" si="7"/>
        <v>0.74019127795828932</v>
      </c>
      <c r="J513" s="121">
        <f>B513*'Total Transfusions'!G$6</f>
        <v>56117.271631594602</v>
      </c>
      <c r="K513" s="121">
        <f>B513*'Total Transfusions'!G$13</f>
        <v>285507.88462266547</v>
      </c>
      <c r="L513" s="121">
        <f>B513*'Total Transfusions'!G$17</f>
        <v>80796.48325463463</v>
      </c>
    </row>
    <row r="514" spans="1:12">
      <c r="A514" s="61">
        <v>176.28313126469999</v>
      </c>
      <c r="B514" s="61">
        <v>8.2537242286779993</v>
      </c>
      <c r="D514" s="61">
        <v>107.3941672715</v>
      </c>
      <c r="E514" s="61">
        <v>2.2767155072260001</v>
      </c>
      <c r="G514" s="1">
        <f t="shared" ref="G514:G577" si="8">B514/H$98</f>
        <v>0.74453765612608624</v>
      </c>
      <c r="J514" s="121">
        <f>B514*'Total Transfusions'!G$6</f>
        <v>56446.790354010082</v>
      </c>
      <c r="K514" s="121">
        <f>B514*'Total Transfusions'!G$13</f>
        <v>287184.37727180985</v>
      </c>
      <c r="L514" s="121">
        <f>B514*'Total Transfusions'!G$17</f>
        <v>81270.917473612964</v>
      </c>
    </row>
    <row r="515" spans="1:12">
      <c r="A515" s="61">
        <v>176.3053370627</v>
      </c>
      <c r="B515" s="61">
        <v>8.2422831303689996</v>
      </c>
      <c r="D515" s="61">
        <v>107.6302494552</v>
      </c>
      <c r="E515" s="61">
        <v>2.2548773305509999</v>
      </c>
      <c r="G515" s="1">
        <f t="shared" si="8"/>
        <v>0.74350559735086175</v>
      </c>
      <c r="J515" s="121">
        <f>B515*'Total Transfusions'!G$6</f>
        <v>56368.545278238853</v>
      </c>
      <c r="K515" s="121">
        <f>B515*'Total Transfusions'!G$13</f>
        <v>286786.28974160628</v>
      </c>
      <c r="L515" s="121">
        <f>B515*'Total Transfusions'!G$17</f>
        <v>81158.261837112834</v>
      </c>
    </row>
    <row r="516" spans="1:12">
      <c r="A516" s="61">
        <v>176.3053370627</v>
      </c>
      <c r="B516" s="61">
        <v>8.2422831303689996</v>
      </c>
      <c r="D516" s="61">
        <v>107.6302494552</v>
      </c>
      <c r="E516" s="61">
        <v>2.2548773305509999</v>
      </c>
      <c r="G516" s="1">
        <f t="shared" si="8"/>
        <v>0.74350559735086175</v>
      </c>
      <c r="J516" s="121">
        <f>B516*'Total Transfusions'!G$6</f>
        <v>56368.545278238853</v>
      </c>
      <c r="K516" s="121">
        <f>B516*'Total Transfusions'!G$13</f>
        <v>286786.28974160628</v>
      </c>
      <c r="L516" s="121">
        <f>B516*'Total Transfusions'!G$17</f>
        <v>81158.261837112834</v>
      </c>
    </row>
    <row r="517" spans="1:12">
      <c r="A517" s="61">
        <v>176.36126524740001</v>
      </c>
      <c r="B517" s="61">
        <v>8.2322424506239997</v>
      </c>
      <c r="D517" s="61">
        <v>107.86633163880001</v>
      </c>
      <c r="E517" s="61">
        <v>2.2330391538760002</v>
      </c>
      <c r="G517" s="1">
        <f t="shared" si="8"/>
        <v>0.74259986510731524</v>
      </c>
      <c r="J517" s="121">
        <f>B517*'Total Transfusions'!G$6</f>
        <v>56299.877592128323</v>
      </c>
      <c r="K517" s="121">
        <f>B517*'Total Transfusions'!G$13</f>
        <v>286436.92910390353</v>
      </c>
      <c r="L517" s="121">
        <f>B517*'Total Transfusions'!G$17</f>
        <v>81059.395527514134</v>
      </c>
    </row>
    <row r="518" spans="1:12">
      <c r="A518" s="61">
        <v>176.3757205082</v>
      </c>
      <c r="B518" s="61">
        <v>8.1822265254279998</v>
      </c>
      <c r="D518" s="61">
        <v>107.8667743621</v>
      </c>
      <c r="E518" s="61">
        <v>2.22352303612</v>
      </c>
      <c r="G518" s="1">
        <f t="shared" si="8"/>
        <v>0.73808811517689965</v>
      </c>
      <c r="J518" s="121">
        <f>B518*'Total Transfusions'!G$6</f>
        <v>55957.821283281584</v>
      </c>
      <c r="K518" s="121">
        <f>B518*'Total Transfusions'!G$13</f>
        <v>284696.64896694681</v>
      </c>
      <c r="L518" s="121">
        <f>B518*'Total Transfusions'!G$17</f>
        <v>80566.909951748588</v>
      </c>
    </row>
    <row r="519" spans="1:12">
      <c r="A519" s="61">
        <v>176.47043762019999</v>
      </c>
      <c r="B519" s="61">
        <v>8.1638599623689991</v>
      </c>
      <c r="D519" s="61">
        <v>107.959511052</v>
      </c>
      <c r="E519" s="61">
        <v>2.2301937598660002</v>
      </c>
      <c r="G519" s="1">
        <f t="shared" si="8"/>
        <v>0.73643133607546962</v>
      </c>
      <c r="J519" s="121">
        <f>B519*'Total Transfusions'!G$6</f>
        <v>55832.213314588749</v>
      </c>
      <c r="K519" s="121">
        <f>B519*'Total Transfusions'!G$13</f>
        <v>284057.59321119532</v>
      </c>
      <c r="L519" s="121">
        <f>B519*'Total Transfusions'!G$17</f>
        <v>80386.062204805989</v>
      </c>
    </row>
    <row r="520" spans="1:12">
      <c r="A520" s="61">
        <v>176.5895285734</v>
      </c>
      <c r="B520" s="61">
        <v>8.1320444642110008</v>
      </c>
      <c r="D520" s="61">
        <v>108.5133163572</v>
      </c>
      <c r="E520" s="61">
        <v>2.2211595141579998</v>
      </c>
      <c r="G520" s="1">
        <f t="shared" si="8"/>
        <v>0.7335613787361227</v>
      </c>
      <c r="J520" s="121">
        <f>B520*'Total Transfusions'!G$6</f>
        <v>55614.628778835417</v>
      </c>
      <c r="K520" s="121">
        <f>B520*'Total Transfusions'!G$13</f>
        <v>282950.58820679371</v>
      </c>
      <c r="L520" s="121">
        <f>B520*'Total Transfusions'!G$17</f>
        <v>80072.788505135177</v>
      </c>
    </row>
    <row r="521" spans="1:12">
      <c r="A521" s="61">
        <v>176.6772954166</v>
      </c>
      <c r="B521" s="61">
        <v>8.060480672692</v>
      </c>
      <c r="D521" s="61">
        <v>108.57258593500001</v>
      </c>
      <c r="E521" s="61">
        <v>2.2103471537520001</v>
      </c>
      <c r="G521" s="1">
        <f t="shared" si="8"/>
        <v>0.72710587621085998</v>
      </c>
      <c r="J521" s="121">
        <f>B521*'Total Transfusions'!G$6</f>
        <v>55125.207733875432</v>
      </c>
      <c r="K521" s="121">
        <f>B521*'Total Transfusions'!G$13</f>
        <v>280460.56039229699</v>
      </c>
      <c r="L521" s="121">
        <f>B521*'Total Transfusions'!G$17</f>
        <v>79368.130240150829</v>
      </c>
    </row>
    <row r="522" spans="1:12">
      <c r="A522" s="61">
        <v>176.6772954166</v>
      </c>
      <c r="B522" s="61">
        <v>8.0734705944009999</v>
      </c>
      <c r="D522" s="61">
        <v>108.85309539879999</v>
      </c>
      <c r="E522" s="61">
        <v>2.2440928836029999</v>
      </c>
      <c r="G522" s="1">
        <f t="shared" si="8"/>
        <v>0.72827764856410582</v>
      </c>
      <c r="J522" s="121">
        <f>B522*'Total Transfusions'!G$6</f>
        <v>55214.045132255575</v>
      </c>
      <c r="K522" s="121">
        <f>B522*'Total Transfusions'!G$13</f>
        <v>280912.538490117</v>
      </c>
      <c r="L522" s="121">
        <f>B522*'Total Transfusions'!G$17</f>
        <v>79496.036482951225</v>
      </c>
    </row>
    <row r="523" spans="1:12">
      <c r="A523" s="61">
        <v>176.6772954166</v>
      </c>
      <c r="B523" s="61">
        <v>8.0734705944009999</v>
      </c>
      <c r="D523" s="61">
        <v>109.0397696655</v>
      </c>
      <c r="E523" s="61">
        <v>2.2737271251550002</v>
      </c>
      <c r="G523" s="1">
        <f t="shared" si="8"/>
        <v>0.72827764856410582</v>
      </c>
      <c r="J523" s="121">
        <f>B523*'Total Transfusions'!G$6</f>
        <v>55214.045132255575</v>
      </c>
      <c r="K523" s="121">
        <f>B523*'Total Transfusions'!G$13</f>
        <v>280912.538490117</v>
      </c>
      <c r="L523" s="121">
        <f>B523*'Total Transfusions'!G$17</f>
        <v>79496.036482951225</v>
      </c>
    </row>
    <row r="524" spans="1:12">
      <c r="A524" s="61">
        <v>176.72179691459999</v>
      </c>
      <c r="B524" s="61">
        <v>8.0178484041059992</v>
      </c>
      <c r="D524" s="61">
        <v>109.04032306960001</v>
      </c>
      <c r="E524" s="61">
        <v>2.26183197796</v>
      </c>
      <c r="G524" s="1">
        <f t="shared" si="8"/>
        <v>0.7232601783841659</v>
      </c>
      <c r="J524" s="121">
        <f>B524*'Total Transfusions'!G$6</f>
        <v>54833.647868229753</v>
      </c>
      <c r="K524" s="121">
        <f>B524*'Total Transfusions'!G$13</f>
        <v>278977.19104697584</v>
      </c>
      <c r="L524" s="121">
        <f>B524*'Total Transfusions'!G$17</f>
        <v>78948.348395498528</v>
      </c>
    </row>
    <row r="525" spans="1:12">
      <c r="A525" s="61">
        <v>176.72179691459999</v>
      </c>
      <c r="B525" s="61">
        <v>8.0178484041059992</v>
      </c>
      <c r="D525" s="61">
        <v>109.5049611412</v>
      </c>
      <c r="E525" s="61">
        <v>2.3799296264579999</v>
      </c>
      <c r="G525" s="1">
        <f t="shared" si="8"/>
        <v>0.7232601783841659</v>
      </c>
      <c r="J525" s="121">
        <f>B525*'Total Transfusions'!G$6</f>
        <v>54833.647868229753</v>
      </c>
      <c r="K525" s="121">
        <f>B525*'Total Transfusions'!G$13</f>
        <v>278977.19104697584</v>
      </c>
      <c r="L525" s="121">
        <f>B525*'Total Transfusions'!G$17</f>
        <v>78948.348395498528</v>
      </c>
    </row>
    <row r="526" spans="1:12">
      <c r="A526" s="61">
        <v>177.22481836079999</v>
      </c>
      <c r="B526" s="61">
        <v>7.9306483110270003</v>
      </c>
      <c r="D526" s="61">
        <v>109.5073961192</v>
      </c>
      <c r="E526" s="61">
        <v>2.3275909788010001</v>
      </c>
      <c r="G526" s="1">
        <f t="shared" si="8"/>
        <v>0.71539418345675687</v>
      </c>
      <c r="J526" s="121">
        <f>B526*'Total Transfusions'!G$6</f>
        <v>54237.29097084541</v>
      </c>
      <c r="K526" s="121">
        <f>B526*'Total Transfusions'!G$13</f>
        <v>275943.1056165559</v>
      </c>
      <c r="L526" s="121">
        <f>B526*'Total Transfusions'!G$17</f>
        <v>78089.726109126146</v>
      </c>
    </row>
    <row r="527" spans="1:12">
      <c r="A527" s="61">
        <v>177.33925519900001</v>
      </c>
      <c r="B527" s="61">
        <v>7.8974636322520002</v>
      </c>
      <c r="D527" s="61">
        <v>109.5073961192</v>
      </c>
      <c r="E527" s="61">
        <v>2.3275909788010001</v>
      </c>
      <c r="G527" s="1">
        <f t="shared" si="8"/>
        <v>0.71240071744433686</v>
      </c>
      <c r="J527" s="121">
        <f>B527*'Total Transfusions'!G$6</f>
        <v>54010.342680124821</v>
      </c>
      <c r="K527" s="121">
        <f>B527*'Total Transfusions'!G$13</f>
        <v>274788.46062904218</v>
      </c>
      <c r="L527" s="121">
        <f>B527*'Total Transfusions'!G$17</f>
        <v>77762.97066935258</v>
      </c>
    </row>
    <row r="528" spans="1:12">
      <c r="A528" s="61">
        <v>177.36586338640001</v>
      </c>
      <c r="B528" s="61">
        <v>7.9063269608519997</v>
      </c>
      <c r="D528" s="61">
        <v>109.73905107020001</v>
      </c>
      <c r="E528" s="61">
        <v>2.4009139796840002</v>
      </c>
      <c r="G528" s="1">
        <f t="shared" si="8"/>
        <v>0.7132002452354872</v>
      </c>
      <c r="J528" s="121">
        <f>B528*'Total Transfusions'!G$6</f>
        <v>54070.958523041467</v>
      </c>
      <c r="K528" s="121">
        <f>B528*'Total Transfusions'!G$13</f>
        <v>275096.85589813808</v>
      </c>
      <c r="L528" s="121">
        <f>B528*'Total Transfusions'!G$17</f>
        <v>77850.24410219751</v>
      </c>
    </row>
    <row r="529" spans="1:12">
      <c r="A529" s="61">
        <v>177.48703725690001</v>
      </c>
      <c r="B529" s="61">
        <v>7.884710788524</v>
      </c>
      <c r="D529" s="61">
        <v>109.9691564897</v>
      </c>
      <c r="E529" s="61">
        <v>2.5075433927119999</v>
      </c>
      <c r="G529" s="1">
        <f t="shared" si="8"/>
        <v>0.71125033101087731</v>
      </c>
      <c r="J529" s="121">
        <f>B529*'Total Transfusions'!G$6</f>
        <v>53923.126645715682</v>
      </c>
      <c r="K529" s="121">
        <f>B529*'Total Transfusions'!G$13</f>
        <v>274344.73154590355</v>
      </c>
      <c r="L529" s="121">
        <f>B529*'Total Transfusions'!G$17</f>
        <v>77637.39883275413</v>
      </c>
    </row>
    <row r="530" spans="1:12">
      <c r="A530" s="61">
        <v>177.60698902190001</v>
      </c>
      <c r="B530" s="61">
        <v>7.8698824343949996</v>
      </c>
      <c r="D530" s="61">
        <v>109.9711487444</v>
      </c>
      <c r="E530" s="61">
        <v>2.4647208628109998</v>
      </c>
      <c r="G530" s="1">
        <f t="shared" si="8"/>
        <v>0.70991272053086463</v>
      </c>
      <c r="J530" s="121">
        <f>B530*'Total Transfusions'!G$6</f>
        <v>53821.716303714376</v>
      </c>
      <c r="K530" s="121">
        <f>B530*'Total Transfusions'!G$13</f>
        <v>273828.78607346985</v>
      </c>
      <c r="L530" s="121">
        <f>B530*'Total Transfusions'!G$17</f>
        <v>77491.390326618159</v>
      </c>
    </row>
    <row r="531" spans="1:12">
      <c r="A531" s="61">
        <v>177.906013933</v>
      </c>
      <c r="B531" s="61">
        <v>7.8303241857149999</v>
      </c>
      <c r="D531" s="61">
        <v>109.9711487444</v>
      </c>
      <c r="E531" s="61">
        <v>2.4647208628109998</v>
      </c>
      <c r="G531" s="1">
        <f t="shared" si="8"/>
        <v>0.70634431856629154</v>
      </c>
      <c r="J531" s="121">
        <f>B531*'Total Transfusions'!G$6</f>
        <v>53551.179500188366</v>
      </c>
      <c r="K531" s="121">
        <f>B531*'Total Transfusions'!G$13</f>
        <v>272452.37577693287</v>
      </c>
      <c r="L531" s="121">
        <f>B531*'Total Transfusions'!G$17</f>
        <v>77101.877050574549</v>
      </c>
    </row>
    <row r="532" spans="1:12">
      <c r="A532" s="61">
        <v>178.1656613797</v>
      </c>
      <c r="B532" s="61">
        <v>7.7993821029200001</v>
      </c>
      <c r="D532" s="61">
        <v>109.9731409991</v>
      </c>
      <c r="E532" s="61">
        <v>2.4218983329100001</v>
      </c>
      <c r="G532" s="1">
        <f t="shared" si="8"/>
        <v>0.70355314876686892</v>
      </c>
      <c r="J532" s="121">
        <f>B532*'Total Transfusions'!G$6</f>
        <v>53339.568206637123</v>
      </c>
      <c r="K532" s="121">
        <f>B532*'Total Transfusions'!G$13</f>
        <v>271375.76084132603</v>
      </c>
      <c r="L532" s="121">
        <f>B532*'Total Transfusions'!G$17</f>
        <v>76797.203501080774</v>
      </c>
    </row>
    <row r="533" spans="1:12">
      <c r="A533" s="61">
        <v>178.71156422140001</v>
      </c>
      <c r="B533" s="61">
        <v>7.7587964388020003</v>
      </c>
      <c r="D533" s="61">
        <v>110.2032464186</v>
      </c>
      <c r="E533" s="61">
        <v>2.5285277459379998</v>
      </c>
      <c r="G533" s="1">
        <f t="shared" si="8"/>
        <v>0.69989206749040178</v>
      </c>
      <c r="J533" s="121">
        <f>B533*'Total Transfusions'!G$6</f>
        <v>53062.004962412531</v>
      </c>
      <c r="K533" s="121">
        <f>B533*'Total Transfusions'!G$13</f>
        <v>269963.60211722029</v>
      </c>
      <c r="L533" s="121">
        <f>B533*'Total Transfusions'!G$17</f>
        <v>76397.573701518879</v>
      </c>
    </row>
    <row r="534" spans="1:12">
      <c r="A534" s="61">
        <v>179.2447297686</v>
      </c>
      <c r="B534" s="61">
        <v>7.7347924372119996</v>
      </c>
      <c r="D534" s="61">
        <v>110.43534409279999</v>
      </c>
      <c r="E534" s="61">
        <v>2.5923346290649998</v>
      </c>
      <c r="G534" s="1">
        <f t="shared" si="8"/>
        <v>0.69772675610049983</v>
      </c>
      <c r="J534" s="121">
        <f>B534*'Total Transfusions'!G$6</f>
        <v>52897.842845061889</v>
      </c>
      <c r="K534" s="121">
        <f>B534*'Total Transfusions'!G$13</f>
        <v>269128.39439066412</v>
      </c>
      <c r="L534" s="121">
        <f>B534*'Total Transfusions'!G$17</f>
        <v>76161.216491342275</v>
      </c>
    </row>
    <row r="535" spans="1:12">
      <c r="A535" s="61">
        <v>179.6440202073</v>
      </c>
      <c r="B535" s="61">
        <v>7.7279274748109996</v>
      </c>
      <c r="D535" s="61">
        <v>110.4368936242</v>
      </c>
      <c r="E535" s="61">
        <v>2.5590282169199998</v>
      </c>
      <c r="G535" s="1">
        <f t="shared" si="8"/>
        <v>0.69710749346537626</v>
      </c>
      <c r="J535" s="121">
        <f>B535*'Total Transfusions'!G$6</f>
        <v>52850.893724555652</v>
      </c>
      <c r="K535" s="121">
        <f>B535*'Total Transfusions'!G$13</f>
        <v>268889.53131534165</v>
      </c>
      <c r="L535" s="121">
        <f>B535*'Total Transfusions'!G$17</f>
        <v>76093.620121837623</v>
      </c>
    </row>
    <row r="536" spans="1:12">
      <c r="A536" s="61">
        <v>180.42807636020001</v>
      </c>
      <c r="B536" s="61">
        <v>7.753190500244</v>
      </c>
      <c r="D536" s="61">
        <v>110.43733634749999</v>
      </c>
      <c r="E536" s="61">
        <v>2.5495120991640001</v>
      </c>
      <c r="G536" s="1">
        <f t="shared" si="8"/>
        <v>0.69938637669692238</v>
      </c>
      <c r="J536" s="121">
        <f>B536*'Total Transfusions'!G$6</f>
        <v>53023.66624043035</v>
      </c>
      <c r="K536" s="121">
        <f>B536*'Total Transfusions'!G$13</f>
        <v>269768.54617287341</v>
      </c>
      <c r="L536" s="121">
        <f>B536*'Total Transfusions'!G$17</f>
        <v>76342.374405142298</v>
      </c>
    </row>
    <row r="537" spans="1:12">
      <c r="A537" s="61">
        <v>180.9187295111</v>
      </c>
      <c r="B537" s="61">
        <v>7.8072928156129997</v>
      </c>
      <c r="D537" s="61">
        <v>110.6694340217</v>
      </c>
      <c r="E537" s="61">
        <v>2.6133189822910001</v>
      </c>
      <c r="G537" s="1">
        <f t="shared" si="8"/>
        <v>0.70426674463263195</v>
      </c>
      <c r="J537" s="121">
        <f>B537*'Total Transfusions'!G$6</f>
        <v>53393.669158954028</v>
      </c>
      <c r="K537" s="121">
        <f>B537*'Total Transfusions'!G$13</f>
        <v>271651.01029667148</v>
      </c>
      <c r="L537" s="121">
        <f>B537*'Total Transfusions'!G$17</f>
        <v>76875.096929624997</v>
      </c>
    </row>
    <row r="538" spans="1:12">
      <c r="A538" s="61">
        <v>180.9187295111</v>
      </c>
      <c r="B538" s="61">
        <v>7.8076837348870001</v>
      </c>
      <c r="D538" s="61">
        <v>110.9015316959</v>
      </c>
      <c r="E538" s="61">
        <v>2.6771258654180001</v>
      </c>
      <c r="G538" s="1">
        <f t="shared" si="8"/>
        <v>0.7043020080012562</v>
      </c>
      <c r="J538" s="121">
        <f>B538*'Total Transfusions'!G$6</f>
        <v>53396.342635519693</v>
      </c>
      <c r="K538" s="121">
        <f>B538*'Total Transfusions'!G$13</f>
        <v>271664.61214538326</v>
      </c>
      <c r="L538" s="121">
        <f>B538*'Total Transfusions'!G$17</f>
        <v>76878.946145709255</v>
      </c>
    </row>
    <row r="539" spans="1:12">
      <c r="A539" s="61">
        <v>181.24784648950001</v>
      </c>
      <c r="B539" s="61">
        <v>7.8484355262480001</v>
      </c>
      <c r="D539" s="61">
        <v>110.90308122730001</v>
      </c>
      <c r="E539" s="61">
        <v>2.6438194532730002</v>
      </c>
      <c r="G539" s="1">
        <f t="shared" si="8"/>
        <v>0.7079780749962542</v>
      </c>
      <c r="J539" s="121">
        <f>B539*'Total Transfusions'!G$6</f>
        <v>53675.042015311446</v>
      </c>
      <c r="K539" s="121">
        <f>B539*'Total Transfusions'!G$13</f>
        <v>273082.5511872592</v>
      </c>
      <c r="L539" s="121">
        <f>B539*'Total Transfusions'!G$17</f>
        <v>77280.21172968579</v>
      </c>
    </row>
    <row r="540" spans="1:12">
      <c r="A540" s="61">
        <v>182.3703183591</v>
      </c>
      <c r="B540" s="61">
        <v>7.8946412141430002</v>
      </c>
      <c r="D540" s="61">
        <v>110.9035239506</v>
      </c>
      <c r="E540" s="61">
        <v>2.634303335517</v>
      </c>
      <c r="G540" s="1">
        <f t="shared" si="8"/>
        <v>0.71214611764123448</v>
      </c>
      <c r="J540" s="121">
        <f>B540*'Total Transfusions'!G$6</f>
        <v>53991.04030959776</v>
      </c>
      <c r="K540" s="121">
        <f>B540*'Total Transfusions'!G$13</f>
        <v>274690.2559441537</v>
      </c>
      <c r="L540" s="121">
        <f>B540*'Total Transfusions'!G$17</f>
        <v>77735.179516794364</v>
      </c>
    </row>
    <row r="541" spans="1:12">
      <c r="A541" s="61">
        <v>182.840111038</v>
      </c>
      <c r="B541" s="61">
        <v>7.875301827965</v>
      </c>
      <c r="D541" s="61">
        <v>111.1346254975</v>
      </c>
      <c r="E541" s="61">
        <v>2.7195214835949999</v>
      </c>
      <c r="G541" s="1">
        <f t="shared" si="8"/>
        <v>0.71040158379724483</v>
      </c>
      <c r="J541" s="121">
        <f>B541*'Total Transfusions'!G$6</f>
        <v>53858.779254234192</v>
      </c>
      <c r="K541" s="121">
        <f>B541*'Total Transfusions'!G$13</f>
        <v>274017.35127439862</v>
      </c>
      <c r="L541" s="121">
        <f>B541*'Total Transfusions'!G$17</f>
        <v>77544.752793715656</v>
      </c>
    </row>
    <row r="542" spans="1:12">
      <c r="A542" s="61">
        <v>183.20170948130001</v>
      </c>
      <c r="B542" s="61">
        <v>7.8434539319379999</v>
      </c>
      <c r="D542" s="61">
        <v>111.1356216248</v>
      </c>
      <c r="E542" s="61">
        <v>2.698110218644</v>
      </c>
      <c r="G542" s="1">
        <f t="shared" si="8"/>
        <v>0.70752870396705847</v>
      </c>
      <c r="J542" s="121">
        <f>B542*'Total Transfusions'!G$6</f>
        <v>53640.973151141225</v>
      </c>
      <c r="K542" s="121">
        <f>B542*'Total Transfusions'!G$13</f>
        <v>272909.21900167834</v>
      </c>
      <c r="L542" s="121">
        <f>B542*'Total Transfusions'!G$17</f>
        <v>77231.160085986776</v>
      </c>
    </row>
    <row r="543" spans="1:12">
      <c r="A543" s="61">
        <v>183.55064449080001</v>
      </c>
      <c r="B543" s="61">
        <v>7.7964803611809996</v>
      </c>
      <c r="D543" s="61">
        <v>111.3637347896</v>
      </c>
      <c r="E543" s="61">
        <v>2.8475621615729998</v>
      </c>
      <c r="G543" s="1">
        <f t="shared" si="8"/>
        <v>0.703291393475175</v>
      </c>
      <c r="J543" s="121">
        <f>B543*'Total Transfusions'!G$6</f>
        <v>53319.723345933671</v>
      </c>
      <c r="K543" s="121">
        <f>B543*'Total Transfusions'!G$13</f>
        <v>271274.79612876353</v>
      </c>
      <c r="L543" s="121">
        <f>B543*'Total Transfusions'!G$17</f>
        <v>76768.631282423332</v>
      </c>
    </row>
    <row r="544" spans="1:12">
      <c r="A544" s="61">
        <v>183.88739898110001</v>
      </c>
      <c r="B544" s="61">
        <v>7.7612003787699999</v>
      </c>
      <c r="D544" s="61">
        <v>111.3637347896</v>
      </c>
      <c r="E544" s="61">
        <v>2.8475621615729998</v>
      </c>
      <c r="G544" s="1">
        <f t="shared" si="8"/>
        <v>0.70010891794234964</v>
      </c>
      <c r="J544" s="121">
        <f>B544*'Total Transfusions'!G$6</f>
        <v>53078.44538271708</v>
      </c>
      <c r="K544" s="121">
        <f>B544*'Total Transfusions'!G$13</f>
        <v>270047.24605583289</v>
      </c>
      <c r="L544" s="121">
        <f>B544*'Total Transfusions'!G$17</f>
        <v>76421.244277532547</v>
      </c>
    </row>
    <row r="545" spans="1:12">
      <c r="A545" s="61">
        <v>183.91183507150001</v>
      </c>
      <c r="B545" s="61">
        <v>7.7597777492370001</v>
      </c>
      <c r="D545" s="61">
        <v>111.3657270443</v>
      </c>
      <c r="E545" s="61">
        <v>2.8047396316720001</v>
      </c>
      <c r="G545" s="1">
        <f t="shared" si="8"/>
        <v>0.6999805878420593</v>
      </c>
      <c r="J545" s="121">
        <f>B545*'Total Transfusions'!G$6</f>
        <v>53068.716093395582</v>
      </c>
      <c r="K545" s="121">
        <f>B545*'Total Transfusions'!G$13</f>
        <v>269997.74634331482</v>
      </c>
      <c r="L545" s="121">
        <f>B545*'Total Transfusions'!G$17</f>
        <v>76407.236248651447</v>
      </c>
    </row>
    <row r="546" spans="1:12">
      <c r="A546" s="61">
        <v>185.32171139880001</v>
      </c>
      <c r="B546" s="61">
        <v>7.7235074639430001</v>
      </c>
      <c r="D546" s="61">
        <v>111.3657270443</v>
      </c>
      <c r="E546" s="61">
        <v>2.8047396316720001</v>
      </c>
      <c r="G546" s="1">
        <f t="shared" si="8"/>
        <v>0.69670878078240617</v>
      </c>
      <c r="J546" s="121">
        <f>B546*'Total Transfusions'!G$6</f>
        <v>52820.665500312163</v>
      </c>
      <c r="K546" s="121">
        <f>B546*'Total Transfusions'!G$13</f>
        <v>268735.7391563729</v>
      </c>
      <c r="L546" s="121">
        <f>B546*'Total Transfusions'!G$17</f>
        <v>76050.098151811355</v>
      </c>
    </row>
    <row r="547" spans="1:12">
      <c r="A547" s="61">
        <v>185.78897712759999</v>
      </c>
      <c r="B547" s="61">
        <v>7.7379067211450003</v>
      </c>
      <c r="D547" s="61">
        <v>111.367719299</v>
      </c>
      <c r="E547" s="61">
        <v>2.761917101771</v>
      </c>
      <c r="G547" s="1">
        <f t="shared" si="8"/>
        <v>0.69800768403021318</v>
      </c>
      <c r="J547" s="121">
        <f>B547*'Total Transfusions'!G$6</f>
        <v>52919.141270766268</v>
      </c>
      <c r="K547" s="121">
        <f>B547*'Total Transfusions'!G$13</f>
        <v>269236.75440696301</v>
      </c>
      <c r="L547" s="121">
        <f>B547*'Total Transfusions'!G$17</f>
        <v>76191.881522726399</v>
      </c>
    </row>
    <row r="548" spans="1:12">
      <c r="A548" s="61">
        <v>186.68339929230001</v>
      </c>
      <c r="B548" s="61">
        <v>7.7178882182650002</v>
      </c>
      <c r="D548" s="61">
        <v>111.367719299</v>
      </c>
      <c r="E548" s="61">
        <v>2.761917101771</v>
      </c>
      <c r="G548" s="1">
        <f t="shared" si="8"/>
        <v>0.69620188960329954</v>
      </c>
      <c r="J548" s="121">
        <f>B548*'Total Transfusions'!G$6</f>
        <v>52782.235771628999</v>
      </c>
      <c r="K548" s="121">
        <f>B548*'Total Transfusions'!G$13</f>
        <v>268540.22019716573</v>
      </c>
      <c r="L548" s="121">
        <f>B548*'Total Transfusions'!G$17</f>
        <v>75994.767825875097</v>
      </c>
    </row>
    <row r="549" spans="1:12">
      <c r="A549" s="61">
        <v>187.2677248208</v>
      </c>
      <c r="B549" s="61">
        <v>7.6958809246340003</v>
      </c>
      <c r="D549" s="61">
        <v>111.6748585675</v>
      </c>
      <c r="E549" s="61">
        <v>2.8969525641580001</v>
      </c>
      <c r="G549" s="1">
        <f t="shared" si="8"/>
        <v>0.69421669378578343</v>
      </c>
      <c r="J549" s="121">
        <f>B549*'Total Transfusions'!G$6</f>
        <v>52631.729036071738</v>
      </c>
      <c r="K549" s="121">
        <f>B549*'Total Transfusions'!G$13</f>
        <v>267774.48696671729</v>
      </c>
      <c r="L549" s="121">
        <f>B549*'Total Transfusions'!G$17</f>
        <v>75778.071351053703</v>
      </c>
    </row>
    <row r="550" spans="1:12">
      <c r="A550" s="61">
        <v>187.958425154</v>
      </c>
      <c r="B550" s="61">
        <v>7.6214937365989996</v>
      </c>
      <c r="D550" s="61">
        <v>111.8299223927</v>
      </c>
      <c r="E550" s="61">
        <v>2.9323533979260001</v>
      </c>
      <c r="G550" s="1">
        <f t="shared" si="8"/>
        <v>0.68750650319897477</v>
      </c>
      <c r="J550" s="121">
        <f>B550*'Total Transfusions'!G$6</f>
        <v>52122.998929310161</v>
      </c>
      <c r="K550" s="121">
        <f>B550*'Total Transfusions'!G$13</f>
        <v>265186.22042412957</v>
      </c>
      <c r="L550" s="121">
        <f>B550*'Total Transfusions'!G$17</f>
        <v>75045.6122995529</v>
      </c>
    </row>
    <row r="551" spans="1:12">
      <c r="A551" s="61">
        <v>188.57180413450001</v>
      </c>
      <c r="B551" s="61">
        <v>7.5300488288910001</v>
      </c>
      <c r="D551" s="61">
        <v>111.8309185201</v>
      </c>
      <c r="E551" s="61">
        <v>2.9109421329759999</v>
      </c>
      <c r="G551" s="1">
        <f t="shared" si="8"/>
        <v>0.67925759938740593</v>
      </c>
      <c r="J551" s="121">
        <f>B551*'Total Transfusions'!G$6</f>
        <v>51497.61196564103</v>
      </c>
      <c r="K551" s="121">
        <f>B551*'Total Transfusions'!G$13</f>
        <v>262004.43870387864</v>
      </c>
      <c r="L551" s="121">
        <f>B551*'Total Transfusions'!G$17</f>
        <v>74145.193126121245</v>
      </c>
    </row>
    <row r="552" spans="1:12">
      <c r="A552" s="61">
        <v>188.90408198610001</v>
      </c>
      <c r="B552" s="61">
        <v>7.4703034088509996</v>
      </c>
      <c r="D552" s="61">
        <v>112.0640123216</v>
      </c>
      <c r="E552" s="61">
        <v>2.953337751152</v>
      </c>
      <c r="G552" s="1">
        <f t="shared" si="8"/>
        <v>0.67386818804188353</v>
      </c>
      <c r="J552" s="121">
        <f>B552*'Total Transfusions'!G$6</f>
        <v>51089.016148023031</v>
      </c>
      <c r="K552" s="121">
        <f>B552*'Total Transfusions'!G$13</f>
        <v>259925.62545865122</v>
      </c>
      <c r="L552" s="121">
        <f>B552*'Total Transfusions'!G$17</f>
        <v>73556.905346330124</v>
      </c>
    </row>
    <row r="553" spans="1:12">
      <c r="A553" s="61">
        <v>189.7885492584</v>
      </c>
      <c r="B553" s="61">
        <v>7.3437789493830001</v>
      </c>
      <c r="D553" s="61">
        <v>112.2972389402</v>
      </c>
      <c r="E553" s="61">
        <v>2.9928785340020001</v>
      </c>
      <c r="G553" s="1">
        <f t="shared" si="8"/>
        <v>0.66245488879842029</v>
      </c>
      <c r="J553" s="121">
        <f>B553*'Total Transfusions'!G$6</f>
        <v>50223.721955926121</v>
      </c>
      <c r="K553" s="121">
        <f>B553*'Total Transfusions'!G$13</f>
        <v>255523.26755387426</v>
      </c>
      <c r="L553" s="121">
        <f>B553*'Total Transfusions'!G$17</f>
        <v>72311.072723513716</v>
      </c>
    </row>
    <row r="554" spans="1:12">
      <c r="A554" s="61">
        <v>189.9943686865</v>
      </c>
      <c r="B554" s="61">
        <v>7.1364809935600002</v>
      </c>
      <c r="D554" s="61">
        <v>112.2981022506</v>
      </c>
      <c r="E554" s="61">
        <v>2.9743221043779999</v>
      </c>
      <c r="G554" s="1">
        <f t="shared" si="8"/>
        <v>0.64375531393112351</v>
      </c>
      <c r="J554" s="121">
        <f>B554*'Total Transfusions'!G$6</f>
        <v>48806.022026905121</v>
      </c>
      <c r="K554" s="121">
        <f>B554*'Total Transfusions'!G$13</f>
        <v>248310.43457044385</v>
      </c>
      <c r="L554" s="121">
        <f>B554*'Total Transfusions'!G$17</f>
        <v>70269.897783163411</v>
      </c>
    </row>
    <row r="555" spans="1:12">
      <c r="A555" s="61">
        <v>189.9943686865</v>
      </c>
      <c r="B555" s="61">
        <v>7.1794821137009999</v>
      </c>
      <c r="D555" s="61">
        <v>112.5311960521</v>
      </c>
      <c r="E555" s="61">
        <v>3.0167177225550001</v>
      </c>
      <c r="G555" s="1">
        <f t="shared" si="8"/>
        <v>0.64763428447987714</v>
      </c>
      <c r="J555" s="121">
        <f>B555*'Total Transfusions'!G$6</f>
        <v>49100.104449134946</v>
      </c>
      <c r="K555" s="121">
        <f>B555*'Total Transfusions'!G$13</f>
        <v>249806.63792877452</v>
      </c>
      <c r="L555" s="121">
        <f>B555*'Total Transfusions'!G$17</f>
        <v>70693.311552442174</v>
      </c>
    </row>
    <row r="556" spans="1:12">
      <c r="A556" s="61">
        <v>189.9943686865</v>
      </c>
      <c r="B556" s="61">
        <v>7.2224832338420004</v>
      </c>
      <c r="D556" s="61">
        <v>113.1496527899</v>
      </c>
      <c r="E556" s="61">
        <v>3.05662940777</v>
      </c>
      <c r="G556" s="1">
        <f t="shared" si="8"/>
        <v>0.65151325502863089</v>
      </c>
      <c r="J556" s="121">
        <f>B556*'Total Transfusions'!G$6</f>
        <v>49394.186871364771</v>
      </c>
      <c r="K556" s="121">
        <f>B556*'Total Transfusions'!G$13</f>
        <v>251302.84128710523</v>
      </c>
      <c r="L556" s="121">
        <f>B556*'Total Transfusions'!G$17</f>
        <v>71116.725321720965</v>
      </c>
    </row>
    <row r="557" spans="1:12">
      <c r="A557" s="61">
        <v>189.9943686865</v>
      </c>
      <c r="B557" s="61">
        <v>7.2783846900259999</v>
      </c>
      <c r="D557" s="61">
        <v>113.4856188772</v>
      </c>
      <c r="E557" s="61">
        <v>3.0492396387960001</v>
      </c>
      <c r="G557" s="1">
        <f t="shared" si="8"/>
        <v>0.6565559167420737</v>
      </c>
      <c r="J557" s="121">
        <f>B557*'Total Transfusions'!G$6</f>
        <v>49776.494020268328</v>
      </c>
      <c r="K557" s="121">
        <f>B557*'Total Transfusions'!G$13</f>
        <v>253247.90565295945</v>
      </c>
      <c r="L557" s="121">
        <f>B557*'Total Transfusions'!G$17</f>
        <v>71667.163221790266</v>
      </c>
    </row>
    <row r="558" spans="1:12">
      <c r="A558" s="61">
        <v>190.16013676649999</v>
      </c>
      <c r="B558" s="61">
        <v>7.0324824910819999</v>
      </c>
      <c r="D558" s="61">
        <v>113.7056302062</v>
      </c>
      <c r="E558" s="61">
        <v>3.0359944288829999</v>
      </c>
      <c r="G558" s="1">
        <f t="shared" si="8"/>
        <v>0.63437399719091114</v>
      </c>
      <c r="J558" s="121">
        <f>B558*'Total Transfusions'!G$6</f>
        <v>48094.781682078756</v>
      </c>
      <c r="K558" s="121">
        <f>B558*'Total Transfusions'!G$13</f>
        <v>244691.85653901752</v>
      </c>
      <c r="L558" s="121">
        <f>B558*'Total Transfusions'!G$17</f>
        <v>69245.868693010168</v>
      </c>
    </row>
    <row r="559" spans="1:12">
      <c r="A559" s="61">
        <v>190.28640976700001</v>
      </c>
      <c r="B559" s="61">
        <v>6.9645174820499998</v>
      </c>
      <c r="D559" s="61">
        <v>113.7056302062</v>
      </c>
      <c r="E559" s="61">
        <v>3.0359944288829999</v>
      </c>
      <c r="G559" s="1">
        <f t="shared" si="8"/>
        <v>0.62824312740155563</v>
      </c>
      <c r="J559" s="121">
        <f>B559*'Total Transfusions'!G$6</f>
        <v>47629.972523213488</v>
      </c>
      <c r="K559" s="121">
        <f>B559*'Total Transfusions'!G$13</f>
        <v>242327.04663571232</v>
      </c>
      <c r="L559" s="121">
        <f>B559*'Total Transfusions'!G$17</f>
        <v>68576.646110925212</v>
      </c>
    </row>
    <row r="560" spans="1:12">
      <c r="A560" s="61">
        <v>190.6496532443</v>
      </c>
      <c r="B560" s="61">
        <v>6.8605466824569996</v>
      </c>
      <c r="D560" s="61">
        <v>114.17779457340001</v>
      </c>
      <c r="E560" s="61">
        <v>2.9923180755329999</v>
      </c>
      <c r="G560" s="1">
        <f t="shared" si="8"/>
        <v>0.61886430963519978</v>
      </c>
      <c r="J560" s="121">
        <f>B560*'Total Transfusions'!G$6</f>
        <v>46918.921636975567</v>
      </c>
      <c r="K560" s="121">
        <f>B560*'Total Transfusions'!G$13</f>
        <v>238709.43251288738</v>
      </c>
      <c r="L560" s="121">
        <f>B560*'Total Transfusions'!G$17</f>
        <v>67552.889799316326</v>
      </c>
    </row>
    <row r="561" spans="1:12">
      <c r="A561" s="61">
        <v>190.7887204255</v>
      </c>
      <c r="B561" s="61">
        <v>6.8191008256799996</v>
      </c>
      <c r="D561" s="61">
        <v>114.1780436053</v>
      </c>
      <c r="E561" s="61">
        <v>2.9869652592949998</v>
      </c>
      <c r="G561" s="1">
        <f t="shared" si="8"/>
        <v>0.61512563358958305</v>
      </c>
      <c r="J561" s="121">
        <f>B561*'Total Transfusions'!G$6</f>
        <v>46635.47557993322</v>
      </c>
      <c r="K561" s="121">
        <f>B561*'Total Transfusions'!G$13</f>
        <v>237267.34379763287</v>
      </c>
      <c r="L561" s="121">
        <f>B561*'Total Transfusions'!G$17</f>
        <v>67144.790047928545</v>
      </c>
    </row>
    <row r="562" spans="1:12">
      <c r="A562" s="61">
        <v>190.9289001441</v>
      </c>
      <c r="B562" s="61">
        <v>6.7496020132650001</v>
      </c>
      <c r="D562" s="61">
        <v>114.1780436053</v>
      </c>
      <c r="E562" s="61">
        <v>2.9869652592949998</v>
      </c>
      <c r="G562" s="1">
        <f t="shared" si="8"/>
        <v>0.60885640512187855</v>
      </c>
      <c r="J562" s="121">
        <f>B562*'Total Transfusions'!G$6</f>
        <v>46160.17681957344</v>
      </c>
      <c r="K562" s="121">
        <f>B562*'Total Transfusions'!G$13</f>
        <v>234849.16594100138</v>
      </c>
      <c r="L562" s="121">
        <f>B562*'Total Transfusions'!G$17</f>
        <v>66460.464755272362</v>
      </c>
    </row>
    <row r="563" spans="1:12">
      <c r="A563" s="61">
        <v>191.09466822409999</v>
      </c>
      <c r="B563" s="61">
        <v>6.6456035107869997</v>
      </c>
      <c r="D563" s="61">
        <v>114.4158690118</v>
      </c>
      <c r="E563" s="61">
        <v>2.927657368957</v>
      </c>
      <c r="G563" s="1">
        <f t="shared" si="8"/>
        <v>0.59947508838166619</v>
      </c>
      <c r="J563" s="121">
        <f>B563*'Total Transfusions'!G$6</f>
        <v>45448.936474747068</v>
      </c>
      <c r="K563" s="121">
        <f>B563*'Total Transfusions'!G$13</f>
        <v>231230.58790957506</v>
      </c>
      <c r="L563" s="121">
        <f>B563*'Total Transfusions'!G$17</f>
        <v>65436.435665119119</v>
      </c>
    </row>
    <row r="564" spans="1:12">
      <c r="A564" s="61">
        <v>191.1046810611</v>
      </c>
      <c r="B564" s="61">
        <v>6.5068751111749998</v>
      </c>
      <c r="D564" s="61">
        <v>114.650955068</v>
      </c>
      <c r="E564" s="61">
        <v>2.9272304572330001</v>
      </c>
      <c r="G564" s="1">
        <f t="shared" si="8"/>
        <v>0.58696091724830557</v>
      </c>
      <c r="J564" s="121">
        <f>B564*'Total Transfusions'!G$6</f>
        <v>44500.180171278938</v>
      </c>
      <c r="K564" s="121">
        <f>B564*'Total Transfusions'!G$13</f>
        <v>226403.59975869177</v>
      </c>
      <c r="L564" s="121">
        <f>B564*'Total Transfusions'!G$17</f>
        <v>64070.436026199866</v>
      </c>
    </row>
    <row r="565" spans="1:12">
      <c r="A565" s="61">
        <v>191.1106145942</v>
      </c>
      <c r="B565" s="61">
        <v>6.562692080063</v>
      </c>
      <c r="D565" s="61">
        <v>114.8093393178</v>
      </c>
      <c r="E565" s="61">
        <v>2.8912604078320001</v>
      </c>
      <c r="G565" s="1">
        <f t="shared" si="8"/>
        <v>0.59199595767812019</v>
      </c>
      <c r="J565" s="121">
        <f>B565*'Total Transfusions'!G$6</f>
        <v>44881.909515963125</v>
      </c>
      <c r="K565" s="121">
        <f>B565*'Total Transfusions'!G$13</f>
        <v>228345.72442958932</v>
      </c>
      <c r="L565" s="121">
        <f>B565*'Total Transfusions'!G$17</f>
        <v>64620.042015743624</v>
      </c>
    </row>
    <row r="566" spans="1:12">
      <c r="A566" s="61">
        <v>191.20703450639999</v>
      </c>
      <c r="B566" s="61">
        <v>6.4566532406089996</v>
      </c>
      <c r="D566" s="61">
        <v>114.88902950639999</v>
      </c>
      <c r="E566" s="61">
        <v>2.8625697506569998</v>
      </c>
      <c r="G566" s="1">
        <f t="shared" si="8"/>
        <v>0.58243058975474127</v>
      </c>
      <c r="J566" s="121">
        <f>B566*'Total Transfusions'!G$6</f>
        <v>44156.715412767218</v>
      </c>
      <c r="K566" s="121">
        <f>B566*'Total Transfusions'!G$13</f>
        <v>224656.15385132685</v>
      </c>
      <c r="L566" s="121">
        <f>B566*'Total Transfusions'!G$17</f>
        <v>63575.922593832183</v>
      </c>
    </row>
    <row r="567" spans="1:12">
      <c r="A567" s="61">
        <v>191.52967036679999</v>
      </c>
      <c r="B567" s="61">
        <v>6.3864804027000002</v>
      </c>
      <c r="D567" s="61">
        <v>115.12511169</v>
      </c>
      <c r="E567" s="61">
        <v>2.840731573982</v>
      </c>
      <c r="G567" s="1">
        <f t="shared" si="8"/>
        <v>0.57610055996298382</v>
      </c>
      <c r="J567" s="121">
        <f>B567*'Total Transfusions'!G$6</f>
        <v>43676.807027140225</v>
      </c>
      <c r="K567" s="121">
        <f>B567*'Total Transfusions'!G$13</f>
        <v>222214.52360079452</v>
      </c>
      <c r="L567" s="121">
        <f>B567*'Total Transfusions'!G$17</f>
        <v>62884.960458366579</v>
      </c>
    </row>
    <row r="568" spans="1:12">
      <c r="A568" s="61">
        <v>191.70489501509999</v>
      </c>
      <c r="B568" s="61">
        <v>6.344527700185</v>
      </c>
      <c r="D568" s="61">
        <v>115.1266612215</v>
      </c>
      <c r="E568" s="61">
        <v>2.807425161836</v>
      </c>
      <c r="G568" s="1">
        <f t="shared" si="8"/>
        <v>0.57231616325511414</v>
      </c>
      <c r="J568" s="121">
        <f>B568*'Total Transfusions'!G$6</f>
        <v>43389.894678479453</v>
      </c>
      <c r="K568" s="121">
        <f>B568*'Total Transfusions'!G$13</f>
        <v>220754.79943109452</v>
      </c>
      <c r="L568" s="121">
        <f>B568*'Total Transfusions'!G$17</f>
        <v>62471.870012232583</v>
      </c>
    </row>
    <row r="569" spans="1:12">
      <c r="A569" s="61">
        <v>192.0514504306</v>
      </c>
      <c r="B569" s="61">
        <v>6.2157265318029999</v>
      </c>
      <c r="D569" s="61">
        <v>115.1271039447</v>
      </c>
      <c r="E569" s="61">
        <v>2.7979090440809999</v>
      </c>
      <c r="G569" s="1">
        <f t="shared" si="8"/>
        <v>0.56069749059820184</v>
      </c>
      <c r="J569" s="121">
        <f>B569*'Total Transfusions'!G$6</f>
        <v>42509.030192633305</v>
      </c>
      <c r="K569" s="121">
        <f>B569*'Total Transfusions'!G$13</f>
        <v>216273.22453122766</v>
      </c>
      <c r="L569" s="121">
        <f>B569*'Total Transfusions'!G$17</f>
        <v>61203.619603561601</v>
      </c>
    </row>
    <row r="570" spans="1:12">
      <c r="A570" s="61">
        <v>192.3306973304</v>
      </c>
      <c r="B570" s="61">
        <v>6.1477829827520001</v>
      </c>
      <c r="D570" s="61">
        <v>115.3631861284</v>
      </c>
      <c r="E570" s="61">
        <v>2.7760708674060002</v>
      </c>
      <c r="G570" s="1">
        <f t="shared" si="8"/>
        <v>0.55456855663363414</v>
      </c>
      <c r="J570" s="121">
        <f>B570*'Total Transfusions'!G$6</f>
        <v>42044.367797461004</v>
      </c>
      <c r="K570" s="121">
        <f>B570*'Total Transfusions'!G$13</f>
        <v>213909.16131767232</v>
      </c>
      <c r="L570" s="121">
        <f>B570*'Total Transfusions'!G$17</f>
        <v>60534.608328796414</v>
      </c>
    </row>
    <row r="571" spans="1:12">
      <c r="A571" s="61">
        <v>192.70617871959999</v>
      </c>
      <c r="B571" s="61">
        <v>6.077190959877</v>
      </c>
      <c r="D571" s="61">
        <v>115.59926831200001</v>
      </c>
      <c r="E571" s="61">
        <v>2.754232690731</v>
      </c>
      <c r="G571" s="1">
        <f t="shared" si="8"/>
        <v>0.54820071373067714</v>
      </c>
      <c r="J571" s="121">
        <f>B571*'Total Transfusions'!G$6</f>
        <v>41561.592627672122</v>
      </c>
      <c r="K571" s="121">
        <f>B571*'Total Transfusions'!G$13</f>
        <v>211452.94572722711</v>
      </c>
      <c r="L571" s="121">
        <f>B571*'Total Transfusions'!G$17</f>
        <v>59839.518656980654</v>
      </c>
    </row>
    <row r="572" spans="1:12">
      <c r="A572" s="61">
        <v>193.5284922331</v>
      </c>
      <c r="B572" s="61">
        <v>5.9894918879850003</v>
      </c>
      <c r="D572" s="61">
        <v>115.6007071626</v>
      </c>
      <c r="E572" s="61">
        <v>2.7233053080239999</v>
      </c>
      <c r="G572" s="1">
        <f t="shared" si="8"/>
        <v>0.54028970778695651</v>
      </c>
      <c r="J572" s="121">
        <f>B572*'Total Transfusions'!G$6</f>
        <v>40961.823240159902</v>
      </c>
      <c r="K572" s="121">
        <f>B572*'Total Transfusions'!G$13</f>
        <v>208401.49856824521</v>
      </c>
      <c r="L572" s="121">
        <f>B572*'Total Transfusions'!G$17</f>
        <v>58975.983138131764</v>
      </c>
    </row>
    <row r="573" spans="1:12">
      <c r="A573" s="61">
        <v>193.95984106290001</v>
      </c>
      <c r="B573" s="61">
        <v>5.9763568577169996</v>
      </c>
      <c r="D573" s="61">
        <v>116.5411620686</v>
      </c>
      <c r="E573" s="61">
        <v>2.7192186316879998</v>
      </c>
      <c r="G573" s="1">
        <f t="shared" si="8"/>
        <v>0.53910484573221251</v>
      </c>
      <c r="J573" s="121">
        <f>B573*'Total Transfusions'!G$6</f>
        <v>40871.99345189835</v>
      </c>
      <c r="K573" s="121">
        <f>B573*'Total Transfusions'!G$13</f>
        <v>207944.47148768738</v>
      </c>
      <c r="L573" s="121">
        <f>B573*'Total Transfusions'!G$17</f>
        <v>58846.648072972326</v>
      </c>
    </row>
    <row r="574" spans="1:12">
      <c r="A574" s="61">
        <v>194.50503739109999</v>
      </c>
      <c r="B574" s="61">
        <v>5.9785346426209998</v>
      </c>
      <c r="D574" s="61">
        <v>117.0073496717</v>
      </c>
      <c r="E574" s="61">
        <v>2.8040098680410002</v>
      </c>
      <c r="G574" s="1">
        <f t="shared" si="8"/>
        <v>0.53930129557994755</v>
      </c>
      <c r="J574" s="121">
        <f>B574*'Total Transfusions'!G$6</f>
        <v>40886.887209492663</v>
      </c>
      <c r="K574" s="121">
        <f>B574*'Total Transfusions'!G$13</f>
        <v>208020.24646927862</v>
      </c>
      <c r="L574" s="121">
        <f>B574*'Total Transfusions'!G$17</f>
        <v>58868.091796109249</v>
      </c>
    </row>
    <row r="575" spans="1:12">
      <c r="A575" s="61">
        <v>194.94655100840001</v>
      </c>
      <c r="B575" s="61">
        <v>5.9981579460330003</v>
      </c>
      <c r="D575" s="61">
        <v>117.00823511820001</v>
      </c>
      <c r="E575" s="61">
        <v>2.7849776325289999</v>
      </c>
      <c r="G575" s="1">
        <f t="shared" si="8"/>
        <v>0.54107144053791179</v>
      </c>
      <c r="J575" s="121">
        <f>B575*'Total Transfusions'!G$6</f>
        <v>41021.089960040306</v>
      </c>
      <c r="K575" s="121">
        <f>B575*'Total Transfusions'!G$13</f>
        <v>208703.02990306602</v>
      </c>
      <c r="L575" s="121">
        <f>B575*'Total Transfusions'!G$17</f>
        <v>59061.314131623578</v>
      </c>
    </row>
    <row r="576" spans="1:12">
      <c r="A576" s="61">
        <v>195.65996564790001</v>
      </c>
      <c r="B576" s="61">
        <v>6.0461223696440003</v>
      </c>
      <c r="D576" s="61">
        <v>117.0089545435</v>
      </c>
      <c r="E576" s="61">
        <v>2.7695139411760001</v>
      </c>
      <c r="G576" s="1">
        <f t="shared" si="8"/>
        <v>0.54539813216745425</v>
      </c>
      <c r="J576" s="121">
        <f>B576*'Total Transfusions'!G$6</f>
        <v>41349.116156337717</v>
      </c>
      <c r="K576" s="121">
        <f>B576*'Total Transfusions'!G$13</f>
        <v>210371.92902596932</v>
      </c>
      <c r="L576" s="121">
        <f>B576*'Total Transfusions'!G$17</f>
        <v>59533.599442467232</v>
      </c>
    </row>
    <row r="577" spans="1:12">
      <c r="A577" s="61">
        <v>196.1762942782</v>
      </c>
      <c r="B577" s="61">
        <v>6.1080447474030004</v>
      </c>
      <c r="D577" s="61">
        <v>117.1821146824</v>
      </c>
      <c r="E577" s="61">
        <v>2.8369960963919998</v>
      </c>
      <c r="G577" s="1">
        <f t="shared" si="8"/>
        <v>0.55098391874344022</v>
      </c>
      <c r="J577" s="121">
        <f>B577*'Total Transfusions'!G$6</f>
        <v>41772.600074474867</v>
      </c>
      <c r="K577" s="121">
        <f>B577*'Total Transfusions'!G$13</f>
        <v>212526.48847128247</v>
      </c>
      <c r="L577" s="121">
        <f>B577*'Total Transfusions'!G$17</f>
        <v>60143.322800455848</v>
      </c>
    </row>
    <row r="578" spans="1:12">
      <c r="A578" s="61">
        <v>198.1770816273</v>
      </c>
      <c r="B578" s="61">
        <v>6.0283023914390004</v>
      </c>
      <c r="D578" s="61">
        <v>117.2408861965</v>
      </c>
      <c r="E578" s="61">
        <v>2.8368893684610001</v>
      </c>
      <c r="G578" s="1">
        <f t="shared" ref="G578:G641" si="9">B578/H$98</f>
        <v>0.54379065844560759</v>
      </c>
      <c r="J578" s="121">
        <f>B578*'Total Transfusions'!G$6</f>
        <v>41227.246253009027</v>
      </c>
      <c r="K578" s="121">
        <f>B578*'Total Transfusions'!G$13</f>
        <v>209751.89142815152</v>
      </c>
      <c r="L578" s="121">
        <f>B578*'Total Transfusions'!G$17</f>
        <v>59358.133684470602</v>
      </c>
    </row>
    <row r="579" spans="1:12">
      <c r="A579" s="61">
        <v>198.40515180439999</v>
      </c>
      <c r="B579" s="61">
        <v>5.9802140852100001</v>
      </c>
      <c r="D579" s="61">
        <v>117.2976654559</v>
      </c>
      <c r="E579" s="61">
        <v>2.8796051704310002</v>
      </c>
      <c r="G579" s="1">
        <f t="shared" si="9"/>
        <v>0.53945279182747996</v>
      </c>
      <c r="J579" s="121">
        <f>B579*'Total Transfusions'!G$6</f>
        <v>40898.372829935797</v>
      </c>
      <c r="K579" s="121">
        <f>B579*'Total Transfusions'!G$13</f>
        <v>208078.68186895069</v>
      </c>
      <c r="L579" s="121">
        <f>B579*'Total Transfusions'!G$17</f>
        <v>58884.628554095187</v>
      </c>
    </row>
    <row r="580" spans="1:12">
      <c r="A580" s="61">
        <v>198.82049911889999</v>
      </c>
      <c r="B580" s="61">
        <v>5.9452912823539998</v>
      </c>
      <c r="D580" s="61">
        <v>117.3169239181</v>
      </c>
      <c r="E580" s="61">
        <v>2.886706682771</v>
      </c>
      <c r="G580" s="1">
        <f t="shared" si="9"/>
        <v>0.53630253612915935</v>
      </c>
      <c r="J580" s="121">
        <f>B580*'Total Transfusions'!G$6</f>
        <v>40659.537599102936</v>
      </c>
      <c r="K580" s="121">
        <f>B580*'Total Transfusions'!G$13</f>
        <v>206863.55968738574</v>
      </c>
      <c r="L580" s="121">
        <f>B580*'Total Transfusions'!G$17</f>
        <v>58540.758544603501</v>
      </c>
    </row>
    <row r="581" spans="1:12">
      <c r="A581" s="61">
        <v>199.12417905269999</v>
      </c>
      <c r="B581" s="61">
        <v>5.9170610039560003</v>
      </c>
      <c r="D581" s="61">
        <v>117.47198774340001</v>
      </c>
      <c r="E581" s="61">
        <v>2.922107516539</v>
      </c>
      <c r="G581" s="1">
        <f t="shared" si="9"/>
        <v>0.53375598808273894</v>
      </c>
      <c r="J581" s="121">
        <f>B581*'Total Transfusions'!G$6</f>
        <v>40466.47219466036</v>
      </c>
      <c r="K581" s="121">
        <f>B581*'Total Transfusions'!G$13</f>
        <v>205881.30068559234</v>
      </c>
      <c r="L581" s="121">
        <f>B581*'Total Transfusions'!G$17</f>
        <v>58262.786981418816</v>
      </c>
    </row>
    <row r="582" spans="1:12">
      <c r="A582" s="61">
        <v>199.60561537059999</v>
      </c>
      <c r="B582" s="61">
        <v>5.8936118828810002</v>
      </c>
      <c r="D582" s="61">
        <v>117.47198774340001</v>
      </c>
      <c r="E582" s="61">
        <v>2.922107516539</v>
      </c>
      <c r="G582" s="1">
        <f t="shared" si="9"/>
        <v>0.53164073039303605</v>
      </c>
      <c r="J582" s="121">
        <f>B582*'Total Transfusions'!G$6</f>
        <v>40306.104876267615</v>
      </c>
      <c r="K582" s="121">
        <f>B582*'Total Transfusions'!G$13</f>
        <v>205065.399760517</v>
      </c>
      <c r="L582" s="121">
        <f>B582*'Total Transfusions'!G$17</f>
        <v>58031.893444039226</v>
      </c>
    </row>
    <row r="583" spans="1:12">
      <c r="A583" s="61">
        <v>200.33123939539999</v>
      </c>
      <c r="B583" s="61">
        <v>5.8776937582419997</v>
      </c>
      <c r="D583" s="61">
        <v>117.4722367752</v>
      </c>
      <c r="E583" s="61">
        <v>2.9167547003009999</v>
      </c>
      <c r="G583" s="1">
        <f t="shared" si="9"/>
        <v>0.53020481578282108</v>
      </c>
      <c r="J583" s="121">
        <f>B583*'Total Transfusions'!G$6</f>
        <v>40197.241650476193</v>
      </c>
      <c r="K583" s="121">
        <f>B583*'Total Transfusions'!G$13</f>
        <v>204511.53624568053</v>
      </c>
      <c r="L583" s="121">
        <f>B583*'Total Transfusions'!G$17</f>
        <v>57875.154430470546</v>
      </c>
    </row>
    <row r="584" spans="1:12">
      <c r="A584" s="61">
        <v>200.84813570509999</v>
      </c>
      <c r="B584" s="61">
        <v>5.8933942118399996</v>
      </c>
      <c r="D584" s="61">
        <v>117.7831115212</v>
      </c>
      <c r="E584" s="61">
        <v>2.9714979191239999</v>
      </c>
      <c r="G584" s="1">
        <f t="shared" si="9"/>
        <v>0.53162109510087185</v>
      </c>
      <c r="J584" s="121">
        <f>B584*'Total Transfusions'!G$6</f>
        <v>40304.616235349029</v>
      </c>
      <c r="K584" s="121">
        <f>B584*'Total Transfusions'!G$13</f>
        <v>205057.82600100822</v>
      </c>
      <c r="L584" s="121">
        <f>B584*'Total Transfusions'!G$17</f>
        <v>58029.750129734137</v>
      </c>
    </row>
    <row r="585" spans="1:12">
      <c r="A585" s="61">
        <v>201.393705528</v>
      </c>
      <c r="B585" s="61">
        <v>5.9609244884750003</v>
      </c>
      <c r="D585" s="61">
        <v>117.9361830918</v>
      </c>
      <c r="E585" s="61">
        <v>3.049721282793</v>
      </c>
      <c r="G585" s="1">
        <f t="shared" si="9"/>
        <v>0.53771274930330737</v>
      </c>
      <c r="J585" s="121">
        <f>B585*'Total Transfusions'!G$6</f>
        <v>40766.452281981125</v>
      </c>
      <c r="K585" s="121">
        <f>B585*'Total Transfusions'!G$13</f>
        <v>207407.50959899317</v>
      </c>
      <c r="L585" s="121">
        <f>B585*'Total Transfusions'!G$17</f>
        <v>58694.692086518226</v>
      </c>
    </row>
    <row r="586" spans="1:12">
      <c r="A586" s="61">
        <v>201.66303230220001</v>
      </c>
      <c r="B586" s="61">
        <v>6.0120687610569998</v>
      </c>
      <c r="D586" s="61">
        <v>117.9361830918</v>
      </c>
      <c r="E586" s="61">
        <v>3.049721282793</v>
      </c>
      <c r="G586" s="1">
        <f t="shared" si="9"/>
        <v>0.54232628323992327</v>
      </c>
      <c r="J586" s="121">
        <f>B586*'Total Transfusions'!G$6</f>
        <v>41116.225299864818</v>
      </c>
      <c r="K586" s="121">
        <f>B586*'Total Transfusions'!G$13</f>
        <v>209187.05004225727</v>
      </c>
      <c r="L586" s="121">
        <f>B586*'Total Transfusions'!G$17</f>
        <v>59198.288019832493</v>
      </c>
    </row>
    <row r="587" spans="1:12">
      <c r="A587" s="61">
        <v>201.86514327219999</v>
      </c>
      <c r="B587" s="61">
        <v>6.0814449524400001</v>
      </c>
      <c r="D587" s="61">
        <v>117.9381753465</v>
      </c>
      <c r="E587" s="61">
        <v>3.0068987528919999</v>
      </c>
      <c r="G587" s="1">
        <f t="shared" si="9"/>
        <v>0.54858445052200699</v>
      </c>
      <c r="J587" s="121">
        <f>B587*'Total Transfusions'!G$6</f>
        <v>41590.685461369772</v>
      </c>
      <c r="K587" s="121">
        <f>B587*'Total Transfusions'!G$13</f>
        <v>211600.96135887122</v>
      </c>
      <c r="L587" s="121">
        <f>B587*'Total Transfusions'!G$17</f>
        <v>59881.405915258525</v>
      </c>
    </row>
    <row r="588" spans="1:12">
      <c r="A588" s="61">
        <v>202.03424896449999</v>
      </c>
      <c r="B588" s="61">
        <v>6.114743351774</v>
      </c>
      <c r="D588" s="61">
        <v>117.9381753465</v>
      </c>
      <c r="E588" s="61">
        <v>3.0068987528919999</v>
      </c>
      <c r="G588" s="1">
        <f t="shared" si="9"/>
        <v>0.55158817484159905</v>
      </c>
      <c r="J588" s="121">
        <f>B588*'Total Transfusions'!G$6</f>
        <v>41818.411481073665</v>
      </c>
      <c r="K588" s="121">
        <f>B588*'Total Transfusions'!G$13</f>
        <v>212759.56319871178</v>
      </c>
      <c r="L588" s="121">
        <f>B588*'Total Transfusions'!G$17</f>
        <v>60209.281113084267</v>
      </c>
    </row>
    <row r="589" spans="1:12">
      <c r="A589" s="61">
        <v>202.41584930970001</v>
      </c>
      <c r="B589" s="61">
        <v>6.1706983408560001</v>
      </c>
      <c r="D589" s="61">
        <v>117.9384243783</v>
      </c>
      <c r="E589" s="61">
        <v>3.0015459366539998</v>
      </c>
      <c r="G589" s="1">
        <f t="shared" si="9"/>
        <v>0.55663566555796218</v>
      </c>
      <c r="J589" s="121">
        <f>B589*'Total Transfusions'!G$6</f>
        <v>42201.084738680001</v>
      </c>
      <c r="K589" s="121">
        <f>B589*'Total Transfusions'!G$13</f>
        <v>214706.49021608548</v>
      </c>
      <c r="L589" s="121">
        <f>B589*'Total Transfusions'!G$17</f>
        <v>60760.246128867031</v>
      </c>
    </row>
    <row r="590" spans="1:12">
      <c r="A590" s="61">
        <v>202.91426608699999</v>
      </c>
      <c r="B590" s="61">
        <v>6.2368056958790001</v>
      </c>
      <c r="D590" s="61">
        <v>118.17027302069999</v>
      </c>
      <c r="E590" s="61">
        <v>3.0707056360189999</v>
      </c>
      <c r="G590" s="1">
        <f t="shared" si="9"/>
        <v>0.56259896331275072</v>
      </c>
      <c r="J590" s="121">
        <f>B590*'Total Transfusions'!G$6</f>
        <v>42653.189498477521</v>
      </c>
      <c r="K590" s="121">
        <f>B590*'Total Transfusions'!G$13</f>
        <v>217006.66393880357</v>
      </c>
      <c r="L590" s="121">
        <f>B590*'Total Transfusions'!G$17</f>
        <v>61411.177180792132</v>
      </c>
    </row>
    <row r="591" spans="1:12">
      <c r="A591" s="61">
        <v>204.6976636185</v>
      </c>
      <c r="B591" s="61">
        <v>6.2337796044209997</v>
      </c>
      <c r="D591" s="61">
        <v>118.4003784402</v>
      </c>
      <c r="E591" s="61">
        <v>3.177335049047</v>
      </c>
      <c r="G591" s="1">
        <f t="shared" si="9"/>
        <v>0.56232599089703383</v>
      </c>
      <c r="J591" s="121">
        <f>B591*'Total Transfusions'!G$6</f>
        <v>42632.494216518819</v>
      </c>
      <c r="K591" s="121">
        <f>B591*'Total Transfusions'!G$13</f>
        <v>216901.3725373882</v>
      </c>
      <c r="L591" s="121">
        <f>B591*'Total Transfusions'!G$17</f>
        <v>61381.380543257736</v>
      </c>
    </row>
    <row r="592" spans="1:12">
      <c r="A592" s="61">
        <v>205.21944368230001</v>
      </c>
      <c r="B592" s="61">
        <v>6.1746750704620004</v>
      </c>
      <c r="D592" s="61">
        <v>118.4003784402</v>
      </c>
      <c r="E592" s="61">
        <v>3.177335049047</v>
      </c>
      <c r="G592" s="1">
        <f t="shared" si="9"/>
        <v>0.55699439149280872</v>
      </c>
      <c r="J592" s="121">
        <f>B592*'Total Transfusions'!G$6</f>
        <v>42228.281385447597</v>
      </c>
      <c r="K592" s="121">
        <f>B592*'Total Transfusions'!G$13</f>
        <v>214844.85861607507</v>
      </c>
      <c r="L592" s="121">
        <f>B592*'Total Transfusions'!G$17</f>
        <v>60799.403296549128</v>
      </c>
    </row>
    <row r="593" spans="1:12">
      <c r="A593" s="61">
        <v>205.7723747947</v>
      </c>
      <c r="B593" s="61">
        <v>6.1281680917200001</v>
      </c>
      <c r="D593" s="61">
        <v>118.4023706949</v>
      </c>
      <c r="E593" s="61">
        <v>3.1345125191459999</v>
      </c>
      <c r="G593" s="1">
        <f t="shared" si="9"/>
        <v>0.5527991705250711</v>
      </c>
      <c r="J593" s="121">
        <f>B593*'Total Transfusions'!G$6</f>
        <v>41910.222578742279</v>
      </c>
      <c r="K593" s="121">
        <f>B593*'Total Transfusions'!G$13</f>
        <v>213226.67058861369</v>
      </c>
      <c r="L593" s="121">
        <f>B593*'Total Transfusions'!G$17</f>
        <v>60341.46882641557</v>
      </c>
    </row>
    <row r="594" spans="1:12">
      <c r="A594" s="61">
        <v>206.48217368740001</v>
      </c>
      <c r="B594" s="61">
        <v>6.0729805115659996</v>
      </c>
      <c r="D594" s="61">
        <v>118.4023706949</v>
      </c>
      <c r="E594" s="61">
        <v>3.1345125191459999</v>
      </c>
      <c r="G594" s="1">
        <f t="shared" si="9"/>
        <v>0.54782090490379387</v>
      </c>
      <c r="J594" s="121">
        <f>B594*'Total Transfusions'!G$6</f>
        <v>41532.797590847214</v>
      </c>
      <c r="K594" s="121">
        <f>B594*'Total Transfusions'!G$13</f>
        <v>211306.44519695395</v>
      </c>
      <c r="L594" s="121">
        <f>B594*'Total Transfusions'!G$17</f>
        <v>59798.060160460831</v>
      </c>
    </row>
    <row r="595" spans="1:12">
      <c r="A595" s="61">
        <v>207.2957166974</v>
      </c>
      <c r="B595" s="61">
        <v>6.0129016034180003</v>
      </c>
      <c r="D595" s="61">
        <v>118.4023706949</v>
      </c>
      <c r="E595" s="61">
        <v>3.1345125191459999</v>
      </c>
      <c r="G595" s="1">
        <f t="shared" si="9"/>
        <v>0.54240141084077376</v>
      </c>
      <c r="J595" s="121">
        <f>B595*'Total Transfusions'!G$6</f>
        <v>41121.921065418268</v>
      </c>
      <c r="K595" s="121">
        <f>B595*'Total Transfusions'!G$13</f>
        <v>209216.02839290028</v>
      </c>
      <c r="L595" s="121">
        <f>B595*'Total Transfusions'!G$17</f>
        <v>59206.488664888479</v>
      </c>
    </row>
    <row r="596" spans="1:12">
      <c r="A596" s="61">
        <v>207.78940519049999</v>
      </c>
      <c r="B596" s="61">
        <v>5.9743637041540003</v>
      </c>
      <c r="D596" s="61">
        <v>118.4043629496</v>
      </c>
      <c r="E596" s="61">
        <v>3.0916899892449998</v>
      </c>
      <c r="G596" s="1">
        <f t="shared" si="9"/>
        <v>0.53892505078862341</v>
      </c>
      <c r="J596" s="121">
        <f>B596*'Total Transfusions'!G$6</f>
        <v>40858.362378434198</v>
      </c>
      <c r="K596" s="121">
        <f>B596*'Total Transfusions'!G$13</f>
        <v>207875.1206650844</v>
      </c>
      <c r="L596" s="121">
        <f>B596*'Total Transfusions'!G$17</f>
        <v>58827.022336245151</v>
      </c>
    </row>
    <row r="597" spans="1:12">
      <c r="A597" s="61">
        <v>208.87969189099999</v>
      </c>
      <c r="B597" s="61">
        <v>5.896602720942</v>
      </c>
      <c r="D597" s="61">
        <v>118.4043629496</v>
      </c>
      <c r="E597" s="61">
        <v>3.0916899892449998</v>
      </c>
      <c r="G597" s="1">
        <f t="shared" si="9"/>
        <v>0.53191052273139072</v>
      </c>
      <c r="J597" s="121">
        <f>B597*'Total Transfusions'!G$6</f>
        <v>40326.55906207933</v>
      </c>
      <c r="K597" s="121">
        <f>B597*'Total Transfusions'!G$13</f>
        <v>205169.46453688602</v>
      </c>
      <c r="L597" s="121">
        <f>B597*'Total Transfusions'!G$17</f>
        <v>58061.342956343971</v>
      </c>
    </row>
    <row r="598" spans="1:12">
      <c r="A598" s="61">
        <v>209.26741119210001</v>
      </c>
      <c r="B598" s="61">
        <v>5.8764875392210003</v>
      </c>
      <c r="D598" s="61">
        <v>118.63446836910001</v>
      </c>
      <c r="E598" s="61">
        <v>3.1983194022729999</v>
      </c>
      <c r="G598" s="1">
        <f t="shared" si="9"/>
        <v>0.53009600726707873</v>
      </c>
      <c r="J598" s="121">
        <f>B598*'Total Transfusions'!G$6</f>
        <v>40188.99238138106</v>
      </c>
      <c r="K598" s="121">
        <f>B598*'Total Transfusions'!G$13</f>
        <v>204469.56643316906</v>
      </c>
      <c r="L598" s="121">
        <f>B598*'Total Transfusions'!G$17</f>
        <v>57863.27730400076</v>
      </c>
    </row>
    <row r="599" spans="1:12">
      <c r="A599" s="61">
        <v>210.42994329320001</v>
      </c>
      <c r="B599" s="61">
        <v>5.8204228213529996</v>
      </c>
      <c r="D599" s="61">
        <v>118.868558298</v>
      </c>
      <c r="E599" s="61">
        <v>3.2193037554989998</v>
      </c>
      <c r="G599" s="1">
        <f t="shared" si="9"/>
        <v>0.52503861832648679</v>
      </c>
      <c r="J599" s="121">
        <f>B599*'Total Transfusions'!G$6</f>
        <v>39805.568694319176</v>
      </c>
      <c r="K599" s="121">
        <f>B599*'Total Transfusions'!G$13</f>
        <v>202518.82145529616</v>
      </c>
      <c r="L599" s="121">
        <f>B599*'Total Transfusions'!G$17</f>
        <v>57311.231835459403</v>
      </c>
    </row>
    <row r="600" spans="1:12">
      <c r="A600" s="61">
        <v>210.82732776349999</v>
      </c>
      <c r="B600" s="61">
        <v>5.8081605393239997</v>
      </c>
      <c r="D600" s="61">
        <v>118.868558298</v>
      </c>
      <c r="E600" s="61">
        <v>3.2193037554989998</v>
      </c>
      <c r="G600" s="1">
        <f t="shared" si="9"/>
        <v>0.52393248363290124</v>
      </c>
      <c r="J600" s="121">
        <f>B600*'Total Transfusions'!G$6</f>
        <v>39721.707585833414</v>
      </c>
      <c r="K600" s="121">
        <f>B600*'Total Transfusions'!G$13</f>
        <v>202092.16123127341</v>
      </c>
      <c r="L600" s="121">
        <f>B600*'Total Transfusions'!G$17</f>
        <v>57190.490351590292</v>
      </c>
    </row>
    <row r="601" spans="1:12">
      <c r="A601" s="61">
        <v>211.3350002343</v>
      </c>
      <c r="B601" s="61">
        <v>5.7950925271280003</v>
      </c>
      <c r="D601" s="61">
        <v>119.6438774243</v>
      </c>
      <c r="E601" s="61">
        <v>3.3963079243380001</v>
      </c>
      <c r="G601" s="1">
        <f t="shared" si="9"/>
        <v>0.52275366702829129</v>
      </c>
      <c r="J601" s="121">
        <f>B601*'Total Transfusions'!G$6</f>
        <v>39632.336130677664</v>
      </c>
      <c r="K601" s="121">
        <f>B601*'Total Transfusions'!G$13</f>
        <v>201637.46601239892</v>
      </c>
      <c r="L601" s="121">
        <f>B601*'Total Transfusions'!G$17</f>
        <v>57061.815184926119</v>
      </c>
    </row>
    <row r="602" spans="1:12">
      <c r="A602" s="61">
        <v>212.07329244729999</v>
      </c>
      <c r="B602" s="61">
        <v>5.7725295028970001</v>
      </c>
      <c r="D602" s="61">
        <v>119.79894124960001</v>
      </c>
      <c r="E602" s="61">
        <v>3.4317087581060002</v>
      </c>
      <c r="G602" s="1">
        <f t="shared" si="9"/>
        <v>0.52071834082758106</v>
      </c>
      <c r="J602" s="121">
        <f>B602*'Total Transfusions'!G$6</f>
        <v>39478.028782475449</v>
      </c>
      <c r="K602" s="121">
        <f>B602*'Total Transfusions'!G$13</f>
        <v>200852.3964021696</v>
      </c>
      <c r="L602" s="121">
        <f>B602*'Total Transfusions'!G$17</f>
        <v>56839.646666881701</v>
      </c>
    </row>
    <row r="603" spans="1:12">
      <c r="A603" s="61">
        <v>212.6178177212</v>
      </c>
      <c r="B603" s="61">
        <v>5.7518447689399999</v>
      </c>
      <c r="D603" s="61">
        <v>120.1751453481</v>
      </c>
      <c r="E603" s="61">
        <v>3.2050368765020001</v>
      </c>
      <c r="G603" s="1">
        <f t="shared" si="9"/>
        <v>0.51885244818187981</v>
      </c>
      <c r="J603" s="121">
        <f>B603*'Total Transfusions'!G$6</f>
        <v>39336.566963683093</v>
      </c>
      <c r="K603" s="121">
        <f>B603*'Total Transfusions'!G$13</f>
        <v>200132.68100147397</v>
      </c>
      <c r="L603" s="121">
        <f>B603*'Total Transfusions'!G$17</f>
        <v>56635.972875535233</v>
      </c>
    </row>
    <row r="604" spans="1:12">
      <c r="A604" s="61">
        <v>213.07729568779999</v>
      </c>
      <c r="B604" s="61">
        <v>5.7292824470359998</v>
      </c>
      <c r="D604" s="61">
        <v>120.75223513029999</v>
      </c>
      <c r="E604" s="61">
        <v>3.151654666852</v>
      </c>
      <c r="G604" s="1">
        <f t="shared" si="9"/>
        <v>0.51681718533546694</v>
      </c>
      <c r="J604" s="121">
        <f>B604*'Total Transfusions'!G$6</f>
        <v>39182.264418658669</v>
      </c>
      <c r="K604" s="121">
        <f>B604*'Total Transfusions'!G$13</f>
        <v>199347.63582837587</v>
      </c>
      <c r="L604" s="121">
        <f>B604*'Total Transfusions'!G$17</f>
        <v>56413.811273006533</v>
      </c>
    </row>
    <row r="605" spans="1:12">
      <c r="A605" s="61">
        <v>213.84244331869999</v>
      </c>
      <c r="B605" s="61">
        <v>5.6835219244759996</v>
      </c>
      <c r="D605" s="61">
        <v>121.1300994411</v>
      </c>
      <c r="E605" s="61">
        <v>3.1138587488449998</v>
      </c>
      <c r="G605" s="1">
        <f t="shared" si="9"/>
        <v>0.51268929939380337</v>
      </c>
      <c r="J605" s="121">
        <f>B605*'Total Transfusions'!G$6</f>
        <v>38869.310586925429</v>
      </c>
      <c r="K605" s="121">
        <f>B605*'Total Transfusions'!G$13</f>
        <v>197755.42038587725</v>
      </c>
      <c r="L605" s="121">
        <f>B605*'Total Transfusions'!G$17</f>
        <v>55963.226839908886</v>
      </c>
    </row>
    <row r="606" spans="1:12">
      <c r="A606" s="61">
        <v>215.49442236389999</v>
      </c>
      <c r="B606" s="61">
        <v>5.6908309404540001</v>
      </c>
      <c r="D606" s="61">
        <v>121.56396824550001</v>
      </c>
      <c r="E606" s="61">
        <v>3.1073616632330001</v>
      </c>
      <c r="G606" s="1">
        <f t="shared" si="9"/>
        <v>0.51334861844470414</v>
      </c>
      <c r="J606" s="121">
        <f>B606*'Total Transfusions'!G$6</f>
        <v>38919.296566729652</v>
      </c>
      <c r="K606" s="121">
        <f>B606*'Total Transfusions'!G$13</f>
        <v>198009.73409250905</v>
      </c>
      <c r="L606" s="121">
        <f>B606*'Total Transfusions'!G$17</f>
        <v>56035.195616415556</v>
      </c>
    </row>
    <row r="607" spans="1:12">
      <c r="A607" s="61">
        <v>215.49442236389999</v>
      </c>
      <c r="B607" s="61">
        <v>5.6908309404540001</v>
      </c>
      <c r="D607" s="61">
        <v>122.16773210469999</v>
      </c>
      <c r="E607" s="61">
        <v>3.0420368717519999</v>
      </c>
      <c r="G607" s="1">
        <f t="shared" si="9"/>
        <v>0.51334861844470414</v>
      </c>
      <c r="J607" s="121">
        <f>B607*'Total Transfusions'!G$6</f>
        <v>38919.296566729652</v>
      </c>
      <c r="K607" s="121">
        <f>B607*'Total Transfusions'!G$13</f>
        <v>198009.73409250905</v>
      </c>
      <c r="L607" s="121">
        <f>B607*'Total Transfusions'!G$17</f>
        <v>56035.195616415556</v>
      </c>
    </row>
    <row r="608" spans="1:12">
      <c r="A608" s="61">
        <v>216.0537252817</v>
      </c>
      <c r="B608" s="61">
        <v>5.7700501950099996</v>
      </c>
      <c r="D608" s="61">
        <v>122.16972435949999</v>
      </c>
      <c r="E608" s="61">
        <v>2.9992143418510002</v>
      </c>
      <c r="G608" s="1">
        <f t="shared" si="9"/>
        <v>0.5204946917169665</v>
      </c>
      <c r="J608" s="121">
        <f>B608*'Total Transfusions'!G$6</f>
        <v>39461.072924896114</v>
      </c>
      <c r="K608" s="121">
        <f>B608*'Total Transfusions'!G$13</f>
        <v>200766.13007295068</v>
      </c>
      <c r="L608" s="121">
        <f>B608*'Total Transfusions'!G$17</f>
        <v>56815.233974975177</v>
      </c>
    </row>
    <row r="609" spans="1:12">
      <c r="A609" s="61">
        <v>216.18071890300001</v>
      </c>
      <c r="B609" s="61">
        <v>5.7899791035029997</v>
      </c>
      <c r="D609" s="61">
        <v>122.6428848541</v>
      </c>
      <c r="E609" s="61">
        <v>2.934126723551</v>
      </c>
      <c r="G609" s="1">
        <f t="shared" si="9"/>
        <v>0.52229240416863465</v>
      </c>
      <c r="J609" s="121">
        <f>B609*'Total Transfusions'!G$6</f>
        <v>39597.3656926845</v>
      </c>
      <c r="K609" s="121">
        <f>B609*'Total Transfusions'!G$13</f>
        <v>201459.54688900849</v>
      </c>
      <c r="L609" s="121">
        <f>B609*'Total Transfusions'!G$17</f>
        <v>57011.465473944612</v>
      </c>
    </row>
    <row r="610" spans="1:12">
      <c r="A610" s="61">
        <v>216.26508632630001</v>
      </c>
      <c r="B610" s="61">
        <v>5.8032695256439997</v>
      </c>
      <c r="D610" s="61">
        <v>123.0207491649</v>
      </c>
      <c r="E610" s="61">
        <v>2.8963308055439998</v>
      </c>
      <c r="G610" s="1">
        <f t="shared" si="9"/>
        <v>0.5234912835442509</v>
      </c>
      <c r="J610" s="121">
        <f>B610*'Total Transfusions'!G$6</f>
        <v>39688.25819787661</v>
      </c>
      <c r="K610" s="121">
        <f>B610*'Total Transfusions'!G$13</f>
        <v>201921.98075528437</v>
      </c>
      <c r="L610" s="121">
        <f>B610*'Total Transfusions'!G$17</f>
        <v>57142.330616889143</v>
      </c>
    </row>
    <row r="611" spans="1:12">
      <c r="A611" s="61">
        <v>217.13101130780001</v>
      </c>
      <c r="B611" s="61">
        <v>5.8958149705530003</v>
      </c>
      <c r="D611" s="61">
        <v>123.4546179693</v>
      </c>
      <c r="E611" s="61">
        <v>2.8898337199320001</v>
      </c>
      <c r="G611" s="1">
        <f t="shared" si="9"/>
        <v>0.53183946270903137</v>
      </c>
      <c r="J611" s="121">
        <f>B611*'Total Transfusions'!G$6</f>
        <v>40321.171678175146</v>
      </c>
      <c r="K611" s="121">
        <f>B611*'Total Transfusions'!G$13</f>
        <v>205142.05513978933</v>
      </c>
      <c r="L611" s="121">
        <f>B611*'Total Transfusions'!G$17</f>
        <v>58053.586312787629</v>
      </c>
    </row>
    <row r="612" spans="1:12">
      <c r="A612" s="61">
        <v>218.65657828529999</v>
      </c>
      <c r="B612" s="61">
        <v>5.8587442837010002</v>
      </c>
      <c r="D612" s="61">
        <v>124.0534011917</v>
      </c>
      <c r="E612" s="61">
        <v>2.931565253204</v>
      </c>
      <c r="G612" s="1">
        <f t="shared" si="9"/>
        <v>0.52849545441228296</v>
      </c>
      <c r="J612" s="121">
        <f>B612*'Total Transfusions'!G$6</f>
        <v>40067.647180501306</v>
      </c>
      <c r="K612" s="121">
        <f>B612*'Total Transfusions'!G$13</f>
        <v>203852.19836439096</v>
      </c>
      <c r="L612" s="121">
        <f>B612*'Total Transfusions'!G$17</f>
        <v>57688.567001702453</v>
      </c>
    </row>
    <row r="613" spans="1:12">
      <c r="A613" s="61">
        <v>218.73739176949999</v>
      </c>
      <c r="B613" s="61">
        <v>5.8422320420669998</v>
      </c>
      <c r="D613" s="61">
        <v>124.2864949933</v>
      </c>
      <c r="E613" s="61">
        <v>2.9739608713810002</v>
      </c>
      <c r="G613" s="1">
        <f t="shared" si="9"/>
        <v>0.52700594672545598</v>
      </c>
      <c r="J613" s="121">
        <f>B613*'Total Transfusions'!G$6</f>
        <v>39954.720819507718</v>
      </c>
      <c r="K613" s="121">
        <f>B613*'Total Transfusions'!G$13</f>
        <v>203277.6628335641</v>
      </c>
      <c r="L613" s="121">
        <f>B613*'Total Transfusions'!G$17</f>
        <v>57525.977970380271</v>
      </c>
    </row>
    <row r="614" spans="1:12">
      <c r="A614" s="61">
        <v>218.85219945349999</v>
      </c>
      <c r="B614" s="61">
        <v>5.8193966928430001</v>
      </c>
      <c r="D614" s="61">
        <v>124.5185926675</v>
      </c>
      <c r="E614" s="61">
        <v>3.0377677545080002</v>
      </c>
      <c r="G614" s="1">
        <f t="shared" si="9"/>
        <v>0.5249460551035644</v>
      </c>
      <c r="J614" s="121">
        <f>B614*'Total Transfusions'!G$6</f>
        <v>39798.551054854201</v>
      </c>
      <c r="K614" s="121">
        <f>B614*'Total Transfusions'!G$13</f>
        <v>202483.11780577013</v>
      </c>
      <c r="L614" s="121">
        <f>B614*'Total Transfusions'!G$17</f>
        <v>57301.127983774641</v>
      </c>
    </row>
    <row r="615" spans="1:12">
      <c r="A615" s="61">
        <v>219.17251752749999</v>
      </c>
      <c r="B615" s="61">
        <v>5.7733775319890004</v>
      </c>
      <c r="D615" s="61">
        <v>124.5197880203</v>
      </c>
      <c r="E615" s="61">
        <v>3.0120742365669999</v>
      </c>
      <c r="G615" s="1">
        <f t="shared" si="9"/>
        <v>0.52079483836675144</v>
      </c>
      <c r="J615" s="121">
        <f>B615*'Total Transfusions'!G$6</f>
        <v>39483.828409291658</v>
      </c>
      <c r="K615" s="121">
        <f>B615*'Total Transfusions'!G$13</f>
        <v>200881.90316783646</v>
      </c>
      <c r="L615" s="121">
        <f>B615*'Total Transfusions'!G$17</f>
        <v>56847.996849228679</v>
      </c>
    </row>
    <row r="616" spans="1:12">
      <c r="A616" s="61">
        <v>219.62012842799999</v>
      </c>
      <c r="B616" s="61">
        <v>5.6605794487600001</v>
      </c>
      <c r="D616" s="61">
        <v>124.5205849222</v>
      </c>
      <c r="E616" s="61">
        <v>2.9949452246070001</v>
      </c>
      <c r="G616" s="1">
        <f t="shared" si="9"/>
        <v>0.51061974429091195</v>
      </c>
      <c r="J616" s="121">
        <f>B616*'Total Transfusions'!G$6</f>
        <v>38712.408189769565</v>
      </c>
      <c r="K616" s="121">
        <f>B616*'Total Transfusions'!G$13</f>
        <v>196957.14794315616</v>
      </c>
      <c r="L616" s="121">
        <f>B616*'Total Transfusions'!G$17</f>
        <v>55737.322024228604</v>
      </c>
    </row>
    <row r="617" spans="1:12">
      <c r="A617" s="61">
        <v>219.89937532779999</v>
      </c>
      <c r="B617" s="61">
        <v>5.5926358997090002</v>
      </c>
      <c r="D617" s="61">
        <v>124.75268259640001</v>
      </c>
      <c r="E617" s="61">
        <v>3.0587521077340001</v>
      </c>
      <c r="G617" s="1">
        <f t="shared" si="9"/>
        <v>0.50449081032634424</v>
      </c>
      <c r="J617" s="121">
        <f>B617*'Total Transfusions'!G$6</f>
        <v>38247.745794597264</v>
      </c>
      <c r="K617" s="121">
        <f>B617*'Total Transfusions'!G$13</f>
        <v>194593.08472960081</v>
      </c>
      <c r="L617" s="121">
        <f>B617*'Total Transfusions'!G$17</f>
        <v>55068.310749463417</v>
      </c>
    </row>
    <row r="618" spans="1:12">
      <c r="A618" s="61">
        <v>220.24252359740001</v>
      </c>
      <c r="B618" s="61">
        <v>5.5248228956260004</v>
      </c>
      <c r="D618" s="61">
        <v>124.9867725254</v>
      </c>
      <c r="E618" s="61">
        <v>3.07973646096</v>
      </c>
      <c r="G618" s="1">
        <f t="shared" si="9"/>
        <v>0.49837365233608849</v>
      </c>
      <c r="J618" s="121">
        <f>B618*'Total Transfusions'!G$6</f>
        <v>37783.97618966562</v>
      </c>
      <c r="K618" s="121">
        <f>B618*'Total Transfusions'!G$13</f>
        <v>192233.563765617</v>
      </c>
      <c r="L618" s="121">
        <f>B618*'Total Transfusions'!G$17</f>
        <v>54400.584895561224</v>
      </c>
    </row>
    <row r="619" spans="1:12">
      <c r="A619" s="61">
        <v>220.54283917519999</v>
      </c>
      <c r="B619" s="61">
        <v>5.486606968697</v>
      </c>
      <c r="D619" s="61">
        <v>125.2188701996</v>
      </c>
      <c r="E619" s="61">
        <v>3.143543344087</v>
      </c>
      <c r="G619" s="1">
        <f t="shared" si="9"/>
        <v>0.49492633620653553</v>
      </c>
      <c r="J619" s="121">
        <f>B619*'Total Transfusions'!G$6</f>
        <v>37522.619454720414</v>
      </c>
      <c r="K619" s="121">
        <f>B619*'Total Transfusions'!G$13</f>
        <v>190903.85891082711</v>
      </c>
      <c r="L619" s="121">
        <f>B619*'Total Transfusions'!G$17</f>
        <v>54024.28889177266</v>
      </c>
    </row>
    <row r="620" spans="1:12">
      <c r="A620" s="61">
        <v>220.9057665906</v>
      </c>
      <c r="B620" s="61">
        <v>5.4666766587040003</v>
      </c>
      <c r="D620" s="61">
        <v>125.2198663269</v>
      </c>
      <c r="E620" s="61">
        <v>3.1221320791360001</v>
      </c>
      <c r="G620" s="1">
        <f t="shared" si="9"/>
        <v>0.49312849733078346</v>
      </c>
      <c r="J620" s="121">
        <f>B620*'Total Transfusions'!G$6</f>
        <v>37386.31710214648</v>
      </c>
      <c r="K620" s="121">
        <f>B620*'Total Transfusions'!G$13</f>
        <v>190210.39333024877</v>
      </c>
      <c r="L620" s="121">
        <f>B620*'Total Transfusions'!G$17</f>
        <v>53828.043592827889</v>
      </c>
    </row>
    <row r="621" spans="1:12">
      <c r="A621" s="61">
        <v>221.52524767040001</v>
      </c>
      <c r="B621" s="61">
        <v>5.4554232841910002</v>
      </c>
      <c r="D621" s="61">
        <v>125.2208624543</v>
      </c>
      <c r="E621" s="61">
        <v>3.1007208141859999</v>
      </c>
      <c r="G621" s="1">
        <f t="shared" si="9"/>
        <v>0.49211337241852793</v>
      </c>
      <c r="J621" s="121">
        <f>B621*'Total Transfusions'!G$6</f>
        <v>37309.355859644165</v>
      </c>
      <c r="K621" s="121">
        <f>B621*'Total Transfusions'!G$13</f>
        <v>189818.83755952248</v>
      </c>
      <c r="L621" s="121">
        <f>B621*'Total Transfusions'!G$17</f>
        <v>53717.23639282865</v>
      </c>
    </row>
    <row r="622" spans="1:12">
      <c r="A622" s="61">
        <v>222.07994872879999</v>
      </c>
      <c r="B622" s="61">
        <v>5.4764804349379999</v>
      </c>
      <c r="D622" s="61">
        <v>125.4529601285</v>
      </c>
      <c r="E622" s="61">
        <v>3.1645276973129999</v>
      </c>
      <c r="G622" s="1">
        <f t="shared" si="9"/>
        <v>0.49401285939283113</v>
      </c>
      <c r="J622" s="121">
        <f>B622*'Total Transfusions'!G$6</f>
        <v>37453.364617477244</v>
      </c>
      <c r="K622" s="121">
        <f>B622*'Total Transfusions'!G$13</f>
        <v>190551.51102387012</v>
      </c>
      <c r="L622" s="121">
        <f>B622*'Total Transfusions'!G$17</f>
        <v>53924.577214156641</v>
      </c>
    </row>
    <row r="623" spans="1:12">
      <c r="A623" s="61">
        <v>222.7496962733</v>
      </c>
      <c r="B623" s="61">
        <v>5.5328341894889999</v>
      </c>
      <c r="D623" s="61">
        <v>125.6870500574</v>
      </c>
      <c r="E623" s="61">
        <v>3.1855120505390002</v>
      </c>
      <c r="G623" s="1">
        <f t="shared" si="9"/>
        <v>0.49909632125378389</v>
      </c>
      <c r="J623" s="121">
        <f>B623*'Total Transfusions'!G$6</f>
        <v>37838.765011368421</v>
      </c>
      <c r="K623" s="121">
        <f>B623*'Total Transfusions'!G$13</f>
        <v>192512.31289454876</v>
      </c>
      <c r="L623" s="121">
        <f>B623*'Total Transfusions'!G$17</f>
        <v>54479.46870417388</v>
      </c>
    </row>
    <row r="624" spans="1:12">
      <c r="A624" s="61">
        <v>223.21696200209999</v>
      </c>
      <c r="B624" s="61">
        <v>5.5649116849710003</v>
      </c>
      <c r="D624" s="61">
        <v>125.92113998630001</v>
      </c>
      <c r="E624" s="61">
        <v>3.2064964037650001</v>
      </c>
      <c r="G624" s="1">
        <f t="shared" si="9"/>
        <v>0.50198991239383939</v>
      </c>
      <c r="J624" s="121">
        <f>B624*'Total Transfusions'!G$6</f>
        <v>38058.141333182386</v>
      </c>
      <c r="K624" s="121">
        <f>B624*'Total Transfusions'!G$13</f>
        <v>193628.43397022385</v>
      </c>
      <c r="L624" s="121">
        <f>B624*'Total Transfusions'!G$17</f>
        <v>54795.322180235002</v>
      </c>
    </row>
    <row r="625" spans="1:12">
      <c r="A625" s="61">
        <v>224.3376580595</v>
      </c>
      <c r="B625" s="61">
        <v>5.566877679369</v>
      </c>
      <c r="D625" s="61">
        <v>126.0762038116</v>
      </c>
      <c r="E625" s="61">
        <v>3.2418972375330002</v>
      </c>
      <c r="G625" s="1">
        <f t="shared" si="9"/>
        <v>0.50216725741052382</v>
      </c>
      <c r="J625" s="121">
        <f>B625*'Total Transfusions'!G$6</f>
        <v>38071.586666530871</v>
      </c>
      <c r="K625" s="121">
        <f>B625*'Total Transfusions'!G$13</f>
        <v>193696.83980270219</v>
      </c>
      <c r="L625" s="121">
        <f>B625*'Total Transfusions'!G$17</f>
        <v>54814.680492197775</v>
      </c>
    </row>
    <row r="626" spans="1:12">
      <c r="A626" s="61">
        <v>224.73272010779999</v>
      </c>
      <c r="B626" s="61">
        <v>5.5498350363090001</v>
      </c>
      <c r="D626" s="61">
        <v>127.0985625224</v>
      </c>
      <c r="E626" s="61">
        <v>3.1615393152409998</v>
      </c>
      <c r="G626" s="1">
        <f t="shared" si="9"/>
        <v>0.50062990419074971</v>
      </c>
      <c r="J626" s="121">
        <f>B626*'Total Transfusions'!G$6</f>
        <v>37955.032917794815</v>
      </c>
      <c r="K626" s="121">
        <f>B626*'Total Transfusions'!G$13</f>
        <v>193103.84920855972</v>
      </c>
      <c r="L626" s="121">
        <f>B626*'Total Transfusions'!G$17</f>
        <v>54646.868823272736</v>
      </c>
    </row>
    <row r="627" spans="1:12">
      <c r="A627" s="61">
        <v>225.29110265369999</v>
      </c>
      <c r="B627" s="61">
        <v>5.4784837306860004</v>
      </c>
      <c r="D627" s="61">
        <v>127.1005547771</v>
      </c>
      <c r="E627" s="61">
        <v>3.1187167853400002</v>
      </c>
      <c r="G627" s="1">
        <f t="shared" si="9"/>
        <v>0.49419356922507401</v>
      </c>
      <c r="J627" s="121">
        <f>B627*'Total Transfusions'!G$6</f>
        <v>37467.065052816673</v>
      </c>
      <c r="K627" s="121">
        <f>B627*'Total Transfusions'!G$13</f>
        <v>190621.21473893753</v>
      </c>
      <c r="L627" s="121">
        <f>B627*'Total Transfusions'!G$17</f>
        <v>53944.302816672563</v>
      </c>
    </row>
    <row r="628" spans="1:12">
      <c r="A628" s="61">
        <v>225.7401969375</v>
      </c>
      <c r="B628" s="61">
        <v>5.3841831627890002</v>
      </c>
      <c r="D628" s="61">
        <v>127.108523796</v>
      </c>
      <c r="E628" s="61">
        <v>2.9474266657360002</v>
      </c>
      <c r="G628" s="1">
        <f t="shared" si="9"/>
        <v>0.4856870669664401</v>
      </c>
      <c r="J628" s="121">
        <f>B628*'Total Transfusions'!G$6</f>
        <v>36822.14837776577</v>
      </c>
      <c r="K628" s="121">
        <f>B628*'Total Transfusions'!G$13</f>
        <v>187340.07169156248</v>
      </c>
      <c r="L628" s="121">
        <f>B628*'Total Transfusions'!G$17</f>
        <v>53015.765170037448</v>
      </c>
    </row>
    <row r="629" spans="1:12">
      <c r="A629" s="61">
        <v>225.79860515359999</v>
      </c>
      <c r="B629" s="61">
        <v>5.3354567537730002</v>
      </c>
      <c r="D629" s="61">
        <v>127.1105160507</v>
      </c>
      <c r="E629" s="61">
        <v>2.9046041358350001</v>
      </c>
      <c r="G629" s="1">
        <f t="shared" si="9"/>
        <v>0.48129163947757853</v>
      </c>
      <c r="J629" s="121">
        <f>B629*'Total Transfusions'!G$6</f>
        <v>36488.91100294856</v>
      </c>
      <c r="K629" s="121">
        <f>B629*'Total Transfusions'!G$13</f>
        <v>185644.65965182768</v>
      </c>
      <c r="L629" s="121">
        <f>B629*'Total Transfusions'!G$17</f>
        <v>52535.976912493599</v>
      </c>
    </row>
    <row r="630" spans="1:12">
      <c r="A630" s="61">
        <v>226.1295850448</v>
      </c>
      <c r="B630" s="61">
        <v>5.2444841477370003</v>
      </c>
      <c r="D630" s="61">
        <v>127.33763308810001</v>
      </c>
      <c r="E630" s="61">
        <v>3.0754673437150002</v>
      </c>
      <c r="G630" s="1">
        <f t="shared" si="9"/>
        <v>0.47308534023700238</v>
      </c>
      <c r="J630" s="121">
        <f>B630*'Total Transfusions'!G$6</f>
        <v>35866.754085828667</v>
      </c>
      <c r="K630" s="121">
        <f>B630*'Total Transfusions'!G$13</f>
        <v>182479.31144180795</v>
      </c>
      <c r="L630" s="121">
        <f>B630*'Total Transfusions'!G$17</f>
        <v>51640.208293059673</v>
      </c>
    </row>
    <row r="631" spans="1:12">
      <c r="A631" s="61">
        <v>226.66304675180001</v>
      </c>
      <c r="B631" s="61">
        <v>5.1370561841909996</v>
      </c>
      <c r="D631" s="61">
        <v>127.33962534280001</v>
      </c>
      <c r="E631" s="61">
        <v>3.0326448138140001</v>
      </c>
      <c r="G631" s="1">
        <f t="shared" si="9"/>
        <v>0.46339466461410855</v>
      </c>
      <c r="J631" s="121">
        <f>B631*'Total Transfusions'!G$6</f>
        <v>35132.059835278138</v>
      </c>
      <c r="K631" s="121">
        <f>B631*'Total Transfusions'!G$13</f>
        <v>178741.40695678274</v>
      </c>
      <c r="L631" s="121">
        <f>B631*'Total Transfusions'!G$17</f>
        <v>50582.410756116311</v>
      </c>
    </row>
    <row r="632" spans="1:12">
      <c r="A632" s="61">
        <v>226.83048363789999</v>
      </c>
      <c r="B632" s="61">
        <v>5.0775947902540004</v>
      </c>
      <c r="D632" s="61">
        <v>127.3416175975</v>
      </c>
      <c r="E632" s="61">
        <v>2.989822283913</v>
      </c>
      <c r="G632" s="1">
        <f t="shared" si="9"/>
        <v>0.45803087420322708</v>
      </c>
      <c r="J632" s="121">
        <f>B632*'Total Transfusions'!G$6</f>
        <v>34725.406457393641</v>
      </c>
      <c r="K632" s="121">
        <f>B632*'Total Transfusions'!G$13</f>
        <v>176672.47626363233</v>
      </c>
      <c r="L632" s="121">
        <f>B632*'Total Transfusions'!G$17</f>
        <v>49996.919660747611</v>
      </c>
    </row>
    <row r="633" spans="1:12">
      <c r="A633" s="61">
        <v>227.04854097800001</v>
      </c>
      <c r="B633" s="61">
        <v>5.0120486722660003</v>
      </c>
      <c r="D633" s="61">
        <v>127.3475943617</v>
      </c>
      <c r="E633" s="61">
        <v>2.8613546942100001</v>
      </c>
      <c r="G633" s="1">
        <f t="shared" si="9"/>
        <v>0.45211820354658144</v>
      </c>
      <c r="J633" s="121">
        <f>B633*'Total Transfusions'!G$6</f>
        <v>34277.139968463416</v>
      </c>
      <c r="K633" s="121">
        <f>B633*'Total Transfusions'!G$13</f>
        <v>174391.83051446083</v>
      </c>
      <c r="L633" s="121">
        <f>B633*'Total Transfusions'!G$17</f>
        <v>49351.514871572617</v>
      </c>
    </row>
    <row r="634" spans="1:12">
      <c r="A634" s="61">
        <v>227.4535046096</v>
      </c>
      <c r="B634" s="61">
        <v>4.9630125371949996</v>
      </c>
      <c r="D634" s="61">
        <v>127.3495866164</v>
      </c>
      <c r="E634" s="61">
        <v>2.818532164309</v>
      </c>
      <c r="G634" s="1">
        <f t="shared" si="9"/>
        <v>0.44769483682633271</v>
      </c>
      <c r="J634" s="121">
        <f>B634*'Total Transfusions'!G$6</f>
        <v>33941.784393278773</v>
      </c>
      <c r="K634" s="121">
        <f>B634*'Total Transfusions'!G$13</f>
        <v>172685.64170514108</v>
      </c>
      <c r="L634" s="121">
        <f>B634*'Total Transfusions'!G$17</f>
        <v>48868.676873092685</v>
      </c>
    </row>
    <row r="635" spans="1:12">
      <c r="A635" s="61">
        <v>229.71195563200001</v>
      </c>
      <c r="B635" s="61">
        <v>4.9489956578400003</v>
      </c>
      <c r="D635" s="61">
        <v>127.3515788711</v>
      </c>
      <c r="E635" s="61">
        <v>2.7757096344079999</v>
      </c>
      <c r="G635" s="1">
        <f t="shared" si="9"/>
        <v>0.44643042645690062</v>
      </c>
      <c r="J635" s="121">
        <f>B635*'Total Transfusions'!G$6</f>
        <v>33845.92368501571</v>
      </c>
      <c r="K635" s="121">
        <f>B635*'Total Transfusions'!G$13</f>
        <v>172197.93110840549</v>
      </c>
      <c r="L635" s="121">
        <f>B635*'Total Transfusions'!G$17</f>
        <v>48730.658614457432</v>
      </c>
    </row>
    <row r="636" spans="1:12">
      <c r="A636" s="61">
        <v>230.37391541439999</v>
      </c>
      <c r="B636" s="61">
        <v>5.0064233478859999</v>
      </c>
      <c r="D636" s="61">
        <v>127.8247393657</v>
      </c>
      <c r="E636" s="61">
        <v>2.7106220161080001</v>
      </c>
      <c r="G636" s="1">
        <f t="shared" si="9"/>
        <v>0.45161076403045586</v>
      </c>
      <c r="J636" s="121">
        <f>B636*'Total Transfusions'!G$6</f>
        <v>34238.668667853693</v>
      </c>
      <c r="K636" s="121">
        <f>B636*'Total Transfusions'!G$13</f>
        <v>174196.10004973205</v>
      </c>
      <c r="L636" s="121">
        <f>B636*'Total Transfusions'!G$17</f>
        <v>49296.124691239136</v>
      </c>
    </row>
    <row r="637" spans="1:12">
      <c r="A637" s="61">
        <v>230.41772157650001</v>
      </c>
      <c r="B637" s="61">
        <v>5.0153880599400003</v>
      </c>
      <c r="D637" s="61">
        <v>128.29590760560001</v>
      </c>
      <c r="E637" s="61">
        <v>2.6883569277079999</v>
      </c>
      <c r="G637" s="1">
        <f t="shared" si="9"/>
        <v>0.45241943724458378</v>
      </c>
      <c r="J637" s="121">
        <f>B637*'Total Transfusions'!G$6</f>
        <v>34299.977866934758</v>
      </c>
      <c r="K637" s="121">
        <f>B637*'Total Transfusions'!G$13</f>
        <v>174508.02290750138</v>
      </c>
      <c r="L637" s="121">
        <f>B637*'Total Transfusions'!G$17</f>
        <v>49384.396403902363</v>
      </c>
    </row>
    <row r="638" spans="1:12">
      <c r="A638" s="61">
        <v>230.66671504320001</v>
      </c>
      <c r="B638" s="61">
        <v>5.0583193996720004</v>
      </c>
      <c r="D638" s="61">
        <v>129.00216190180001</v>
      </c>
      <c r="E638" s="61">
        <v>2.6656649275839999</v>
      </c>
      <c r="G638" s="1">
        <f t="shared" si="9"/>
        <v>0.45629211316309287</v>
      </c>
      <c r="J638" s="121">
        <f>B638*'Total Transfusions'!G$6</f>
        <v>34593.583064579841</v>
      </c>
      <c r="K638" s="121">
        <f>B638*'Total Transfusions'!G$13</f>
        <v>176001.79828995728</v>
      </c>
      <c r="L638" s="121">
        <f>B638*'Total Transfusions'!G$17</f>
        <v>49807.123075126496</v>
      </c>
    </row>
    <row r="639" spans="1:12">
      <c r="A639" s="61">
        <v>231.30331402869999</v>
      </c>
      <c r="B639" s="61">
        <v>5.0928287981590001</v>
      </c>
      <c r="D639" s="61">
        <v>129.62025892689999</v>
      </c>
      <c r="E639" s="61">
        <v>2.6431330193570002</v>
      </c>
      <c r="G639" s="1">
        <f t="shared" si="9"/>
        <v>0.45940507719629359</v>
      </c>
      <c r="J639" s="121">
        <f>B639*'Total Transfusions'!G$6</f>
        <v>34829.591044452784</v>
      </c>
      <c r="K639" s="121">
        <f>B639*'Total Transfusions'!G$13</f>
        <v>177202.53626471042</v>
      </c>
      <c r="L639" s="121">
        <f>B639*'Total Transfusions'!G$17</f>
        <v>50146.922467351913</v>
      </c>
    </row>
    <row r="640" spans="1:12">
      <c r="A640" s="61">
        <v>232.4821738812</v>
      </c>
      <c r="B640" s="61">
        <v>5.0150377745199997</v>
      </c>
      <c r="D640" s="61">
        <v>129.63495180539999</v>
      </c>
      <c r="E640" s="61">
        <v>2.6431063373739998</v>
      </c>
      <c r="G640" s="1">
        <f t="shared" si="9"/>
        <v>0.4523878393042654</v>
      </c>
      <c r="J640" s="121">
        <f>B640*'Total Transfusions'!G$6</f>
        <v>34297.582283181415</v>
      </c>
      <c r="K640" s="121">
        <f>B640*'Total Transfusions'!G$13</f>
        <v>174495.83489425751</v>
      </c>
      <c r="L640" s="121">
        <f>B640*'Total Transfusions'!G$17</f>
        <v>49380.947292122961</v>
      </c>
    </row>
    <row r="641" spans="1:12">
      <c r="A641" s="61">
        <v>232.9828157334</v>
      </c>
      <c r="B641" s="61">
        <v>4.9221308828329997</v>
      </c>
      <c r="D641" s="61">
        <v>130.1805805653</v>
      </c>
      <c r="E641" s="61">
        <v>2.5992965741099998</v>
      </c>
      <c r="G641" s="1">
        <f t="shared" si="9"/>
        <v>0.44400705537472057</v>
      </c>
      <c r="J641" s="121">
        <f>B641*'Total Transfusions'!G$6</f>
        <v>33662.196887183178</v>
      </c>
      <c r="K641" s="121">
        <f>B641*'Total Transfusions'!G$13</f>
        <v>171263.18414240849</v>
      </c>
      <c r="L641" s="121">
        <f>B641*'Total Transfusions'!G$17</f>
        <v>48466.132583292609</v>
      </c>
    </row>
    <row r="642" spans="1:12">
      <c r="A642" s="61">
        <v>233.32547726780001</v>
      </c>
      <c r="B642" s="61">
        <v>4.8144073958369997</v>
      </c>
      <c r="D642" s="61">
        <v>130.96287258309999</v>
      </c>
      <c r="E642" s="61">
        <v>2.626421888296</v>
      </c>
      <c r="G642" s="1">
        <f t="shared" ref="G642:G705" si="10">B642/H$98</f>
        <v>0.43428972168442631</v>
      </c>
      <c r="J642" s="121">
        <f>B642*'Total Transfusions'!G$6</f>
        <v>32925.481567141513</v>
      </c>
      <c r="K642" s="121">
        <f>B642*'Total Transfusions'!G$13</f>
        <v>167514.99706062986</v>
      </c>
      <c r="L642" s="121">
        <f>B642*'Total Transfusions'!G$17</f>
        <v>47405.425152433367</v>
      </c>
    </row>
    <row r="643" spans="1:12">
      <c r="A643" s="61">
        <v>234.09896892960001</v>
      </c>
      <c r="B643" s="61">
        <v>4.742693796308</v>
      </c>
      <c r="D643" s="61">
        <v>131.11868350380001</v>
      </c>
      <c r="E643" s="61">
        <v>2.6457642733509998</v>
      </c>
      <c r="G643" s="1">
        <f t="shared" si="10"/>
        <v>0.42782070553773127</v>
      </c>
      <c r="J643" s="121">
        <f>B643*'Total Transfusions'!G$6</f>
        <v>32435.035992999372</v>
      </c>
      <c r="K643" s="121">
        <f>B643*'Total Transfusions'!G$13</f>
        <v>165019.75674825095</v>
      </c>
      <c r="L643" s="121">
        <f>B643*'Total Transfusions'!G$17</f>
        <v>46699.291791591655</v>
      </c>
    </row>
    <row r="644" spans="1:12">
      <c r="A644" s="61">
        <v>234.53747845500001</v>
      </c>
      <c r="B644" s="61">
        <v>4.7304200810749997</v>
      </c>
      <c r="D644" s="61">
        <v>131.495247315</v>
      </c>
      <c r="E644" s="61">
        <v>2.6920623025469999</v>
      </c>
      <c r="G644" s="1">
        <f t="shared" si="10"/>
        <v>0.42671353949748658</v>
      </c>
      <c r="J644" s="121">
        <f>B644*'Total Transfusions'!G$6</f>
        <v>32351.096693426607</v>
      </c>
      <c r="K644" s="121">
        <f>B644*'Total Transfusions'!G$13</f>
        <v>164592.6987113767</v>
      </c>
      <c r="L644" s="121">
        <f>B644*'Total Transfusions'!G$17</f>
        <v>46578.437729817946</v>
      </c>
    </row>
    <row r="645" spans="1:12">
      <c r="A645" s="61">
        <v>234.9356320089</v>
      </c>
      <c r="B645" s="61">
        <v>4.7317302462870003</v>
      </c>
      <c r="D645" s="61">
        <v>131.53735998260001</v>
      </c>
      <c r="E645" s="61">
        <v>2.6991520474490001</v>
      </c>
      <c r="G645" s="1">
        <f t="shared" si="10"/>
        <v>0.4268317246111461</v>
      </c>
      <c r="J645" s="121">
        <f>B645*'Total Transfusions'!G$6</f>
        <v>32360.056845111096</v>
      </c>
      <c r="K645" s="121">
        <f>B645*'Total Transfusions'!G$13</f>
        <v>164638.28528176685</v>
      </c>
      <c r="L645" s="121">
        <f>B645*'Total Transfusions'!G$17</f>
        <v>46591.338370288984</v>
      </c>
    </row>
    <row r="646" spans="1:12">
      <c r="A646" s="61">
        <v>235.40713597550001</v>
      </c>
      <c r="B646" s="61">
        <v>4.7431658484990002</v>
      </c>
      <c r="D646" s="61">
        <v>131.58476153300001</v>
      </c>
      <c r="E646" s="61">
        <v>2.7329107488490001</v>
      </c>
      <c r="G646" s="1">
        <f t="shared" si="10"/>
        <v>0.42786328760397419</v>
      </c>
      <c r="J646" s="121">
        <f>B646*'Total Transfusions'!G$6</f>
        <v>32438.264333361043</v>
      </c>
      <c r="K646" s="121">
        <f>B646*'Total Transfusions'!G$13</f>
        <v>165036.18157791041</v>
      </c>
      <c r="L646" s="121">
        <f>B646*'Total Transfusions'!G$17</f>
        <v>46703.93988905591</v>
      </c>
    </row>
    <row r="647" spans="1:12">
      <c r="A647" s="61">
        <v>235.73078323359999</v>
      </c>
      <c r="B647" s="61">
        <v>4.770668676633</v>
      </c>
      <c r="D647" s="61">
        <v>132.04533097780001</v>
      </c>
      <c r="E647" s="61">
        <v>2.9384615195229999</v>
      </c>
      <c r="G647" s="1">
        <f t="shared" si="10"/>
        <v>0.43034421507724485</v>
      </c>
      <c r="J647" s="121">
        <f>B647*'Total Transfusions'!G$6</f>
        <v>32626.354743315398</v>
      </c>
      <c r="K647" s="121">
        <f>B647*'Total Transfusions'!G$13</f>
        <v>165993.12929654546</v>
      </c>
      <c r="L647" s="121">
        <f>B647*'Total Transfusions'!G$17</f>
        <v>46974.748558408231</v>
      </c>
    </row>
    <row r="648" spans="1:12">
      <c r="A648" s="61">
        <v>236.30234934820001</v>
      </c>
      <c r="B648" s="61">
        <v>4.8569302705419997</v>
      </c>
      <c r="D648" s="61">
        <v>132.04732323249999</v>
      </c>
      <c r="E648" s="61">
        <v>2.8956389896219998</v>
      </c>
      <c r="G648" s="1">
        <f t="shared" si="10"/>
        <v>0.43812555149742155</v>
      </c>
      <c r="J648" s="121">
        <f>B648*'Total Transfusions'!G$6</f>
        <v>33216.293293729505</v>
      </c>
      <c r="K648" s="121">
        <f>B648*'Total Transfusions'!G$13</f>
        <v>168994.56009831067</v>
      </c>
      <c r="L648" s="121">
        <f>B648*'Total Transfusions'!G$17</f>
        <v>47824.129841994378</v>
      </c>
    </row>
    <row r="649" spans="1:12">
      <c r="A649" s="61">
        <v>236.48730869920001</v>
      </c>
      <c r="B649" s="61">
        <v>4.8983447957469997</v>
      </c>
      <c r="D649" s="61">
        <v>132.04732323249999</v>
      </c>
      <c r="E649" s="61">
        <v>2.8956389896219998</v>
      </c>
      <c r="G649" s="1">
        <f t="shared" si="10"/>
        <v>0.44186140123887141</v>
      </c>
      <c r="J649" s="121">
        <f>B649*'Total Transfusions'!G$6</f>
        <v>33499.525075781894</v>
      </c>
      <c r="K649" s="121">
        <f>B649*'Total Transfusions'!G$13</f>
        <v>170435.55864653943</v>
      </c>
      <c r="L649" s="121">
        <f>B649*'Total Transfusions'!G$17</f>
        <v>48231.92108469786</v>
      </c>
    </row>
    <row r="650" spans="1:12">
      <c r="A650" s="61">
        <v>236.72094156360001</v>
      </c>
      <c r="B650" s="61">
        <v>4.9619236707549996</v>
      </c>
      <c r="D650" s="61">
        <v>132.0493154872</v>
      </c>
      <c r="E650" s="61">
        <v>2.8528164597210002</v>
      </c>
      <c r="G650" s="1">
        <f t="shared" si="10"/>
        <v>0.44759661424891062</v>
      </c>
      <c r="J650" s="121">
        <f>B650*'Total Transfusions'!G$6</f>
        <v>33934.337692376335</v>
      </c>
      <c r="K650" s="121">
        <f>B650*'Total Transfusions'!G$13</f>
        <v>172647.75511942053</v>
      </c>
      <c r="L650" s="121">
        <f>B650*'Total Transfusions'!G$17</f>
        <v>48857.955267653342</v>
      </c>
    </row>
    <row r="651" spans="1:12">
      <c r="A651" s="61">
        <v>237.25245633</v>
      </c>
      <c r="B651" s="61">
        <v>5.0416100304739997</v>
      </c>
      <c r="D651" s="61">
        <v>132.0493154872</v>
      </c>
      <c r="E651" s="61">
        <v>2.8528164597210002</v>
      </c>
      <c r="G651" s="1">
        <f t="shared" si="10"/>
        <v>0.4547848233344845</v>
      </c>
      <c r="J651" s="121">
        <f>B651*'Total Transfusions'!G$6</f>
        <v>34479.308558437493</v>
      </c>
      <c r="K651" s="121">
        <f>B651*'Total Transfusions'!G$13</f>
        <v>175420.40380005422</v>
      </c>
      <c r="L651" s="121">
        <f>B651*'Total Transfusions'!G$17</f>
        <v>49642.593012393307</v>
      </c>
    </row>
    <row r="652" spans="1:12">
      <c r="A652" s="61">
        <v>237.43519060610001</v>
      </c>
      <c r="B652" s="61">
        <v>5.0815396810519999</v>
      </c>
      <c r="D652" s="61">
        <v>132.05130774189999</v>
      </c>
      <c r="E652" s="61">
        <v>2.8099939298200001</v>
      </c>
      <c r="G652" s="1">
        <f t="shared" si="10"/>
        <v>0.45838672807804043</v>
      </c>
      <c r="J652" s="121">
        <f>B652*'Total Transfusions'!G$6</f>
        <v>34752.385360210683</v>
      </c>
      <c r="K652" s="121">
        <f>B652*'Total Transfusions'!G$13</f>
        <v>176809.73684756274</v>
      </c>
      <c r="L652" s="121">
        <f>B652*'Total Transfusions'!G$17</f>
        <v>50035.763325207918</v>
      </c>
    </row>
    <row r="653" spans="1:12">
      <c r="A653" s="61">
        <v>238.11819588860001</v>
      </c>
      <c r="B653" s="61">
        <v>5.1592081522360003</v>
      </c>
      <c r="D653" s="61">
        <v>132.0515567738</v>
      </c>
      <c r="E653" s="61">
        <v>2.804641113582</v>
      </c>
      <c r="G653" s="1">
        <f t="shared" si="10"/>
        <v>0.46539291097052293</v>
      </c>
      <c r="J653" s="121">
        <f>B653*'Total Transfusions'!G$6</f>
        <v>35283.555991621753</v>
      </c>
      <c r="K653" s="121">
        <f>B653*'Total Transfusions'!G$13</f>
        <v>179512.17406410191</v>
      </c>
      <c r="L653" s="121">
        <f>B653*'Total Transfusions'!G$17</f>
        <v>50800.531778455304</v>
      </c>
    </row>
    <row r="654" spans="1:12">
      <c r="A654" s="61">
        <v>238.70053198389999</v>
      </c>
      <c r="B654" s="61">
        <v>5.1734586007259997</v>
      </c>
      <c r="D654" s="61">
        <v>132.27942090670001</v>
      </c>
      <c r="E654" s="61">
        <v>2.9594458727489998</v>
      </c>
      <c r="G654" s="1">
        <f t="shared" si="10"/>
        <v>0.46667839073984024</v>
      </c>
      <c r="J654" s="121">
        <f>B654*'Total Transfusions'!G$6</f>
        <v>35381.014067040691</v>
      </c>
      <c r="K654" s="121">
        <f>B654*'Total Transfusions'!G$13</f>
        <v>180008.01158690464</v>
      </c>
      <c r="L654" s="121">
        <f>B654*'Total Transfusions'!G$17</f>
        <v>50940.849893176011</v>
      </c>
    </row>
    <row r="655" spans="1:12">
      <c r="A655" s="61">
        <v>239.36878069330001</v>
      </c>
      <c r="B655" s="61">
        <v>5.155322373932</v>
      </c>
      <c r="D655" s="61">
        <v>132.50952632619999</v>
      </c>
      <c r="E655" s="61">
        <v>3.0660752857769999</v>
      </c>
      <c r="G655" s="1">
        <f t="shared" si="10"/>
        <v>0.46504238941315934</v>
      </c>
      <c r="J655" s="121">
        <f>B655*'Total Transfusions'!G$6</f>
        <v>35256.981356074088</v>
      </c>
      <c r="K655" s="121">
        <f>B655*'Total Transfusions'!G$13</f>
        <v>179376.97027105864</v>
      </c>
      <c r="L655" s="121">
        <f>B655*'Total Transfusions'!G$17</f>
        <v>50762.270169620846</v>
      </c>
    </row>
    <row r="656" spans="1:12">
      <c r="A656" s="61">
        <v>240.08024839219999</v>
      </c>
      <c r="B656" s="61">
        <v>5.0692663666420001</v>
      </c>
      <c r="D656" s="61">
        <v>132.50952632619999</v>
      </c>
      <c r="E656" s="61">
        <v>3.0660752857769999</v>
      </c>
      <c r="G656" s="1">
        <f t="shared" si="10"/>
        <v>0.45727959819454256</v>
      </c>
      <c r="J656" s="121">
        <f>B656*'Total Transfusions'!G$6</f>
        <v>34668.448801845552</v>
      </c>
      <c r="K656" s="121">
        <f>B656*'Total Transfusions'!G$13</f>
        <v>176382.69275713261</v>
      </c>
      <c r="L656" s="121">
        <f>B656*'Total Transfusions'!G$17</f>
        <v>49914.913210168081</v>
      </c>
    </row>
    <row r="657" spans="1:12">
      <c r="A657" s="61">
        <v>240.24490393470001</v>
      </c>
      <c r="B657" s="61">
        <v>5.0212459519900001</v>
      </c>
      <c r="D657" s="61">
        <v>132.5115185809</v>
      </c>
      <c r="E657" s="61">
        <v>3.0232527558759998</v>
      </c>
      <c r="G657" s="1">
        <f t="shared" si="10"/>
        <v>0.45294785582217484</v>
      </c>
      <c r="J657" s="121">
        <f>B657*'Total Transfusions'!G$6</f>
        <v>34340.03968573334</v>
      </c>
      <c r="K657" s="121">
        <f>B657*'Total Transfusions'!G$13</f>
        <v>174711.84545280275</v>
      </c>
      <c r="L657" s="121">
        <f>B657*'Total Transfusions'!G$17</f>
        <v>49442.076579320717</v>
      </c>
    </row>
    <row r="658" spans="1:12">
      <c r="A658" s="61">
        <v>240.7043819013</v>
      </c>
      <c r="B658" s="61">
        <v>4.9215119769750002</v>
      </c>
      <c r="D658" s="61">
        <v>132.5115185809</v>
      </c>
      <c r="E658" s="61">
        <v>3.0232527558759998</v>
      </c>
      <c r="G658" s="1">
        <f t="shared" si="10"/>
        <v>0.44395122618730037</v>
      </c>
      <c r="J658" s="121">
        <f>B658*'Total Transfusions'!G$6</f>
        <v>33657.964222237337</v>
      </c>
      <c r="K658" s="121">
        <f>B658*'Total Transfusions'!G$13</f>
        <v>171241.64960981507</v>
      </c>
      <c r="L658" s="121">
        <f>B658*'Total Transfusions'!G$17</f>
        <v>48460.038480131923</v>
      </c>
    </row>
    <row r="659" spans="1:12">
      <c r="A659" s="61">
        <v>241.11323941399999</v>
      </c>
      <c r="B659" s="61">
        <v>4.8273252120089998</v>
      </c>
      <c r="D659" s="61">
        <v>132.51351083559999</v>
      </c>
      <c r="E659" s="61">
        <v>2.9804302259750002</v>
      </c>
      <c r="G659" s="1">
        <f t="shared" si="10"/>
        <v>0.43545498966630913</v>
      </c>
      <c r="J659" s="121">
        <f>B659*'Total Transfusions'!G$6</f>
        <v>33013.825839507554</v>
      </c>
      <c r="K659" s="121">
        <f>B659*'Total Transfusions'!G$13</f>
        <v>167964.46628086109</v>
      </c>
      <c r="L659" s="121">
        <f>B659*'Total Transfusions'!G$17</f>
        <v>47532.621402631084</v>
      </c>
    </row>
    <row r="660" spans="1:12">
      <c r="A660" s="61">
        <v>241.20669255979999</v>
      </c>
      <c r="B660" s="61">
        <v>4.759969900552</v>
      </c>
      <c r="D660" s="61">
        <v>132.97639876689999</v>
      </c>
      <c r="E660" s="61">
        <v>3.1361462774760001</v>
      </c>
      <c r="G660" s="1">
        <f t="shared" si="10"/>
        <v>0.4293791184195338</v>
      </c>
      <c r="J660" s="121">
        <f>B660*'Total Transfusions'!G$6</f>
        <v>32553.186370620031</v>
      </c>
      <c r="K660" s="121">
        <f>B660*'Total Transfusions'!G$13</f>
        <v>165620.87051235724</v>
      </c>
      <c r="L660" s="121">
        <f>B660*'Total Transfusions'!G$17</f>
        <v>46869.402253654494</v>
      </c>
    </row>
    <row r="661" spans="1:12">
      <c r="A661" s="61">
        <v>241.3489860995</v>
      </c>
      <c r="B661" s="61">
        <v>4.7146236804879997</v>
      </c>
      <c r="D661" s="61">
        <v>132.97639876689999</v>
      </c>
      <c r="E661" s="61">
        <v>3.1361462774760001</v>
      </c>
      <c r="G661" s="1">
        <f t="shared" si="10"/>
        <v>0.42528860515967465</v>
      </c>
      <c r="J661" s="121">
        <f>B661*'Total Transfusions'!G$6</f>
        <v>32243.0659320905</v>
      </c>
      <c r="K661" s="121">
        <f>B661*'Total Transfusions'!G$13</f>
        <v>164043.07052656874</v>
      </c>
      <c r="L661" s="121">
        <f>B661*'Total Transfusions'!G$17</f>
        <v>46422.897281298283</v>
      </c>
    </row>
    <row r="662" spans="1:12">
      <c r="A662" s="61">
        <v>241.78785430990001</v>
      </c>
      <c r="B662" s="61">
        <v>4.6580133543029998</v>
      </c>
      <c r="D662" s="61">
        <v>134.28230097939999</v>
      </c>
      <c r="E662" s="61">
        <v>3.136599643132</v>
      </c>
      <c r="G662" s="1">
        <f t="shared" si="10"/>
        <v>0.42018199892925734</v>
      </c>
      <c r="J662" s="121">
        <f>B662*'Total Transfusions'!G$6</f>
        <v>31855.910858150182</v>
      </c>
      <c r="K662" s="121">
        <f>B662*'Total Transfusions'!G$13</f>
        <v>162073.34136889889</v>
      </c>
      <c r="L662" s="121">
        <f>B662*'Total Transfusions'!G$17</f>
        <v>45865.479439356117</v>
      </c>
    </row>
    <row r="663" spans="1:12">
      <c r="A663" s="61">
        <v>242.55127624350001</v>
      </c>
      <c r="B663" s="61">
        <v>4.6298113803780003</v>
      </c>
      <c r="D663" s="61">
        <v>134.39176430789999</v>
      </c>
      <c r="E663" s="61">
        <v>3.0293535798360001</v>
      </c>
      <c r="G663" s="1">
        <f t="shared" si="10"/>
        <v>0.41763800412370139</v>
      </c>
      <c r="J663" s="121">
        <f>B663*'Total Transfusions'!G$6</f>
        <v>31663.039026525068</v>
      </c>
      <c r="K663" s="121">
        <f>B663*'Total Transfusions'!G$13</f>
        <v>161092.0672076729</v>
      </c>
      <c r="L663" s="121">
        <f>B663*'Total Transfusions'!G$17</f>
        <v>45587.786578297353</v>
      </c>
    </row>
    <row r="664" spans="1:12">
      <c r="A664" s="61">
        <v>242.94566444809999</v>
      </c>
      <c r="B664" s="61">
        <v>4.634973090241</v>
      </c>
      <c r="D664" s="61">
        <v>134.55059128089999</v>
      </c>
      <c r="E664" s="61">
        <v>2.9838674126789999</v>
      </c>
      <c r="G664" s="1">
        <f t="shared" si="10"/>
        <v>0.41810362270466245</v>
      </c>
      <c r="J664" s="121">
        <f>B664*'Total Transfusions'!G$6</f>
        <v>31698.339691586378</v>
      </c>
      <c r="K664" s="121">
        <f>B664*'Total Transfusions'!G$13</f>
        <v>161271.66642756356</v>
      </c>
      <c r="L664" s="121">
        <f>B664*'Total Transfusions'!G$17</f>
        <v>45638.611743359332</v>
      </c>
    </row>
    <row r="665" spans="1:12">
      <c r="A665" s="61">
        <v>243.50408239289999</v>
      </c>
      <c r="B665" s="61">
        <v>4.648489278085</v>
      </c>
      <c r="D665" s="61">
        <v>134.55304839510001</v>
      </c>
      <c r="E665" s="61">
        <v>3.0994740130210001</v>
      </c>
      <c r="G665" s="1">
        <f t="shared" si="10"/>
        <v>0.41932286756168907</v>
      </c>
      <c r="J665" s="121">
        <f>B665*'Total Transfusions'!G$6</f>
        <v>31790.776196669114</v>
      </c>
      <c r="K665" s="121">
        <f>B665*'Total Transfusions'!G$13</f>
        <v>161741.95570323151</v>
      </c>
      <c r="L665" s="121">
        <f>B665*'Total Transfusions'!G$17</f>
        <v>45771.699905308196</v>
      </c>
    </row>
    <row r="666" spans="1:12">
      <c r="A666" s="61">
        <v>244.3665770506</v>
      </c>
      <c r="B666" s="61">
        <v>4.7250268472780004</v>
      </c>
      <c r="D666" s="61">
        <v>134.6312775968</v>
      </c>
      <c r="E666" s="61">
        <v>2.9337654905530002</v>
      </c>
      <c r="G666" s="1">
        <f t="shared" si="10"/>
        <v>0.42622703600658901</v>
      </c>
      <c r="J666" s="121">
        <f>B666*'Total Transfusions'!G$6</f>
        <v>32314.212648232606</v>
      </c>
      <c r="K666" s="121">
        <f>B666*'Total Transfusions'!G$13</f>
        <v>164405.04372720714</v>
      </c>
      <c r="L666" s="121">
        <f>B666*'Total Transfusions'!G$17</f>
        <v>46525.332846896257</v>
      </c>
    </row>
    <row r="667" spans="1:12">
      <c r="A667" s="61">
        <v>244.58560786090001</v>
      </c>
      <c r="B667" s="61">
        <v>4.7989657493119999</v>
      </c>
      <c r="D667" s="61">
        <v>134.63326985149999</v>
      </c>
      <c r="E667" s="61">
        <v>2.8909429606520001</v>
      </c>
      <c r="G667" s="1">
        <f t="shared" si="10"/>
        <v>0.43289678838644863</v>
      </c>
      <c r="J667" s="121">
        <f>B667*'Total Transfusions'!G$6</f>
        <v>32819.876950368773</v>
      </c>
      <c r="K667" s="121">
        <f>B667*'Total Transfusions'!G$13</f>
        <v>166977.71237332164</v>
      </c>
      <c r="L667" s="121">
        <f>B667*'Total Transfusions'!G$17</f>
        <v>47253.377816513232</v>
      </c>
    </row>
    <row r="668" spans="1:12">
      <c r="A668" s="61">
        <v>245.35237794220001</v>
      </c>
      <c r="B668" s="61">
        <v>4.898632853724</v>
      </c>
      <c r="D668" s="61">
        <v>134.76641887490001</v>
      </c>
      <c r="E668" s="61">
        <v>2.8359881103759998</v>
      </c>
      <c r="G668" s="1">
        <f t="shared" si="10"/>
        <v>0.4418873858738171</v>
      </c>
      <c r="J668" s="121">
        <f>B668*'Total Transfusions'!G$6</f>
        <v>33501.495089291806</v>
      </c>
      <c r="K668" s="121">
        <f>B668*'Total Transfusions'!G$13</f>
        <v>170445.58148573918</v>
      </c>
      <c r="L668" s="121">
        <f>B668*'Total Transfusions'!G$17</f>
        <v>48234.75746927139</v>
      </c>
    </row>
    <row r="669" spans="1:12">
      <c r="A669" s="61">
        <v>245.9883785175</v>
      </c>
      <c r="B669" s="61">
        <v>4.9680016576719996</v>
      </c>
      <c r="D669" s="61">
        <v>135.34251252979999</v>
      </c>
      <c r="E669" s="61">
        <v>2.8040171656770001</v>
      </c>
      <c r="G669" s="1">
        <f t="shared" si="10"/>
        <v>0.44814488676296249</v>
      </c>
      <c r="J669" s="121">
        <f>B669*'Total Transfusions'!G$6</f>
        <v>33975.904728513335</v>
      </c>
      <c r="K669" s="121">
        <f>B669*'Total Transfusions'!G$13</f>
        <v>172859.23576009422</v>
      </c>
      <c r="L669" s="121">
        <f>B669*'Total Transfusions'!G$17</f>
        <v>48917.802623762102</v>
      </c>
    </row>
    <row r="670" spans="1:12">
      <c r="A670" s="61">
        <v>246.34383423259999</v>
      </c>
      <c r="B670" s="61">
        <v>4.9847827126649999</v>
      </c>
      <c r="D670" s="61">
        <v>135.81467689709999</v>
      </c>
      <c r="E670" s="61">
        <v>2.7603408123270001</v>
      </c>
      <c r="G670" s="1">
        <f t="shared" si="10"/>
        <v>0.44965864309957476</v>
      </c>
      <c r="J670" s="121">
        <f>B670*'Total Transfusions'!G$6</f>
        <v>34090.669490076099</v>
      </c>
      <c r="K670" s="121">
        <f>B670*'Total Transfusions'!G$13</f>
        <v>173443.12452286438</v>
      </c>
      <c r="L670" s="121">
        <f>B670*'Total Transfusions'!G$17</f>
        <v>49083.038546076743</v>
      </c>
    </row>
    <row r="671" spans="1:12">
      <c r="A671" s="61">
        <v>247.4128900101</v>
      </c>
      <c r="B671" s="61">
        <v>4.9753683489749996</v>
      </c>
      <c r="D671" s="61">
        <v>135.97306114680001</v>
      </c>
      <c r="E671" s="61">
        <v>2.7243707629270002</v>
      </c>
      <c r="G671" s="1">
        <f t="shared" si="10"/>
        <v>0.44880940848966167</v>
      </c>
      <c r="J671" s="121">
        <f>B671*'Total Transfusions'!G$6</f>
        <v>34026.285146862952</v>
      </c>
      <c r="K671" s="121">
        <f>B671*'Total Transfusions'!G$13</f>
        <v>173115.55625200682</v>
      </c>
      <c r="L671" s="121">
        <f>B671*'Total Transfusions'!G$17</f>
        <v>48990.339304701782</v>
      </c>
    </row>
    <row r="672" spans="1:12">
      <c r="A672" s="61">
        <v>248.09107429700001</v>
      </c>
      <c r="B672" s="61">
        <v>4.8808013001360004</v>
      </c>
      <c r="D672" s="61">
        <v>136.2888335191</v>
      </c>
      <c r="E672" s="61">
        <v>2.673841929076</v>
      </c>
      <c r="G672" s="1">
        <f t="shared" si="10"/>
        <v>0.44027886797987453</v>
      </c>
      <c r="J672" s="121">
        <f>B672*'Total Transfusions'!G$6</f>
        <v>33379.546022521332</v>
      </c>
      <c r="K672" s="121">
        <f>B672*'Total Transfusions'!G$13</f>
        <v>169825.14112801975</v>
      </c>
      <c r="L672" s="121">
        <f>B672*'Total Transfusions'!G$17</f>
        <v>48059.177733393939</v>
      </c>
    </row>
    <row r="673" spans="1:12">
      <c r="A673" s="61">
        <v>248.16895191840001</v>
      </c>
      <c r="B673" s="61">
        <v>4.7365793014099999</v>
      </c>
      <c r="D673" s="61">
        <v>136.29082577380001</v>
      </c>
      <c r="E673" s="61">
        <v>2.6310193991749999</v>
      </c>
      <c r="G673" s="1">
        <f t="shared" si="10"/>
        <v>0.42726913977497727</v>
      </c>
      <c r="J673" s="121">
        <f>B673*'Total Transfusions'!G$6</f>
        <v>32393.219280680725</v>
      </c>
      <c r="K673" s="121">
        <f>B673*'Total Transfusions'!G$13</f>
        <v>164807.0058298822</v>
      </c>
      <c r="L673" s="121">
        <f>B673*'Total Transfusions'!G$17</f>
        <v>46639.084956897372</v>
      </c>
    </row>
    <row r="674" spans="1:12">
      <c r="A674" s="61">
        <v>248.16895191840001</v>
      </c>
      <c r="B674" s="61">
        <v>4.7795804215519997</v>
      </c>
      <c r="D674" s="61">
        <v>136.29281802849999</v>
      </c>
      <c r="E674" s="61">
        <v>2.5881968692739998</v>
      </c>
      <c r="G674" s="1">
        <f t="shared" si="10"/>
        <v>0.43114811032382111</v>
      </c>
      <c r="J674" s="121">
        <f>B674*'Total Transfusions'!G$6</f>
        <v>32687.301702917386</v>
      </c>
      <c r="K674" s="121">
        <f>B674*'Total Transfusions'!G$13</f>
        <v>166303.20918824765</v>
      </c>
      <c r="L674" s="121">
        <f>B674*'Total Transfusions'!G$17</f>
        <v>47062.498726185993</v>
      </c>
    </row>
    <row r="675" spans="1:12">
      <c r="A675" s="61">
        <v>248.16895191840001</v>
      </c>
      <c r="B675" s="61">
        <v>4.8225815416930002</v>
      </c>
      <c r="D675" s="61">
        <v>136.29481028320001</v>
      </c>
      <c r="E675" s="61">
        <v>2.5453743393730002</v>
      </c>
      <c r="G675" s="1">
        <f t="shared" si="10"/>
        <v>0.4350270808725748</v>
      </c>
      <c r="J675" s="121">
        <f>B675*'Total Transfusions'!G$6</f>
        <v>32981.384125147219</v>
      </c>
      <c r="K675" s="121">
        <f>B675*'Total Transfusions'!G$13</f>
        <v>167799.41254657836</v>
      </c>
      <c r="L675" s="121">
        <f>B675*'Total Transfusions'!G$17</f>
        <v>47485.912495464778</v>
      </c>
    </row>
    <row r="676" spans="1:12">
      <c r="A676" s="61">
        <v>248.27798058849999</v>
      </c>
      <c r="B676" s="61">
        <v>4.6445005308890002</v>
      </c>
      <c r="D676" s="61">
        <v>136.53188859420001</v>
      </c>
      <c r="E676" s="61">
        <v>2.5021248977480002</v>
      </c>
      <c r="G676" s="1">
        <f t="shared" si="10"/>
        <v>0.41896305756490354</v>
      </c>
      <c r="J676" s="121">
        <f>B676*'Total Transfusions'!G$6</f>
        <v>31763.497362229085</v>
      </c>
      <c r="K676" s="121">
        <f>B676*'Total Transfusions'!G$13</f>
        <v>161603.16915695972</v>
      </c>
      <c r="L676" s="121">
        <f>B676*'Total Transfusions'!G$17</f>
        <v>45732.424405520731</v>
      </c>
    </row>
    <row r="677" spans="1:12">
      <c r="A677" s="61">
        <v>248.56946540019999</v>
      </c>
      <c r="B677" s="61">
        <v>4.6014891099559998</v>
      </c>
      <c r="D677" s="61">
        <v>136.5338808489</v>
      </c>
      <c r="E677" s="61">
        <v>2.4593023678470001</v>
      </c>
      <c r="G677" s="1">
        <f t="shared" si="10"/>
        <v>0.41508315782015065</v>
      </c>
      <c r="J677" s="121">
        <f>B677*'Total Transfusions'!G$6</f>
        <v>31469.344493418976</v>
      </c>
      <c r="K677" s="121">
        <f>B677*'Total Transfusions'!G$13</f>
        <v>160106.60738751013</v>
      </c>
      <c r="L677" s="121">
        <f>B677*'Total Transfusions'!G$17</f>
        <v>45308.909208717436</v>
      </c>
    </row>
    <row r="678" spans="1:12">
      <c r="A678" s="61">
        <v>249.167516087</v>
      </c>
      <c r="B678" s="61">
        <v>4.5575480513090003</v>
      </c>
      <c r="D678" s="61">
        <v>136.7709591599</v>
      </c>
      <c r="E678" s="61">
        <v>2.416052926221</v>
      </c>
      <c r="G678" s="1">
        <f t="shared" si="10"/>
        <v>0.41111939892703625</v>
      </c>
      <c r="J678" s="121">
        <f>B678*'Total Transfusions'!G$6</f>
        <v>31168.833880674923</v>
      </c>
      <c r="K678" s="121">
        <f>B678*'Total Transfusions'!G$13</f>
        <v>158577.69931951864</v>
      </c>
      <c r="L678" s="121">
        <f>B678*'Total Transfusions'!G$17</f>
        <v>44876.240264122047</v>
      </c>
    </row>
    <row r="679" spans="1:12">
      <c r="A679" s="61">
        <v>249.77719222810001</v>
      </c>
      <c r="B679" s="61">
        <v>4.5402516335860001</v>
      </c>
      <c r="D679" s="61">
        <v>137.11152403520001</v>
      </c>
      <c r="E679" s="61">
        <v>2.3940250110019998</v>
      </c>
      <c r="G679" s="1">
        <f t="shared" si="10"/>
        <v>0.40955915364211198</v>
      </c>
      <c r="J679" s="121">
        <f>B679*'Total Transfusions'!G$6</f>
        <v>31050.544580228798</v>
      </c>
      <c r="K679" s="121">
        <f>B679*'Total Transfusions'!G$13</f>
        <v>157975.87875764986</v>
      </c>
      <c r="L679" s="121">
        <f>B679*'Total Transfusions'!G$17</f>
        <v>44705.92978385777</v>
      </c>
    </row>
    <row r="680" spans="1:12">
      <c r="A680" s="61">
        <v>250.22714619990001</v>
      </c>
      <c r="B680" s="61">
        <v>4.5389263715609998</v>
      </c>
      <c r="D680" s="61">
        <v>137.71329563969999</v>
      </c>
      <c r="E680" s="61">
        <v>2.3715227494220001</v>
      </c>
      <c r="G680" s="1">
        <f t="shared" si="10"/>
        <v>0.4094396067012997</v>
      </c>
      <c r="J680" s="121">
        <f>B680*'Total Transfusions'!G$6</f>
        <v>31041.48118222606</v>
      </c>
      <c r="K680" s="121">
        <f>B680*'Total Transfusions'!G$13</f>
        <v>157929.76690088958</v>
      </c>
      <c r="L680" s="121">
        <f>B680*'Total Transfusions'!G$17</f>
        <v>44692.880491480093</v>
      </c>
    </row>
    <row r="681" spans="1:12">
      <c r="A681" s="61">
        <v>250.6921868538</v>
      </c>
      <c r="B681" s="61">
        <v>4.5520284574390004</v>
      </c>
      <c r="D681" s="61">
        <v>138.41755768120001</v>
      </c>
      <c r="E681" s="61">
        <v>2.3916532791990002</v>
      </c>
      <c r="G681" s="1">
        <f t="shared" si="10"/>
        <v>0.41062149696558486</v>
      </c>
      <c r="J681" s="121">
        <f>B681*'Total Transfusions'!G$6</f>
        <v>31131.08566551932</v>
      </c>
      <c r="K681" s="121">
        <f>B681*'Total Transfusions'!G$13</f>
        <v>158385.64769719262</v>
      </c>
      <c r="L681" s="121">
        <f>B681*'Total Transfusions'!G$17</f>
        <v>44821.891167221285</v>
      </c>
    </row>
    <row r="682" spans="1:12">
      <c r="A682" s="61">
        <v>251.44815605069999</v>
      </c>
      <c r="B682" s="61">
        <v>4.6057835253209998</v>
      </c>
      <c r="D682" s="61">
        <v>138.65164761010001</v>
      </c>
      <c r="E682" s="61">
        <v>2.4126376324250001</v>
      </c>
      <c r="G682" s="1">
        <f t="shared" si="10"/>
        <v>0.4154705410015731</v>
      </c>
      <c r="J682" s="121">
        <f>B682*'Total Transfusions'!G$6</f>
        <v>31498.713776555302</v>
      </c>
      <c r="K682" s="121">
        <f>B682*'Total Transfusions'!G$13</f>
        <v>160256.02951116904</v>
      </c>
      <c r="L682" s="121">
        <f>B682*'Total Transfusions'!G$17</f>
        <v>45351.19449316075</v>
      </c>
    </row>
    <row r="683" spans="1:12">
      <c r="A683" s="61">
        <v>251.66112750529999</v>
      </c>
      <c r="B683" s="61">
        <v>4.6177557199640002</v>
      </c>
      <c r="D683" s="61">
        <v>139.1188313406</v>
      </c>
      <c r="E683" s="61">
        <v>2.4760176038280002</v>
      </c>
      <c r="G683" s="1">
        <f t="shared" si="10"/>
        <v>0.41655050799480187</v>
      </c>
      <c r="J683" s="121">
        <f>B683*'Total Transfusions'!G$6</f>
        <v>31580.590992508649</v>
      </c>
      <c r="K683" s="121">
        <f>B683*'Total Transfusions'!G$13</f>
        <v>160672.59628367893</v>
      </c>
      <c r="L683" s="121">
        <f>B683*'Total Transfusions'!G$17</f>
        <v>45469.07960972772</v>
      </c>
    </row>
    <row r="684" spans="1:12">
      <c r="A684" s="61">
        <v>252.32891486490001</v>
      </c>
      <c r="B684" s="61">
        <v>4.6293116937810002</v>
      </c>
      <c r="D684" s="61">
        <v>139.1188313406</v>
      </c>
      <c r="E684" s="61">
        <v>2.4760176038280002</v>
      </c>
      <c r="G684" s="1">
        <f t="shared" si="10"/>
        <v>0.41759292926083702</v>
      </c>
      <c r="J684" s="121">
        <f>B684*'Total Transfusions'!G$6</f>
        <v>31659.621695899266</v>
      </c>
      <c r="K684" s="121">
        <f>B684*'Total Transfusions'!G$13</f>
        <v>161074.68085210604</v>
      </c>
      <c r="L684" s="121">
        <f>B684*'Total Transfusions'!G$17</f>
        <v>45582.866376572369</v>
      </c>
    </row>
    <row r="685" spans="1:12">
      <c r="A685" s="61">
        <v>253.48608625719999</v>
      </c>
      <c r="B685" s="61">
        <v>4.5957372032729999</v>
      </c>
      <c r="D685" s="61">
        <v>140.1342171599</v>
      </c>
      <c r="E685" s="61">
        <v>2.54553853619</v>
      </c>
      <c r="G685" s="1">
        <f t="shared" si="10"/>
        <v>0.41456429978693249</v>
      </c>
      <c r="J685" s="121">
        <f>B685*'Total Transfusions'!G$6</f>
        <v>31430.007503028261</v>
      </c>
      <c r="K685" s="121">
        <f>B685*'Total Transfusions'!G$13</f>
        <v>159906.47255223861</v>
      </c>
      <c r="L685" s="121">
        <f>B685*'Total Transfusions'!G$17</f>
        <v>45252.272626200443</v>
      </c>
    </row>
    <row r="686" spans="1:12">
      <c r="A686" s="61">
        <v>253.55687807469999</v>
      </c>
      <c r="B686" s="61">
        <v>4.5895187974749998</v>
      </c>
      <c r="D686" s="61">
        <v>140.4014698288</v>
      </c>
      <c r="E686" s="61">
        <v>2.56949567279</v>
      </c>
      <c r="G686" s="1">
        <f t="shared" si="10"/>
        <v>0.41400336060973086</v>
      </c>
      <c r="J686" s="121">
        <f>B686*'Total Transfusions'!G$6</f>
        <v>31387.480149473573</v>
      </c>
      <c r="K686" s="121">
        <f>B686*'Total Transfusions'!G$13</f>
        <v>159690.10610392466</v>
      </c>
      <c r="L686" s="121">
        <f>B686*'Total Transfusions'!G$17</f>
        <v>45191.042625000409</v>
      </c>
    </row>
    <row r="687" spans="1:12">
      <c r="A687" s="61">
        <v>253.81368880260001</v>
      </c>
      <c r="B687" s="61">
        <v>4.5620072316410001</v>
      </c>
      <c r="D687" s="61">
        <v>140.43365719400001</v>
      </c>
      <c r="E687" s="61">
        <v>2.5723810213579998</v>
      </c>
      <c r="G687" s="1">
        <f t="shared" si="10"/>
        <v>0.41152164494115617</v>
      </c>
      <c r="J687" s="121">
        <f>B687*'Total Transfusions'!G$6</f>
        <v>31199.329982843756</v>
      </c>
      <c r="K687" s="121">
        <f>B687*'Total Transfusions'!G$13</f>
        <v>158732.8543612074</v>
      </c>
      <c r="L687" s="121">
        <f>B687*'Total Transfusions'!G$17</f>
        <v>44920.147919226729</v>
      </c>
    </row>
    <row r="688" spans="1:12">
      <c r="A688" s="61">
        <v>254.23359443019999</v>
      </c>
      <c r="B688" s="61">
        <v>4.5160823841519999</v>
      </c>
      <c r="D688" s="61">
        <v>141.92438253660001</v>
      </c>
      <c r="E688" s="61">
        <v>2.5931350885489999</v>
      </c>
      <c r="G688" s="1">
        <f t="shared" si="10"/>
        <v>0.40737893586098078</v>
      </c>
      <c r="J688" s="121">
        <f>B688*'Total Transfusions'!G$6</f>
        <v>30885.252341474981</v>
      </c>
      <c r="K688" s="121">
        <f>B688*'Total Transfusions'!G$13</f>
        <v>157134.92131159012</v>
      </c>
      <c r="L688" s="121">
        <f>B688*'Total Transfusions'!G$17</f>
        <v>44467.945448335035</v>
      </c>
    </row>
    <row r="689" spans="1:12">
      <c r="A689" s="61">
        <v>254.28549739260001</v>
      </c>
      <c r="B689" s="61">
        <v>4.5106405816289996</v>
      </c>
      <c r="D689" s="61">
        <v>142.4070477464</v>
      </c>
      <c r="E689" s="61">
        <v>2.5342746345370002</v>
      </c>
      <c r="G689" s="1">
        <f t="shared" si="10"/>
        <v>0.40688805116659055</v>
      </c>
      <c r="J689" s="121">
        <f>B689*'Total Transfusions'!G$6</f>
        <v>30848.036137292096</v>
      </c>
      <c r="K689" s="121">
        <f>B689*'Total Transfusions'!G$13</f>
        <v>156945.57640188574</v>
      </c>
      <c r="L689" s="121">
        <f>B689*'Total Transfusions'!G$17</f>
        <v>44414.362329793497</v>
      </c>
    </row>
    <row r="690" spans="1:12">
      <c r="A690" s="61">
        <v>254.6510957408</v>
      </c>
      <c r="B690" s="61">
        <v>4.4595939116430001</v>
      </c>
      <c r="D690" s="61">
        <v>142.40904000110001</v>
      </c>
      <c r="E690" s="61">
        <v>2.4914521046360001</v>
      </c>
      <c r="G690" s="1">
        <f t="shared" si="10"/>
        <v>0.40228332159586377</v>
      </c>
      <c r="J690" s="121">
        <f>B690*'Total Transfusions'!G$6</f>
        <v>30498.930618481761</v>
      </c>
      <c r="K690" s="121">
        <f>B690*'Total Transfusions'!G$13</f>
        <v>155169.43199415371</v>
      </c>
      <c r="L690" s="121">
        <f>B690*'Total Transfusions'!G$17</f>
        <v>43911.727447794365</v>
      </c>
    </row>
    <row r="691" spans="1:12">
      <c r="A691" s="61">
        <v>255.29011006510001</v>
      </c>
      <c r="B691" s="61">
        <v>4.4300309089849996</v>
      </c>
      <c r="D691" s="61">
        <v>142.4110322558</v>
      </c>
      <c r="E691" s="61">
        <v>2.448629574735</v>
      </c>
      <c r="G691" s="1">
        <f t="shared" si="10"/>
        <v>0.39961655346826391</v>
      </c>
      <c r="J691" s="121">
        <f>B691*'Total Transfusions'!G$6</f>
        <v>30296.750782199724</v>
      </c>
      <c r="K691" s="121">
        <f>B691*'Total Transfusions'!G$13</f>
        <v>154140.80149071093</v>
      </c>
      <c r="L691" s="121">
        <f>B691*'Total Transfusions'!G$17</f>
        <v>43620.633114772849</v>
      </c>
    </row>
    <row r="692" spans="1:12">
      <c r="A692" s="61">
        <v>256.04912339610001</v>
      </c>
      <c r="B692" s="61">
        <v>4.4232269703620002</v>
      </c>
      <c r="D692" s="61">
        <v>142.6488576623</v>
      </c>
      <c r="E692" s="61">
        <v>2.3893216843960001</v>
      </c>
      <c r="G692" s="1">
        <f t="shared" si="10"/>
        <v>0.39900279556038615</v>
      </c>
      <c r="J692" s="121">
        <f>B692*'Total Transfusions'!G$6</f>
        <v>30250.219000134657</v>
      </c>
      <c r="K692" s="121">
        <f>B692*'Total Transfusions'!G$13</f>
        <v>153904.06170848603</v>
      </c>
      <c r="L692" s="121">
        <f>B692*'Total Transfusions'!G$17</f>
        <v>43553.637620495974</v>
      </c>
    </row>
    <row r="693" spans="1:12">
      <c r="A693" s="61">
        <v>256.81753991609997</v>
      </c>
      <c r="B693" s="61">
        <v>4.4652729718159998</v>
      </c>
      <c r="D693" s="61">
        <v>144.28375168720001</v>
      </c>
      <c r="E693" s="61">
        <v>2.616504400543</v>
      </c>
      <c r="G693" s="1">
        <f t="shared" si="10"/>
        <v>0.4027956084173101</v>
      </c>
      <c r="J693" s="121">
        <f>B693*'Total Transfusions'!G$6</f>
        <v>30537.769415382594</v>
      </c>
      <c r="K693" s="121">
        <f>B693*'Total Transfusions'!G$13</f>
        <v>155367.03217003617</v>
      </c>
      <c r="L693" s="121">
        <f>B693*'Total Transfusions'!G$17</f>
        <v>43967.646741662204</v>
      </c>
    </row>
    <row r="694" spans="1:12">
      <c r="A694" s="61">
        <v>257.22806623500003</v>
      </c>
      <c r="B694" s="61">
        <v>4.509675467748</v>
      </c>
      <c r="D694" s="61">
        <v>144.28574394189999</v>
      </c>
      <c r="E694" s="61">
        <v>2.5736818706419999</v>
      </c>
      <c r="G694" s="1">
        <f t="shared" si="10"/>
        <v>0.40680099184561669</v>
      </c>
      <c r="J694" s="121">
        <f>B694*'Total Transfusions'!G$6</f>
        <v>30841.435773698744</v>
      </c>
      <c r="K694" s="121">
        <f>B694*'Total Transfusions'!G$13</f>
        <v>156911.99572712218</v>
      </c>
      <c r="L694" s="121">
        <f>B694*'Total Transfusions'!G$17</f>
        <v>44404.859263250175</v>
      </c>
    </row>
    <row r="695" spans="1:12">
      <c r="A695" s="61">
        <v>257.57267470990001</v>
      </c>
      <c r="B695" s="61">
        <v>4.5544270590459996</v>
      </c>
      <c r="D695" s="61">
        <v>144.28773619660001</v>
      </c>
      <c r="E695" s="61">
        <v>2.5308593407409998</v>
      </c>
      <c r="G695" s="1">
        <f t="shared" si="10"/>
        <v>0.41083786586391208</v>
      </c>
      <c r="J695" s="121">
        <f>B695*'Total Transfusions'!G$6</f>
        <v>31147.489577050874</v>
      </c>
      <c r="K695" s="121">
        <f>B695*'Total Transfusions'!G$13</f>
        <v>158469.10589009369</v>
      </c>
      <c r="L695" s="121">
        <f>B695*'Total Transfusions'!G$17</f>
        <v>44845.509178661159</v>
      </c>
    </row>
    <row r="696" spans="1:12">
      <c r="A696" s="61">
        <v>258.16843851409999</v>
      </c>
      <c r="B696" s="61">
        <v>4.6448129882150004</v>
      </c>
      <c r="D696" s="61">
        <v>144.2908905999</v>
      </c>
      <c r="E696" s="61">
        <v>2.4630570017309998</v>
      </c>
      <c r="G696" s="1">
        <f t="shared" si="10"/>
        <v>0.41899124317405334</v>
      </c>
      <c r="J696" s="121">
        <f>B696*'Total Transfusions'!G$6</f>
        <v>31765.634241616699</v>
      </c>
      <c r="K696" s="121">
        <f>B696*'Total Transfusions'!G$13</f>
        <v>161614.04095980962</v>
      </c>
      <c r="L696" s="121">
        <f>B696*'Total Transfusions'!G$17</f>
        <v>45735.501040122501</v>
      </c>
    </row>
    <row r="697" spans="1:12">
      <c r="A697" s="61">
        <v>258.42283874420002</v>
      </c>
      <c r="B697" s="61">
        <v>4.6931054894170003</v>
      </c>
      <c r="D697" s="61">
        <v>144.7506033752</v>
      </c>
      <c r="E697" s="61">
        <v>2.6870214602620002</v>
      </c>
      <c r="G697" s="1">
        <f t="shared" si="10"/>
        <v>0.42334752945854942</v>
      </c>
      <c r="J697" s="121">
        <f>B697*'Total Transfusions'!G$6</f>
        <v>32095.904143480951</v>
      </c>
      <c r="K697" s="121">
        <f>B697*'Total Transfusions'!G$13</f>
        <v>163294.35538519427</v>
      </c>
      <c r="L697" s="121">
        <f>B697*'Total Transfusions'!G$17</f>
        <v>46211.016791684109</v>
      </c>
    </row>
    <row r="698" spans="1:12">
      <c r="A698" s="61">
        <v>258.68243081579999</v>
      </c>
      <c r="B698" s="61">
        <v>4.7434293274090003</v>
      </c>
      <c r="D698" s="61">
        <v>144.98402921920001</v>
      </c>
      <c r="E698" s="61">
        <v>2.7222799901219998</v>
      </c>
      <c r="G698" s="1">
        <f t="shared" si="10"/>
        <v>0.42788705505302566</v>
      </c>
      <c r="J698" s="121">
        <f>B698*'Total Transfusions'!G$6</f>
        <v>32440.06625191119</v>
      </c>
      <c r="K698" s="121">
        <f>B698*'Total Transfusions'!G$13</f>
        <v>165045.34920025835</v>
      </c>
      <c r="L698" s="121">
        <f>B698*'Total Transfusions'!G$17</f>
        <v>46706.534253994381</v>
      </c>
    </row>
    <row r="699" spans="1:12">
      <c r="A699" s="61">
        <v>259.07981528599998</v>
      </c>
      <c r="B699" s="61">
        <v>4.8025348270670003</v>
      </c>
      <c r="D699" s="61">
        <v>145.45220907699999</v>
      </c>
      <c r="E699" s="61">
        <v>2.7642486965740001</v>
      </c>
      <c r="G699" s="1">
        <f t="shared" si="10"/>
        <v>0.43321874156935325</v>
      </c>
      <c r="J699" s="121">
        <f>B699*'Total Transfusions'!G$6</f>
        <v>32844.285687347612</v>
      </c>
      <c r="K699" s="121">
        <f>B699*'Total Transfusions'!G$13</f>
        <v>167101.89672260522</v>
      </c>
      <c r="L699" s="121">
        <f>B699*'Total Transfusions'!G$17</f>
        <v>47288.521009530959</v>
      </c>
    </row>
    <row r="700" spans="1:12">
      <c r="A700" s="61">
        <v>259.61289621380001</v>
      </c>
      <c r="B700" s="61">
        <v>4.8235677811139999</v>
      </c>
      <c r="D700" s="61">
        <v>145.92038893489999</v>
      </c>
      <c r="E700" s="61">
        <v>2.8062174030259999</v>
      </c>
      <c r="G700" s="1">
        <f t="shared" si="10"/>
        <v>0.43511604584966224</v>
      </c>
      <c r="J700" s="121">
        <f>B700*'Total Transfusions'!G$6</f>
        <v>32988.12896520894</v>
      </c>
      <c r="K700" s="121">
        <f>B700*'Total Transfusions'!G$13</f>
        <v>167833.72827437753</v>
      </c>
      <c r="L700" s="121">
        <f>B700*'Total Transfusions'!G$17</f>
        <v>47495.623576229358</v>
      </c>
    </row>
    <row r="701" spans="1:12">
      <c r="A701" s="61">
        <v>260.06652011429998</v>
      </c>
      <c r="B701" s="61">
        <v>4.8240031679020001</v>
      </c>
      <c r="D701" s="61">
        <v>146.3885687927</v>
      </c>
      <c r="E701" s="61">
        <v>2.8481861094780001</v>
      </c>
      <c r="G701" s="1">
        <f t="shared" si="10"/>
        <v>0.43515532046675198</v>
      </c>
      <c r="J701" s="121">
        <f>B701*'Total Transfusions'!G$6</f>
        <v>32991.106552788107</v>
      </c>
      <c r="K701" s="121">
        <f>B701*'Total Transfusions'!G$13</f>
        <v>167848.8773489189</v>
      </c>
      <c r="L701" s="121">
        <f>B701*'Total Transfusions'!G$17</f>
        <v>47499.910645040523</v>
      </c>
    </row>
    <row r="702" spans="1:12">
      <c r="A702" s="61">
        <v>260.49633041560003</v>
      </c>
      <c r="B702" s="61">
        <v>4.8126647543210002</v>
      </c>
      <c r="D702" s="61">
        <v>146.8567486506</v>
      </c>
      <c r="E702" s="61">
        <v>2.8901548159299999</v>
      </c>
      <c r="G702" s="1">
        <f t="shared" si="10"/>
        <v>0.43413252449757556</v>
      </c>
      <c r="J702" s="121">
        <f>B702*'Total Transfusions'!G$6</f>
        <v>32913.56373252644</v>
      </c>
      <c r="K702" s="121">
        <f>B702*'Total Transfusions'!G$13</f>
        <v>167454.36268459371</v>
      </c>
      <c r="L702" s="121">
        <f>B702*'Total Transfusions'!G$17</f>
        <v>47388.266101451169</v>
      </c>
    </row>
    <row r="703" spans="1:12">
      <c r="A703" s="61">
        <v>260.97982064889999</v>
      </c>
      <c r="B703" s="61">
        <v>4.7521129462239999</v>
      </c>
      <c r="D703" s="61">
        <v>147.32592463579999</v>
      </c>
      <c r="E703" s="61">
        <v>2.9107122574319999</v>
      </c>
      <c r="G703" s="1">
        <f t="shared" si="10"/>
        <v>0.42867037189522744</v>
      </c>
      <c r="J703" s="121">
        <f>B703*'Total Transfusions'!G$6</f>
        <v>32499.453068962979</v>
      </c>
      <c r="K703" s="121">
        <f>B703*'Total Transfusions'!G$13</f>
        <v>165347.49155354738</v>
      </c>
      <c r="L703" s="121">
        <f>B703*'Total Transfusions'!G$17</f>
        <v>46792.038160901524</v>
      </c>
    </row>
    <row r="704" spans="1:12">
      <c r="A704" s="61">
        <v>261.48602518839999</v>
      </c>
      <c r="B704" s="61">
        <v>4.6529827640379997</v>
      </c>
      <c r="D704" s="61">
        <v>147.79510062099999</v>
      </c>
      <c r="E704" s="61">
        <v>2.9312696989329998</v>
      </c>
      <c r="G704" s="1">
        <f t="shared" si="10"/>
        <v>0.41972820815783562</v>
      </c>
      <c r="J704" s="121">
        <f>B704*'Total Transfusions'!G$6</f>
        <v>31821.506913194189</v>
      </c>
      <c r="K704" s="121">
        <f>B704*'Total Transfusions'!G$13</f>
        <v>161898.30439255506</v>
      </c>
      <c r="L704" s="121">
        <f>B704*'Total Transfusions'!G$17</f>
        <v>45815.945353294715</v>
      </c>
    </row>
    <row r="705" spans="1:12">
      <c r="A705" s="61">
        <v>262.04966447369998</v>
      </c>
      <c r="B705" s="61">
        <v>4.5659845660289999</v>
      </c>
      <c r="D705" s="61">
        <v>148.02874782660001</v>
      </c>
      <c r="E705" s="61">
        <v>2.9617701699149999</v>
      </c>
      <c r="G705" s="1">
        <f t="shared" si="10"/>
        <v>0.41188042543112968</v>
      </c>
      <c r="J705" s="121">
        <f>B705*'Total Transfusions'!G$6</f>
        <v>31226.530765683961</v>
      </c>
      <c r="K705" s="121">
        <f>B705*'Total Transfusions'!G$13</f>
        <v>158871.24380429671</v>
      </c>
      <c r="L705" s="121">
        <f>B705*'Total Transfusions'!G$17</f>
        <v>44959.311041940346</v>
      </c>
    </row>
    <row r="706" spans="1:12">
      <c r="A706" s="61">
        <v>262.31509736689998</v>
      </c>
      <c r="B706" s="61">
        <v>4.5100456914410003</v>
      </c>
      <c r="D706" s="61">
        <v>148.3096004009</v>
      </c>
      <c r="E706" s="61">
        <v>2.9881409085059998</v>
      </c>
      <c r="G706" s="1">
        <f t="shared" ref="G706:G769" si="11">B706/H$98</f>
        <v>0.40683438834312396</v>
      </c>
      <c r="J706" s="121">
        <f>B706*'Total Transfusions'!G$6</f>
        <v>30843.967714263254</v>
      </c>
      <c r="K706" s="121">
        <f>B706*'Total Transfusions'!G$13</f>
        <v>156924.87748301562</v>
      </c>
      <c r="L706" s="121">
        <f>B706*'Total Transfusions'!G$17</f>
        <v>44408.50469873687</v>
      </c>
    </row>
    <row r="707" spans="1:12">
      <c r="A707" s="61">
        <v>262.9997503848</v>
      </c>
      <c r="B707" s="61">
        <v>4.4775480034189998</v>
      </c>
      <c r="D707" s="61">
        <v>148.969534775</v>
      </c>
      <c r="E707" s="61">
        <v>2.950546405261</v>
      </c>
      <c r="G707" s="1">
        <f t="shared" si="11"/>
        <v>0.40390289320237921</v>
      </c>
      <c r="J707" s="121">
        <f>B707*'Total Transfusions'!G$6</f>
        <v>30621.717717541265</v>
      </c>
      <c r="K707" s="121">
        <f>B707*'Total Transfusions'!G$13</f>
        <v>155794.13600937341</v>
      </c>
      <c r="L707" s="121">
        <f>B707*'Total Transfusions'!G$17</f>
        <v>44088.513765172291</v>
      </c>
    </row>
    <row r="708" spans="1:12">
      <c r="A708" s="61">
        <v>263.46067802139999</v>
      </c>
      <c r="B708" s="61">
        <v>4.4922778255200004</v>
      </c>
      <c r="D708" s="61">
        <v>149.44169914220001</v>
      </c>
      <c r="E708" s="61">
        <v>2.9068700519120001</v>
      </c>
      <c r="G708" s="1">
        <f t="shared" si="11"/>
        <v>0.40523161547591097</v>
      </c>
      <c r="J708" s="121">
        <f>B708*'Total Transfusions'!G$6</f>
        <v>30722.454204132147</v>
      </c>
      <c r="K708" s="121">
        <f>B708*'Total Transfusions'!G$13</f>
        <v>156306.65310713425</v>
      </c>
      <c r="L708" s="121">
        <f>B708*'Total Transfusions'!G$17</f>
        <v>44233.55206827091</v>
      </c>
    </row>
    <row r="709" spans="1:12">
      <c r="A709" s="61">
        <v>263.95214986799999</v>
      </c>
      <c r="B709" s="61">
        <v>4.5428994594740004</v>
      </c>
      <c r="D709" s="61">
        <v>149.44369139700001</v>
      </c>
      <c r="E709" s="61">
        <v>2.864047522011</v>
      </c>
      <c r="G709" s="1">
        <f t="shared" si="11"/>
        <v>0.40979800413261325</v>
      </c>
      <c r="J709" s="121">
        <f>B709*'Total Transfusions'!G$6</f>
        <v>31068.652923644797</v>
      </c>
      <c r="K709" s="121">
        <f>B709*'Total Transfusions'!G$13</f>
        <v>158068.00858991727</v>
      </c>
      <c r="L709" s="121">
        <f>B709*'Total Transfusions'!G$17</f>
        <v>44732.001800957696</v>
      </c>
    </row>
    <row r="710" spans="1:12">
      <c r="A710" s="61">
        <v>264.36262983109998</v>
      </c>
      <c r="B710" s="61">
        <v>4.6004411800560003</v>
      </c>
      <c r="D710" s="61">
        <v>149.44568365169999</v>
      </c>
      <c r="E710" s="61">
        <v>2.8212249921099999</v>
      </c>
      <c r="G710" s="1">
        <f t="shared" si="11"/>
        <v>0.41498862797520875</v>
      </c>
      <c r="J710" s="121">
        <f>B710*'Total Transfusions'!G$6</f>
        <v>31462.177755382654</v>
      </c>
      <c r="K710" s="121">
        <f>B710*'Total Transfusions'!G$13</f>
        <v>160070.14516907179</v>
      </c>
      <c r="L710" s="121">
        <f>B710*'Total Transfusions'!G$17</f>
        <v>45298.590688003467</v>
      </c>
    </row>
    <row r="711" spans="1:12">
      <c r="A711" s="61">
        <v>264.7763546951</v>
      </c>
      <c r="B711" s="61">
        <v>4.6881438637280004</v>
      </c>
      <c r="D711" s="61">
        <v>149.44767590640001</v>
      </c>
      <c r="E711" s="61">
        <v>2.7784024622089998</v>
      </c>
      <c r="G711" s="1">
        <f t="shared" si="11"/>
        <v>0.42289995972412242</v>
      </c>
      <c r="J711" s="121">
        <f>B711*'Total Transfusions'!G$6</f>
        <v>32061.971843670286</v>
      </c>
      <c r="K711" s="121">
        <f>B711*'Total Transfusions'!G$13</f>
        <v>163121.71799820714</v>
      </c>
      <c r="L711" s="121">
        <f>B711*'Total Transfusions'!G$17</f>
        <v>46162.161770516257</v>
      </c>
    </row>
    <row r="712" spans="1:12">
      <c r="A712" s="61">
        <v>264.96618139750001</v>
      </c>
      <c r="B712" s="61">
        <v>4.7214664998340004</v>
      </c>
      <c r="D712" s="61">
        <v>149.60606015619999</v>
      </c>
      <c r="E712" s="61">
        <v>2.7424324128080002</v>
      </c>
      <c r="G712" s="1">
        <f t="shared" si="11"/>
        <v>0.42590587035245436</v>
      </c>
      <c r="J712" s="121">
        <f>B712*'Total Transfusions'!G$6</f>
        <v>32289.863617396244</v>
      </c>
      <c r="K712" s="121">
        <f>B712*'Total Transfusions'!G$13</f>
        <v>164281.16314490905</v>
      </c>
      <c r="L712" s="121">
        <f>B712*'Total Transfusions'!G$17</f>
        <v>46490.275617543557</v>
      </c>
    </row>
    <row r="713" spans="1:12">
      <c r="A713" s="61">
        <v>265.30202864</v>
      </c>
      <c r="B713" s="61">
        <v>4.7855673661239999</v>
      </c>
      <c r="D713" s="61">
        <v>149.92183252839999</v>
      </c>
      <c r="E713" s="61">
        <v>2.6919035789580001</v>
      </c>
      <c r="G713" s="1">
        <f t="shared" si="11"/>
        <v>0.43168817024774081</v>
      </c>
      <c r="J713" s="121">
        <f>B713*'Total Transfusions'!G$6</f>
        <v>32728.246105196125</v>
      </c>
      <c r="K713" s="121">
        <f>B713*'Total Transfusions'!G$13</f>
        <v>166511.52205417753</v>
      </c>
      <c r="L713" s="121">
        <f>B713*'Total Transfusions'!G$17</f>
        <v>47121.449626985363</v>
      </c>
    </row>
    <row r="714" spans="1:12">
      <c r="A714" s="61">
        <v>265.67194734200001</v>
      </c>
      <c r="B714" s="61">
        <v>4.8580044791650003</v>
      </c>
      <c r="D714" s="61">
        <v>150.39499302300001</v>
      </c>
      <c r="E714" s="61">
        <v>2.6268159606569998</v>
      </c>
      <c r="G714" s="1">
        <f t="shared" si="11"/>
        <v>0.43822245184788156</v>
      </c>
      <c r="J714" s="121">
        <f>B714*'Total Transfusions'!G$6</f>
        <v>33223.639750584494</v>
      </c>
      <c r="K714" s="121">
        <f>B714*'Total Transfusions'!G$13</f>
        <v>169031.93667231646</v>
      </c>
      <c r="L714" s="121">
        <f>B714*'Total Transfusions'!G$17</f>
        <v>47834.707118134284</v>
      </c>
    </row>
    <row r="715" spans="1:12">
      <c r="A715" s="61">
        <v>265.92504961169999</v>
      </c>
      <c r="B715" s="61">
        <v>4.8981743644779998</v>
      </c>
      <c r="D715" s="61">
        <v>150.63182230210001</v>
      </c>
      <c r="E715" s="61">
        <v>2.5889193352689999</v>
      </c>
      <c r="G715" s="1">
        <f t="shared" si="11"/>
        <v>0.44184602727021971</v>
      </c>
      <c r="J715" s="121">
        <f>B715*'Total Transfusions'!G$6</f>
        <v>33498.359505204971</v>
      </c>
      <c r="K715" s="121">
        <f>B715*'Total Transfusions'!G$13</f>
        <v>170429.62857224821</v>
      </c>
      <c r="L715" s="121">
        <f>B715*'Total Transfusions'!G$17</f>
        <v>48230.242920366938</v>
      </c>
    </row>
    <row r="716" spans="1:12">
      <c r="A716" s="61">
        <v>266.54807058339998</v>
      </c>
      <c r="B716" s="61">
        <v>4.9720803547039996</v>
      </c>
      <c r="D716" s="61">
        <v>151.80849774270001</v>
      </c>
      <c r="E716" s="61">
        <v>2.5600206954589999</v>
      </c>
      <c r="G716" s="1">
        <f t="shared" si="11"/>
        <v>0.44851281079872107</v>
      </c>
      <c r="J716" s="121">
        <f>B716*'Total Transfusions'!G$6</f>
        <v>34003.798725199449</v>
      </c>
      <c r="K716" s="121">
        <f>B716*'Total Transfusions'!G$13</f>
        <v>173001.152067783</v>
      </c>
      <c r="L716" s="121">
        <f>B716*'Total Transfusions'!G$17</f>
        <v>48957.96382138678</v>
      </c>
    </row>
    <row r="717" spans="1:12">
      <c r="A717" s="61">
        <v>267.01107158529999</v>
      </c>
      <c r="B717" s="61">
        <v>4.994029805557</v>
      </c>
      <c r="D717" s="61">
        <v>152.2762348773</v>
      </c>
      <c r="E717" s="61">
        <v>2.6115055196669998</v>
      </c>
      <c r="G717" s="1">
        <f t="shared" si="11"/>
        <v>0.45049278883512867</v>
      </c>
      <c r="J717" s="121">
        <f>B717*'Total Transfusions'!G$6</f>
        <v>34153.909877008962</v>
      </c>
      <c r="K717" s="121">
        <f>B717*'Total Transfusions'!G$13</f>
        <v>173764.87268650383</v>
      </c>
      <c r="L717" s="121">
        <f>B717*'Total Transfusions'!G$17</f>
        <v>49174.090742936598</v>
      </c>
    </row>
    <row r="718" spans="1:12">
      <c r="A718" s="61">
        <v>267.50466736700002</v>
      </c>
      <c r="B718" s="61">
        <v>4.9933045102170004</v>
      </c>
      <c r="D718" s="61">
        <v>152.5087752748</v>
      </c>
      <c r="E718" s="61">
        <v>2.6657962850380001</v>
      </c>
      <c r="G718" s="1">
        <f t="shared" si="11"/>
        <v>0.45042736264962974</v>
      </c>
      <c r="J718" s="121">
        <f>B718*'Total Transfusions'!G$6</f>
        <v>34148.94961993381</v>
      </c>
      <c r="K718" s="121">
        <f>B718*'Total Transfusions'!G$13</f>
        <v>173739.6363828929</v>
      </c>
      <c r="L718" s="121">
        <f>B718*'Total Transfusions'!G$17</f>
        <v>49166.949067725756</v>
      </c>
    </row>
    <row r="719" spans="1:12">
      <c r="A719" s="61">
        <v>267.9368881661</v>
      </c>
      <c r="B719" s="61">
        <v>4.9770530875589998</v>
      </c>
      <c r="D719" s="61">
        <v>152.74242248039999</v>
      </c>
      <c r="E719" s="61">
        <v>2.6962967560200002</v>
      </c>
      <c r="G719" s="1">
        <f t="shared" si="11"/>
        <v>0.44896138246913608</v>
      </c>
      <c r="J719" s="121">
        <f>B719*'Total Transfusions'!G$6</f>
        <v>34037.806986340205</v>
      </c>
      <c r="K719" s="121">
        <f>B719*'Total Transfusions'!G$13</f>
        <v>173174.17592328574</v>
      </c>
      <c r="L719" s="121">
        <f>B719*'Total Transfusions'!G$17</f>
        <v>49006.928210101498</v>
      </c>
    </row>
    <row r="720" spans="1:12">
      <c r="A720" s="61">
        <v>268.7953962313</v>
      </c>
      <c r="B720" s="61">
        <v>4.8649952046029998</v>
      </c>
      <c r="D720" s="61">
        <v>152.9749628779</v>
      </c>
      <c r="E720" s="61">
        <v>2.750587521391</v>
      </c>
      <c r="G720" s="1">
        <f t="shared" si="11"/>
        <v>0.43885305909716965</v>
      </c>
      <c r="J720" s="121">
        <f>B720*'Total Transfusions'!G$6</f>
        <v>33271.448957954199</v>
      </c>
      <c r="K720" s="121">
        <f>B720*'Total Transfusions'!G$13</f>
        <v>169275.17561221396</v>
      </c>
      <c r="L720" s="121">
        <f>B720*'Total Transfusions'!G$17</f>
        <v>47903.541822858038</v>
      </c>
    </row>
    <row r="721" spans="1:12">
      <c r="A721" s="61">
        <v>269.45958445989999</v>
      </c>
      <c r="B721" s="61">
        <v>4.7886264319369998</v>
      </c>
      <c r="D721" s="61">
        <v>153.44314273570001</v>
      </c>
      <c r="E721" s="61">
        <v>2.7925562278429998</v>
      </c>
      <c r="G721" s="1">
        <f t="shared" si="11"/>
        <v>0.43196411715694727</v>
      </c>
      <c r="J721" s="121">
        <f>B721*'Total Transfusions'!G$6</f>
        <v>32749.16689705219</v>
      </c>
      <c r="K721" s="121">
        <f>B721*'Total Transfusions'!G$13</f>
        <v>166617.96078246547</v>
      </c>
      <c r="L721" s="121">
        <f>B721*'Total Transfusions'!G$17</f>
        <v>47151.570948990629</v>
      </c>
    </row>
    <row r="722" spans="1:12">
      <c r="A722" s="61">
        <v>270.44186899419998</v>
      </c>
      <c r="B722" s="61">
        <v>4.7698204432490003</v>
      </c>
      <c r="D722" s="61">
        <v>154.14541252250001</v>
      </c>
      <c r="E722" s="61">
        <v>2.855509287521</v>
      </c>
      <c r="G722" s="1">
        <f t="shared" si="11"/>
        <v>0.43026769910965573</v>
      </c>
      <c r="J722" s="121">
        <f>B722*'Total Transfusions'!G$6</f>
        <v>32620.553719356838</v>
      </c>
      <c r="K722" s="121">
        <f>B722*'Total Transfusions'!G$13</f>
        <v>165963.61542263645</v>
      </c>
      <c r="L722" s="121">
        <f>B722*'Total Transfusions'!G$17</f>
        <v>46966.396364484681</v>
      </c>
    </row>
    <row r="723" spans="1:12">
      <c r="A723" s="61">
        <v>270.98311262829998</v>
      </c>
      <c r="B723" s="61">
        <v>4.7932461464460001</v>
      </c>
      <c r="D723" s="61">
        <v>154.755042465</v>
      </c>
      <c r="E723" s="61">
        <v>2.8886573409579999</v>
      </c>
      <c r="G723" s="1">
        <f t="shared" si="11"/>
        <v>0.43238084435998997</v>
      </c>
      <c r="J723" s="121">
        <f>B723*'Total Transfusions'!G$6</f>
        <v>32780.760884100957</v>
      </c>
      <c r="K723" s="121">
        <f>B723*'Total Transfusions'!G$13</f>
        <v>166778.70153387453</v>
      </c>
      <c r="L723" s="121">
        <f>B723*'Total Transfusions'!G$17</f>
        <v>47197.059315964179</v>
      </c>
    </row>
    <row r="724" spans="1:12">
      <c r="A724" s="61">
        <v>271.32222162839997</v>
      </c>
      <c r="B724" s="61">
        <v>4.8174294932550001</v>
      </c>
      <c r="D724" s="61">
        <v>155.08575674759999</v>
      </c>
      <c r="E724" s="61">
        <v>2.8538016406229998</v>
      </c>
      <c r="G724" s="1">
        <f t="shared" si="11"/>
        <v>0.43456233381270226</v>
      </c>
      <c r="J724" s="121">
        <f>B724*'Total Transfusions'!G$6</f>
        <v>32946.149534068558</v>
      </c>
      <c r="K724" s="121">
        <f>B724*'Total Transfusions'!G$13</f>
        <v>167620.14949133835</v>
      </c>
      <c r="L724" s="121">
        <f>B724*'Total Transfusions'!G$17</f>
        <v>47435.182462351979</v>
      </c>
    </row>
    <row r="725" spans="1:12">
      <c r="A725" s="61">
        <v>271.63932008649999</v>
      </c>
      <c r="B725" s="61">
        <v>4.8513420134020002</v>
      </c>
      <c r="D725" s="61">
        <v>155.08575674759999</v>
      </c>
      <c r="E725" s="61">
        <v>2.8538016406229998</v>
      </c>
      <c r="G725" s="1">
        <f t="shared" si="11"/>
        <v>0.43762145567866512</v>
      </c>
      <c r="J725" s="121">
        <f>B725*'Total Transfusions'!G$6</f>
        <v>33178.07549404462</v>
      </c>
      <c r="K725" s="121">
        <f>B725*'Total Transfusions'!G$13</f>
        <v>168800.11937042576</v>
      </c>
      <c r="L725" s="121">
        <f>B725*'Total Transfusions'!G$17</f>
        <v>47769.104647032298</v>
      </c>
    </row>
    <row r="726" spans="1:12">
      <c r="A726" s="61">
        <v>272.0579123018</v>
      </c>
      <c r="B726" s="61">
        <v>4.9285979847299997</v>
      </c>
      <c r="D726" s="61">
        <v>155.55792111490001</v>
      </c>
      <c r="E726" s="61">
        <v>2.8101252872729998</v>
      </c>
      <c r="G726" s="1">
        <f t="shared" si="11"/>
        <v>0.44459042849876934</v>
      </c>
      <c r="J726" s="121">
        <f>B726*'Total Transfusions'!G$6</f>
        <v>33706.425060413094</v>
      </c>
      <c r="K726" s="121">
        <f>B726*'Total Transfusions'!G$13</f>
        <v>171488.20385224931</v>
      </c>
      <c r="L726" s="121">
        <f>B726*'Total Transfusions'!G$17</f>
        <v>48529.811389368821</v>
      </c>
    </row>
    <row r="727" spans="1:12">
      <c r="A727" s="61">
        <v>272.86978650560002</v>
      </c>
      <c r="B727" s="61">
        <v>5.030033268036</v>
      </c>
      <c r="D727" s="61">
        <v>155.55911646769999</v>
      </c>
      <c r="E727" s="61">
        <v>2.7844317693330001</v>
      </c>
      <c r="G727" s="1">
        <f t="shared" si="11"/>
        <v>0.45374052680454124</v>
      </c>
      <c r="J727" s="121">
        <f>B727*'Total Transfusions'!G$6</f>
        <v>34400.135682750006</v>
      </c>
      <c r="K727" s="121">
        <f>B727*'Total Transfusions'!G$13</f>
        <v>175017.59590152657</v>
      </c>
      <c r="L727" s="121">
        <f>B727*'Total Transfusions'!G$17</f>
        <v>49528.601548825711</v>
      </c>
    </row>
    <row r="728" spans="1:12">
      <c r="A728" s="61">
        <v>273.01580704579999</v>
      </c>
      <c r="B728" s="61">
        <v>5.1007368437949996</v>
      </c>
      <c r="D728" s="61">
        <v>155.5599133696</v>
      </c>
      <c r="E728" s="61">
        <v>2.7673027573720002</v>
      </c>
      <c r="G728" s="1">
        <f t="shared" si="11"/>
        <v>0.46011843247679929</v>
      </c>
      <c r="J728" s="121">
        <f>B728*'Total Transfusions'!G$6</f>
        <v>34883.673756905693</v>
      </c>
      <c r="K728" s="121">
        <f>B728*'Total Transfusions'!G$13</f>
        <v>177477.69292108627</v>
      </c>
      <c r="L728" s="121">
        <f>B728*'Total Transfusions'!G$17</f>
        <v>50224.789634518434</v>
      </c>
    </row>
    <row r="729" spans="1:12">
      <c r="A729" s="61">
        <v>273.80133265429998</v>
      </c>
      <c r="B729" s="61">
        <v>5.2059489459280002</v>
      </c>
      <c r="D729" s="61">
        <v>155.7969916806</v>
      </c>
      <c r="E729" s="61">
        <v>2.7240533157470002</v>
      </c>
      <c r="G729" s="1">
        <f t="shared" si="11"/>
        <v>0.46960922351219947</v>
      </c>
      <c r="J729" s="121">
        <f>B729*'Total Transfusions'!G$6</f>
        <v>35603.213846598926</v>
      </c>
      <c r="K729" s="121">
        <f>B729*'Total Transfusions'!G$13</f>
        <v>181138.49757064547</v>
      </c>
      <c r="L729" s="121">
        <f>B729*'Total Transfusions'!G$17</f>
        <v>51260.76852511023</v>
      </c>
    </row>
    <row r="730" spans="1:12">
      <c r="A730" s="61">
        <v>274.34566857200002</v>
      </c>
      <c r="B730" s="61">
        <v>5.2237333308320002</v>
      </c>
      <c r="D730" s="61">
        <v>156.0350661189</v>
      </c>
      <c r="E730" s="61">
        <v>2.6593926091709998</v>
      </c>
      <c r="G730" s="1">
        <f t="shared" si="11"/>
        <v>0.47121348649521283</v>
      </c>
      <c r="J730" s="121">
        <f>B730*'Total Transfusions'!G$6</f>
        <v>35724.840329194885</v>
      </c>
      <c r="K730" s="121">
        <f>B730*'Total Transfusions'!G$13</f>
        <v>181757.29671662027</v>
      </c>
      <c r="L730" s="121">
        <f>B730*'Total Transfusions'!G$17</f>
        <v>51435.883810986874</v>
      </c>
    </row>
    <row r="731" spans="1:12">
      <c r="A731" s="61">
        <v>274.78310408940001</v>
      </c>
      <c r="B731" s="61">
        <v>5.2187613893189999</v>
      </c>
      <c r="D731" s="61">
        <v>156.5072304862</v>
      </c>
      <c r="E731" s="61">
        <v>2.6157162558209999</v>
      </c>
      <c r="G731" s="1">
        <f t="shared" si="11"/>
        <v>0.47076498620880597</v>
      </c>
      <c r="J731" s="121">
        <f>B731*'Total Transfusions'!G$6</f>
        <v>35690.837480000868</v>
      </c>
      <c r="K731" s="121">
        <f>B731*'Total Transfusions'!G$13</f>
        <v>181584.30039548301</v>
      </c>
      <c r="L731" s="121">
        <f>B731*'Total Transfusions'!G$17</f>
        <v>51386.927214280789</v>
      </c>
    </row>
    <row r="732" spans="1:12">
      <c r="A732" s="61">
        <v>275.27314553069999</v>
      </c>
      <c r="B732" s="61">
        <v>5.1984203371159996</v>
      </c>
      <c r="D732" s="61">
        <v>156.70518312819999</v>
      </c>
      <c r="E732" s="61">
        <v>2.57134845143</v>
      </c>
      <c r="G732" s="1">
        <f t="shared" si="11"/>
        <v>0.46893009581136097</v>
      </c>
      <c r="J732" s="121">
        <f>B732*'Total Transfusions'!G$6</f>
        <v>35551.72608283384</v>
      </c>
      <c r="K732" s="121">
        <f>B732*'Total Transfusions'!G$13</f>
        <v>180876.54323663888</v>
      </c>
      <c r="L732" s="121">
        <f>B732*'Total Transfusions'!G$17</f>
        <v>51186.637511218913</v>
      </c>
    </row>
    <row r="733" spans="1:12">
      <c r="A733" s="61">
        <v>276.01551823630001</v>
      </c>
      <c r="B733" s="61">
        <v>5.1127417748779997</v>
      </c>
      <c r="D733" s="61">
        <v>156.8784539479</v>
      </c>
      <c r="E733" s="61">
        <v>2.4961006989690002</v>
      </c>
      <c r="G733" s="1">
        <f t="shared" si="11"/>
        <v>0.46120135250209354</v>
      </c>
      <c r="J733" s="121">
        <f>B733*'Total Transfusions'!G$6</f>
        <v>34965.774855668111</v>
      </c>
      <c r="K733" s="121">
        <f>B733*'Total Transfusions'!G$13</f>
        <v>177895.39874233041</v>
      </c>
      <c r="L733" s="121">
        <f>B733*'Total Transfusions'!G$17</f>
        <v>50342.997092908307</v>
      </c>
    </row>
    <row r="734" spans="1:12">
      <c r="A734" s="61">
        <v>276.53291233520002</v>
      </c>
      <c r="B734" s="61">
        <v>5.099936664126</v>
      </c>
      <c r="D734" s="61">
        <v>157.45609713420001</v>
      </c>
      <c r="E734" s="61">
        <v>2.430823342124</v>
      </c>
      <c r="G734" s="1">
        <f t="shared" si="11"/>
        <v>0.46004625125548265</v>
      </c>
      <c r="J734" s="121">
        <f>B734*'Total Transfusions'!G$6</f>
        <v>34878.201369802591</v>
      </c>
      <c r="K734" s="121">
        <f>B734*'Total Transfusions'!G$13</f>
        <v>177449.85105315124</v>
      </c>
      <c r="L734" s="121">
        <f>B734*'Total Transfusions'!G$17</f>
        <v>50216.910605120123</v>
      </c>
    </row>
    <row r="735" spans="1:12">
      <c r="A735" s="61">
        <v>276.94993202159998</v>
      </c>
      <c r="B735" s="61">
        <v>5.1068548683339996</v>
      </c>
      <c r="D735" s="61">
        <v>157.4585321122</v>
      </c>
      <c r="E735" s="61">
        <v>2.3784846944679998</v>
      </c>
      <c r="G735" s="1">
        <f t="shared" si="11"/>
        <v>0.46067031663529368</v>
      </c>
      <c r="J735" s="121">
        <f>B735*'Total Transfusions'!G$6</f>
        <v>34925.514608255406</v>
      </c>
      <c r="K735" s="121">
        <f>B735*'Total Transfusions'!G$13</f>
        <v>177690.56665162137</v>
      </c>
      <c r="L735" s="121">
        <f>B735*'Total Transfusions'!G$17</f>
        <v>50285.031224088758</v>
      </c>
    </row>
    <row r="736" spans="1:12">
      <c r="A736" s="61">
        <v>277.62671850509997</v>
      </c>
      <c r="B736" s="61">
        <v>5.1441032518350003</v>
      </c>
      <c r="D736" s="61">
        <v>157.93268873420001</v>
      </c>
      <c r="E736" s="61">
        <v>2.2919858112170002</v>
      </c>
      <c r="G736" s="1">
        <f t="shared" si="11"/>
        <v>0.46403035428350603</v>
      </c>
      <c r="J736" s="121">
        <f>B736*'Total Transfusions'!G$6</f>
        <v>35180.254364061802</v>
      </c>
      <c r="K736" s="121">
        <f>B736*'Total Transfusions'!G$13</f>
        <v>178986.60629672467</v>
      </c>
      <c r="L736" s="121">
        <f>B736*'Total Transfusions'!G$17</f>
        <v>50651.800238616415</v>
      </c>
    </row>
    <row r="737" spans="1:12">
      <c r="A737" s="61">
        <v>278.26086485119998</v>
      </c>
      <c r="B737" s="61">
        <v>5.2080795917070004</v>
      </c>
      <c r="D737" s="61">
        <v>158.95106293559999</v>
      </c>
      <c r="E737" s="61">
        <v>2.2972729487270001</v>
      </c>
      <c r="G737" s="1">
        <f t="shared" si="11"/>
        <v>0.46980142111541234</v>
      </c>
      <c r="J737" s="121">
        <f>B737*'Total Transfusions'!G$6</f>
        <v>35617.78522217118</v>
      </c>
      <c r="K737" s="121">
        <f>B737*'Total Transfusions'!G$13</f>
        <v>181212.63236898329</v>
      </c>
      <c r="L737" s="121">
        <f>B737*'Total Transfusions'!G$17</f>
        <v>51281.748089301262</v>
      </c>
    </row>
    <row r="738" spans="1:12">
      <c r="A738" s="61">
        <v>278.56718349570002</v>
      </c>
      <c r="B738" s="61">
        <v>5.2616350687580002</v>
      </c>
      <c r="D738" s="61">
        <v>159.3396632857</v>
      </c>
      <c r="E738" s="61">
        <v>2.3655532829160002</v>
      </c>
      <c r="G738" s="1">
        <f t="shared" si="11"/>
        <v>0.47463246080749716</v>
      </c>
      <c r="J738" s="121">
        <f>B738*'Total Transfusions'!G$6</f>
        <v>35984.048341903617</v>
      </c>
      <c r="K738" s="121">
        <f>B738*'Total Transfusions'!G$13</f>
        <v>183076.06951568933</v>
      </c>
      <c r="L738" s="121">
        <f>B738*'Total Transfusions'!G$17</f>
        <v>51809.086129085626</v>
      </c>
    </row>
    <row r="739" spans="1:12">
      <c r="A739" s="61">
        <v>278.93840015799998</v>
      </c>
      <c r="B739" s="61">
        <v>5.3340723638830001</v>
      </c>
      <c r="D739" s="61">
        <v>159.8054081656</v>
      </c>
      <c r="E739" s="61">
        <v>2.4598606370249998</v>
      </c>
      <c r="G739" s="1">
        <f t="shared" si="11"/>
        <v>0.48116675883275595</v>
      </c>
      <c r="J739" s="121">
        <f>B739*'Total Transfusions'!G$6</f>
        <v>36479.443232554979</v>
      </c>
      <c r="K739" s="121">
        <f>B739*'Total Transfusions'!G$13</f>
        <v>185596.49046935371</v>
      </c>
      <c r="L739" s="121">
        <f>B739*'Total Transfusions'!G$17</f>
        <v>52522.34541313837</v>
      </c>
    </row>
    <row r="740" spans="1:12">
      <c r="A740" s="61">
        <v>279.17203302230001</v>
      </c>
      <c r="B740" s="61">
        <v>5.4148516869480003</v>
      </c>
      <c r="D740" s="61">
        <v>159.80740042030001</v>
      </c>
      <c r="E740" s="61">
        <v>2.4170381071240001</v>
      </c>
      <c r="G740" s="1">
        <f t="shared" si="11"/>
        <v>0.48845356006235074</v>
      </c>
      <c r="J740" s="121">
        <f>B740*'Total Transfusions'!G$6</f>
        <v>37031.888818045452</v>
      </c>
      <c r="K740" s="121">
        <f>B740*'Total Transfusions'!G$13</f>
        <v>188407.16828558795</v>
      </c>
      <c r="L740" s="121">
        <f>B740*'Total Transfusions'!G$17</f>
        <v>53317.74510381127</v>
      </c>
    </row>
    <row r="741" spans="1:12">
      <c r="A741" s="61">
        <v>279.44979653889999</v>
      </c>
      <c r="B741" s="61">
        <v>5.4700754239189999</v>
      </c>
      <c r="D741" s="61">
        <v>160.2715957687</v>
      </c>
      <c r="E741" s="61">
        <v>2.5446518733780001</v>
      </c>
      <c r="G741" s="1">
        <f t="shared" si="11"/>
        <v>0.49343508725513618</v>
      </c>
      <c r="J741" s="121">
        <f>B741*'Total Transfusions'!G$6</f>
        <v>37409.561080529835</v>
      </c>
      <c r="K741" s="121">
        <f>B741*'Total Transfusions'!G$13</f>
        <v>190328.65173635972</v>
      </c>
      <c r="L741" s="121">
        <f>B741*'Total Transfusions'!G$17</f>
        <v>53861.509790588731</v>
      </c>
    </row>
    <row r="742" spans="1:12">
      <c r="A742" s="61">
        <v>279.63151098899999</v>
      </c>
      <c r="B742" s="61">
        <v>5.5078463434550002</v>
      </c>
      <c r="D742" s="61">
        <v>160.27358802340001</v>
      </c>
      <c r="E742" s="61">
        <v>2.501829343477</v>
      </c>
      <c r="G742" s="1">
        <f t="shared" si="11"/>
        <v>0.49684226092873068</v>
      </c>
      <c r="J742" s="121">
        <f>B742*'Total Transfusions'!G$6</f>
        <v>37667.874433079087</v>
      </c>
      <c r="K742" s="121">
        <f>B742*'Total Transfusions'!G$13</f>
        <v>191642.87277226988</v>
      </c>
      <c r="L742" s="121">
        <f>B742*'Total Transfusions'!G$17</f>
        <v>54233.423995554171</v>
      </c>
    </row>
    <row r="743" spans="1:12">
      <c r="A743" s="61">
        <v>280.17665433920001</v>
      </c>
      <c r="B743" s="61">
        <v>5.5580907925230001</v>
      </c>
      <c r="D743" s="61">
        <v>160.73977562650001</v>
      </c>
      <c r="E743" s="61">
        <v>2.5866205798299999</v>
      </c>
      <c r="G743" s="1">
        <f t="shared" si="11"/>
        <v>0.50137462514468734</v>
      </c>
      <c r="J743" s="121">
        <f>B743*'Total Transfusions'!G$6</f>
        <v>38011.493604790667</v>
      </c>
      <c r="K743" s="121">
        <f>B743*'Total Transfusions'!G$13</f>
        <v>193391.10428778658</v>
      </c>
      <c r="L743" s="121">
        <f>B743*'Total Transfusions'!G$17</f>
        <v>54728.159748842918</v>
      </c>
    </row>
    <row r="744" spans="1:12">
      <c r="A744" s="61">
        <v>280.9914489537</v>
      </c>
      <c r="B744" s="61">
        <v>5.6200192063890002</v>
      </c>
      <c r="D744" s="61">
        <v>160.97286942810001</v>
      </c>
      <c r="E744" s="61">
        <v>2.6290161980060001</v>
      </c>
      <c r="G744" s="1">
        <f t="shared" si="11"/>
        <v>0.50696095621535642</v>
      </c>
      <c r="J744" s="121">
        <f>B744*'Total Transfusions'!G$6</f>
        <v>38435.018803549385</v>
      </c>
      <c r="K744" s="121">
        <f>B744*'Total Transfusions'!G$13</f>
        <v>195545.87375654877</v>
      </c>
      <c r="L744" s="121">
        <f>B744*'Total Transfusions'!G$17</f>
        <v>55337.942541813885</v>
      </c>
    </row>
    <row r="745" spans="1:12">
      <c r="A745" s="61">
        <v>282.06101464419999</v>
      </c>
      <c r="B745" s="61">
        <v>5.6317513976190003</v>
      </c>
      <c r="D745" s="61">
        <v>161.2059632296</v>
      </c>
      <c r="E745" s="61">
        <v>2.6714118161829998</v>
      </c>
      <c r="G745" s="1">
        <f t="shared" si="11"/>
        <v>0.50801927339649711</v>
      </c>
      <c r="J745" s="121">
        <f>B745*'Total Transfusions'!G$6</f>
        <v>38515.254648654547</v>
      </c>
      <c r="K745" s="121">
        <f>B745*'Total Transfusions'!G$13</f>
        <v>195954.08972537343</v>
      </c>
      <c r="L745" s="121">
        <f>B745*'Total Transfusions'!G$17</f>
        <v>55453.464446692298</v>
      </c>
    </row>
    <row r="746" spans="1:12">
      <c r="A746" s="61">
        <v>282.80100038640001</v>
      </c>
      <c r="B746" s="61">
        <v>5.5563208383039999</v>
      </c>
      <c r="D746" s="61">
        <v>162.61710214690001</v>
      </c>
      <c r="E746" s="61">
        <v>2.6554683052420001</v>
      </c>
      <c r="G746" s="1">
        <f t="shared" si="11"/>
        <v>0.50121496418084199</v>
      </c>
      <c r="J746" s="121">
        <f>B746*'Total Transfusions'!G$6</f>
        <v>37999.388980021526</v>
      </c>
      <c r="K746" s="121">
        <f>B746*'Total Transfusions'!G$13</f>
        <v>193329.51957934466</v>
      </c>
      <c r="L746" s="121">
        <f>B746*'Total Transfusions'!G$17</f>
        <v>54710.731761272815</v>
      </c>
    </row>
    <row r="747" spans="1:12">
      <c r="A747" s="61">
        <v>282.92377198439999</v>
      </c>
      <c r="B747" s="61">
        <v>5.5333637459559997</v>
      </c>
      <c r="D747" s="61">
        <v>162.6171644049</v>
      </c>
      <c r="E747" s="61">
        <v>2.6541301011830001</v>
      </c>
      <c r="G747" s="1">
        <f t="shared" si="11"/>
        <v>0.4991440905661334</v>
      </c>
      <c r="J747" s="121">
        <f>B747*'Total Transfusions'!G$6</f>
        <v>37842.386620480276</v>
      </c>
      <c r="K747" s="121">
        <f>B747*'Total Transfusions'!G$13</f>
        <v>192530.73855792108</v>
      </c>
      <c r="L747" s="121">
        <f>B747*'Total Transfusions'!G$17</f>
        <v>54484.683021824283</v>
      </c>
    </row>
    <row r="748" spans="1:12">
      <c r="A748" s="61">
        <v>283.06628494120002</v>
      </c>
      <c r="B748" s="61">
        <v>5.4980215738820002</v>
      </c>
      <c r="D748" s="61">
        <v>163.08964006190001</v>
      </c>
      <c r="E748" s="61">
        <v>2.603762727536</v>
      </c>
      <c r="G748" s="1">
        <f t="shared" si="11"/>
        <v>0.49595600513592814</v>
      </c>
      <c r="J748" s="121">
        <f>B748*'Total Transfusions'!G$6</f>
        <v>37600.683345395701</v>
      </c>
      <c r="K748" s="121">
        <f>B748*'Total Transfusions'!G$13</f>
        <v>191301.02462548329</v>
      </c>
      <c r="L748" s="121">
        <f>B748*'Total Transfusions'!G$17</f>
        <v>54136.683661731258</v>
      </c>
    </row>
    <row r="749" spans="1:12">
      <c r="A749" s="61">
        <v>283.09245766570001</v>
      </c>
      <c r="B749" s="61">
        <v>5.4883773992140004</v>
      </c>
      <c r="D749" s="61">
        <v>163.08964006190001</v>
      </c>
      <c r="E749" s="61">
        <v>2.603762727536</v>
      </c>
      <c r="G749" s="1">
        <f t="shared" si="11"/>
        <v>0.49508604013544577</v>
      </c>
      <c r="J749" s="121">
        <f>B749*'Total Transfusions'!G$6</f>
        <v>37534.727336866781</v>
      </c>
      <c r="K749" s="121">
        <f>B749*'Total Transfusions'!G$13</f>
        <v>190965.4601918296</v>
      </c>
      <c r="L749" s="121">
        <f>B749*'Total Transfusions'!G$17</f>
        <v>54041.721569246904</v>
      </c>
    </row>
    <row r="750" spans="1:12">
      <c r="A750" s="61">
        <v>283.27043556320001</v>
      </c>
      <c r="B750" s="61">
        <v>5.4448337415830004</v>
      </c>
      <c r="D750" s="61">
        <v>163.09262844400001</v>
      </c>
      <c r="E750" s="61">
        <v>2.539528932684</v>
      </c>
      <c r="G750" s="1">
        <f t="shared" si="11"/>
        <v>0.4911581293047087</v>
      </c>
      <c r="J750" s="121">
        <f>B750*'Total Transfusions'!G$6</f>
        <v>37236.934528984522</v>
      </c>
      <c r="K750" s="121">
        <f>B750*'Total Transfusions'!G$13</f>
        <v>189450.37950165509</v>
      </c>
      <c r="L750" s="121">
        <f>B750*'Total Transfusions'!G$17</f>
        <v>53612.965663696727</v>
      </c>
    </row>
    <row r="751" spans="1:12">
      <c r="A751" s="61">
        <v>283.7733766595</v>
      </c>
      <c r="B751" s="61">
        <v>5.4236709683160003</v>
      </c>
      <c r="D751" s="61">
        <v>163.09262844400001</v>
      </c>
      <c r="E751" s="61">
        <v>2.539528932684</v>
      </c>
      <c r="G751" s="1">
        <f t="shared" si="11"/>
        <v>0.48924911451710612</v>
      </c>
      <c r="J751" s="121">
        <f>B751*'Total Transfusions'!G$6</f>
        <v>37092.203424235326</v>
      </c>
      <c r="K751" s="121">
        <f>B751*'Total Transfusions'!G$13</f>
        <v>188714.03095236493</v>
      </c>
      <c r="L751" s="121">
        <f>B751*'Total Transfusions'!G$17</f>
        <v>53404.584822267687</v>
      </c>
    </row>
    <row r="752" spans="1:12">
      <c r="A752" s="61">
        <v>284.35025851180001</v>
      </c>
      <c r="B752" s="61">
        <v>5.4190692418830002</v>
      </c>
      <c r="D752" s="61">
        <v>163.0946206987</v>
      </c>
      <c r="E752" s="61">
        <v>2.4967064027829999</v>
      </c>
      <c r="G752" s="1">
        <f t="shared" si="11"/>
        <v>0.48883400995125992</v>
      </c>
      <c r="J752" s="121">
        <f>B752*'Total Transfusions'!G$6</f>
        <v>37060.73245670196</v>
      </c>
      <c r="K752" s="121">
        <f>B752*'Total Transfusions'!G$13</f>
        <v>188553.91608743591</v>
      </c>
      <c r="L752" s="121">
        <f>B752*'Total Transfusions'!G$17</f>
        <v>53359.273576239735</v>
      </c>
    </row>
    <row r="753" spans="1:12">
      <c r="A753" s="61">
        <v>284.84932607539997</v>
      </c>
      <c r="B753" s="61">
        <v>5.4358389749410003</v>
      </c>
      <c r="D753" s="61">
        <v>163.0946206987</v>
      </c>
      <c r="E753" s="61">
        <v>2.4967064027829999</v>
      </c>
      <c r="G753" s="1">
        <f t="shared" si="11"/>
        <v>0.49034674497837427</v>
      </c>
      <c r="J753" s="121">
        <f>B753*'Total Transfusions'!G$6</f>
        <v>37175.419788140614</v>
      </c>
      <c r="K753" s="121">
        <f>B753*'Total Transfusions'!G$13</f>
        <v>189137.41090890605</v>
      </c>
      <c r="L753" s="121">
        <f>B753*'Total Transfusions'!G$17</f>
        <v>53524.398016268373</v>
      </c>
    </row>
    <row r="754" spans="1:12">
      <c r="A754" s="61">
        <v>285.16527226250003</v>
      </c>
      <c r="B754" s="61">
        <v>5.4627547870370003</v>
      </c>
      <c r="D754" s="61">
        <v>163.09661295340001</v>
      </c>
      <c r="E754" s="61">
        <v>2.4538838728819998</v>
      </c>
      <c r="G754" s="1">
        <f t="shared" si="11"/>
        <v>0.49277471992585997</v>
      </c>
      <c r="J754" s="121">
        <f>B754*'Total Transfusions'!G$6</f>
        <v>37359.495625968091</v>
      </c>
      <c r="K754" s="121">
        <f>B754*'Total Transfusions'!G$13</f>
        <v>190073.93368594494</v>
      </c>
      <c r="L754" s="121">
        <f>B754*'Total Transfusions'!G$17</f>
        <v>53789.426587975293</v>
      </c>
    </row>
    <row r="755" spans="1:12">
      <c r="A755" s="61">
        <v>285.52425101289998</v>
      </c>
      <c r="B755" s="61">
        <v>5.5110619590620002</v>
      </c>
      <c r="D755" s="61">
        <v>163.09661295340001</v>
      </c>
      <c r="E755" s="61">
        <v>2.4538838728819998</v>
      </c>
      <c r="G755" s="1">
        <f t="shared" si="11"/>
        <v>0.49713232961054094</v>
      </c>
      <c r="J755" s="121">
        <f>B755*'Total Transfusions'!G$6</f>
        <v>37689.865860827151</v>
      </c>
      <c r="K755" s="121">
        <f>B755*'Total Transfusions'!G$13</f>
        <v>191754.75857558192</v>
      </c>
      <c r="L755" s="121">
        <f>B755*'Total Transfusions'!G$17</f>
        <v>54265.086796900905</v>
      </c>
    </row>
    <row r="756" spans="1:12">
      <c r="A756" s="61">
        <v>285.78384308440002</v>
      </c>
      <c r="B756" s="61">
        <v>5.5588773983789999</v>
      </c>
      <c r="D756" s="61">
        <v>163.0986052081</v>
      </c>
      <c r="E756" s="61">
        <v>2.4110613429810002</v>
      </c>
      <c r="G756" s="1">
        <f t="shared" si="11"/>
        <v>0.50144558192299682</v>
      </c>
      <c r="J756" s="121">
        <f>B756*'Total Transfusions'!G$6</f>
        <v>38016.873161293239</v>
      </c>
      <c r="K756" s="121">
        <f>B756*'Total Transfusions'!G$13</f>
        <v>193418.4738614063</v>
      </c>
      <c r="L756" s="121">
        <f>B756*'Total Transfusions'!G$17</f>
        <v>54735.905122668839</v>
      </c>
    </row>
    <row r="757" spans="1:12">
      <c r="A757" s="61">
        <v>286.1036976012</v>
      </c>
      <c r="B757" s="61">
        <v>5.6341742294959998</v>
      </c>
      <c r="D757" s="61">
        <v>163.0986052081</v>
      </c>
      <c r="E757" s="61">
        <v>2.4110613429810002</v>
      </c>
      <c r="G757" s="1">
        <f t="shared" si="11"/>
        <v>0.50823782801704298</v>
      </c>
      <c r="J757" s="121">
        <f>B757*'Total Transfusions'!G$6</f>
        <v>38531.82426974133</v>
      </c>
      <c r="K757" s="121">
        <f>B757*'Total Transfusions'!G$13</f>
        <v>196038.39099890192</v>
      </c>
      <c r="L757" s="121">
        <f>B757*'Total Transfusions'!G$17</f>
        <v>55477.321043311298</v>
      </c>
    </row>
    <row r="758" spans="1:12">
      <c r="A758" s="61">
        <v>286.25110881320001</v>
      </c>
      <c r="B758" s="61">
        <v>5.6818032921280004</v>
      </c>
      <c r="D758" s="61">
        <v>163.5720147346</v>
      </c>
      <c r="E758" s="61">
        <v>2.3406209084429999</v>
      </c>
      <c r="G758" s="1">
        <f t="shared" si="11"/>
        <v>0.51253426798438517</v>
      </c>
      <c r="J758" s="121">
        <f>B758*'Total Transfusions'!G$6</f>
        <v>38857.556949760517</v>
      </c>
      <c r="K758" s="121">
        <f>B758*'Total Transfusions'!G$13</f>
        <v>197695.62139733043</v>
      </c>
      <c r="L758" s="121">
        <f>B758*'Total Transfusions'!G$17</f>
        <v>55946.304197008314</v>
      </c>
    </row>
    <row r="759" spans="1:12">
      <c r="A759" s="61">
        <v>286.50810496399998</v>
      </c>
      <c r="B759" s="61">
        <v>5.7535590702750001</v>
      </c>
      <c r="D759" s="61">
        <v>163.5720147346</v>
      </c>
      <c r="E759" s="61">
        <v>2.3406209084429999</v>
      </c>
      <c r="G759" s="1">
        <f t="shared" si="11"/>
        <v>0.51900708890678071</v>
      </c>
      <c r="J759" s="121">
        <f>B759*'Total Transfusions'!G$6</f>
        <v>39348.290981275561</v>
      </c>
      <c r="K759" s="121">
        <f>B759*'Total Transfusions'!G$13</f>
        <v>200192.3292945</v>
      </c>
      <c r="L759" s="121">
        <f>B759*'Total Transfusions'!G$17</f>
        <v>56652.852872790005</v>
      </c>
    </row>
    <row r="760" spans="1:12">
      <c r="A760" s="61">
        <v>286.95200740640001</v>
      </c>
      <c r="B760" s="61">
        <v>5.8170479954459999</v>
      </c>
      <c r="D760" s="61">
        <v>163.57475408479999</v>
      </c>
      <c r="E760" s="61">
        <v>2.281739929829</v>
      </c>
      <c r="G760" s="1">
        <f t="shared" si="11"/>
        <v>0.52473418787775661</v>
      </c>
      <c r="J760" s="121">
        <f>B760*'Total Transfusions'!G$6</f>
        <v>39782.488435617073</v>
      </c>
      <c r="K760" s="121">
        <f>B760*'Total Transfusions'!G$13</f>
        <v>202401.3960059293</v>
      </c>
      <c r="L760" s="121">
        <f>B760*'Total Transfusions'!G$17</f>
        <v>57278.001357898429</v>
      </c>
    </row>
    <row r="761" spans="1:12">
      <c r="A761" s="61">
        <v>287.45821194590002</v>
      </c>
      <c r="B761" s="61">
        <v>5.8757976203339997</v>
      </c>
      <c r="D761" s="61">
        <v>163.7737028542</v>
      </c>
      <c r="E761" s="61">
        <v>2.2159608604879999</v>
      </c>
      <c r="G761" s="1">
        <f t="shared" si="11"/>
        <v>0.53003377225936421</v>
      </c>
      <c r="J761" s="121">
        <f>B761*'Total Transfusions'!G$6</f>
        <v>40184.274062026452</v>
      </c>
      <c r="K761" s="121">
        <f>B761*'Total Transfusions'!G$13</f>
        <v>204445.5610362789</v>
      </c>
      <c r="L761" s="121">
        <f>B761*'Total Transfusions'!G$17</f>
        <v>57856.483965699714</v>
      </c>
    </row>
    <row r="762" spans="1:12">
      <c r="A762" s="61">
        <v>287.92028583320001</v>
      </c>
      <c r="B762" s="61">
        <v>5.8950343846399997</v>
      </c>
      <c r="D762" s="61">
        <v>164.05090296149999</v>
      </c>
      <c r="E762" s="61">
        <v>2.1524185166769998</v>
      </c>
      <c r="G762" s="1">
        <f t="shared" si="11"/>
        <v>0.53176904896731081</v>
      </c>
      <c r="J762" s="121">
        <f>B762*'Total Transfusions'!G$6</f>
        <v>40315.833291749375</v>
      </c>
      <c r="K762" s="121">
        <f>B762*'Total Transfusions'!G$13</f>
        <v>205114.89502719999</v>
      </c>
      <c r="L762" s="121">
        <f>B762*'Total Transfusions'!G$17</f>
        <v>58045.900214784</v>
      </c>
    </row>
    <row r="763" spans="1:12">
      <c r="A763" s="61">
        <v>288.96903780219998</v>
      </c>
      <c r="B763" s="61">
        <v>5.8796825792579996</v>
      </c>
      <c r="D763" s="61">
        <v>164.24985173089999</v>
      </c>
      <c r="E763" s="61">
        <v>2.0866394473360002</v>
      </c>
      <c r="G763" s="1">
        <f t="shared" si="11"/>
        <v>0.53038421990351636</v>
      </c>
      <c r="J763" s="121">
        <f>B763*'Total Transfusions'!G$6</f>
        <v>40210.843093876952</v>
      </c>
      <c r="K763" s="121">
        <f>B763*'Total Transfusions'!G$13</f>
        <v>204580.73631938794</v>
      </c>
      <c r="L763" s="121">
        <f>B763*'Total Transfusions'!G$17</f>
        <v>57894.737506447265</v>
      </c>
    </row>
    <row r="764" spans="1:12">
      <c r="A764" s="61">
        <v>289.5219689146</v>
      </c>
      <c r="B764" s="61">
        <v>5.8174085231310002</v>
      </c>
      <c r="D764" s="61">
        <v>164.52705183820001</v>
      </c>
      <c r="E764" s="61">
        <v>2.0230971035250001</v>
      </c>
      <c r="G764" s="1">
        <f t="shared" si="11"/>
        <v>0.52476670973457207</v>
      </c>
      <c r="J764" s="121">
        <f>B764*'Total Transfusions'!G$6</f>
        <v>39784.954065687598</v>
      </c>
      <c r="K764" s="121">
        <f>B764*'Total Transfusions'!G$13</f>
        <v>202413.94039387317</v>
      </c>
      <c r="L764" s="121">
        <f>B764*'Total Transfusions'!G$17</f>
        <v>57281.551320911829</v>
      </c>
    </row>
    <row r="765" spans="1:12">
      <c r="A765" s="61">
        <v>289.98923464339998</v>
      </c>
      <c r="B765" s="61">
        <v>5.7744729534769998</v>
      </c>
      <c r="D765" s="61">
        <v>165.00120846019999</v>
      </c>
      <c r="E765" s="61">
        <v>1.9365982202750001</v>
      </c>
      <c r="G765" s="1">
        <f t="shared" si="11"/>
        <v>0.52089365225058726</v>
      </c>
      <c r="J765" s="121">
        <f>B765*'Total Transfusions'!G$6</f>
        <v>39491.319939826142</v>
      </c>
      <c r="K765" s="121">
        <f>B765*'Total Transfusions'!G$13</f>
        <v>200920.01783330931</v>
      </c>
      <c r="L765" s="121">
        <f>B765*'Total Transfusions'!G$17</f>
        <v>56858.782999442024</v>
      </c>
    </row>
    <row r="766" spans="1:12">
      <c r="A766" s="61">
        <v>290.55579433949998</v>
      </c>
      <c r="B766" s="61">
        <v>5.702794314208</v>
      </c>
      <c r="D766" s="61">
        <v>165.47337282749999</v>
      </c>
      <c r="E766" s="61">
        <v>1.8929218669250001</v>
      </c>
      <c r="G766" s="1">
        <f t="shared" si="11"/>
        <v>0.51442778973845971</v>
      </c>
      <c r="J766" s="121">
        <f>B766*'Total Transfusions'!G$6</f>
        <v>39001.113457082291</v>
      </c>
      <c r="K766" s="121">
        <f>B766*'Total Transfusions'!G$13</f>
        <v>198425.99394641534</v>
      </c>
      <c r="L766" s="121">
        <f>B766*'Total Transfusions'!G$17</f>
        <v>56152.99387743439</v>
      </c>
    </row>
    <row r="767" spans="1:12">
      <c r="A767" s="61">
        <v>290.6901332365</v>
      </c>
      <c r="B767" s="61">
        <v>5.5595656785029997</v>
      </c>
      <c r="D767" s="61">
        <v>166.49174702889999</v>
      </c>
      <c r="E767" s="61">
        <v>1.898209004435</v>
      </c>
      <c r="G767" s="1">
        <f t="shared" si="11"/>
        <v>0.50150766910401745</v>
      </c>
      <c r="J767" s="121">
        <f>B767*'Total Transfusions'!G$6</f>
        <v>38021.580273232998</v>
      </c>
      <c r="K767" s="121">
        <f>B767*'Total Transfusions'!G$13</f>
        <v>193442.42223832355</v>
      </c>
      <c r="L767" s="121">
        <f>B767*'Total Transfusions'!G$17</f>
        <v>54742.682324766523</v>
      </c>
    </row>
    <row r="768" spans="1:12">
      <c r="A768" s="61">
        <v>290.6901332365</v>
      </c>
      <c r="B768" s="61">
        <v>5.4305623180799998</v>
      </c>
      <c r="D768" s="61">
        <v>166.880347379</v>
      </c>
      <c r="E768" s="61">
        <v>1.9664893386240001</v>
      </c>
      <c r="G768" s="1">
        <f t="shared" si="11"/>
        <v>0.48987075745775654</v>
      </c>
      <c r="J768" s="121">
        <f>B768*'Total Transfusions'!G$6</f>
        <v>37139.333006543522</v>
      </c>
      <c r="K768" s="121">
        <f>B768*'Total Transfusions'!G$13</f>
        <v>188953.81216333149</v>
      </c>
      <c r="L768" s="121">
        <f>B768*'Total Transfusions'!G$17</f>
        <v>53472.441016930192</v>
      </c>
    </row>
    <row r="769" spans="1:12">
      <c r="A769" s="61">
        <v>290.6901332365</v>
      </c>
      <c r="B769" s="61">
        <v>5.6025667986450003</v>
      </c>
      <c r="D769" s="61">
        <v>167.11100620260001</v>
      </c>
      <c r="E769" s="61">
        <v>2.061223604457</v>
      </c>
      <c r="G769" s="1">
        <f t="shared" si="11"/>
        <v>0.50538663965286135</v>
      </c>
      <c r="J769" s="121">
        <f>B769*'Total Transfusions'!G$6</f>
        <v>38315.662695469662</v>
      </c>
      <c r="K769" s="121">
        <f>B769*'Total Transfusions'!G$13</f>
        <v>194938.62559668906</v>
      </c>
      <c r="L769" s="121">
        <f>B769*'Total Transfusions'!G$17</f>
        <v>55166.096094055159</v>
      </c>
    </row>
    <row r="770" spans="1:12">
      <c r="A770" s="61">
        <v>290.6901332365</v>
      </c>
      <c r="B770" s="61">
        <v>5.4735634382210003</v>
      </c>
      <c r="D770" s="61">
        <v>167.11299845729999</v>
      </c>
      <c r="E770" s="61">
        <v>2.0184010745559999</v>
      </c>
      <c r="G770" s="1">
        <f t="shared" ref="G770:G833" si="12">B770/H$98</f>
        <v>0.49374972800651024</v>
      </c>
      <c r="J770" s="121">
        <f>B770*'Total Transfusions'!G$6</f>
        <v>37433.415428773347</v>
      </c>
      <c r="K770" s="121">
        <f>B770*'Total Transfusions'!G$13</f>
        <v>190450.01552166219</v>
      </c>
      <c r="L770" s="121">
        <f>B770*'Total Transfusions'!G$17</f>
        <v>53895.854786208976</v>
      </c>
    </row>
    <row r="771" spans="1:12">
      <c r="A771" s="61">
        <v>290.6901332365</v>
      </c>
      <c r="B771" s="61">
        <v>5.645567918786</v>
      </c>
      <c r="D771" s="61">
        <v>167.18704392410001</v>
      </c>
      <c r="E771" s="61">
        <v>2.1110409187669998</v>
      </c>
      <c r="G771" s="1">
        <f t="shared" si="12"/>
        <v>0.50926561020161498</v>
      </c>
      <c r="J771" s="121">
        <f>B771*'Total Transfusions'!G$6</f>
        <v>38609.745117699487</v>
      </c>
      <c r="K771" s="121">
        <f>B771*'Total Transfusions'!G$13</f>
        <v>196434.82895501974</v>
      </c>
      <c r="L771" s="121">
        <f>B771*'Total Transfusions'!G$17</f>
        <v>55589.509863333929</v>
      </c>
    </row>
    <row r="772" spans="1:12">
      <c r="A772" s="61">
        <v>290.6901332365</v>
      </c>
      <c r="B772" s="61">
        <v>5.516564558362</v>
      </c>
      <c r="D772" s="61">
        <v>167.34210774939999</v>
      </c>
      <c r="E772" s="61">
        <v>2.1464417525349999</v>
      </c>
      <c r="G772" s="1">
        <f t="shared" si="12"/>
        <v>0.49762869855526387</v>
      </c>
      <c r="J772" s="121">
        <f>B772*'Total Transfusions'!G$6</f>
        <v>37727.497851003172</v>
      </c>
      <c r="K772" s="121">
        <f>B772*'Total Transfusions'!G$13</f>
        <v>191946.21887999287</v>
      </c>
      <c r="L772" s="121">
        <f>B772*'Total Transfusions'!G$17</f>
        <v>54319.268555487753</v>
      </c>
    </row>
    <row r="773" spans="1:12">
      <c r="A773" s="61">
        <v>290.73685980940002</v>
      </c>
      <c r="B773" s="61">
        <v>5.3789675289590004</v>
      </c>
      <c r="D773" s="61">
        <v>167.57520155099999</v>
      </c>
      <c r="E773" s="61">
        <v>2.188837370711</v>
      </c>
      <c r="G773" s="1">
        <f t="shared" si="12"/>
        <v>0.48521658410568402</v>
      </c>
      <c r="J773" s="121">
        <f>B773*'Total Transfusions'!G$6</f>
        <v>36786.478929501151</v>
      </c>
      <c r="K773" s="121">
        <f>B773*'Total Transfusions'!G$13</f>
        <v>187158.59621309399</v>
      </c>
      <c r="L773" s="121">
        <f>B773*'Total Transfusions'!G$17</f>
        <v>52964.409038571641</v>
      </c>
    </row>
    <row r="774" spans="1:12">
      <c r="A774" s="61">
        <v>290.90819057660002</v>
      </c>
      <c r="B774" s="61">
        <v>5.31496767415</v>
      </c>
      <c r="D774" s="61">
        <v>167.65123927260001</v>
      </c>
      <c r="E774" s="61">
        <v>2.2386546850209998</v>
      </c>
      <c r="G774" s="1">
        <f t="shared" si="12"/>
        <v>0.47944339607907904</v>
      </c>
      <c r="J774" s="121">
        <f>B774*'Total Transfusions'!G$6</f>
        <v>36348.787253961687</v>
      </c>
      <c r="K774" s="121">
        <f>B774*'Total Transfusions'!G$13</f>
        <v>184931.75194987672</v>
      </c>
      <c r="L774" s="121">
        <f>B774*'Total Transfusions'!G$17</f>
        <v>52334.229646287953</v>
      </c>
    </row>
    <row r="775" spans="1:12">
      <c r="A775" s="61">
        <v>291.15739896529999</v>
      </c>
      <c r="B775" s="61">
        <v>5.2586233880030004</v>
      </c>
      <c r="D775" s="61">
        <v>167.80032633370001</v>
      </c>
      <c r="E775" s="61">
        <v>2.4025231084919998</v>
      </c>
      <c r="G775" s="1">
        <f t="shared" si="12"/>
        <v>0.47436078832751094</v>
      </c>
      <c r="J775" s="121">
        <f>B775*'Total Transfusions'!G$6</f>
        <v>35963.451613992598</v>
      </c>
      <c r="K775" s="121">
        <f>B775*'Total Transfusions'!G$13</f>
        <v>182971.27952777562</v>
      </c>
      <c r="L775" s="121">
        <f>B775*'Total Transfusions'!G$17</f>
        <v>51779.43138762407</v>
      </c>
    </row>
    <row r="776" spans="1:12">
      <c r="A776" s="61">
        <v>291.4758628102</v>
      </c>
      <c r="B776" s="61">
        <v>5.1852078168739997</v>
      </c>
      <c r="D776" s="61">
        <v>167.8023185884</v>
      </c>
      <c r="E776" s="61">
        <v>2.3597005785910001</v>
      </c>
      <c r="G776" s="1">
        <f t="shared" si="12"/>
        <v>0.46773824367528921</v>
      </c>
      <c r="J776" s="121">
        <f>B776*'Total Transfusions'!G$6</f>
        <v>35461.366344673828</v>
      </c>
      <c r="K776" s="121">
        <f>B776*'Total Transfusions'!G$13</f>
        <v>180416.81992958847</v>
      </c>
      <c r="L776" s="121">
        <f>B776*'Total Transfusions'!G$17</f>
        <v>51056.539435192208</v>
      </c>
    </row>
    <row r="777" spans="1:12">
      <c r="A777" s="61">
        <v>291.76154051359998</v>
      </c>
      <c r="B777" s="61">
        <v>5.1362489102020001</v>
      </c>
      <c r="D777" s="61">
        <v>167.80431084310001</v>
      </c>
      <c r="E777" s="61">
        <v>2.31687804869</v>
      </c>
      <c r="G777" s="1">
        <f t="shared" si="12"/>
        <v>0.46332184344066391</v>
      </c>
      <c r="J777" s="121">
        <f>B777*'Total Transfusions'!G$6</f>
        <v>35126.538930489849</v>
      </c>
      <c r="K777" s="121">
        <f>B777*'Total Transfusions'!G$13</f>
        <v>178713.31824538467</v>
      </c>
      <c r="L777" s="121">
        <f>B777*'Total Transfusions'!G$17</f>
        <v>50574.461871961619</v>
      </c>
    </row>
    <row r="778" spans="1:12">
      <c r="A778" s="61">
        <v>292.16171686289999</v>
      </c>
      <c r="B778" s="61">
        <v>5.1265653086249996</v>
      </c>
      <c r="D778" s="61">
        <v>167.8063030978</v>
      </c>
      <c r="E778" s="61">
        <v>2.2740555187889999</v>
      </c>
      <c r="G778" s="1">
        <f t="shared" si="12"/>
        <v>0.4624483218858792</v>
      </c>
      <c r="J778" s="121">
        <f>B778*'Total Transfusions'!G$6</f>
        <v>35060.313283382631</v>
      </c>
      <c r="K778" s="121">
        <f>B778*'Total Transfusions'!G$13</f>
        <v>178376.38197133559</v>
      </c>
      <c r="L778" s="121">
        <f>B778*'Total Transfusions'!G$17</f>
        <v>50479.111559447258</v>
      </c>
    </row>
    <row r="779" spans="1:12">
      <c r="A779" s="61">
        <v>292.8161923024</v>
      </c>
      <c r="B779" s="61">
        <v>5.1437769040479999</v>
      </c>
      <c r="D779" s="61">
        <v>168.26850619149999</v>
      </c>
      <c r="E779" s="61">
        <v>2.444491814944</v>
      </c>
      <c r="G779" s="1">
        <f t="shared" si="12"/>
        <v>0.46400091566771479</v>
      </c>
      <c r="J779" s="121">
        <f>B779*'Total Transfusions'!G$6</f>
        <v>35178.022488534472</v>
      </c>
      <c r="K779" s="121">
        <f>B779*'Total Transfusions'!G$13</f>
        <v>178975.2511819441</v>
      </c>
      <c r="L779" s="121">
        <f>B779*'Total Transfusions'!G$17</f>
        <v>50648.586830543871</v>
      </c>
    </row>
    <row r="780" spans="1:12">
      <c r="A780" s="61">
        <v>293.24943292749998</v>
      </c>
      <c r="B780" s="61">
        <v>5.2165556469830001</v>
      </c>
      <c r="D780" s="61">
        <v>168.5015999931</v>
      </c>
      <c r="E780" s="61">
        <v>2.4868874331200002</v>
      </c>
      <c r="G780" s="1">
        <f t="shared" si="12"/>
        <v>0.47056601442547968</v>
      </c>
      <c r="J780" s="121">
        <f>B780*'Total Transfusions'!G$6</f>
        <v>35675.752522984425</v>
      </c>
      <c r="K780" s="121">
        <f>B780*'Total Transfusions'!G$13</f>
        <v>181507.55264844958</v>
      </c>
      <c r="L780" s="121">
        <f>B780*'Total Transfusions'!G$17</f>
        <v>51365.208206183299</v>
      </c>
    </row>
    <row r="781" spans="1:12">
      <c r="A781" s="61">
        <v>293.29263646520002</v>
      </c>
      <c r="B781" s="61">
        <v>5.222448765917</v>
      </c>
      <c r="D781" s="61">
        <v>169.67765285409999</v>
      </c>
      <c r="E781" s="61">
        <v>2.4713708339039999</v>
      </c>
      <c r="G781" s="1">
        <f t="shared" si="12"/>
        <v>0.47109761068879408</v>
      </c>
      <c r="J781" s="121">
        <f>B781*'Total Transfusions'!G$6</f>
        <v>35716.055256608961</v>
      </c>
      <c r="K781" s="121">
        <f>B781*'Total Transfusions'!G$13</f>
        <v>181712.60089629013</v>
      </c>
      <c r="L781" s="121">
        <f>B781*'Total Transfusions'!G$17</f>
        <v>51423.235245769043</v>
      </c>
    </row>
    <row r="782" spans="1:12">
      <c r="A782" s="61">
        <v>293.96748313969999</v>
      </c>
      <c r="B782" s="61">
        <v>5.3211676578090001</v>
      </c>
      <c r="D782" s="61">
        <v>169.67771511199999</v>
      </c>
      <c r="E782" s="61">
        <v>2.4700326298439998</v>
      </c>
      <c r="G782" s="1">
        <f t="shared" si="12"/>
        <v>0.48000267346388109</v>
      </c>
      <c r="J782" s="121">
        <f>B782*'Total Transfusions'!G$6</f>
        <v>36391.188619466717</v>
      </c>
      <c r="K782" s="121">
        <f>B782*'Total Transfusions'!G$13</f>
        <v>185147.47740869672</v>
      </c>
      <c r="L782" s="121">
        <f>B782*'Total Transfusions'!G$17</f>
        <v>52395.278252508353</v>
      </c>
    </row>
    <row r="783" spans="1:12">
      <c r="A783" s="61">
        <v>294.02032866859997</v>
      </c>
      <c r="B783" s="61">
        <v>5.329072474398</v>
      </c>
      <c r="D783" s="61">
        <v>170.1508282906</v>
      </c>
      <c r="E783" s="61">
        <v>2.4059620466289999</v>
      </c>
      <c r="G783" s="1">
        <f t="shared" si="12"/>
        <v>0.48071573746410917</v>
      </c>
      <c r="J783" s="121">
        <f>B783*'Total Transfusions'!G$6</f>
        <v>36445.249248635278</v>
      </c>
      <c r="K783" s="121">
        <f>B783*'Total Transfusions'!G$13</f>
        <v>185422.5217119304</v>
      </c>
      <c r="L783" s="121">
        <f>B783*'Total Transfusions'!G$17</f>
        <v>52473.11362462031</v>
      </c>
    </row>
    <row r="784" spans="1:12">
      <c r="A784" s="61">
        <v>294.46905210649999</v>
      </c>
      <c r="B784" s="61">
        <v>5.3983296864429997</v>
      </c>
      <c r="D784" s="61">
        <v>170.1508282906</v>
      </c>
      <c r="E784" s="61">
        <v>2.4059620466289999</v>
      </c>
      <c r="G784" s="1">
        <f t="shared" si="12"/>
        <v>0.4869631720641952</v>
      </c>
      <c r="J784" s="121">
        <f>B784*'Total Transfusions'!G$6</f>
        <v>36918.895716641091</v>
      </c>
      <c r="K784" s="121">
        <f>B784*'Total Transfusions'!G$13</f>
        <v>187832.29319952356</v>
      </c>
      <c r="L784" s="121">
        <f>B784*'Total Transfusions'!G$17</f>
        <v>53155.059981030528</v>
      </c>
    </row>
    <row r="785" spans="1:12">
      <c r="A785" s="61">
        <v>294.57706095060001</v>
      </c>
      <c r="B785" s="61">
        <v>5.4142142994949998</v>
      </c>
      <c r="D785" s="61">
        <v>170.4704872197</v>
      </c>
      <c r="E785" s="61">
        <v>2.2718935940299998</v>
      </c>
      <c r="G785" s="1">
        <f t="shared" si="12"/>
        <v>0.48839606371922695</v>
      </c>
      <c r="J785" s="121">
        <f>B785*'Total Transfusions'!G$6</f>
        <v>37027.529758433455</v>
      </c>
      <c r="K785" s="121">
        <f>B785*'Total Transfusions'!G$13</f>
        <v>188384.99069475752</v>
      </c>
      <c r="L785" s="121">
        <f>B785*'Total Transfusions'!G$17</f>
        <v>53311.469020232958</v>
      </c>
    </row>
    <row r="786" spans="1:12">
      <c r="A786" s="61">
        <v>295.23925737410002</v>
      </c>
      <c r="B786" s="61">
        <v>5.439780789296</v>
      </c>
      <c r="D786" s="61">
        <v>170.4704872197</v>
      </c>
      <c r="E786" s="61">
        <v>2.2718935940299998</v>
      </c>
      <c r="G786" s="1">
        <f t="shared" si="12"/>
        <v>0.49070232133874725</v>
      </c>
      <c r="J786" s="121">
        <f>B786*'Total Transfusions'!G$6</f>
        <v>37202.377651324117</v>
      </c>
      <c r="K786" s="121">
        <f>B786*'Total Transfusions'!G$13</f>
        <v>189274.56444947727</v>
      </c>
      <c r="L786" s="121">
        <f>B786*'Total Transfusions'!G$17</f>
        <v>53563.211388300893</v>
      </c>
    </row>
    <row r="787" spans="1:12">
      <c r="A787" s="61">
        <v>295.64352080729998</v>
      </c>
      <c r="B787" s="61">
        <v>5.4409665851820002</v>
      </c>
      <c r="D787" s="61">
        <v>170.47052872500001</v>
      </c>
      <c r="E787" s="61">
        <v>2.2710014579909998</v>
      </c>
      <c r="G787" s="1">
        <f t="shared" si="12"/>
        <v>0.49080928755970954</v>
      </c>
      <c r="J787" s="121">
        <f>B787*'Total Transfusions'!G$6</f>
        <v>37210.487247662117</v>
      </c>
      <c r="K787" s="121">
        <f>B787*'Total Transfusions'!G$13</f>
        <v>189315.82364879837</v>
      </c>
      <c r="L787" s="121">
        <f>B787*'Total Transfusions'!G$17</f>
        <v>53574.887416833175</v>
      </c>
    </row>
    <row r="788" spans="1:12">
      <c r="A788" s="61">
        <v>296.20386883600003</v>
      </c>
      <c r="B788" s="61">
        <v>5.3797344696689997</v>
      </c>
      <c r="D788" s="61">
        <v>170.62896942200001</v>
      </c>
      <c r="E788" s="61">
        <v>2.2338181035760001</v>
      </c>
      <c r="G788" s="1">
        <f t="shared" si="12"/>
        <v>0.48528576696457171</v>
      </c>
      <c r="J788" s="121">
        <f>B788*'Total Transfusions'!G$6</f>
        <v>36791.723997093897</v>
      </c>
      <c r="K788" s="121">
        <f>B788*'Total Transfusions'!G$13</f>
        <v>187185.2815473871</v>
      </c>
      <c r="L788" s="121">
        <f>B788*'Total Transfusions'!G$17</f>
        <v>52971.960778055851</v>
      </c>
    </row>
    <row r="789" spans="1:12">
      <c r="A789" s="61">
        <v>296.97967828409998</v>
      </c>
      <c r="B789" s="61">
        <v>5.318481388405</v>
      </c>
      <c r="D789" s="61">
        <v>170.62896942200001</v>
      </c>
      <c r="E789" s="61">
        <v>2.2338181035760001</v>
      </c>
      <c r="G789" s="1">
        <f t="shared" si="12"/>
        <v>0.47976035512728965</v>
      </c>
      <c r="J789" s="121">
        <f>B789*'Total Transfusions'!G$6</f>
        <v>36372.817362845963</v>
      </c>
      <c r="K789" s="121">
        <f>B789*'Total Transfusions'!G$13</f>
        <v>185054.00995272191</v>
      </c>
      <c r="L789" s="121">
        <f>B789*'Total Transfusions'!G$17</f>
        <v>52368.827698431705</v>
      </c>
    </row>
    <row r="790" spans="1:12">
      <c r="A790" s="61">
        <v>297.3862180104</v>
      </c>
      <c r="B790" s="61">
        <v>5.3103690603000002</v>
      </c>
      <c r="D790" s="61">
        <v>170.6293280278</v>
      </c>
      <c r="E790" s="61">
        <v>2.2261100481940002</v>
      </c>
      <c r="G790" s="1">
        <f t="shared" si="12"/>
        <v>0.47902857228772783</v>
      </c>
      <c r="J790" s="121">
        <f>B790*'Total Transfusions'!G$6</f>
        <v>36317.337573221441</v>
      </c>
      <c r="K790" s="121">
        <f>B790*'Total Transfusions'!G$13</f>
        <v>184771.74538578081</v>
      </c>
      <c r="L790" s="121">
        <f>B790*'Total Transfusions'!G$17</f>
        <v>52288.949048543021</v>
      </c>
    </row>
    <row r="791" spans="1:12">
      <c r="A791" s="61">
        <v>298.2374636783</v>
      </c>
      <c r="B791" s="61">
        <v>5.323208220223</v>
      </c>
      <c r="D791" s="61">
        <v>170.6313202826</v>
      </c>
      <c r="E791" s="61">
        <v>2.1832875182930001</v>
      </c>
      <c r="G791" s="1">
        <f t="shared" si="12"/>
        <v>0.48018674498296815</v>
      </c>
      <c r="J791" s="121">
        <f>B791*'Total Transfusions'!G$6</f>
        <v>36405.143919595001</v>
      </c>
      <c r="K791" s="121">
        <f>B791*'Total Transfusions'!G$13</f>
        <v>185218.47779954001</v>
      </c>
      <c r="L791" s="121">
        <f>B791*'Total Transfusions'!G$17</f>
        <v>52415.370804058803</v>
      </c>
    </row>
    <row r="792" spans="1:12">
      <c r="A792" s="61">
        <v>298.86728348999998</v>
      </c>
      <c r="B792" s="61">
        <v>5.4160319599019999</v>
      </c>
      <c r="D792" s="61">
        <v>170.6313202826</v>
      </c>
      <c r="E792" s="61">
        <v>2.1832875182930001</v>
      </c>
      <c r="G792" s="1">
        <f t="shared" si="12"/>
        <v>0.48856002808023125</v>
      </c>
      <c r="J792" s="121">
        <f>B792*'Total Transfusions'!G$6</f>
        <v>37039.960643338985</v>
      </c>
      <c r="K792" s="121">
        <f>B792*'Total Transfusions'!G$13</f>
        <v>188448.23531713808</v>
      </c>
      <c r="L792" s="121">
        <f>B792*'Total Transfusions'!G$17</f>
        <v>53329.366750377507</v>
      </c>
    </row>
    <row r="793" spans="1:12">
      <c r="A793" s="61">
        <v>299.33454921880002</v>
      </c>
      <c r="B793" s="61">
        <v>5.5082214379150001</v>
      </c>
      <c r="D793" s="61">
        <v>170.86839859360001</v>
      </c>
      <c r="E793" s="61">
        <v>2.1400380766680001</v>
      </c>
      <c r="G793" s="1">
        <f t="shared" si="12"/>
        <v>0.4968760967999491</v>
      </c>
      <c r="J793" s="121">
        <f>B793*'Total Transfusions'!G$6</f>
        <v>37670.439684565557</v>
      </c>
      <c r="K793" s="121">
        <f>B793*'Total Transfusions'!G$13</f>
        <v>191655.92400416575</v>
      </c>
      <c r="L793" s="121">
        <f>B793*'Total Transfusions'!G$17</f>
        <v>54237.1173914151</v>
      </c>
    </row>
    <row r="794" spans="1:12">
      <c r="A794" s="61">
        <v>299.36570026739997</v>
      </c>
      <c r="B794" s="61">
        <v>5.5937502580059997</v>
      </c>
      <c r="D794" s="61">
        <v>170.86839859360001</v>
      </c>
      <c r="E794" s="61">
        <v>2.1400380766680001</v>
      </c>
      <c r="G794" s="1">
        <f t="shared" si="12"/>
        <v>0.50459133242903942</v>
      </c>
      <c r="J794" s="121">
        <f>B794*'Total Transfusions'!G$6</f>
        <v>38255.366832982749</v>
      </c>
      <c r="K794" s="121">
        <f>B794*'Total Transfusions'!G$13</f>
        <v>194631.85829226355</v>
      </c>
      <c r="L794" s="121">
        <f>B794*'Total Transfusions'!G$17</f>
        <v>55079.283362393326</v>
      </c>
    </row>
    <row r="795" spans="1:12">
      <c r="A795" s="61">
        <v>299.61490865600001</v>
      </c>
      <c r="B795" s="61">
        <v>5.6754873465340001</v>
      </c>
      <c r="D795" s="61">
        <v>170.87039084829999</v>
      </c>
      <c r="E795" s="61">
        <v>2.0972155467669999</v>
      </c>
      <c r="G795" s="1">
        <f t="shared" si="12"/>
        <v>0.51196453010624787</v>
      </c>
      <c r="J795" s="121">
        <f>B795*'Total Transfusions'!G$6</f>
        <v>38814.362526618395</v>
      </c>
      <c r="K795" s="121">
        <f>B795*'Total Transfusions'!G$13</f>
        <v>197475.86109858027</v>
      </c>
      <c r="L795" s="121">
        <f>B795*'Total Transfusions'!G$17</f>
        <v>55884.113762858076</v>
      </c>
    </row>
    <row r="796" spans="1:12">
      <c r="A796" s="61">
        <v>300.03544781189999</v>
      </c>
      <c r="B796" s="61">
        <v>5.7701488062840003</v>
      </c>
      <c r="D796" s="61">
        <v>170.872383103</v>
      </c>
      <c r="E796" s="61">
        <v>2.0543930168659998</v>
      </c>
      <c r="G796" s="1">
        <f t="shared" si="12"/>
        <v>0.52050358707193323</v>
      </c>
      <c r="J796" s="121">
        <f>B796*'Total Transfusions'!G$6</f>
        <v>39461.747322265815</v>
      </c>
      <c r="K796" s="121">
        <f>B796*'Total Transfusions'!G$13</f>
        <v>200769.56120495015</v>
      </c>
      <c r="L796" s="121">
        <f>B796*'Total Transfusions'!G$17</f>
        <v>56816.204958314243</v>
      </c>
    </row>
    <row r="797" spans="1:12">
      <c r="A797" s="61">
        <v>300.22235410339999</v>
      </c>
      <c r="B797" s="61">
        <v>5.8576106374329999</v>
      </c>
      <c r="D797" s="61">
        <v>171.11101094540001</v>
      </c>
      <c r="E797" s="61">
        <v>1.977837163095</v>
      </c>
      <c r="G797" s="1">
        <f t="shared" si="12"/>
        <v>0.52839319241371507</v>
      </c>
      <c r="J797" s="121">
        <f>B797*'Total Transfusions'!G$6</f>
        <v>40059.894232686172</v>
      </c>
      <c r="K797" s="121">
        <f>B797*'Total Transfusions'!G$13</f>
        <v>203812.75368602492</v>
      </c>
      <c r="L797" s="121">
        <f>B797*'Total Transfusions'!G$17</f>
        <v>57677.404468312889</v>
      </c>
    </row>
    <row r="798" spans="1:12">
      <c r="A798" s="61">
        <v>300.5743609525</v>
      </c>
      <c r="B798" s="61">
        <v>5.9383587875990003</v>
      </c>
      <c r="D798" s="61">
        <v>171.71521752789999</v>
      </c>
      <c r="E798" s="61">
        <v>1.902996253859</v>
      </c>
      <c r="G798" s="1">
        <f t="shared" si="12"/>
        <v>0.53567718165244205</v>
      </c>
      <c r="J798" s="121">
        <f>B798*'Total Transfusions'!G$6</f>
        <v>40612.126628343081</v>
      </c>
      <c r="K798" s="121">
        <f>B798*'Total Transfusions'!G$13</f>
        <v>206622.34685618439</v>
      </c>
      <c r="L798" s="121">
        <f>B798*'Total Transfusions'!G$17</f>
        <v>58472.497212687143</v>
      </c>
    </row>
    <row r="799" spans="1:12">
      <c r="A799" s="61">
        <v>301.1217942756</v>
      </c>
      <c r="B799" s="61">
        <v>6.0351292341549998</v>
      </c>
      <c r="D799" s="61">
        <v>172.2898723321</v>
      </c>
      <c r="E799" s="61">
        <v>1.901952691865</v>
      </c>
      <c r="G799" s="1">
        <f t="shared" si="12"/>
        <v>0.5444064824462268</v>
      </c>
      <c r="J799" s="121">
        <f>B799*'Total Transfusions'!G$6</f>
        <v>41273.934674973854</v>
      </c>
      <c r="K799" s="121">
        <f>B799*'Total Transfusions'!G$13</f>
        <v>209989.42814731094</v>
      </c>
      <c r="L799" s="121">
        <f>B799*'Total Transfusions'!G$17</f>
        <v>59425.35470562485</v>
      </c>
    </row>
    <row r="800" spans="1:12">
      <c r="A800" s="61">
        <v>301.62159376469998</v>
      </c>
      <c r="B800" s="61">
        <v>6.0483115619039998</v>
      </c>
      <c r="D800" s="61">
        <v>172.76004444469999</v>
      </c>
      <c r="E800" s="61">
        <v>1.901098868416</v>
      </c>
      <c r="G800" s="1">
        <f t="shared" si="12"/>
        <v>0.54559561103019671</v>
      </c>
      <c r="J800" s="121">
        <f>B800*'Total Transfusions'!G$6</f>
        <v>41364.087928245899</v>
      </c>
      <c r="K800" s="121">
        <f>B800*'Total Transfusions'!G$13</f>
        <v>210448.10092104328</v>
      </c>
      <c r="L800" s="121">
        <f>B800*'Total Transfusions'!G$17</f>
        <v>59555.15548899446</v>
      </c>
    </row>
    <row r="801" spans="1:12">
      <c r="A801" s="61">
        <v>302.09026655370002</v>
      </c>
      <c r="B801" s="61">
        <v>6.0474583456979998</v>
      </c>
      <c r="D801" s="61">
        <v>173.46231423149999</v>
      </c>
      <c r="E801" s="61">
        <v>1.9640519280940001</v>
      </c>
      <c r="G801" s="1">
        <f t="shared" si="12"/>
        <v>0.54551864558083307</v>
      </c>
      <c r="J801" s="121">
        <f>B801*'Total Transfusions'!G$6</f>
        <v>41358.252827027063</v>
      </c>
      <c r="K801" s="121">
        <f>B801*'Total Transfusions'!G$13</f>
        <v>210418.41367223178</v>
      </c>
      <c r="L801" s="121">
        <f>B801*'Total Transfusions'!G$17</f>
        <v>59546.754231338666</v>
      </c>
    </row>
    <row r="802" spans="1:12">
      <c r="A802" s="61">
        <v>302.57945011300001</v>
      </c>
      <c r="B802" s="61">
        <v>6.0309610880189997</v>
      </c>
      <c r="D802" s="61">
        <v>173.77343800930001</v>
      </c>
      <c r="E802" s="61">
        <v>2.0134423306799998</v>
      </c>
      <c r="G802" s="1">
        <f t="shared" si="12"/>
        <v>0.54403048954065991</v>
      </c>
      <c r="J802" s="121">
        <f>B802*'Total Transfusions'!G$6</f>
        <v>41245.428940521742</v>
      </c>
      <c r="K802" s="121">
        <f>B802*'Total Transfusions'!G$13</f>
        <v>209844.39950093505</v>
      </c>
      <c r="L802" s="121">
        <f>B802*'Total Transfusions'!G$17</f>
        <v>59384.312740658315</v>
      </c>
    </row>
    <row r="803" spans="1:12">
      <c r="A803" s="61">
        <v>302.79231561170002</v>
      </c>
      <c r="B803" s="61">
        <v>5.9955747495690002</v>
      </c>
      <c r="D803" s="61">
        <v>173.9265095799</v>
      </c>
      <c r="E803" s="61">
        <v>2.0916656943479999</v>
      </c>
      <c r="G803" s="1">
        <f t="shared" si="12"/>
        <v>0.54083842002652405</v>
      </c>
      <c r="J803" s="121">
        <f>B803*'Total Transfusions'!G$6</f>
        <v>41003.423613890773</v>
      </c>
      <c r="K803" s="121">
        <f>B803*'Total Transfusions'!G$13</f>
        <v>208613.14882062</v>
      </c>
      <c r="L803" s="121">
        <f>B803*'Total Transfusions'!G$17</f>
        <v>59035.878493016404</v>
      </c>
    </row>
    <row r="804" spans="1:12">
      <c r="A804" s="61">
        <v>303.07267504890001</v>
      </c>
      <c r="B804" s="61">
        <v>5.9536879877239999</v>
      </c>
      <c r="D804" s="61">
        <v>173.92850183460001</v>
      </c>
      <c r="E804" s="61">
        <v>2.0488431644479999</v>
      </c>
      <c r="G804" s="1">
        <f t="shared" si="12"/>
        <v>0.53705997158037544</v>
      </c>
      <c r="J804" s="121">
        <f>B804*'Total Transfusions'!G$6</f>
        <v>40716.962230039593</v>
      </c>
      <c r="K804" s="121">
        <f>B804*'Total Transfusions'!G$13</f>
        <v>207155.71902491726</v>
      </c>
      <c r="L804" s="121">
        <f>B804*'Total Transfusions'!G$17</f>
        <v>58623.437336657691</v>
      </c>
    </row>
    <row r="805" spans="1:12">
      <c r="A805" s="61">
        <v>303.30630791329997</v>
      </c>
      <c r="B805" s="61">
        <v>5.9053445028100002</v>
      </c>
      <c r="D805" s="61">
        <v>174.15960338139999</v>
      </c>
      <c r="E805" s="61">
        <v>2.1340613125250001</v>
      </c>
      <c r="G805" s="1">
        <f t="shared" si="12"/>
        <v>0.53269908624551354</v>
      </c>
      <c r="J805" s="121">
        <f>B805*'Total Transfusions'!G$6</f>
        <v>40386.343653222924</v>
      </c>
      <c r="K805" s="121">
        <f>B805*'Total Transfusions'!G$13</f>
        <v>205473.63064571781</v>
      </c>
      <c r="L805" s="121">
        <f>B805*'Total Transfusions'!G$17</f>
        <v>58147.41957013464</v>
      </c>
    </row>
    <row r="806" spans="1:12">
      <c r="A806" s="61">
        <v>303.577322036</v>
      </c>
      <c r="B806" s="61">
        <v>5.8408808418809999</v>
      </c>
      <c r="D806" s="61">
        <v>174.23564110300001</v>
      </c>
      <c r="E806" s="61">
        <v>2.1838786268349999</v>
      </c>
      <c r="G806" s="1">
        <f t="shared" si="12"/>
        <v>0.52688405999995258</v>
      </c>
      <c r="J806" s="121">
        <f>B806*'Total Transfusions'!G$6</f>
        <v>39945.480031772116</v>
      </c>
      <c r="K806" s="121">
        <f>B806*'Total Transfusions'!G$13</f>
        <v>203230.64847092793</v>
      </c>
      <c r="L806" s="121">
        <f>B806*'Total Transfusions'!G$17</f>
        <v>57512.673275946072</v>
      </c>
    </row>
    <row r="807" spans="1:12">
      <c r="A807" s="61">
        <v>304.08137566980002</v>
      </c>
      <c r="B807" s="61">
        <v>5.7656427131330004</v>
      </c>
      <c r="D807" s="61">
        <v>174.39070492830001</v>
      </c>
      <c r="E807" s="61">
        <v>2.219279460603</v>
      </c>
      <c r="G807" s="1">
        <f t="shared" si="12"/>
        <v>0.52009710922751073</v>
      </c>
      <c r="J807" s="121">
        <f>B807*'Total Transfusions'!G$6</f>
        <v>39430.930385769876</v>
      </c>
      <c r="K807" s="121">
        <f>B807*'Total Transfusions'!G$13</f>
        <v>200612.77385421674</v>
      </c>
      <c r="L807" s="121">
        <f>B807*'Total Transfusions'!G$17</f>
        <v>56771.835372602756</v>
      </c>
    </row>
    <row r="808" spans="1:12">
      <c r="A808" s="61">
        <v>304.32103477869998</v>
      </c>
      <c r="B808" s="61">
        <v>5.7275953153390002</v>
      </c>
      <c r="D808" s="61">
        <v>174.85689253140001</v>
      </c>
      <c r="E808" s="61">
        <v>2.3040706969559999</v>
      </c>
      <c r="G808" s="1">
        <f t="shared" si="12"/>
        <v>0.51666499548220102</v>
      </c>
      <c r="J808" s="121">
        <f>B808*'Total Transfusions'!G$6</f>
        <v>39170.726212806185</v>
      </c>
      <c r="K808" s="121">
        <f>B808*'Total Transfusions'!G$13</f>
        <v>199288.93288987753</v>
      </c>
      <c r="L808" s="121">
        <f>B808*'Total Transfusions'!G$17</f>
        <v>56397.198803639367</v>
      </c>
    </row>
    <row r="809" spans="1:12">
      <c r="A809" s="61">
        <v>304.81834456540003</v>
      </c>
      <c r="B809" s="61">
        <v>5.6894717610120003</v>
      </c>
      <c r="D809" s="61">
        <v>174.85888478609999</v>
      </c>
      <c r="E809" s="61">
        <v>2.2612481670550002</v>
      </c>
      <c r="G809" s="1">
        <f t="shared" si="12"/>
        <v>0.51322601194029915</v>
      </c>
      <c r="J809" s="121">
        <f>B809*'Total Transfusions'!G$6</f>
        <v>38910.001209277616</v>
      </c>
      <c r="K809" s="121">
        <f>B809*'Total Transfusions'!G$13</f>
        <v>197962.44209548604</v>
      </c>
      <c r="L809" s="121">
        <f>B809*'Total Transfusions'!G$17</f>
        <v>56021.812353635971</v>
      </c>
    </row>
    <row r="810" spans="1:12">
      <c r="A810" s="61">
        <v>305.22637995730003</v>
      </c>
      <c r="B810" s="61">
        <v>5.6823765512550004</v>
      </c>
      <c r="D810" s="61">
        <v>175.22003629349999</v>
      </c>
      <c r="E810" s="61">
        <v>2.3581242891469998</v>
      </c>
      <c r="G810" s="1">
        <f t="shared" si="12"/>
        <v>0.51258597955057561</v>
      </c>
      <c r="J810" s="121">
        <f>B810*'Total Transfusions'!G$6</f>
        <v>38861.477439089183</v>
      </c>
      <c r="K810" s="121">
        <f>B810*'Total Transfusions'!G$13</f>
        <v>197715.56767380412</v>
      </c>
      <c r="L810" s="121">
        <f>B810*'Total Transfusions'!G$17</f>
        <v>55951.948836193078</v>
      </c>
    </row>
    <row r="811" spans="1:12">
      <c r="A811" s="61">
        <v>305.95933888450003</v>
      </c>
      <c r="B811" s="61">
        <v>5.7191396015229996</v>
      </c>
      <c r="D811" s="61">
        <v>176.73459259949999</v>
      </c>
      <c r="E811" s="61">
        <v>2.3648891980109998</v>
      </c>
      <c r="G811" s="1">
        <f t="shared" si="12"/>
        <v>0.51590223709931682</v>
      </c>
      <c r="J811" s="121">
        <f>B811*'Total Transfusions'!G$6</f>
        <v>39112.898026178998</v>
      </c>
      <c r="K811" s="121">
        <f>B811*'Total Transfusions'!G$13</f>
        <v>198994.72038175917</v>
      </c>
      <c r="L811" s="121">
        <f>B811*'Total Transfusions'!G$17</f>
        <v>56313.938980475788</v>
      </c>
    </row>
    <row r="812" spans="1:12">
      <c r="A812" s="61">
        <v>306.1748003038</v>
      </c>
      <c r="B812" s="61">
        <v>5.7528540383589997</v>
      </c>
      <c r="D812" s="61">
        <v>176.7350308956</v>
      </c>
      <c r="E812" s="61">
        <v>2.3554682414329999</v>
      </c>
      <c r="G812" s="1">
        <f t="shared" si="12"/>
        <v>0.5189434906091287</v>
      </c>
      <c r="J812" s="121">
        <f>B812*'Total Transfusions'!G$6</f>
        <v>39343.469304702325</v>
      </c>
      <c r="K812" s="121">
        <f>B812*'Total Transfusions'!G$13</f>
        <v>200167.79804701178</v>
      </c>
      <c r="L812" s="121">
        <f>B812*'Total Transfusions'!G$17</f>
        <v>56645.910722910266</v>
      </c>
    </row>
    <row r="813" spans="1:12">
      <c r="A813" s="61">
        <v>306.81080087909999</v>
      </c>
      <c r="B813" s="61">
        <v>5.8426782362619996</v>
      </c>
      <c r="D813" s="61">
        <v>176.7355887269</v>
      </c>
      <c r="E813" s="61">
        <v>2.3434779330610001</v>
      </c>
      <c r="G813" s="1">
        <f t="shared" si="12"/>
        <v>0.52704619623839311</v>
      </c>
      <c r="J813" s="121">
        <f>B813*'Total Transfusions'!G$6</f>
        <v>39957.772318380776</v>
      </c>
      <c r="K813" s="121">
        <f>B813*'Total Transfusions'!G$13</f>
        <v>203293.1879466504</v>
      </c>
      <c r="L813" s="121">
        <f>B813*'Total Transfusions'!G$17</f>
        <v>57530.371455138709</v>
      </c>
    </row>
    <row r="814" spans="1:12">
      <c r="A814" s="61">
        <v>307.35594422930001</v>
      </c>
      <c r="B814" s="61">
        <v>5.9262186915499999</v>
      </c>
      <c r="D814" s="61">
        <v>176.73758098159999</v>
      </c>
      <c r="E814" s="61">
        <v>2.3006554031599999</v>
      </c>
      <c r="G814" s="1">
        <f t="shared" si="12"/>
        <v>0.53458206890006021</v>
      </c>
      <c r="J814" s="121">
        <f>B814*'Total Transfusions'!G$6</f>
        <v>40529.101143414176</v>
      </c>
      <c r="K814" s="121">
        <f>B814*'Total Transfusions'!G$13</f>
        <v>206199.93803475343</v>
      </c>
      <c r="L814" s="121">
        <f>B814*'Total Transfusions'!G$17</f>
        <v>58352.958842275897</v>
      </c>
    </row>
    <row r="815" spans="1:12">
      <c r="A815" s="61">
        <v>307.74533233659997</v>
      </c>
      <c r="B815" s="61">
        <v>5.9704689126580002</v>
      </c>
      <c r="D815" s="61">
        <v>176.73758098159999</v>
      </c>
      <c r="E815" s="61">
        <v>2.3006554031599999</v>
      </c>
      <c r="G815" s="1">
        <f t="shared" si="12"/>
        <v>0.53857371618485073</v>
      </c>
      <c r="J815" s="121">
        <f>B815*'Total Transfusions'!G$6</f>
        <v>40831.726102135624</v>
      </c>
      <c r="K815" s="121">
        <f>B815*'Total Transfusions'!G$13</f>
        <v>207739.60326234685</v>
      </c>
      <c r="L815" s="121">
        <f>B815*'Total Transfusions'!G$17</f>
        <v>58788.671978336584</v>
      </c>
    </row>
    <row r="816" spans="1:12">
      <c r="A816" s="61">
        <v>308.29418414499997</v>
      </c>
      <c r="B816" s="61">
        <v>6.0268568991300002</v>
      </c>
      <c r="D816" s="61">
        <v>176.7395732363</v>
      </c>
      <c r="E816" s="61">
        <v>2.2578328732589998</v>
      </c>
      <c r="G816" s="1">
        <f t="shared" si="12"/>
        <v>0.54366026597962824</v>
      </c>
      <c r="J816" s="121">
        <f>B816*'Total Transfusions'!G$6</f>
        <v>41217.36060635258</v>
      </c>
      <c r="K816" s="121">
        <f>B816*'Total Transfusions'!G$13</f>
        <v>209701.59621630411</v>
      </c>
      <c r="L816" s="121">
        <f>B816*'Total Transfusions'!G$17</f>
        <v>59343.900535543078</v>
      </c>
    </row>
    <row r="817" spans="1:12">
      <c r="A817" s="61">
        <v>308.83220276050002</v>
      </c>
      <c r="B817" s="61">
        <v>6.0416133071729998</v>
      </c>
      <c r="D817" s="61">
        <v>176.7395732363</v>
      </c>
      <c r="E817" s="61">
        <v>2.2578328732589998</v>
      </c>
      <c r="G817" s="1">
        <f t="shared" si="12"/>
        <v>0.54499138647175727</v>
      </c>
      <c r="J817" s="121">
        <f>B817*'Total Transfusions'!G$6</f>
        <v>41318.278912816866</v>
      </c>
      <c r="K817" s="121">
        <f>B817*'Total Transfusions'!G$13</f>
        <v>210215.03835917014</v>
      </c>
      <c r="L817" s="121">
        <f>B817*'Total Transfusions'!G$17</f>
        <v>59489.200619122639</v>
      </c>
    </row>
    <row r="818" spans="1:12">
      <c r="A818" s="61">
        <v>309.39709013869998</v>
      </c>
      <c r="B818" s="61">
        <v>6.0333617318719996</v>
      </c>
      <c r="D818" s="61">
        <v>176.97266703790001</v>
      </c>
      <c r="E818" s="61">
        <v>2.300228491435</v>
      </c>
      <c r="G818" s="1">
        <f t="shared" si="12"/>
        <v>0.54424704266237622</v>
      </c>
      <c r="J818" s="121">
        <f>B818*'Total Transfusions'!G$6</f>
        <v>41261.846818867387</v>
      </c>
      <c r="K818" s="121">
        <f>B818*'Total Transfusions'!G$13</f>
        <v>209927.92875280656</v>
      </c>
      <c r="L818" s="121">
        <f>B818*'Total Transfusions'!G$17</f>
        <v>59407.950861227313</v>
      </c>
    </row>
    <row r="819" spans="1:12">
      <c r="A819" s="61">
        <v>309.77501784600003</v>
      </c>
      <c r="B819" s="61">
        <v>6.0148745885680004</v>
      </c>
      <c r="D819" s="61">
        <v>176.97465929259999</v>
      </c>
      <c r="E819" s="61">
        <v>2.2574059615339999</v>
      </c>
      <c r="G819" s="1">
        <f t="shared" si="12"/>
        <v>0.54257938646710357</v>
      </c>
      <c r="J819" s="121">
        <f>B819*'Total Transfusions'!G$6</f>
        <v>41135.41420815578</v>
      </c>
      <c r="K819" s="121">
        <f>B819*'Total Transfusions'!G$13</f>
        <v>209284.67746524274</v>
      </c>
      <c r="L819" s="121">
        <f>B819*'Total Transfusions'!G$17</f>
        <v>59225.915811817518</v>
      </c>
    </row>
    <row r="820" spans="1:12">
      <c r="A820" s="61">
        <v>310.08166098049998</v>
      </c>
      <c r="B820" s="61">
        <v>5.9546712450449997</v>
      </c>
      <c r="D820" s="61">
        <v>177.2117376036</v>
      </c>
      <c r="E820" s="61">
        <v>2.2141565199089999</v>
      </c>
      <c r="G820" s="1">
        <f t="shared" si="12"/>
        <v>0.53714866755335233</v>
      </c>
      <c r="J820" s="121">
        <f>B820*'Total Transfusions'!G$6</f>
        <v>40723.686675674653</v>
      </c>
      <c r="K820" s="121">
        <f>B820*'Total Transfusions'!G$13</f>
        <v>207189.9309919767</v>
      </c>
      <c r="L820" s="121">
        <f>B820*'Total Transfusions'!G$17</f>
        <v>58633.119053949944</v>
      </c>
    </row>
    <row r="821" spans="1:12">
      <c r="A821" s="61">
        <v>310.41264087169998</v>
      </c>
      <c r="B821" s="61">
        <v>5.8894993110930001</v>
      </c>
      <c r="D821" s="61">
        <v>177.21218032690001</v>
      </c>
      <c r="E821" s="61">
        <v>2.2046404021530002</v>
      </c>
      <c r="G821" s="1">
        <f t="shared" si="12"/>
        <v>0.53126975064197424</v>
      </c>
      <c r="J821" s="121">
        <f>B821*'Total Transfusions'!G$6</f>
        <v>40277.97921188856</v>
      </c>
      <c r="K821" s="121">
        <f>B821*'Total Transfusions'!G$13</f>
        <v>204922.30479693454</v>
      </c>
      <c r="L821" s="121">
        <f>B821*'Total Transfusions'!G$17</f>
        <v>57991.398696077384</v>
      </c>
    </row>
    <row r="822" spans="1:12">
      <c r="A822" s="61">
        <v>310.78255957369998</v>
      </c>
      <c r="B822" s="61">
        <v>5.8418916304059998</v>
      </c>
      <c r="D822" s="61">
        <v>177.21293295640001</v>
      </c>
      <c r="E822" s="61">
        <v>2.188463001968</v>
      </c>
      <c r="G822" s="1">
        <f t="shared" si="12"/>
        <v>0.52697523946008373</v>
      </c>
      <c r="J822" s="121">
        <f>B822*'Total Transfusions'!G$6</f>
        <v>39952.392761878196</v>
      </c>
      <c r="K822" s="121">
        <f>B822*'Total Transfusions'!G$13</f>
        <v>203265.81837303066</v>
      </c>
      <c r="L822" s="121">
        <f>B822*'Total Transfusions'!G$17</f>
        <v>57522.626081312781</v>
      </c>
    </row>
    <row r="823" spans="1:12">
      <c r="A823" s="61">
        <v>311.34661606050003</v>
      </c>
      <c r="B823" s="61">
        <v>5.7980481864940003</v>
      </c>
      <c r="D823" s="61">
        <v>177.21372985830001</v>
      </c>
      <c r="E823" s="61">
        <v>2.1713339900080002</v>
      </c>
      <c r="G823" s="1">
        <f t="shared" si="12"/>
        <v>0.52302028602787243</v>
      </c>
      <c r="J823" s="121">
        <f>B823*'Total Transfusions'!G$6</f>
        <v>39652.549731225496</v>
      </c>
      <c r="K823" s="121">
        <f>B823*'Total Transfusions'!G$13</f>
        <v>201740.30676294194</v>
      </c>
      <c r="L823" s="121">
        <f>B823*'Total Transfusions'!G$17</f>
        <v>57090.918307560103</v>
      </c>
    </row>
    <row r="824" spans="1:12">
      <c r="A824" s="61">
        <v>311.77747709160002</v>
      </c>
      <c r="B824" s="61">
        <v>5.7847475676100002</v>
      </c>
      <c r="D824" s="61">
        <v>177.4498120419</v>
      </c>
      <c r="E824" s="61">
        <v>2.149495813333</v>
      </c>
      <c r="G824" s="1">
        <f t="shared" si="12"/>
        <v>0.52182048684212889</v>
      </c>
      <c r="J824" s="121">
        <f>B824*'Total Transfusions'!G$6</f>
        <v>39561.587491038808</v>
      </c>
      <c r="K824" s="121">
        <f>B824*'Total Transfusions'!G$13</f>
        <v>201277.51810588219</v>
      </c>
      <c r="L824" s="121">
        <f>B824*'Total Transfusions'!G$17</f>
        <v>56959.952761617373</v>
      </c>
    </row>
    <row r="825" spans="1:12">
      <c r="A825" s="61">
        <v>312.2281165663</v>
      </c>
      <c r="B825" s="61">
        <v>5.7880358696909999</v>
      </c>
      <c r="D825" s="61">
        <v>177.68589422560001</v>
      </c>
      <c r="E825" s="61">
        <v>2.1276576366579998</v>
      </c>
      <c r="G825" s="1">
        <f t="shared" si="12"/>
        <v>0.52211711229946067</v>
      </c>
      <c r="J825" s="121">
        <f>B825*'Total Transfusions'!G$6</f>
        <v>39584.07601779887</v>
      </c>
      <c r="K825" s="121">
        <f>B825*'Total Transfusions'!G$13</f>
        <v>201391.93300020738</v>
      </c>
      <c r="L825" s="121">
        <f>B825*'Total Transfusions'!G$17</f>
        <v>56992.331275806726</v>
      </c>
    </row>
    <row r="826" spans="1:12">
      <c r="A826" s="61">
        <v>312.85410430450003</v>
      </c>
      <c r="B826" s="61">
        <v>5.8655939585350003</v>
      </c>
      <c r="D826" s="61">
        <v>177.68589422560001</v>
      </c>
      <c r="E826" s="61">
        <v>2.1276576366579998</v>
      </c>
      <c r="G826" s="1">
        <f t="shared" si="12"/>
        <v>0.52911333801304739</v>
      </c>
      <c r="J826" s="121">
        <f>B826*'Total Transfusions'!G$6</f>
        <v>40114.491750132613</v>
      </c>
      <c r="K826" s="121">
        <f>B826*'Total Transfusions'!G$13</f>
        <v>204090.52951614931</v>
      </c>
      <c r="L826" s="121">
        <f>B826*'Total Transfusions'!G$17</f>
        <v>57756.01284102683</v>
      </c>
    </row>
    <row r="827" spans="1:12">
      <c r="A827" s="61">
        <v>313.56473760040001</v>
      </c>
      <c r="B827" s="61">
        <v>5.9775562860480003</v>
      </c>
      <c r="D827" s="61">
        <v>177.6861432574</v>
      </c>
      <c r="E827" s="61">
        <v>2.1223048204200001</v>
      </c>
      <c r="G827" s="1">
        <f t="shared" si="12"/>
        <v>0.53921304168515594</v>
      </c>
      <c r="J827" s="121">
        <f>B827*'Total Transfusions'!G$6</f>
        <v>40880.196279818068</v>
      </c>
      <c r="K827" s="121">
        <f>B827*'Total Transfusions'!G$13</f>
        <v>207986.20502139616</v>
      </c>
      <c r="L827" s="121">
        <f>B827*'Total Transfusions'!G$17</f>
        <v>58858.45833440141</v>
      </c>
    </row>
    <row r="828" spans="1:12">
      <c r="A828" s="61">
        <v>313.80031740530001</v>
      </c>
      <c r="B828" s="61">
        <v>6.0687875433849996</v>
      </c>
      <c r="D828" s="61">
        <v>177.7026955737</v>
      </c>
      <c r="E828" s="61">
        <v>2.1033630755989998</v>
      </c>
      <c r="G828" s="1">
        <f t="shared" si="12"/>
        <v>0.54744267289419435</v>
      </c>
      <c r="J828" s="121">
        <f>B828*'Total Transfusions'!G$6</f>
        <v>41504.122099721455</v>
      </c>
      <c r="K828" s="121">
        <f>B828*'Total Transfusions'!G$13</f>
        <v>211160.55287942328</v>
      </c>
      <c r="L828" s="121">
        <f>B828*'Total Transfusions'!G$17</f>
        <v>59756.773783358054</v>
      </c>
    </row>
    <row r="829" spans="1:12">
      <c r="A829" s="61">
        <v>314.05341967499999</v>
      </c>
      <c r="B829" s="61">
        <v>6.1280007819030002</v>
      </c>
      <c r="D829" s="61">
        <v>177.8642010225</v>
      </c>
      <c r="E829" s="61">
        <v>2.0845149229639999</v>
      </c>
      <c r="G829" s="1">
        <f t="shared" si="12"/>
        <v>0.55278407813095365</v>
      </c>
      <c r="J829" s="121">
        <f>B829*'Total Transfusions'!G$6</f>
        <v>41909.078355613092</v>
      </c>
      <c r="K829" s="121">
        <f>B829*'Total Transfusions'!G$13</f>
        <v>213220.84912374822</v>
      </c>
      <c r="L829" s="121">
        <f>B829*'Total Transfusions'!G$17</f>
        <v>60339.821397696942</v>
      </c>
    </row>
    <row r="830" spans="1:12">
      <c r="A830" s="61">
        <v>314.220077785</v>
      </c>
      <c r="B830" s="61">
        <v>6.1783559488659998</v>
      </c>
      <c r="D830" s="61">
        <v>178.10503141320001</v>
      </c>
      <c r="E830" s="61">
        <v>2.0448269103009999</v>
      </c>
      <c r="G830" s="1">
        <f t="shared" si="12"/>
        <v>0.55732642979497016</v>
      </c>
      <c r="J830" s="121">
        <f>B830*'Total Transfusions'!G$6</f>
        <v>42253.45472124518</v>
      </c>
      <c r="K830" s="121">
        <f>B830*'Total Transfusions'!G$13</f>
        <v>214972.93301533753</v>
      </c>
      <c r="L830" s="121">
        <f>B830*'Total Transfusions'!G$17</f>
        <v>60835.647343080564</v>
      </c>
    </row>
    <row r="831" spans="1:12">
      <c r="A831" s="61">
        <v>314.77768155460001</v>
      </c>
      <c r="B831" s="61">
        <v>6.2797197275150003</v>
      </c>
      <c r="D831" s="61">
        <v>178.58340497430001</v>
      </c>
      <c r="E831" s="61">
        <v>2.0361080593129999</v>
      </c>
      <c r="G831" s="1">
        <f t="shared" si="12"/>
        <v>0.56647007793252102</v>
      </c>
      <c r="J831" s="121">
        <f>B831*'Total Transfusions'!G$6</f>
        <v>42946.676326955021</v>
      </c>
      <c r="K831" s="121">
        <f>B831*'Total Transfusions'!G$13</f>
        <v>218499.83709435753</v>
      </c>
      <c r="L831" s="121">
        <f>B831*'Total Transfusions'!G$17</f>
        <v>61833.733426544968</v>
      </c>
    </row>
    <row r="832" spans="1:12">
      <c r="A832" s="61">
        <v>314.97497152900002</v>
      </c>
      <c r="B832" s="61">
        <v>6.3403371771419996</v>
      </c>
      <c r="D832" s="61">
        <v>178.94333899270001</v>
      </c>
      <c r="E832" s="61">
        <v>2.046872802642</v>
      </c>
      <c r="G832" s="1">
        <f t="shared" si="12"/>
        <v>0.57193815181228724</v>
      </c>
      <c r="J832" s="121">
        <f>B832*'Total Transfusions'!G$6</f>
        <v>43361.235909525189</v>
      </c>
      <c r="K832" s="121">
        <f>B832*'Total Transfusions'!G$13</f>
        <v>220608.99219096822</v>
      </c>
      <c r="L832" s="121">
        <f>B832*'Total Transfusions'!G$17</f>
        <v>62430.607711365337</v>
      </c>
    </row>
    <row r="833" spans="1:12">
      <c r="A833" s="61">
        <v>315.17485742410003</v>
      </c>
      <c r="B833" s="61">
        <v>6.3757216947439996</v>
      </c>
      <c r="D833" s="61">
        <v>179.27571348750001</v>
      </c>
      <c r="E833" s="61">
        <v>2.0605421876659999</v>
      </c>
      <c r="G833" s="1">
        <f t="shared" si="12"/>
        <v>0.57513005707452114</v>
      </c>
      <c r="J833" s="121">
        <f>B833*'Total Transfusions'!G$6</f>
        <v>43603.228783471473</v>
      </c>
      <c r="K833" s="121">
        <f>B833*'Total Transfusions'!G$13</f>
        <v>221840.17951575012</v>
      </c>
      <c r="L833" s="121">
        <f>B833*'Total Transfusions'!G$17</f>
        <v>62779.024029890235</v>
      </c>
    </row>
    <row r="834" spans="1:12">
      <c r="A834" s="61">
        <v>315.47079238560002</v>
      </c>
      <c r="B834" s="61">
        <v>6.4564619788520003</v>
      </c>
      <c r="D834" s="61">
        <v>179.3344850016</v>
      </c>
      <c r="E834" s="61">
        <v>2.0604354597349999</v>
      </c>
      <c r="G834" s="1">
        <f t="shared" ref="G834:G897" si="13">B834/H$98</f>
        <v>0.58241333674551565</v>
      </c>
      <c r="J834" s="121">
        <f>B834*'Total Transfusions'!G$6</f>
        <v>44155.407383567188</v>
      </c>
      <c r="K834" s="121">
        <f>B834*'Total Transfusions'!G$13</f>
        <v>224649.49899019289</v>
      </c>
      <c r="L834" s="121">
        <f>B834*'Total Transfusions'!G$17</f>
        <v>63574.03932053176</v>
      </c>
    </row>
    <row r="835" spans="1:12">
      <c r="A835" s="61">
        <v>316.1307125161</v>
      </c>
      <c r="B835" s="61">
        <v>6.5609312430850002</v>
      </c>
      <c r="D835" s="61">
        <v>179.3344850016</v>
      </c>
      <c r="E835" s="61">
        <v>2.0604354597349999</v>
      </c>
      <c r="G835" s="1">
        <f t="shared" si="13"/>
        <v>0.59183711914655579</v>
      </c>
      <c r="J835" s="121">
        <f>B835*'Total Transfusions'!G$6</f>
        <v>44869.867243530593</v>
      </c>
      <c r="K835" s="121">
        <f>B835*'Total Transfusions'!G$13</f>
        <v>228284.45695117672</v>
      </c>
      <c r="L835" s="121">
        <f>B835*'Total Transfusions'!G$17</f>
        <v>64602.703801773954</v>
      </c>
    </row>
    <row r="836" spans="1:12">
      <c r="A836" s="61">
        <v>316.58392473359999</v>
      </c>
      <c r="B836" s="61">
        <v>6.5858967934979997</v>
      </c>
      <c r="D836" s="61">
        <v>179.7256310105</v>
      </c>
      <c r="E836" s="61">
        <v>2.0739981168280002</v>
      </c>
      <c r="G836" s="1">
        <f t="shared" si="13"/>
        <v>0.59408916826685576</v>
      </c>
      <c r="J836" s="121">
        <f>B836*'Total Transfusions'!G$6</f>
        <v>45040.605343228497</v>
      </c>
      <c r="K836" s="121">
        <f>B836*'Total Transfusions'!G$13</f>
        <v>229153.1213080126</v>
      </c>
      <c r="L836" s="121">
        <f>B836*'Total Transfusions'!G$17</f>
        <v>64848.528974881679</v>
      </c>
    </row>
    <row r="837" spans="1:12">
      <c r="A837" s="61">
        <v>317.51762594820002</v>
      </c>
      <c r="B837" s="61">
        <v>6.6288571649370001</v>
      </c>
      <c r="D837" s="61">
        <v>180.03675478829999</v>
      </c>
      <c r="E837" s="61">
        <v>2.123388519413</v>
      </c>
      <c r="G837" s="1">
        <f t="shared" si="13"/>
        <v>0.59796446302729411</v>
      </c>
      <c r="J837" s="121">
        <f>B837*'Total Transfusions'!G$6</f>
        <v>45334.409087206514</v>
      </c>
      <c r="K837" s="121">
        <f>B837*'Total Transfusions'!G$13</f>
        <v>230647.90683479424</v>
      </c>
      <c r="L837" s="121">
        <f>B837*'Total Transfusions'!G$17</f>
        <v>65271.54150899611</v>
      </c>
    </row>
    <row r="838" spans="1:12">
      <c r="A838" s="61">
        <v>318.21846463550003</v>
      </c>
      <c r="B838" s="61">
        <v>6.6653040298450001</v>
      </c>
      <c r="D838" s="61">
        <v>180.0371975116</v>
      </c>
      <c r="E838" s="61">
        <v>2.1138724016569999</v>
      </c>
      <c r="G838" s="1">
        <f t="shared" si="13"/>
        <v>0.60125219867485324</v>
      </c>
      <c r="J838" s="121">
        <f>B838*'Total Transfusions'!G$6</f>
        <v>45583.667299078261</v>
      </c>
      <c r="K838" s="121">
        <f>B838*'Total Transfusions'!G$13</f>
        <v>231916.05802474383</v>
      </c>
      <c r="L838" s="121">
        <f>B838*'Total Transfusions'!G$17</f>
        <v>65630.418310309396</v>
      </c>
    </row>
    <row r="839" spans="1:12">
      <c r="A839" s="61">
        <v>318.70271367629999</v>
      </c>
      <c r="B839" s="61">
        <v>6.7352759541080003</v>
      </c>
      <c r="D839" s="61">
        <v>180.50493464620001</v>
      </c>
      <c r="E839" s="61">
        <v>2.1653572258649998</v>
      </c>
      <c r="G839" s="1">
        <f t="shared" si="13"/>
        <v>0.60756410479650347</v>
      </c>
      <c r="J839" s="121">
        <f>B839*'Total Transfusions'!G$6</f>
        <v>46062.20164673878</v>
      </c>
      <c r="K839" s="121">
        <f>B839*'Total Transfusions'!G$13</f>
        <v>234350.69758129207</v>
      </c>
      <c r="L839" s="121">
        <f>B839*'Total Transfusions'!G$17</f>
        <v>66319.402134422344</v>
      </c>
    </row>
    <row r="840" spans="1:12">
      <c r="A840" s="61">
        <v>319.10573036739999</v>
      </c>
      <c r="B840" s="61">
        <v>6.8025217416250001</v>
      </c>
      <c r="D840" s="61">
        <v>180.50493464620001</v>
      </c>
      <c r="E840" s="61">
        <v>2.1653572258649998</v>
      </c>
      <c r="G840" s="1">
        <f t="shared" si="13"/>
        <v>0.61363009629744314</v>
      </c>
      <c r="J840" s="121">
        <f>B840*'Total Transfusions'!G$6</f>
        <v>46522.09208710189</v>
      </c>
      <c r="K840" s="121">
        <f>B840*'Total Transfusions'!G$13</f>
        <v>236690.48251681507</v>
      </c>
      <c r="L840" s="121">
        <f>B840*'Total Transfusions'!G$17</f>
        <v>66981.542847671924</v>
      </c>
    </row>
    <row r="841" spans="1:12">
      <c r="A841" s="61">
        <v>319.14661611859998</v>
      </c>
      <c r="B841" s="61">
        <v>6.8449910834320002</v>
      </c>
      <c r="D841" s="61">
        <v>180.97311450399999</v>
      </c>
      <c r="E841" s="61">
        <v>2.207325932317</v>
      </c>
      <c r="G841" s="1">
        <f t="shared" si="13"/>
        <v>0.61746109710751818</v>
      </c>
      <c r="J841" s="121">
        <f>B841*'Total Transfusions'!G$6</f>
        <v>46812.537704987102</v>
      </c>
      <c r="K841" s="121">
        <f>B841*'Total Transfusions'!G$13</f>
        <v>238168.18290297643</v>
      </c>
      <c r="L841" s="121">
        <f>B841*'Total Transfusions'!G$17</f>
        <v>67399.72042151948</v>
      </c>
    </row>
    <row r="842" spans="1:12">
      <c r="A842" s="61">
        <v>319.19334269149999</v>
      </c>
      <c r="B842" s="61">
        <v>6.9396001027910001</v>
      </c>
      <c r="D842" s="61">
        <v>180.97311450399999</v>
      </c>
      <c r="E842" s="61">
        <v>2.207325932317</v>
      </c>
      <c r="G842" s="1">
        <f t="shared" si="13"/>
        <v>0.62599542362126204</v>
      </c>
      <c r="J842" s="121">
        <f>B842*'Total Transfusions'!G$6</f>
        <v>47459.563863530246</v>
      </c>
      <c r="K842" s="121">
        <f>B842*'Total Transfusions'!G$13</f>
        <v>241460.0583710841</v>
      </c>
      <c r="L842" s="121">
        <f>B842*'Total Transfusions'!G$17</f>
        <v>68331.295258714672</v>
      </c>
    </row>
    <row r="843" spans="1:12">
      <c r="A843" s="61">
        <v>319.19334269149999</v>
      </c>
      <c r="B843" s="61">
        <v>6.8965989826499996</v>
      </c>
      <c r="D843" s="61">
        <v>181.43930210709999</v>
      </c>
      <c r="E843" s="61">
        <v>2.2921171686699999</v>
      </c>
      <c r="G843" s="1">
        <f t="shared" si="13"/>
        <v>0.6221164530725084</v>
      </c>
      <c r="J843" s="121">
        <f>B843*'Total Transfusions'!G$6</f>
        <v>47165.481441300413</v>
      </c>
      <c r="K843" s="121">
        <f>B843*'Total Transfusions'!G$13</f>
        <v>239963.8550127534</v>
      </c>
      <c r="L843" s="121">
        <f>B843*'Total Transfusions'!G$17</f>
        <v>67907.881489435895</v>
      </c>
    </row>
    <row r="844" spans="1:12">
      <c r="A844" s="61">
        <v>319.25175090760001</v>
      </c>
      <c r="B844" s="61">
        <v>6.9826094167440003</v>
      </c>
      <c r="D844" s="61">
        <v>181.43930210709999</v>
      </c>
      <c r="E844" s="61">
        <v>2.2921171686699999</v>
      </c>
      <c r="G844" s="1">
        <f t="shared" si="13"/>
        <v>0.62987513330321332</v>
      </c>
      <c r="J844" s="121">
        <f>B844*'Total Transfusions'!G$6</f>
        <v>47753.702322813813</v>
      </c>
      <c r="K844" s="121">
        <f>B844*'Total Transfusions'!G$13</f>
        <v>242956.5468291748</v>
      </c>
      <c r="L844" s="121">
        <f>B844*'Total Transfusions'!G$17</f>
        <v>68754.78970898065</v>
      </c>
    </row>
    <row r="845" spans="1:12">
      <c r="A845" s="61">
        <v>319.45812660450002</v>
      </c>
      <c r="B845" s="61">
        <v>7.0586070137919998</v>
      </c>
      <c r="D845" s="61">
        <v>181.44129436189999</v>
      </c>
      <c r="E845" s="61">
        <v>2.2492946387689998</v>
      </c>
      <c r="G845" s="1">
        <f t="shared" si="13"/>
        <v>0.63673059287632716</v>
      </c>
      <c r="J845" s="121">
        <f>B845*'Total Transfusions'!G$6</f>
        <v>48273.445932985778</v>
      </c>
      <c r="K845" s="121">
        <f>B845*'Total Transfusions'!G$13</f>
        <v>245600.84678125588</v>
      </c>
      <c r="L845" s="121">
        <f>B845*'Total Transfusions'!G$17</f>
        <v>69503.10577416014</v>
      </c>
    </row>
    <row r="846" spans="1:12">
      <c r="A846" s="61">
        <v>319.67618394459998</v>
      </c>
      <c r="B846" s="61">
        <v>7.1432064736310004</v>
      </c>
      <c r="D846" s="61">
        <v>181.44129436189999</v>
      </c>
      <c r="E846" s="61">
        <v>2.2492946387689998</v>
      </c>
      <c r="G846" s="1">
        <f t="shared" si="13"/>
        <v>0.6443619943858675</v>
      </c>
      <c r="J846" s="121">
        <f>B846*'Total Transfusions'!G$6</f>
        <v>48852.017235017207</v>
      </c>
      <c r="K846" s="121">
        <f>B846*'Total Transfusions'!G$13</f>
        <v>248544.44442496906</v>
      </c>
      <c r="L846" s="121">
        <f>B846*'Total Transfusions'!G$17</f>
        <v>70336.12072939676</v>
      </c>
    </row>
    <row r="847" spans="1:12">
      <c r="A847" s="61">
        <v>320.17771582680001</v>
      </c>
      <c r="B847" s="61">
        <v>7.2279890378329998</v>
      </c>
      <c r="D847" s="61">
        <v>181.6723959087</v>
      </c>
      <c r="E847" s="61">
        <v>2.3345127868470001</v>
      </c>
      <c r="G847" s="1">
        <f t="shared" si="13"/>
        <v>0.65200991305656752</v>
      </c>
      <c r="J847" s="121">
        <f>B847*'Total Transfusions'!G$6</f>
        <v>49431.840778255726</v>
      </c>
      <c r="K847" s="121">
        <f>B847*'Total Transfusions'!G$13</f>
        <v>251494.41309720301</v>
      </c>
      <c r="L847" s="121">
        <f>B847*'Total Transfusions'!G$17</f>
        <v>71170.938635539191</v>
      </c>
    </row>
    <row r="848" spans="1:12">
      <c r="A848" s="61">
        <v>320.82877274219999</v>
      </c>
      <c r="B848" s="61">
        <v>7.2838384906289999</v>
      </c>
      <c r="D848" s="61">
        <v>181.6723959087</v>
      </c>
      <c r="E848" s="61">
        <v>2.3345127868470001</v>
      </c>
      <c r="G848" s="1">
        <f t="shared" si="13"/>
        <v>0.65704788373847856</v>
      </c>
      <c r="J848" s="121">
        <f>B848*'Total Transfusions'!G$6</f>
        <v>49813.792278695779</v>
      </c>
      <c r="K848" s="121">
        <f>B848*'Total Transfusions'!G$13</f>
        <v>253437.66803010492</v>
      </c>
      <c r="L848" s="121">
        <f>B848*'Total Transfusions'!G$17</f>
        <v>71720.864480330492</v>
      </c>
    </row>
    <row r="849" spans="1:12">
      <c r="A849" s="61">
        <v>321.41285490320001</v>
      </c>
      <c r="B849" s="61">
        <v>7.3472276333910003</v>
      </c>
      <c r="D849" s="61">
        <v>181.9054897103</v>
      </c>
      <c r="E849" s="61">
        <v>2.3769084050229998</v>
      </c>
      <c r="G849" s="1">
        <f t="shared" si="13"/>
        <v>0.66276598171077061</v>
      </c>
      <c r="J849" s="121">
        <f>B849*'Total Transfusions'!G$6</f>
        <v>50247.307326336297</v>
      </c>
      <c r="K849" s="121">
        <f>B849*'Total Transfusions'!G$13</f>
        <v>255643.26286045398</v>
      </c>
      <c r="L849" s="121">
        <f>B849*'Total Transfusions'!G$17</f>
        <v>72345.030450430844</v>
      </c>
    </row>
    <row r="850" spans="1:12">
      <c r="A850" s="61">
        <v>322.03365079999998</v>
      </c>
      <c r="B850" s="61">
        <v>7.3586025159339998</v>
      </c>
      <c r="D850" s="61">
        <v>182.13957963920001</v>
      </c>
      <c r="E850" s="61">
        <v>2.3978927582490002</v>
      </c>
      <c r="G850" s="1">
        <f t="shared" si="13"/>
        <v>0.66379206740889085</v>
      </c>
      <c r="J850" s="121">
        <f>B850*'Total Transfusions'!G$6</f>
        <v>50325.099555930698</v>
      </c>
      <c r="K850" s="121">
        <f>B850*'Total Transfusions'!G$13</f>
        <v>256039.04644482685</v>
      </c>
      <c r="L850" s="121">
        <f>B850*'Total Transfusions'!G$17</f>
        <v>72457.034088402186</v>
      </c>
    </row>
    <row r="851" spans="1:12">
      <c r="A851" s="61">
        <v>322.93146852170003</v>
      </c>
      <c r="B851" s="61">
        <v>7.3056340278959997</v>
      </c>
      <c r="D851" s="61">
        <v>182.3746656955</v>
      </c>
      <c r="E851" s="61">
        <v>2.3974658465249998</v>
      </c>
      <c r="G851" s="1">
        <f t="shared" si="13"/>
        <v>0.65901397780476645</v>
      </c>
      <c r="J851" s="121">
        <f>B851*'Total Transfusions'!G$6</f>
        <v>49962.850823502573</v>
      </c>
      <c r="K851" s="121">
        <f>B851*'Total Transfusions'!G$13</f>
        <v>254196.03329939506</v>
      </c>
      <c r="L851" s="121">
        <f>B851*'Total Transfusions'!G$17</f>
        <v>71935.475880159516</v>
      </c>
    </row>
    <row r="852" spans="1:12">
      <c r="A852" s="61">
        <v>323.71997943899999</v>
      </c>
      <c r="B852" s="61">
        <v>7.2491776946349997</v>
      </c>
      <c r="D852" s="61">
        <v>182.6097517517</v>
      </c>
      <c r="E852" s="61">
        <v>2.3970389347999999</v>
      </c>
      <c r="G852" s="1">
        <f t="shared" si="13"/>
        <v>0.65392126270125372</v>
      </c>
      <c r="J852" s="121">
        <f>B852*'Total Transfusions'!G$6</f>
        <v>49576.748899153426</v>
      </c>
      <c r="K852" s="121">
        <f>B852*'Total Transfusions'!G$13</f>
        <v>252231.66225168356</v>
      </c>
      <c r="L852" s="121">
        <f>B852*'Total Transfusions'!G$17</f>
        <v>71379.574341145722</v>
      </c>
    </row>
    <row r="853" spans="1:12">
      <c r="A853" s="61">
        <v>324.70318440990002</v>
      </c>
      <c r="B853" s="61">
        <v>7.2312278510289998</v>
      </c>
      <c r="D853" s="61">
        <v>183.07416846180001</v>
      </c>
      <c r="E853" s="61">
        <v>2.4076139395860001</v>
      </c>
      <c r="G853" s="1">
        <f t="shared" si="13"/>
        <v>0.65230207430629783</v>
      </c>
      <c r="J853" s="121">
        <f>B853*'Total Transfusions'!G$6</f>
        <v>49453.990853107411</v>
      </c>
      <c r="K853" s="121">
        <f>B853*'Total Transfusions'!G$13</f>
        <v>251607.10604950218</v>
      </c>
      <c r="L853" s="121">
        <f>B853*'Total Transfusions'!G$17</f>
        <v>71202.82985369378</v>
      </c>
    </row>
    <row r="854" spans="1:12">
      <c r="A854" s="61">
        <v>325.19640934590001</v>
      </c>
      <c r="B854" s="61">
        <v>7.2217412387350004</v>
      </c>
      <c r="D854" s="61">
        <v>183.291165122</v>
      </c>
      <c r="E854" s="61">
        <v>2.4030271927200002</v>
      </c>
      <c r="G854" s="1">
        <f t="shared" si="13"/>
        <v>0.65144632241948175</v>
      </c>
      <c r="J854" s="121">
        <f>B854*'Total Transfusions'!G$6</f>
        <v>49389.112405452404</v>
      </c>
      <c r="K854" s="121">
        <f>B854*'Total Transfusions'!G$13</f>
        <v>251277.02392310824</v>
      </c>
      <c r="L854" s="121">
        <f>B854*'Total Transfusions'!G$17</f>
        <v>71109.419210996144</v>
      </c>
    </row>
    <row r="855" spans="1:12">
      <c r="A855" s="61">
        <v>325.91677734439997</v>
      </c>
      <c r="B855" s="61">
        <v>7.2188561068380004</v>
      </c>
      <c r="D855" s="61">
        <v>183.31467787810001</v>
      </c>
      <c r="E855" s="61">
        <v>2.4028952879440002</v>
      </c>
      <c r="G855" s="1">
        <f t="shared" si="13"/>
        <v>0.65118606543963942</v>
      </c>
      <c r="J855" s="121">
        <f>B855*'Total Transfusions'!G$6</f>
        <v>49369.381138593766</v>
      </c>
      <c r="K855" s="121">
        <f>B855*'Total Transfusions'!G$13</f>
        <v>251176.63714203454</v>
      </c>
      <c r="L855" s="121">
        <f>B855*'Total Transfusions'!G$17</f>
        <v>71081.010542399381</v>
      </c>
    </row>
    <row r="856" spans="1:12">
      <c r="A856" s="61">
        <v>326.8818108703</v>
      </c>
      <c r="B856" s="61">
        <v>7.2816417298990004</v>
      </c>
      <c r="D856" s="61">
        <v>183.7878118093</v>
      </c>
      <c r="E856" s="61">
        <v>2.3383786367089998</v>
      </c>
      <c r="G856" s="1">
        <f t="shared" si="13"/>
        <v>0.6568497221523063</v>
      </c>
      <c r="J856" s="121">
        <f>B856*'Total Transfusions'!G$6</f>
        <v>49798.76874641524</v>
      </c>
      <c r="K856" s="121">
        <f>B856*'Total Transfusions'!G$13</f>
        <v>253361.23279374605</v>
      </c>
      <c r="L856" s="121">
        <f>B856*'Total Transfusions'!G$17</f>
        <v>71699.233910293173</v>
      </c>
    </row>
    <row r="857" spans="1:12">
      <c r="A857" s="61">
        <v>327.58270946350001</v>
      </c>
      <c r="B857" s="61">
        <v>7.3985597653479998</v>
      </c>
      <c r="D857" s="61">
        <v>183.7878118093</v>
      </c>
      <c r="E857" s="61">
        <v>2.3383786367089998</v>
      </c>
      <c r="G857" s="1">
        <f t="shared" si="13"/>
        <v>0.66739646174043121</v>
      </c>
      <c r="J857" s="121">
        <f>B857*'Total Transfusions'!G$6</f>
        <v>50598.365104706638</v>
      </c>
      <c r="K857" s="121">
        <f>B857*'Total Transfusions'!G$13</f>
        <v>257429.33978060164</v>
      </c>
      <c r="L857" s="121">
        <f>B857*'Total Transfusions'!G$17</f>
        <v>72850.476155234835</v>
      </c>
    </row>
    <row r="858" spans="1:12">
      <c r="A858" s="61">
        <v>327.81828926840001</v>
      </c>
      <c r="B858" s="61">
        <v>7.4897910226860001</v>
      </c>
      <c r="D858" s="61">
        <v>183.78861313850001</v>
      </c>
      <c r="E858" s="61">
        <v>2.3211544635710002</v>
      </c>
      <c r="G858" s="1">
        <f t="shared" si="13"/>
        <v>0.67562609294956</v>
      </c>
      <c r="J858" s="121">
        <f>B858*'Total Transfusions'!G$6</f>
        <v>51222.290924616864</v>
      </c>
      <c r="K858" s="121">
        <f>B858*'Total Transfusions'!G$13</f>
        <v>260603.68763866357</v>
      </c>
      <c r="L858" s="121">
        <f>B858*'Total Transfusions'!G$17</f>
        <v>73748.791604201338</v>
      </c>
    </row>
    <row r="859" spans="1:12">
      <c r="A859" s="61">
        <v>328.05841193459997</v>
      </c>
      <c r="B859" s="61">
        <v>7.5462039547600002</v>
      </c>
      <c r="D859" s="61">
        <v>183.79016266990001</v>
      </c>
      <c r="E859" s="61">
        <v>2.2878480514259998</v>
      </c>
      <c r="G859" s="1">
        <f t="shared" si="13"/>
        <v>0.68071489299398591</v>
      </c>
      <c r="J859" s="121">
        <f>B859*'Total Transfusions'!G$6</f>
        <v>51608.096030507368</v>
      </c>
      <c r="K859" s="121">
        <f>B859*'Total Transfusions'!G$13</f>
        <v>262566.54856288218</v>
      </c>
      <c r="L859" s="121">
        <f>B859*'Total Transfusions'!G$17</f>
        <v>74304.265790157384</v>
      </c>
    </row>
    <row r="860" spans="1:12">
      <c r="A860" s="61">
        <v>328.25829782969998</v>
      </c>
      <c r="B860" s="61">
        <v>7.5815884723630003</v>
      </c>
      <c r="D860" s="61">
        <v>183.79016266990001</v>
      </c>
      <c r="E860" s="61">
        <v>2.2878480514259998</v>
      </c>
      <c r="G860" s="1">
        <f t="shared" si="13"/>
        <v>0.68390679825631018</v>
      </c>
      <c r="J860" s="121">
        <f>B860*'Total Transfusions'!G$6</f>
        <v>51850.088904460492</v>
      </c>
      <c r="K860" s="121">
        <f>B860*'Total Transfusions'!G$13</f>
        <v>263797.73588769889</v>
      </c>
      <c r="L860" s="121">
        <f>B860*'Total Transfusions'!G$17</f>
        <v>74652.682108692126</v>
      </c>
    </row>
    <row r="861" spans="1:12">
      <c r="A861" s="61">
        <v>328.62766026290001</v>
      </c>
      <c r="B861" s="61">
        <v>7.6813619337430001</v>
      </c>
      <c r="D861" s="61">
        <v>184.02724098089999</v>
      </c>
      <c r="E861" s="61">
        <v>2.2445986098000001</v>
      </c>
      <c r="G861" s="1">
        <f t="shared" si="13"/>
        <v>0.69290698980879062</v>
      </c>
      <c r="J861" s="121">
        <f>B861*'Total Transfusions'!G$6</f>
        <v>52532.434413151277</v>
      </c>
      <c r="K861" s="121">
        <f>B861*'Total Transfusions'!G$13</f>
        <v>267269.30563982495</v>
      </c>
      <c r="L861" s="121">
        <f>B861*'Total Transfusions'!G$17</f>
        <v>75635.109013348891</v>
      </c>
    </row>
    <row r="862" spans="1:12">
      <c r="A862" s="61">
        <v>329.09956156440001</v>
      </c>
      <c r="B862" s="61">
        <v>7.7599734345369997</v>
      </c>
      <c r="D862" s="61">
        <v>184.02724098089999</v>
      </c>
      <c r="E862" s="61">
        <v>2.2445986098000001</v>
      </c>
      <c r="G862" s="1">
        <f t="shared" si="13"/>
        <v>0.69999823988258836</v>
      </c>
      <c r="J862" s="121">
        <f>B862*'Total Transfusions'!G$6</f>
        <v>53070.054374975924</v>
      </c>
      <c r="K862" s="121">
        <f>B862*'Total Transfusions'!G$13</f>
        <v>270004.55511950655</v>
      </c>
      <c r="L862" s="121">
        <f>B862*'Total Transfusions'!G$17</f>
        <v>76409.163078701313</v>
      </c>
    </row>
    <row r="863" spans="1:12">
      <c r="A863" s="61">
        <v>329.71731015739999</v>
      </c>
      <c r="B863" s="61">
        <v>7.7867591235690004</v>
      </c>
      <c r="D863" s="61">
        <v>184.02724098089999</v>
      </c>
      <c r="E863" s="61">
        <v>2.2445986098000001</v>
      </c>
      <c r="G863" s="1">
        <f t="shared" si="13"/>
        <v>0.70241447691414738</v>
      </c>
      <c r="J863" s="121">
        <f>B863*'Total Transfusions'!G$6</f>
        <v>53253.240307942237</v>
      </c>
      <c r="K863" s="121">
        <f>B863*'Total Transfusions'!G$13</f>
        <v>270936.5503269214</v>
      </c>
      <c r="L863" s="121">
        <f>B863*'Total Transfusions'!G$17</f>
        <v>76672.91038385476</v>
      </c>
    </row>
    <row r="864" spans="1:12">
      <c r="A864" s="61">
        <v>330.11754737780001</v>
      </c>
      <c r="B864" s="61">
        <v>7.7893640887429996</v>
      </c>
      <c r="D864" s="61">
        <v>184.26476201520001</v>
      </c>
      <c r="E864" s="61">
        <v>2.191833050419</v>
      </c>
      <c r="G864" s="1">
        <f t="shared" si="13"/>
        <v>0.70264946109961368</v>
      </c>
      <c r="J864" s="121">
        <f>B864*'Total Transfusions'!G$6</f>
        <v>53271.055529166289</v>
      </c>
      <c r="K864" s="121">
        <f>B864*'Total Transfusions'!G$13</f>
        <v>271027.18884119479</v>
      </c>
      <c r="L864" s="121">
        <f>B864*'Total Transfusions'!G$17</f>
        <v>76698.560369705054</v>
      </c>
    </row>
    <row r="865" spans="1:12">
      <c r="A865" s="61">
        <v>330.72896537050002</v>
      </c>
      <c r="B865" s="61">
        <v>7.7752609398699999</v>
      </c>
      <c r="D865" s="61">
        <v>184.2658688233</v>
      </c>
      <c r="E865" s="61">
        <v>2.1680427560290001</v>
      </c>
      <c r="G865" s="1">
        <f t="shared" si="13"/>
        <v>0.70137726867895878</v>
      </c>
      <c r="J865" s="121">
        <f>B865*'Total Transfusions'!G$6</f>
        <v>53174.604828160358</v>
      </c>
      <c r="K865" s="121">
        <f>B865*'Total Transfusions'!G$13</f>
        <v>270536.47653794248</v>
      </c>
      <c r="L865" s="121">
        <f>B865*'Total Transfusions'!G$17</f>
        <v>76559.692651761041</v>
      </c>
    </row>
    <row r="866" spans="1:12">
      <c r="A866" s="61">
        <v>331.6250215746</v>
      </c>
      <c r="B866" s="61">
        <v>7.715225601987</v>
      </c>
      <c r="D866" s="61">
        <v>184.5023937302</v>
      </c>
      <c r="E866" s="61">
        <v>2.1366884615989998</v>
      </c>
      <c r="G866" s="1">
        <f t="shared" si="13"/>
        <v>0.69596170492692078</v>
      </c>
      <c r="J866" s="121">
        <f>B866*'Total Transfusions'!G$6</f>
        <v>52764.026277505698</v>
      </c>
      <c r="K866" s="121">
        <f>B866*'Total Transfusions'!G$13</f>
        <v>268447.57574036956</v>
      </c>
      <c r="L866" s="121">
        <f>B866*'Total Transfusions'!G$17</f>
        <v>75968.5501740857</v>
      </c>
    </row>
    <row r="867" spans="1:12">
      <c r="A867" s="61">
        <v>332.29254404429997</v>
      </c>
      <c r="B867" s="61">
        <v>7.7120511969759997</v>
      </c>
      <c r="D867" s="61">
        <v>184.5023937302</v>
      </c>
      <c r="E867" s="61">
        <v>2.1366884615989998</v>
      </c>
      <c r="G867" s="1">
        <f t="shared" si="13"/>
        <v>0.69567535369915945</v>
      </c>
      <c r="J867" s="121">
        <f>B867*'Total Transfusions'!G$6</f>
        <v>52742.316686878468</v>
      </c>
      <c r="K867" s="121">
        <f>B867*'Total Transfusions'!G$13</f>
        <v>268337.12383998686</v>
      </c>
      <c r="L867" s="121">
        <f>B867*'Total Transfusions'!G$17</f>
        <v>75937.293155977386</v>
      </c>
    </row>
    <row r="868" spans="1:12">
      <c r="A868" s="61">
        <v>332.79272233929998</v>
      </c>
      <c r="B868" s="61">
        <v>7.7275581329390004</v>
      </c>
      <c r="D868" s="61">
        <v>184.7389186371</v>
      </c>
      <c r="E868" s="61">
        <v>2.1053341671679999</v>
      </c>
      <c r="G868" s="1">
        <f t="shared" si="13"/>
        <v>0.69707417651365022</v>
      </c>
      <c r="J868" s="121">
        <f>B868*'Total Transfusions'!G$6</f>
        <v>52848.367814719066</v>
      </c>
      <c r="K868" s="121">
        <f>B868*'Total Transfusions'!G$13</f>
        <v>268876.68024198711</v>
      </c>
      <c r="L868" s="121">
        <f>B868*'Total Transfusions'!G$17</f>
        <v>76089.983369267866</v>
      </c>
    </row>
    <row r="869" spans="1:12">
      <c r="A869" s="61">
        <v>333.44494741900002</v>
      </c>
      <c r="B869" s="61">
        <v>7.7801212354300002</v>
      </c>
      <c r="D869" s="61">
        <v>184.7394720412</v>
      </c>
      <c r="E869" s="61">
        <v>2.0934390199730002</v>
      </c>
      <c r="G869" s="1">
        <f t="shared" si="13"/>
        <v>0.70181569780065745</v>
      </c>
      <c r="J869" s="121">
        <f>B869*'Total Transfusions'!G$6</f>
        <v>53207.844136493513</v>
      </c>
      <c r="K869" s="121">
        <f>B869*'Total Transfusions'!G$13</f>
        <v>270705.58819167397</v>
      </c>
      <c r="L869" s="121">
        <f>B869*'Total Transfusions'!G$17</f>
        <v>76607.54991817924</v>
      </c>
    </row>
    <row r="870" spans="1:12">
      <c r="A870" s="61">
        <v>334.20425422829999</v>
      </c>
      <c r="B870" s="61">
        <v>7.863542425246</v>
      </c>
      <c r="D870" s="61">
        <v>185.10058481030001</v>
      </c>
      <c r="E870" s="61">
        <v>2.0788670997779999</v>
      </c>
      <c r="G870" s="1">
        <f t="shared" si="13"/>
        <v>0.70934081196924681</v>
      </c>
      <c r="J870" s="121">
        <f>B870*'Total Transfusions'!G$6</f>
        <v>53778.357311172243</v>
      </c>
      <c r="K870" s="121">
        <f>B870*'Total Transfusions'!G$13</f>
        <v>273608.18849486083</v>
      </c>
      <c r="L870" s="121">
        <f>B870*'Total Transfusions'!G$17</f>
        <v>77428.962948860615</v>
      </c>
    </row>
    <row r="871" spans="1:12">
      <c r="A871" s="61">
        <v>334.84674460529999</v>
      </c>
      <c r="B871" s="61">
        <v>7.9308218073879999</v>
      </c>
      <c r="D871" s="61">
        <v>185.57577629790001</v>
      </c>
      <c r="E871" s="61">
        <v>2.0824049938639999</v>
      </c>
      <c r="G871" s="1">
        <f t="shared" si="13"/>
        <v>0.71540983391591761</v>
      </c>
      <c r="J871" s="121">
        <f>B871*'Total Transfusions'!G$6</f>
        <v>54238.47750342697</v>
      </c>
      <c r="K871" s="121">
        <f>B871*'Total Transfusions'!G$13</f>
        <v>275949.14233925368</v>
      </c>
      <c r="L871" s="121">
        <f>B871*'Total Transfusions'!G$17</f>
        <v>78091.434454116374</v>
      </c>
    </row>
    <row r="872" spans="1:12">
      <c r="A872" s="61">
        <v>335.77237576329998</v>
      </c>
      <c r="B872" s="61">
        <v>8.0173378386379994</v>
      </c>
      <c r="D872" s="61">
        <v>185.67981626630001</v>
      </c>
      <c r="E872" s="61">
        <v>2.091731373075</v>
      </c>
      <c r="G872" s="1">
        <f t="shared" si="13"/>
        <v>0.72321412217895342</v>
      </c>
      <c r="J872" s="121">
        <f>B872*'Total Transfusions'!G$6</f>
        <v>54830.156137571488</v>
      </c>
      <c r="K872" s="121">
        <f>B872*'Total Transfusions'!G$13</f>
        <v>278959.42616630846</v>
      </c>
      <c r="L872" s="121">
        <f>B872*'Total Transfusions'!G$17</f>
        <v>78943.321074150605</v>
      </c>
    </row>
    <row r="873" spans="1:12">
      <c r="A873" s="61">
        <v>336.27170279849997</v>
      </c>
      <c r="B873" s="61">
        <v>8.0367374488139998</v>
      </c>
      <c r="D873" s="61">
        <v>186.14799612420001</v>
      </c>
      <c r="E873" s="61">
        <v>2.1337000795269998</v>
      </c>
      <c r="G873" s="1">
        <f t="shared" si="13"/>
        <v>0.72496408860502004</v>
      </c>
      <c r="J873" s="121">
        <f>B873*'Total Transfusions'!G$6</f>
        <v>54962.829061722427</v>
      </c>
      <c r="K873" s="121">
        <f>B873*'Total Transfusions'!G$13</f>
        <v>279634.42630119942</v>
      </c>
      <c r="L873" s="121">
        <f>B873*'Total Transfusions'!G$17</f>
        <v>79134.340797363067</v>
      </c>
    </row>
    <row r="874" spans="1:12">
      <c r="A874" s="61">
        <v>336.83333193099998</v>
      </c>
      <c r="B874" s="61">
        <v>8.0437829770150007</v>
      </c>
      <c r="D874" s="61">
        <v>186.27859948880001</v>
      </c>
      <c r="E874" s="61">
        <v>2.1334629063469999</v>
      </c>
      <c r="G874" s="1">
        <f t="shared" si="13"/>
        <v>0.72559963940701044</v>
      </c>
      <c r="J874" s="121">
        <f>B874*'Total Transfusions'!G$6</f>
        <v>55011.013062335551</v>
      </c>
      <c r="K874" s="121">
        <f>B874*'Total Transfusions'!G$13</f>
        <v>279879.57207696029</v>
      </c>
      <c r="L874" s="121">
        <f>B874*'Total Transfusions'!G$17</f>
        <v>79203.715121621688</v>
      </c>
    </row>
    <row r="875" spans="1:12">
      <c r="A875" s="61">
        <v>337.22064667299998</v>
      </c>
      <c r="B875" s="61">
        <v>8.0341294829209993</v>
      </c>
      <c r="D875" s="61">
        <v>186.61617598199999</v>
      </c>
      <c r="E875" s="61">
        <v>2.175668785979</v>
      </c>
      <c r="G875" s="1">
        <f t="shared" si="13"/>
        <v>0.72472883373589259</v>
      </c>
      <c r="J875" s="121">
        <f>B875*'Total Transfusions'!G$6</f>
        <v>54944.993318737324</v>
      </c>
      <c r="K875" s="121">
        <f>B875*'Total Transfusions'!G$13</f>
        <v>279543.68337834708</v>
      </c>
      <c r="L875" s="121">
        <f>B875*'Total Transfusions'!G$17</f>
        <v>79108.661264707058</v>
      </c>
    </row>
    <row r="876" spans="1:12">
      <c r="A876" s="61">
        <v>337.60822148879998</v>
      </c>
      <c r="B876" s="61">
        <v>8.0094671850559997</v>
      </c>
      <c r="D876" s="61">
        <v>186.6171721094</v>
      </c>
      <c r="E876" s="61">
        <v>2.1542575210289998</v>
      </c>
      <c r="G876" s="1">
        <f t="shared" si="13"/>
        <v>0.72250413989607543</v>
      </c>
      <c r="J876" s="121">
        <f>B876*'Total Transfusions'!G$6</f>
        <v>54776.329147429446</v>
      </c>
      <c r="K876" s="121">
        <f>B876*'Total Transfusions'!G$13</f>
        <v>278685.5705485238</v>
      </c>
      <c r="L876" s="121">
        <f>B876*'Total Transfusions'!G$17</f>
        <v>78865.822090661008</v>
      </c>
    </row>
    <row r="877" spans="1:12">
      <c r="A877" s="61">
        <v>337.94905528309999</v>
      </c>
      <c r="B877" s="61">
        <v>7.9707747659879997</v>
      </c>
      <c r="D877" s="61">
        <v>187.08535196720001</v>
      </c>
      <c r="E877" s="61">
        <v>2.196226227481</v>
      </c>
      <c r="G877" s="1">
        <f t="shared" si="13"/>
        <v>0.71901384118914236</v>
      </c>
      <c r="J877" s="121">
        <f>B877*'Total Transfusions'!G$6</f>
        <v>54511.713707549316</v>
      </c>
      <c r="K877" s="121">
        <f>B877*'Total Transfusions'!G$13</f>
        <v>277339.28637821256</v>
      </c>
      <c r="L877" s="121">
        <f>B877*'Total Transfusions'!G$17</f>
        <v>78484.834271125685</v>
      </c>
    </row>
    <row r="878" spans="1:12">
      <c r="A878" s="61">
        <v>338.1398554557</v>
      </c>
      <c r="B878" s="61">
        <v>7.915158362203</v>
      </c>
      <c r="D878" s="61">
        <v>187.08535196720001</v>
      </c>
      <c r="E878" s="61">
        <v>2.196226227481</v>
      </c>
      <c r="G878" s="1">
        <f t="shared" si="13"/>
        <v>0.71399689298867186</v>
      </c>
      <c r="J878" s="121">
        <f>B878*'Total Transfusions'!G$6</f>
        <v>54131.356017164173</v>
      </c>
      <c r="K878" s="121">
        <f>B878*'Total Transfusions'!G$13</f>
        <v>275404.14027391258</v>
      </c>
      <c r="L878" s="121">
        <f>B878*'Total Transfusions'!G$17</f>
        <v>77937.203160979683</v>
      </c>
    </row>
    <row r="879" spans="1:12">
      <c r="A879" s="61">
        <v>338.31229876039998</v>
      </c>
      <c r="B879" s="61">
        <v>7.8142493686790004</v>
      </c>
      <c r="D879" s="61">
        <v>187.4239245878</v>
      </c>
      <c r="E879" s="61">
        <v>2.217020842163</v>
      </c>
      <c r="G879" s="1">
        <f t="shared" si="13"/>
        <v>0.70489426931978838</v>
      </c>
      <c r="J879" s="121">
        <f>B879*'Total Transfusions'!G$6</f>
        <v>53441.244663250465</v>
      </c>
      <c r="K879" s="121">
        <f>B879*'Total Transfusions'!G$13</f>
        <v>271893.06022526935</v>
      </c>
      <c r="L879" s="121">
        <f>B879*'Total Transfusions'!G$17</f>
        <v>76943.595153513234</v>
      </c>
    </row>
    <row r="880" spans="1:12">
      <c r="A880" s="61">
        <v>338.43300907359998</v>
      </c>
      <c r="B880" s="61">
        <v>7.7356698107410002</v>
      </c>
      <c r="D880" s="61">
        <v>187.68513131700001</v>
      </c>
      <c r="E880" s="61">
        <v>2.216546495802</v>
      </c>
      <c r="G880" s="1">
        <f t="shared" si="13"/>
        <v>0.69780590069180559</v>
      </c>
      <c r="J880" s="121">
        <f>B880*'Total Transfusions'!G$6</f>
        <v>52903.843156955219</v>
      </c>
      <c r="K880" s="121">
        <f>B880*'Total Transfusions'!G$13</f>
        <v>269158.92218194716</v>
      </c>
      <c r="L880" s="121">
        <f>B880*'Total Transfusions'!G$17</f>
        <v>76169.855615899054</v>
      </c>
    </row>
    <row r="881" spans="1:12">
      <c r="A881" s="61">
        <v>338.58487043550002</v>
      </c>
      <c r="B881" s="61">
        <v>7.6948400505150003</v>
      </c>
      <c r="D881" s="61">
        <v>188.2587899939</v>
      </c>
      <c r="E881" s="61">
        <v>2.2369141987600001</v>
      </c>
      <c r="G881" s="1">
        <f t="shared" si="13"/>
        <v>0.6941228004165102</v>
      </c>
      <c r="J881" s="121">
        <f>B881*'Total Transfusions'!G$6</f>
        <v>52624.610552154387</v>
      </c>
      <c r="K881" s="121">
        <f>B881*'Total Transfusions'!G$13</f>
        <v>267738.27025079587</v>
      </c>
      <c r="L881" s="121">
        <f>B881*'Total Transfusions'!G$17</f>
        <v>75767.822305618945</v>
      </c>
    </row>
    <row r="882" spans="1:12">
      <c r="A882" s="61">
        <v>338.8574421106</v>
      </c>
      <c r="B882" s="61">
        <v>7.6590440215160003</v>
      </c>
      <c r="D882" s="61">
        <v>188.2587899939</v>
      </c>
      <c r="E882" s="61">
        <v>2.2369141987600001</v>
      </c>
      <c r="G882" s="1">
        <f t="shared" si="13"/>
        <v>0.69089377424709508</v>
      </c>
      <c r="J882" s="121">
        <f>B882*'Total Transfusions'!G$6</f>
        <v>52379.803373185161</v>
      </c>
      <c r="K882" s="121">
        <f>B882*'Total Transfusions'!G$13</f>
        <v>266492.76458425535</v>
      </c>
      <c r="L882" s="121">
        <f>B882*'Total Transfusions'!G$17</f>
        <v>75415.354009119197</v>
      </c>
    </row>
    <row r="883" spans="1:12">
      <c r="A883" s="61">
        <v>339.32582037679998</v>
      </c>
      <c r="B883" s="61">
        <v>7.6096584399139999</v>
      </c>
      <c r="D883" s="61">
        <v>188.72995823380001</v>
      </c>
      <c r="E883" s="61">
        <v>2.2146491103599999</v>
      </c>
      <c r="G883" s="1">
        <f t="shared" si="13"/>
        <v>0.68643888525957364</v>
      </c>
      <c r="J883" s="121">
        <f>B883*'Total Transfusions'!G$6</f>
        <v>52042.057951365387</v>
      </c>
      <c r="K883" s="121">
        <f>B883*'Total Transfusions'!G$13</f>
        <v>264774.41695043235</v>
      </c>
      <c r="L883" s="121">
        <f>B883*'Total Transfusions'!G$17</f>
        <v>74929.075159043612</v>
      </c>
    </row>
    <row r="884" spans="1:12">
      <c r="A884" s="61">
        <v>339.93679361390002</v>
      </c>
      <c r="B884" s="61">
        <v>7.5871176092179997</v>
      </c>
      <c r="D884" s="61">
        <v>188.72995823380001</v>
      </c>
      <c r="E884" s="61">
        <v>2.2146491103599999</v>
      </c>
      <c r="G884" s="1">
        <f t="shared" si="13"/>
        <v>0.68440556105481964</v>
      </c>
      <c r="J884" s="121">
        <f>B884*'Total Transfusions'!G$6</f>
        <v>51887.902383593748</v>
      </c>
      <c r="K884" s="121">
        <f>B884*'Total Transfusions'!G$13</f>
        <v>263990.1195536126</v>
      </c>
      <c r="L884" s="121">
        <f>B884*'Total Transfusions'!G$17</f>
        <v>74707.125171313673</v>
      </c>
    </row>
    <row r="885" spans="1:12">
      <c r="A885" s="61">
        <v>340.40060351779999</v>
      </c>
      <c r="B885" s="61">
        <v>7.5867600143220004</v>
      </c>
      <c r="D885" s="61">
        <v>189.2001303463</v>
      </c>
      <c r="E885" s="61">
        <v>2.213795286911</v>
      </c>
      <c r="G885" s="1">
        <f t="shared" si="13"/>
        <v>0.68437330375395367</v>
      </c>
      <c r="J885" s="121">
        <f>B885*'Total Transfusions'!G$6</f>
        <v>51885.456810714539</v>
      </c>
      <c r="K885" s="121">
        <f>B885*'Total Transfusions'!G$13</f>
        <v>263977.67721065588</v>
      </c>
      <c r="L885" s="121">
        <f>B885*'Total Transfusions'!G$17</f>
        <v>74703.604086228137</v>
      </c>
    </row>
    <row r="886" spans="1:12">
      <c r="A886" s="61">
        <v>340.98661628140002</v>
      </c>
      <c r="B886" s="61">
        <v>7.6154815706949996</v>
      </c>
      <c r="D886" s="61">
        <v>189.2001303463</v>
      </c>
      <c r="E886" s="61">
        <v>2.213795286911</v>
      </c>
      <c r="G886" s="1">
        <f t="shared" si="13"/>
        <v>0.68696416815283257</v>
      </c>
      <c r="J886" s="121">
        <f>B886*'Total Transfusions'!G$6</f>
        <v>52081.882039654767</v>
      </c>
      <c r="K886" s="121">
        <f>B886*'Total Transfusions'!G$13</f>
        <v>264977.02999404521</v>
      </c>
      <c r="L886" s="121">
        <f>B886*'Total Transfusions'!G$17</f>
        <v>74986.413055007753</v>
      </c>
    </row>
    <row r="887" spans="1:12">
      <c r="A887" s="61">
        <v>341.21972996160002</v>
      </c>
      <c r="B887" s="61">
        <v>7.6498196111740002</v>
      </c>
      <c r="D887" s="61">
        <v>189.67030245890001</v>
      </c>
      <c r="E887" s="61">
        <v>2.2129414634620002</v>
      </c>
      <c r="G887" s="1">
        <f t="shared" si="13"/>
        <v>0.69006167461971535</v>
      </c>
      <c r="J887" s="121">
        <f>B887*'Total Transfusions'!G$6</f>
        <v>52316.718111031005</v>
      </c>
      <c r="K887" s="121">
        <f>B887*'Total Transfusions'!G$13</f>
        <v>266171.80564906797</v>
      </c>
      <c r="L887" s="121">
        <f>B887*'Total Transfusions'!G$17</f>
        <v>75324.525157696873</v>
      </c>
    </row>
    <row r="888" spans="1:12">
      <c r="A888" s="61">
        <v>341.93360815829999</v>
      </c>
      <c r="B888" s="61">
        <v>7.7311440957970001</v>
      </c>
      <c r="D888" s="61">
        <v>189.67030245890001</v>
      </c>
      <c r="E888" s="61">
        <v>2.2129414634620002</v>
      </c>
      <c r="G888" s="1">
        <f t="shared" si="13"/>
        <v>0.69739765283867372</v>
      </c>
      <c r="J888" s="121">
        <f>B888*'Total Transfusions'!G$6</f>
        <v>52872.892028038368</v>
      </c>
      <c r="K888" s="121">
        <f>B888*'Total Transfusions'!G$13</f>
        <v>269001.45210033399</v>
      </c>
      <c r="L888" s="121">
        <f>B888*'Total Transfusions'!G$17</f>
        <v>76125.292822724441</v>
      </c>
    </row>
    <row r="889" spans="1:12">
      <c r="A889" s="61">
        <v>342.07638379769998</v>
      </c>
      <c r="B889" s="61">
        <v>7.7927990639819997</v>
      </c>
      <c r="D889" s="61">
        <v>190.14047457140001</v>
      </c>
      <c r="E889" s="61">
        <v>2.2120876400129998</v>
      </c>
      <c r="G889" s="1">
        <f t="shared" si="13"/>
        <v>0.70295931739507966</v>
      </c>
      <c r="J889" s="121">
        <f>B889*'Total Transfusions'!G$6</f>
        <v>53294.547146018878</v>
      </c>
      <c r="K889" s="121">
        <f>B889*'Total Transfusions'!G$13</f>
        <v>271146.70715772983</v>
      </c>
      <c r="L889" s="121">
        <f>B889*'Total Transfusions'!G$17</f>
        <v>76732.38311219537</v>
      </c>
    </row>
    <row r="890" spans="1:12">
      <c r="A890" s="61">
        <v>342.24414517389999</v>
      </c>
      <c r="B890" s="61">
        <v>7.8657453313339998</v>
      </c>
      <c r="D890" s="61">
        <v>190.14047457140001</v>
      </c>
      <c r="E890" s="61">
        <v>2.2120876400129998</v>
      </c>
      <c r="G890" s="1">
        <f t="shared" si="13"/>
        <v>0.70953952790522712</v>
      </c>
      <c r="J890" s="121">
        <f>B890*'Total Transfusions'!G$6</f>
        <v>53793.422871236253</v>
      </c>
      <c r="K890" s="121">
        <f>B890*'Total Transfusions'!G$13</f>
        <v>273684.83755600493</v>
      </c>
      <c r="L890" s="121">
        <f>B890*'Total Transfusions'!G$17</f>
        <v>77450.65402962848</v>
      </c>
    </row>
    <row r="891" spans="1:12">
      <c r="A891" s="61">
        <v>342.7902619944</v>
      </c>
      <c r="B891" s="61">
        <v>7.9391030190410001</v>
      </c>
      <c r="D891" s="61">
        <v>190.6126389387</v>
      </c>
      <c r="E891" s="61">
        <v>2.1684112866629999</v>
      </c>
      <c r="G891" s="1">
        <f t="shared" si="13"/>
        <v>0.71615685110999661</v>
      </c>
      <c r="J891" s="121">
        <f>B891*'Total Transfusions'!G$6</f>
        <v>54295.112278845067</v>
      </c>
      <c r="K891" s="121">
        <f>B891*'Total Transfusions'!G$13</f>
        <v>276237.28312827589</v>
      </c>
      <c r="L891" s="121">
        <f>B891*'Total Transfusions'!G$17</f>
        <v>78172.97602858454</v>
      </c>
    </row>
    <row r="892" spans="1:12">
      <c r="A892" s="61">
        <v>342.9678229713</v>
      </c>
      <c r="B892" s="61">
        <v>7.9752130348780002</v>
      </c>
      <c r="D892" s="61">
        <v>190.61363506609999</v>
      </c>
      <c r="E892" s="61">
        <v>2.1470000217130001</v>
      </c>
      <c r="G892" s="1">
        <f t="shared" si="13"/>
        <v>0.71941420086013019</v>
      </c>
      <c r="J892" s="121">
        <f>B892*'Total Transfusions'!G$6</f>
        <v>54542.066797454856</v>
      </c>
      <c r="K892" s="121">
        <f>B892*'Total Transfusions'!G$13</f>
        <v>277493.713816303</v>
      </c>
      <c r="L892" s="121">
        <f>B892*'Total Transfusions'!G$17</f>
        <v>78528.536020141197</v>
      </c>
    </row>
    <row r="893" spans="1:12">
      <c r="A893" s="61">
        <v>343.32026247380003</v>
      </c>
      <c r="B893" s="61">
        <v>8.0076108658840006</v>
      </c>
      <c r="D893" s="61">
        <v>190.6156273208</v>
      </c>
      <c r="E893" s="61">
        <v>2.104177491812</v>
      </c>
      <c r="G893" s="1">
        <f t="shared" si="13"/>
        <v>0.72233668827217212</v>
      </c>
      <c r="J893" s="121">
        <f>B893*'Total Transfusions'!G$6</f>
        <v>54763.633877242457</v>
      </c>
      <c r="K893" s="121">
        <f>B893*'Total Transfusions'!G$13</f>
        <v>278620.98081295018</v>
      </c>
      <c r="L893" s="121">
        <f>B893*'Total Transfusions'!G$17</f>
        <v>78847.543704074254</v>
      </c>
    </row>
    <row r="894" spans="1:12">
      <c r="A894" s="61">
        <v>344.19205918070003</v>
      </c>
      <c r="B894" s="61">
        <v>8.0109682040740005</v>
      </c>
      <c r="D894" s="61">
        <v>190.6156273208</v>
      </c>
      <c r="E894" s="61">
        <v>2.104177491812</v>
      </c>
      <c r="G894" s="1">
        <f t="shared" si="13"/>
        <v>0.72263954121922358</v>
      </c>
      <c r="J894" s="121">
        <f>B894*'Total Transfusions'!G$6</f>
        <v>54786.594538358317</v>
      </c>
      <c r="K894" s="121">
        <f>B894*'Total Transfusions'!G$13</f>
        <v>278737.79778558848</v>
      </c>
      <c r="L894" s="121">
        <f>B894*'Total Transfusions'!G$17</f>
        <v>78880.601987512215</v>
      </c>
    </row>
    <row r="895" spans="1:12">
      <c r="A895" s="61">
        <v>344.99679460250002</v>
      </c>
      <c r="B895" s="61">
        <v>7.965691025321</v>
      </c>
      <c r="D895" s="61">
        <v>190.853148355</v>
      </c>
      <c r="E895" s="61">
        <v>2.0514119324309998</v>
      </c>
      <c r="G895" s="1">
        <f t="shared" si="13"/>
        <v>0.71855525591833702</v>
      </c>
      <c r="J895" s="121">
        <f>B895*'Total Transfusions'!G$6</f>
        <v>54476.946269760781</v>
      </c>
      <c r="K895" s="121">
        <f>B895*'Total Transfusions'!G$13</f>
        <v>277162.40005911427</v>
      </c>
      <c r="L895" s="121">
        <f>B895*'Total Transfusions'!G$17</f>
        <v>78434.776835626515</v>
      </c>
    </row>
    <row r="896" spans="1:12">
      <c r="A896" s="61">
        <v>345.7755708171</v>
      </c>
      <c r="B896" s="61">
        <v>7.890548315887</v>
      </c>
      <c r="D896" s="61">
        <v>190.85425516320001</v>
      </c>
      <c r="E896" s="61">
        <v>2.0276216380409999</v>
      </c>
      <c r="G896" s="1">
        <f t="shared" si="13"/>
        <v>0.71177691256606401</v>
      </c>
      <c r="J896" s="121">
        <f>B896*'Total Transfusions'!G$6</f>
        <v>53963.049191479957</v>
      </c>
      <c r="K896" s="121">
        <f>B896*'Total Transfusions'!G$13</f>
        <v>274547.84551168466</v>
      </c>
      <c r="L896" s="121">
        <f>B896*'Total Transfusions'!G$17</f>
        <v>77694.878485747613</v>
      </c>
    </row>
    <row r="897" spans="1:12">
      <c r="A897" s="61">
        <v>345.94430566360001</v>
      </c>
      <c r="B897" s="61">
        <v>7.8473362376280003</v>
      </c>
      <c r="D897" s="61">
        <v>191.0917761975</v>
      </c>
      <c r="E897" s="61">
        <v>1.97485607866</v>
      </c>
      <c r="G897" s="1">
        <f t="shared" si="13"/>
        <v>0.70787891227287447</v>
      </c>
      <c r="J897" s="121">
        <f>B897*'Total Transfusions'!G$6</f>
        <v>53667.524037662508</v>
      </c>
      <c r="K897" s="121">
        <f>B897*'Total Transfusions'!G$13</f>
        <v>273044.30196678248</v>
      </c>
      <c r="L897" s="121">
        <f>B897*'Total Transfusions'!G$17</f>
        <v>77269.387501465855</v>
      </c>
    </row>
    <row r="898" spans="1:12">
      <c r="A898" s="61">
        <v>346.13946327449997</v>
      </c>
      <c r="B898" s="61">
        <v>7.7911370911860001</v>
      </c>
      <c r="D898" s="61">
        <v>191.0917761975</v>
      </c>
      <c r="E898" s="61">
        <v>1.97485607866</v>
      </c>
      <c r="G898" s="1">
        <f t="shared" ref="G898:G927" si="14">B898/H$98</f>
        <v>0.70280939703236889</v>
      </c>
      <c r="J898" s="121">
        <f>B898*'Total Transfusions'!G$6</f>
        <v>53283.181000580691</v>
      </c>
      <c r="K898" s="121">
        <f>B898*'Total Transfusions'!G$13</f>
        <v>271088.87961112929</v>
      </c>
      <c r="L898" s="121">
        <f>B898*'Total Transfusions'!G$17</f>
        <v>76716.018371842423</v>
      </c>
    </row>
    <row r="899" spans="1:12">
      <c r="A899" s="61">
        <v>346.50421598729997</v>
      </c>
      <c r="B899" s="61">
        <v>7.7632219780840002</v>
      </c>
      <c r="D899" s="61">
        <v>191.3288545085</v>
      </c>
      <c r="E899" s="61">
        <v>1.931606637035</v>
      </c>
      <c r="G899" s="1">
        <f t="shared" si="14"/>
        <v>0.70029127887096443</v>
      </c>
      <c r="J899" s="121">
        <f>B899*'Total Transfusions'!G$6</f>
        <v>53092.270995191589</v>
      </c>
      <c r="K899" s="121">
        <f>B899*'Total Transfusions'!G$13</f>
        <v>270117.58663470356</v>
      </c>
      <c r="L899" s="121">
        <f>B899*'Total Transfusions'!G$17</f>
        <v>76441.150107490132</v>
      </c>
    </row>
    <row r="900" spans="1:12">
      <c r="A900" s="61">
        <v>346.96011934929999</v>
      </c>
      <c r="B900" s="61">
        <v>7.7530661580329996</v>
      </c>
      <c r="D900" s="61">
        <v>191.3304040399</v>
      </c>
      <c r="E900" s="61">
        <v>1.898300224889</v>
      </c>
      <c r="G900" s="1">
        <f t="shared" si="14"/>
        <v>0.6993751602501681</v>
      </c>
      <c r="J900" s="121">
        <f>B900*'Total Transfusions'!G$6</f>
        <v>53022.815870521925</v>
      </c>
      <c r="K900" s="121">
        <f>B900*'Total Transfusions'!G$13</f>
        <v>269764.21974525781</v>
      </c>
      <c r="L900" s="121">
        <f>B900*'Total Transfusions'!G$17</f>
        <v>76341.150060193439</v>
      </c>
    </row>
    <row r="901" spans="1:12">
      <c r="A901" s="61">
        <v>347.39078134250002</v>
      </c>
      <c r="B901" s="61">
        <v>7.7578150392880003</v>
      </c>
      <c r="D901" s="61">
        <v>191.33128948640001</v>
      </c>
      <c r="E901" s="61">
        <v>1.879267989378</v>
      </c>
      <c r="G901" s="1">
        <f t="shared" si="14"/>
        <v>0.6998035391032601</v>
      </c>
      <c r="J901" s="121">
        <f>B901*'Total Transfusions'!G$6</f>
        <v>53055.293222222834</v>
      </c>
      <c r="K901" s="121">
        <f>B901*'Total Transfusions'!G$13</f>
        <v>269929.45479166467</v>
      </c>
      <c r="L901" s="121">
        <f>B901*'Total Transfusions'!G$17</f>
        <v>76387.910277263218</v>
      </c>
    </row>
    <row r="902" spans="1:12">
      <c r="A902" s="61">
        <v>347.77598732040002</v>
      </c>
      <c r="B902" s="61">
        <v>7.7817835645909996</v>
      </c>
      <c r="D902" s="61">
        <v>191.3328390179</v>
      </c>
      <c r="E902" s="61">
        <v>1.845961577233</v>
      </c>
      <c r="G902" s="1">
        <f t="shared" si="14"/>
        <v>0.7019656503097248</v>
      </c>
      <c r="J902" s="121">
        <f>B902*'Total Transfusions'!G$6</f>
        <v>53219.21271909339</v>
      </c>
      <c r="K902" s="121">
        <f>B902*'Total Transfusions'!G$13</f>
        <v>270763.42813782382</v>
      </c>
      <c r="L902" s="121">
        <f>B902*'Total Transfusions'!G$17</f>
        <v>76623.918167506999</v>
      </c>
    </row>
    <row r="903" spans="1:12">
      <c r="A903" s="61">
        <v>348.39745073969999</v>
      </c>
      <c r="B903" s="61">
        <v>7.8467205312579997</v>
      </c>
      <c r="D903" s="61">
        <v>191.5699173289</v>
      </c>
      <c r="E903" s="61">
        <v>1.8027121356069999</v>
      </c>
      <c r="G903" s="1">
        <f t="shared" si="14"/>
        <v>0.70782337169932474</v>
      </c>
      <c r="J903" s="121">
        <f>B903*'Total Transfusions'!G$6</f>
        <v>53663.313253848544</v>
      </c>
      <c r="K903" s="121">
        <f>B903*'Total Transfusions'!G$13</f>
        <v>273022.87875883997</v>
      </c>
      <c r="L903" s="121">
        <f>B903*'Total Transfusions'!G$17</f>
        <v>77263.324902304797</v>
      </c>
    </row>
    <row r="904" spans="1:12">
      <c r="A904" s="61">
        <v>348.94259408990001</v>
      </c>
      <c r="B904" s="61">
        <v>7.9041318336820003</v>
      </c>
      <c r="D904" s="61">
        <v>191.5699173289</v>
      </c>
      <c r="E904" s="61">
        <v>1.8027121356069999</v>
      </c>
      <c r="G904" s="1">
        <f t="shared" si="14"/>
        <v>0.71300223100666527</v>
      </c>
      <c r="J904" s="121">
        <f>B904*'Total Transfusions'!G$6</f>
        <v>54055.946162592736</v>
      </c>
      <c r="K904" s="121">
        <f>B904*'Total Transfusions'!G$13</f>
        <v>275020.47750071617</v>
      </c>
      <c r="L904" s="121">
        <f>B904*'Total Transfusions'!G$17</f>
        <v>77828.62961713181</v>
      </c>
    </row>
    <row r="905" spans="1:12">
      <c r="A905" s="61">
        <v>349.15675754889998</v>
      </c>
      <c r="B905" s="61">
        <v>7.949492225138</v>
      </c>
      <c r="D905" s="61">
        <v>191.8074383631</v>
      </c>
      <c r="E905" s="61">
        <v>1.749946576226</v>
      </c>
      <c r="G905" s="1">
        <f t="shared" si="14"/>
        <v>0.71709402261490285</v>
      </c>
      <c r="J905" s="121">
        <f>B905*'Total Transfusions'!G$6</f>
        <v>54366.163518534457</v>
      </c>
      <c r="K905" s="121">
        <f>B905*'Total Transfusions'!G$13</f>
        <v>276598.77057329478</v>
      </c>
      <c r="L905" s="121">
        <f>B905*'Total Transfusions'!G$17</f>
        <v>78275.274129167054</v>
      </c>
    </row>
    <row r="906" spans="1:12">
      <c r="A906" s="61">
        <v>350.14190946039997</v>
      </c>
      <c r="B906" s="61">
        <v>8.0417244930529996</v>
      </c>
      <c r="D906" s="61">
        <v>191.80799176720001</v>
      </c>
      <c r="E906" s="61">
        <v>1.7380514290310001</v>
      </c>
      <c r="G906" s="1">
        <f t="shared" si="14"/>
        <v>0.72541395125196928</v>
      </c>
      <c r="J906" s="121">
        <f>B906*'Total Transfusions'!G$6</f>
        <v>54996.935197673389</v>
      </c>
      <c r="K906" s="121">
        <f>B906*'Total Transfusions'!G$13</f>
        <v>279807.94811444683</v>
      </c>
      <c r="L906" s="121">
        <f>B906*'Total Transfusions'!G$17</f>
        <v>79183.446104198578</v>
      </c>
    </row>
    <row r="907" spans="1:12">
      <c r="A907" s="61">
        <v>350.78161849380001</v>
      </c>
      <c r="B907" s="61">
        <v>8.0542794404519995</v>
      </c>
      <c r="D907" s="61">
        <v>192.32477433899999</v>
      </c>
      <c r="E907" s="61">
        <v>1.682697261218</v>
      </c>
      <c r="G907" s="1">
        <f t="shared" si="14"/>
        <v>0.72654648619622619</v>
      </c>
      <c r="J907" s="121">
        <f>B907*'Total Transfusions'!G$6</f>
        <v>55082.797829389943</v>
      </c>
      <c r="K907" s="121">
        <f>B907*'Total Transfusions'!G$13</f>
        <v>280244.79148969968</v>
      </c>
      <c r="L907" s="121">
        <f>B907*'Total Transfusions'!G$17</f>
        <v>79307.069339683527</v>
      </c>
    </row>
    <row r="908" spans="1:12">
      <c r="A908" s="61">
        <v>351.27892273370003</v>
      </c>
      <c r="B908" s="61">
        <v>8.0396059637090005</v>
      </c>
      <c r="D908" s="61">
        <v>192.40036878399999</v>
      </c>
      <c r="E908" s="61">
        <v>1.6704636405290001</v>
      </c>
      <c r="G908" s="1">
        <f t="shared" si="14"/>
        <v>0.72522284662713399</v>
      </c>
      <c r="J908" s="121">
        <f>B908*'Total Transfusions'!G$6</f>
        <v>54982.446685769384</v>
      </c>
      <c r="K908" s="121">
        <f>B908*'Total Transfusions'!G$13</f>
        <v>279734.23490165564</v>
      </c>
      <c r="L908" s="121">
        <f>B908*'Total Transfusions'!G$17</f>
        <v>79162.585845397669</v>
      </c>
    </row>
    <row r="909" spans="1:12">
      <c r="A909" s="61">
        <v>352.0252499394</v>
      </c>
      <c r="B909" s="61">
        <v>7.9553294960959997</v>
      </c>
      <c r="D909" s="61">
        <v>192.9864104307</v>
      </c>
      <c r="E909" s="61">
        <v>1.671683075557</v>
      </c>
      <c r="G909" s="1">
        <f t="shared" si="14"/>
        <v>0.71762058104075155</v>
      </c>
      <c r="J909" s="121">
        <f>B909*'Total Transfusions'!G$6</f>
        <v>54406.084310758277</v>
      </c>
      <c r="K909" s="121">
        <f>B909*'Total Transfusions'!G$13</f>
        <v>276801.87561758683</v>
      </c>
      <c r="L909" s="121">
        <f>B909*'Total Transfusions'!G$17</f>
        <v>78332.751257449389</v>
      </c>
    </row>
    <row r="910" spans="1:12">
      <c r="A910" s="61">
        <v>352.8468588458</v>
      </c>
      <c r="B910" s="61">
        <v>7.8678896971950003</v>
      </c>
      <c r="D910" s="61">
        <v>193.20827012929999</v>
      </c>
      <c r="E910" s="61">
        <v>1.6748484253089999</v>
      </c>
      <c r="G910" s="1">
        <f t="shared" si="14"/>
        <v>0.70973296314582779</v>
      </c>
      <c r="J910" s="121">
        <f>B910*'Total Transfusions'!G$6</f>
        <v>53808.088077735105</v>
      </c>
      <c r="K910" s="121">
        <f>B910*'Total Transfusions'!G$13</f>
        <v>273759.44973801781</v>
      </c>
      <c r="L910" s="121">
        <f>B910*'Total Transfusions'!G$17</f>
        <v>77471.768689640638</v>
      </c>
    </row>
    <row r="911" spans="1:12">
      <c r="A911" s="61">
        <v>353.51043124569998</v>
      </c>
      <c r="B911" s="61">
        <v>7.8148159555359999</v>
      </c>
      <c r="D911" s="61">
        <v>193.4565825432</v>
      </c>
      <c r="E911" s="61">
        <v>1.6708292521079999</v>
      </c>
      <c r="G911" s="1">
        <f t="shared" si="14"/>
        <v>0.70494537900540599</v>
      </c>
      <c r="J911" s="121">
        <f>B911*'Total Transfusions'!G$6</f>
        <v>53445.119521271918</v>
      </c>
      <c r="K911" s="121">
        <f>B911*'Total Transfusions'!G$13</f>
        <v>271912.77434330742</v>
      </c>
      <c r="L911" s="121">
        <f>B911*'Total Transfusions'!G$17</f>
        <v>76949.174093688722</v>
      </c>
    </row>
    <row r="912" spans="1:12">
      <c r="A912" s="61">
        <v>354.01162749370002</v>
      </c>
      <c r="B912" s="61">
        <v>7.8099135073700001</v>
      </c>
      <c r="D912" s="61">
        <v>193.9257585284</v>
      </c>
      <c r="E912" s="61">
        <v>1.6913866936099999</v>
      </c>
      <c r="G912" s="1">
        <f t="shared" si="14"/>
        <v>0.70450314745445219</v>
      </c>
      <c r="J912" s="121">
        <f>B912*'Total Transfusions'!G$6</f>
        <v>53411.591933460579</v>
      </c>
      <c r="K912" s="121">
        <f>B912*'Total Transfusions'!G$13</f>
        <v>271742.19600986026</v>
      </c>
      <c r="L912" s="121">
        <f>B912*'Total Transfusions'!G$17</f>
        <v>76900.901768459677</v>
      </c>
    </row>
    <row r="913" spans="1:12">
      <c r="A913" s="61">
        <v>354.39078269129999</v>
      </c>
      <c r="B913" s="61">
        <v>7.8215814638910004</v>
      </c>
      <c r="D913" s="61">
        <v>194.03024122010001</v>
      </c>
      <c r="E913" s="61">
        <v>1.691196955066</v>
      </c>
      <c r="G913" s="1">
        <f t="shared" si="14"/>
        <v>0.70555567026224641</v>
      </c>
      <c r="J913" s="121">
        <f>B913*'Total Transfusions'!G$6</f>
        <v>53491.388480734618</v>
      </c>
      <c r="K913" s="121">
        <f>B913*'Total Transfusions'!G$13</f>
        <v>272148.17696278275</v>
      </c>
      <c r="L913" s="121">
        <f>B913*'Total Transfusions'!G$17</f>
        <v>77015.791181436318</v>
      </c>
    </row>
    <row r="914" spans="1:12">
      <c r="A914" s="61">
        <v>354.93917094239998</v>
      </c>
      <c r="B914" s="61">
        <v>7.8906393582319998</v>
      </c>
      <c r="D914" s="61">
        <v>194.39593064100001</v>
      </c>
      <c r="E914" s="61">
        <v>1.6905328701610001</v>
      </c>
      <c r="G914" s="1">
        <f t="shared" si="14"/>
        <v>0.71178512515619619</v>
      </c>
      <c r="J914" s="121">
        <f>B914*'Total Transfusions'!G$6</f>
        <v>53963.671825338221</v>
      </c>
      <c r="K914" s="121">
        <f>B914*'Total Transfusions'!G$13</f>
        <v>274551.01328642847</v>
      </c>
      <c r="L914" s="121">
        <f>B914*'Total Transfusions'!G$17</f>
        <v>77695.77494105701</v>
      </c>
    </row>
    <row r="915" spans="1:12">
      <c r="A915" s="61">
        <v>355.40643667120003</v>
      </c>
      <c r="B915" s="61">
        <v>7.9337060288609997</v>
      </c>
      <c r="D915" s="61">
        <v>194.63002056990001</v>
      </c>
      <c r="E915" s="61">
        <v>1.711517223387</v>
      </c>
      <c r="G915" s="1">
        <f t="shared" si="14"/>
        <v>0.71567000876980902</v>
      </c>
      <c r="J915" s="121">
        <f>B915*'Total Transfusions'!G$6</f>
        <v>54258.202543943255</v>
      </c>
      <c r="K915" s="121">
        <f>B915*'Total Transfusions'!G$13</f>
        <v>276049.49744256079</v>
      </c>
      <c r="L915" s="121">
        <f>B915*'Total Transfusions'!G$17</f>
        <v>78119.834158154612</v>
      </c>
    </row>
    <row r="916" spans="1:12">
      <c r="A916" s="61">
        <v>356.16963736150001</v>
      </c>
      <c r="B916" s="61">
        <v>8.0066999932969996</v>
      </c>
      <c r="D916" s="61">
        <v>194.9685931905</v>
      </c>
      <c r="E916" s="61">
        <v>1.7323118380689999</v>
      </c>
      <c r="G916" s="1">
        <f t="shared" si="14"/>
        <v>0.72225452185587735</v>
      </c>
      <c r="J916" s="121">
        <f>B916*'Total Transfusions'!G$6</f>
        <v>54757.404467035238</v>
      </c>
      <c r="K916" s="121">
        <f>B916*'Total Transfusions'!G$13</f>
        <v>278589.28743800521</v>
      </c>
      <c r="L916" s="121">
        <f>B916*'Total Transfusions'!G$17</f>
        <v>78838.574728518957</v>
      </c>
    </row>
    <row r="917" spans="1:12">
      <c r="A917" s="61">
        <v>357.28134040790002</v>
      </c>
      <c r="B917" s="61">
        <v>8.0331787773769996</v>
      </c>
      <c r="D917" s="61">
        <v>195.09919655510001</v>
      </c>
      <c r="E917" s="61">
        <v>1.7320746648880001</v>
      </c>
      <c r="G917" s="1">
        <f t="shared" si="14"/>
        <v>0.72464307413722129</v>
      </c>
      <c r="J917" s="121">
        <f>B917*'Total Transfusions'!G$6</f>
        <v>54938.491493010697</v>
      </c>
      <c r="K917" s="121">
        <f>B917*'Total Transfusions'!G$13</f>
        <v>279510.60403476137</v>
      </c>
      <c r="L917" s="121">
        <f>B917*'Total Transfusions'!G$17</f>
        <v>79099.300070939556</v>
      </c>
    </row>
    <row r="918" spans="1:12">
      <c r="A918" s="61">
        <v>357.89852055799997</v>
      </c>
      <c r="B918" s="61">
        <v>8.0210817079400005</v>
      </c>
      <c r="D918" s="61">
        <v>195.56737641289999</v>
      </c>
      <c r="E918" s="61">
        <v>1.774043371341</v>
      </c>
      <c r="G918" s="1">
        <f t="shared" si="14"/>
        <v>0.72355184265491379</v>
      </c>
      <c r="J918" s="121">
        <f>B918*'Total Transfusions'!G$6</f>
        <v>54855.76026484152</v>
      </c>
      <c r="K918" s="121">
        <f>B918*'Total Transfusions'!G$13</f>
        <v>279089.6923036658</v>
      </c>
      <c r="L918" s="121">
        <f>B918*'Total Transfusions'!G$17</f>
        <v>78980.185365305108</v>
      </c>
    </row>
    <row r="919" spans="1:12">
      <c r="A919" s="61">
        <v>359.20783806880002</v>
      </c>
      <c r="B919" s="61">
        <v>7.978932603244</v>
      </c>
      <c r="D919" s="61">
        <v>195.56737641289999</v>
      </c>
      <c r="E919" s="61">
        <v>1.774043371341</v>
      </c>
      <c r="G919" s="1">
        <f t="shared" si="14"/>
        <v>0.71974972923935565</v>
      </c>
      <c r="J919" s="121">
        <f>B919*'Total Transfusions'!G$6</f>
        <v>54567.504731888563</v>
      </c>
      <c r="K919" s="121">
        <f>B919*'Total Transfusions'!G$13</f>
        <v>277623.13441424328</v>
      </c>
      <c r="L919" s="121">
        <f>B919*'Total Transfusions'!G$17</f>
        <v>78565.161030298463</v>
      </c>
    </row>
    <row r="920" spans="1:12">
      <c r="A920" s="61">
        <v>359.64049152140001</v>
      </c>
      <c r="B920" s="61">
        <v>7.970432889964</v>
      </c>
      <c r="D920" s="61">
        <v>196.03555627079999</v>
      </c>
      <c r="E920" s="61">
        <v>1.816012077793</v>
      </c>
      <c r="G920" s="1">
        <f t="shared" si="14"/>
        <v>0.71898300182904962</v>
      </c>
      <c r="J920" s="121">
        <f>B920*'Total Transfusions'!G$6</f>
        <v>54509.375635217468</v>
      </c>
      <c r="K920" s="121">
        <f>B920*'Total Transfusions'!G$13</f>
        <v>277327.3909658707</v>
      </c>
      <c r="L920" s="121">
        <f>B920*'Total Transfusions'!G$17</f>
        <v>78481.467963097588</v>
      </c>
    </row>
    <row r="921" spans="1:12">
      <c r="A921" s="61">
        <v>360.32691167579998</v>
      </c>
      <c r="B921" s="61">
        <v>7.9451209830409999</v>
      </c>
      <c r="D921" s="61">
        <v>196.03555627079999</v>
      </c>
      <c r="E921" s="61">
        <v>1.816012077793</v>
      </c>
      <c r="G921" s="1">
        <f t="shared" si="14"/>
        <v>0.71669970918073789</v>
      </c>
      <c r="J921" s="121">
        <f>B921*'Total Transfusions'!G$6</f>
        <v>54336.268821377183</v>
      </c>
      <c r="K921" s="121">
        <f>B921*'Total Transfusions'!G$13</f>
        <v>276446.67530033068</v>
      </c>
      <c r="L921" s="121">
        <f>B921*'Total Transfusions'!G$17</f>
        <v>78232.232364518786</v>
      </c>
    </row>
    <row r="922" spans="1:12">
      <c r="A922" s="61">
        <v>360.76664210270002</v>
      </c>
      <c r="B922" s="61">
        <v>7.9064048748909999</v>
      </c>
      <c r="D922" s="61">
        <v>196.5037361286</v>
      </c>
      <c r="E922" s="61">
        <v>1.857980784245</v>
      </c>
      <c r="G922" s="1">
        <f t="shared" si="14"/>
        <v>0.7132072735701358</v>
      </c>
      <c r="J922" s="121">
        <f>B922*'Total Transfusions'!G$6</f>
        <v>54071.49137309839</v>
      </c>
      <c r="K922" s="121">
        <f>B922*'Total Transfusions'!G$13</f>
        <v>275099.56687976903</v>
      </c>
      <c r="L922" s="121">
        <f>B922*'Total Transfusions'!G$17</f>
        <v>77851.011288652749</v>
      </c>
    </row>
    <row r="923" spans="1:12">
      <c r="A923" s="61">
        <v>361.2706215673</v>
      </c>
      <c r="B923" s="61">
        <v>7.8277425724679999</v>
      </c>
      <c r="D923" s="61">
        <v>196.5037361286</v>
      </c>
      <c r="E923" s="61">
        <v>1.857980784245</v>
      </c>
      <c r="G923" s="1">
        <f t="shared" si="14"/>
        <v>0.70611144087100008</v>
      </c>
      <c r="J923" s="121">
        <f>B923*'Total Transfusions'!G$6</f>
        <v>53533.523981577484</v>
      </c>
      <c r="K923" s="121">
        <f>B923*'Total Transfusions'!G$13</f>
        <v>272362.54978176329</v>
      </c>
      <c r="L923" s="121">
        <f>B923*'Total Transfusions'!G$17</f>
        <v>77076.457001232862</v>
      </c>
    </row>
    <row r="924" spans="1:12">
      <c r="A924" s="61">
        <v>361.51496260459999</v>
      </c>
      <c r="B924" s="61">
        <v>7.7916738261259999</v>
      </c>
      <c r="D924" s="61">
        <v>196.97191598649999</v>
      </c>
      <c r="E924" s="61">
        <v>1.899949490697</v>
      </c>
      <c r="G924" s="1">
        <f t="shared" si="14"/>
        <v>0.70285781388797441</v>
      </c>
      <c r="J924" s="121">
        <f>B924*'Total Transfusions'!G$6</f>
        <v>53286.851702895721</v>
      </c>
      <c r="K924" s="121">
        <f>B924*'Total Transfusions'!G$13</f>
        <v>271107.55504602793</v>
      </c>
      <c r="L924" s="121">
        <f>B924*'Total Transfusions'!G$17</f>
        <v>76721.303372868075</v>
      </c>
    </row>
    <row r="925" spans="1:12">
      <c r="A925" s="61">
        <v>361.95545790099999</v>
      </c>
      <c r="B925" s="61">
        <v>7.7348487225970004</v>
      </c>
      <c r="D925" s="61">
        <v>197.1025193511</v>
      </c>
      <c r="E925" s="61">
        <v>1.899712317516</v>
      </c>
      <c r="G925" s="1">
        <f t="shared" si="14"/>
        <v>0.69773183339499889</v>
      </c>
      <c r="J925" s="121">
        <f>B925*'Total Transfusions'!G$6</f>
        <v>52898.227777879983</v>
      </c>
      <c r="K925" s="121">
        <f>B925*'Total Transfusions'!G$13</f>
        <v>269130.35281364905</v>
      </c>
      <c r="L925" s="121">
        <f>B925*'Total Transfusions'!G$17</f>
        <v>76161.770709626362</v>
      </c>
    </row>
    <row r="926" spans="1:12">
      <c r="A926" s="61">
        <v>362.2853669749</v>
      </c>
      <c r="B926" s="61">
        <v>7.7007449477270002</v>
      </c>
      <c r="D926" s="61">
        <v>197.44109197169999</v>
      </c>
      <c r="E926" s="61">
        <v>1.9205069321979999</v>
      </c>
      <c r="G926" s="1">
        <f t="shared" si="14"/>
        <v>0.69465545915432125</v>
      </c>
      <c r="J926" s="121">
        <f>B926*'Total Transfusions'!G$6</f>
        <v>52664.993836809044</v>
      </c>
      <c r="K926" s="121">
        <f>B926*'Total Transfusions'!G$13</f>
        <v>267943.72831817233</v>
      </c>
      <c r="L926" s="121">
        <f>B926*'Total Transfusions'!G$17</f>
        <v>75825.965320906413</v>
      </c>
    </row>
    <row r="927" spans="1:12">
      <c r="A927" s="61">
        <v>362.67631263470003</v>
      </c>
      <c r="B927" s="61">
        <v>7.6682981116619997</v>
      </c>
      <c r="D927" s="61">
        <v>197.67518190059999</v>
      </c>
      <c r="E927" s="61">
        <v>1.9414912854240001</v>
      </c>
      <c r="G927" s="1">
        <f t="shared" si="14"/>
        <v>0.69172855117881549</v>
      </c>
      <c r="J927" s="121">
        <f>B927*'Total Transfusions'!G$6</f>
        <v>52443.091613973891</v>
      </c>
      <c r="K927" s="121">
        <f>B927*'Total Transfusions'!G$13</f>
        <v>266814.75621399289</v>
      </c>
      <c r="L927" s="121">
        <f>B927*'Total Transfusions'!G$17</f>
        <v>75506.475104967743</v>
      </c>
    </row>
    <row r="928" spans="1:12">
      <c r="D928" s="61">
        <v>197.9102679568</v>
      </c>
      <c r="E928" s="61">
        <v>1.9410643737</v>
      </c>
    </row>
    <row r="929" spans="4:5">
      <c r="D929" s="61">
        <v>198.351841253</v>
      </c>
      <c r="E929" s="61">
        <v>1.9486121729879999</v>
      </c>
    </row>
    <row r="930" spans="4:5">
      <c r="D930" s="61">
        <v>198.351841253</v>
      </c>
      <c r="E930" s="61">
        <v>1.9486121729879999</v>
      </c>
    </row>
    <row r="931" spans="4:5">
      <c r="D931" s="61">
        <v>198.80555402120001</v>
      </c>
      <c r="E931" s="61">
        <v>1.897333288077</v>
      </c>
    </row>
    <row r="932" spans="4:5">
      <c r="D932" s="61">
        <v>198.8528534685</v>
      </c>
      <c r="E932" s="61">
        <v>1.891181380663</v>
      </c>
    </row>
    <row r="933" spans="4:5">
      <c r="D933" s="61">
        <v>199.09019859930001</v>
      </c>
      <c r="E933" s="61">
        <v>1.872271966977</v>
      </c>
    </row>
    <row r="934" spans="4:5">
      <c r="D934" s="61">
        <v>199.37767423470001</v>
      </c>
      <c r="E934" s="61">
        <v>1.838488797645</v>
      </c>
    </row>
    <row r="935" spans="4:5">
      <c r="D935" s="61">
        <v>200.10905307639999</v>
      </c>
      <c r="E935" s="61">
        <v>1.837160627836</v>
      </c>
    </row>
    <row r="936" spans="4:5">
      <c r="D936" s="61">
        <v>200.26411690169999</v>
      </c>
      <c r="E936" s="61">
        <v>1.8725614616040001</v>
      </c>
    </row>
    <row r="937" spans="4:5">
      <c r="D937" s="61">
        <v>200.26411690169999</v>
      </c>
      <c r="E937" s="61">
        <v>1.8725614616040001</v>
      </c>
    </row>
    <row r="938" spans="4:5">
      <c r="D938" s="61">
        <v>200.7322967595</v>
      </c>
      <c r="E938" s="61">
        <v>1.9145301680560001</v>
      </c>
    </row>
    <row r="939" spans="4:5">
      <c r="D939" s="61">
        <v>200.7322967595</v>
      </c>
      <c r="E939" s="61">
        <v>1.9145301680560001</v>
      </c>
    </row>
    <row r="940" spans="4:5">
      <c r="D940" s="61">
        <v>200.96539056110001</v>
      </c>
      <c r="E940" s="61">
        <v>1.956925786232</v>
      </c>
    </row>
    <row r="941" spans="4:5">
      <c r="D941" s="61">
        <v>200.96539056110001</v>
      </c>
      <c r="E941" s="61">
        <v>1.956925786232</v>
      </c>
    </row>
    <row r="942" spans="4:5">
      <c r="D942" s="61">
        <v>201.1977372671</v>
      </c>
      <c r="E942" s="61">
        <v>2.0153798531209999</v>
      </c>
    </row>
    <row r="943" spans="4:5">
      <c r="D943" s="61">
        <v>201.1984843626</v>
      </c>
      <c r="E943" s="61">
        <v>1.999321404409</v>
      </c>
    </row>
    <row r="944" spans="4:5">
      <c r="D944" s="61">
        <v>201.50960814050001</v>
      </c>
      <c r="E944" s="61">
        <v>2.048711806994</v>
      </c>
    </row>
    <row r="945" spans="4:5">
      <c r="D945" s="61">
        <v>201.66467196580001</v>
      </c>
      <c r="E945" s="61">
        <v>2.0841126407620001</v>
      </c>
    </row>
    <row r="946" spans="4:5">
      <c r="D946" s="61">
        <v>201.66511468900001</v>
      </c>
      <c r="E946" s="61">
        <v>2.0745965230059999</v>
      </c>
    </row>
    <row r="947" spans="4:5">
      <c r="D947" s="61">
        <v>201.89876189469999</v>
      </c>
      <c r="E947" s="61">
        <v>2.105096993988</v>
      </c>
    </row>
    <row r="948" spans="4:5">
      <c r="D948" s="61">
        <v>202.13085956890001</v>
      </c>
      <c r="E948" s="61">
        <v>2.168903877115</v>
      </c>
    </row>
    <row r="949" spans="4:5">
      <c r="D949" s="61">
        <v>202.13130229219999</v>
      </c>
      <c r="E949" s="61">
        <v>2.1593877593589998</v>
      </c>
    </row>
    <row r="950" spans="4:5">
      <c r="D950" s="61">
        <v>202.13285182359999</v>
      </c>
      <c r="E950" s="61">
        <v>2.1260813472139999</v>
      </c>
    </row>
    <row r="951" spans="4:5">
      <c r="D951" s="61">
        <v>202.36494949780001</v>
      </c>
      <c r="E951" s="61">
        <v>2.1898882303409999</v>
      </c>
    </row>
    <row r="952" spans="4:5">
      <c r="D952" s="61">
        <v>202.597047172</v>
      </c>
      <c r="E952" s="61">
        <v>2.2536951134679999</v>
      </c>
    </row>
    <row r="953" spans="4:5">
      <c r="D953" s="61">
        <v>202.59748989529999</v>
      </c>
      <c r="E953" s="61">
        <v>2.2441789957120002</v>
      </c>
    </row>
    <row r="954" spans="4:5">
      <c r="D954" s="61">
        <v>202.59903942669999</v>
      </c>
      <c r="E954" s="61">
        <v>2.2108725835669998</v>
      </c>
    </row>
    <row r="955" spans="4:5">
      <c r="D955" s="61">
        <v>202.83113710090001</v>
      </c>
      <c r="E955" s="61">
        <v>2.2746794666939998</v>
      </c>
    </row>
    <row r="956" spans="4:5">
      <c r="D956" s="61">
        <v>203.0632347751</v>
      </c>
      <c r="E956" s="61">
        <v>2.3384863498209998</v>
      </c>
    </row>
    <row r="957" spans="4:5">
      <c r="D957" s="61">
        <v>203.06367749840001</v>
      </c>
      <c r="E957" s="61">
        <v>2.3289702320650001</v>
      </c>
    </row>
    <row r="958" spans="4:5">
      <c r="D958" s="61">
        <v>203.0652270299</v>
      </c>
      <c r="E958" s="61">
        <v>2.2956638199200001</v>
      </c>
    </row>
    <row r="959" spans="4:5">
      <c r="D959" s="61">
        <v>203.29732470409999</v>
      </c>
      <c r="E959" s="61">
        <v>2.3594707030470001</v>
      </c>
    </row>
    <row r="960" spans="4:5">
      <c r="D960" s="61">
        <v>203.531414633</v>
      </c>
      <c r="E960" s="61">
        <v>2.380455056273</v>
      </c>
    </row>
    <row r="961" spans="4:5">
      <c r="D961" s="61">
        <v>203.76506183859999</v>
      </c>
      <c r="E961" s="61">
        <v>2.4109555272550001</v>
      </c>
    </row>
    <row r="962" spans="4:5">
      <c r="D962" s="61">
        <v>204.00059061819999</v>
      </c>
      <c r="E962" s="61">
        <v>2.4010124977739999</v>
      </c>
    </row>
    <row r="963" spans="4:5">
      <c r="D963" s="61">
        <v>204.47043068830001</v>
      </c>
      <c r="E963" s="61">
        <v>2.4072957626420002</v>
      </c>
    </row>
    <row r="964" spans="4:5">
      <c r="D964" s="61">
        <v>204.78553897559999</v>
      </c>
      <c r="E964" s="61">
        <v>2.3710411054249998</v>
      </c>
    </row>
    <row r="965" spans="4:5">
      <c r="D965" s="61">
        <v>204.9439232254</v>
      </c>
      <c r="E965" s="61">
        <v>2.3350710560249999</v>
      </c>
    </row>
    <row r="966" spans="4:5">
      <c r="D966" s="61">
        <v>204.9439232254</v>
      </c>
      <c r="E966" s="61">
        <v>2.3350710560249999</v>
      </c>
    </row>
    <row r="967" spans="4:5">
      <c r="D967" s="61">
        <v>204.9439232254</v>
      </c>
      <c r="E967" s="61">
        <v>2.3350710560249999</v>
      </c>
    </row>
    <row r="968" spans="4:5">
      <c r="D968" s="61">
        <v>205.41608759260001</v>
      </c>
      <c r="E968" s="61">
        <v>2.2913947026749999</v>
      </c>
    </row>
    <row r="969" spans="4:5">
      <c r="D969" s="61">
        <v>205.41608759260001</v>
      </c>
      <c r="E969" s="61">
        <v>2.2913947026749999</v>
      </c>
    </row>
    <row r="970" spans="4:5">
      <c r="D970" s="61">
        <v>205.41653031589999</v>
      </c>
      <c r="E970" s="61">
        <v>2.2818785849190002</v>
      </c>
    </row>
    <row r="971" spans="4:5">
      <c r="D971" s="61">
        <v>205.88924808729999</v>
      </c>
      <c r="E971" s="61">
        <v>2.2263070843750001</v>
      </c>
    </row>
    <row r="972" spans="4:5">
      <c r="D972" s="61">
        <v>205.88924808729999</v>
      </c>
      <c r="E972" s="61">
        <v>2.2263070843750001</v>
      </c>
    </row>
    <row r="973" spans="4:5">
      <c r="D973" s="61">
        <v>205.88924808729999</v>
      </c>
      <c r="E973" s="61">
        <v>2.2263070843750001</v>
      </c>
    </row>
    <row r="974" spans="4:5">
      <c r="D974" s="61">
        <v>206.5325139302</v>
      </c>
      <c r="E974" s="61">
        <v>2.2101523068620001</v>
      </c>
    </row>
    <row r="975" spans="4:5">
      <c r="D975" s="61">
        <v>206.5955023834</v>
      </c>
      <c r="E975" s="61">
        <v>2.2036150842510001</v>
      </c>
    </row>
    <row r="976" spans="4:5">
      <c r="D976" s="61">
        <v>207.0646783686</v>
      </c>
      <c r="E976" s="61">
        <v>2.224172525752</v>
      </c>
    </row>
    <row r="977" spans="4:5">
      <c r="D977" s="61">
        <v>207.0646783686</v>
      </c>
      <c r="E977" s="61">
        <v>2.224172525752</v>
      </c>
    </row>
    <row r="978" spans="4:5">
      <c r="D978" s="61">
        <v>207.53485048120001</v>
      </c>
      <c r="E978" s="61">
        <v>2.2233187023030001</v>
      </c>
    </row>
    <row r="979" spans="4:5">
      <c r="D979" s="61">
        <v>207.53485048120001</v>
      </c>
      <c r="E979" s="61">
        <v>2.2233187023030001</v>
      </c>
    </row>
    <row r="980" spans="4:5">
      <c r="D980" s="61">
        <v>208.00502259370001</v>
      </c>
      <c r="E980" s="61">
        <v>2.2224648788539998</v>
      </c>
    </row>
    <row r="981" spans="4:5">
      <c r="D981" s="61">
        <v>208.00502259370001</v>
      </c>
      <c r="E981" s="61">
        <v>2.2224648788539998</v>
      </c>
    </row>
    <row r="982" spans="4:5">
      <c r="D982" s="61">
        <v>208.47519470629999</v>
      </c>
      <c r="E982" s="61">
        <v>2.2216110554049999</v>
      </c>
    </row>
    <row r="983" spans="4:5">
      <c r="D983" s="61">
        <v>208.47519470629999</v>
      </c>
      <c r="E983" s="61">
        <v>2.2216110554049999</v>
      </c>
    </row>
    <row r="984" spans="4:5">
      <c r="D984" s="61">
        <v>208.94536681880001</v>
      </c>
      <c r="E984" s="61">
        <v>2.2207572319560001</v>
      </c>
    </row>
    <row r="985" spans="4:5">
      <c r="D985" s="61">
        <v>208.94536681880001</v>
      </c>
      <c r="E985" s="61">
        <v>2.2207572319560001</v>
      </c>
    </row>
    <row r="986" spans="4:5">
      <c r="D986" s="61">
        <v>209.41553893139999</v>
      </c>
      <c r="E986" s="61">
        <v>2.2199034085079998</v>
      </c>
    </row>
    <row r="987" spans="4:5">
      <c r="D987" s="61">
        <v>209.41553893139999</v>
      </c>
      <c r="E987" s="61">
        <v>2.2199034085079998</v>
      </c>
    </row>
    <row r="988" spans="4:5">
      <c r="D988" s="61">
        <v>209.8867071713</v>
      </c>
      <c r="E988" s="61">
        <v>2.1976383201080001</v>
      </c>
    </row>
    <row r="989" spans="4:5">
      <c r="D989" s="61">
        <v>209.8867071713</v>
      </c>
      <c r="E989" s="61">
        <v>2.1976383201080001</v>
      </c>
    </row>
    <row r="990" spans="4:5">
      <c r="D990" s="61">
        <v>210.35687928390001</v>
      </c>
      <c r="E990" s="61">
        <v>2.1967844966590002</v>
      </c>
    </row>
    <row r="991" spans="4:5">
      <c r="D991" s="61">
        <v>210.59196534009999</v>
      </c>
      <c r="E991" s="61">
        <v>2.1963575849349999</v>
      </c>
    </row>
    <row r="992" spans="4:5">
      <c r="D992" s="61">
        <v>210.8280475238</v>
      </c>
      <c r="E992" s="61">
        <v>2.1745194082600001</v>
      </c>
    </row>
    <row r="993" spans="4:5">
      <c r="D993" s="61">
        <v>211.2992157637</v>
      </c>
      <c r="E993" s="61">
        <v>2.1522543198599999</v>
      </c>
    </row>
    <row r="994" spans="4:5">
      <c r="D994" s="61">
        <v>211.2992157637</v>
      </c>
      <c r="E994" s="61">
        <v>2.1522543198599999</v>
      </c>
    </row>
    <row r="995" spans="4:5">
      <c r="D995" s="61">
        <v>214.82550660780001</v>
      </c>
      <c r="E995" s="61">
        <v>2.1458506439930001</v>
      </c>
    </row>
    <row r="996" spans="4:5">
      <c r="D996" s="61">
        <v>215.05860040939999</v>
      </c>
      <c r="E996" s="61">
        <v>2.1882462621699998</v>
      </c>
    </row>
    <row r="997" spans="4:5">
      <c r="D997" s="61">
        <v>215.29169421099999</v>
      </c>
      <c r="E997" s="61">
        <v>2.230641880346</v>
      </c>
    </row>
    <row r="998" spans="4:5">
      <c r="D998" s="61">
        <v>215.7598740688</v>
      </c>
      <c r="E998" s="61">
        <v>2.2726105867980002</v>
      </c>
    </row>
    <row r="999" spans="4:5">
      <c r="D999" s="61">
        <v>215.99296787040001</v>
      </c>
      <c r="E999" s="61">
        <v>2.315006204975</v>
      </c>
    </row>
    <row r="1000" spans="4:5">
      <c r="D1000" s="61">
        <v>216.33054436360001</v>
      </c>
      <c r="E1000" s="61">
        <v>2.3572120846070002</v>
      </c>
    </row>
    <row r="1001" spans="4:5">
      <c r="D1001" s="61">
        <v>216.6942415298</v>
      </c>
      <c r="E1001" s="61">
        <v>2.3993705296029999</v>
      </c>
    </row>
    <row r="1002" spans="4:5">
      <c r="D1002" s="61">
        <v>217.39651131650001</v>
      </c>
      <c r="E1002" s="61">
        <v>2.462323589281</v>
      </c>
    </row>
    <row r="1003" spans="4:5">
      <c r="D1003" s="61">
        <v>217.86568730170001</v>
      </c>
      <c r="E1003" s="61">
        <v>2.482881030783</v>
      </c>
    </row>
    <row r="1004" spans="4:5">
      <c r="D1004" s="61">
        <v>218.5714988746</v>
      </c>
      <c r="E1004" s="61">
        <v>2.4697051484150001</v>
      </c>
    </row>
    <row r="1005" spans="4:5">
      <c r="D1005" s="61">
        <v>218.80901990890001</v>
      </c>
      <c r="E1005" s="61">
        <v>2.416939589034</v>
      </c>
    </row>
    <row r="1006" spans="4:5">
      <c r="D1006" s="61">
        <v>219.04554481580001</v>
      </c>
      <c r="E1006" s="61">
        <v>2.3855852946030001</v>
      </c>
    </row>
    <row r="1007" spans="4:5">
      <c r="D1007" s="61">
        <v>219.28417265819999</v>
      </c>
      <c r="E1007" s="61">
        <v>2.309029440832</v>
      </c>
    </row>
    <row r="1008" spans="4:5">
      <c r="D1008" s="61">
        <v>219.5212509692</v>
      </c>
      <c r="E1008" s="61">
        <v>2.265779999207</v>
      </c>
    </row>
    <row r="1009" spans="4:5">
      <c r="D1009" s="61">
        <v>219.52368594719999</v>
      </c>
      <c r="E1009" s="61">
        <v>2.2134413515500002</v>
      </c>
    </row>
    <row r="1010" spans="4:5">
      <c r="D1010" s="61">
        <v>219.99739984589999</v>
      </c>
      <c r="E1010" s="61">
        <v>2.1364585860549998</v>
      </c>
    </row>
    <row r="1011" spans="4:5">
      <c r="D1011" s="61">
        <v>219.99939210060001</v>
      </c>
      <c r="E1011" s="61">
        <v>2.0936360561540002</v>
      </c>
    </row>
    <row r="1012" spans="4:5">
      <c r="D1012" s="61">
        <v>220.15777635040001</v>
      </c>
      <c r="E1012" s="61">
        <v>2.0576660067530002</v>
      </c>
    </row>
    <row r="1013" spans="4:5">
      <c r="D1013" s="61">
        <v>220.70763865149999</v>
      </c>
      <c r="E1013" s="61">
        <v>2.028121526129</v>
      </c>
    </row>
    <row r="1014" spans="4:5">
      <c r="D1014" s="61">
        <v>221.17980301879999</v>
      </c>
      <c r="E1014" s="61">
        <v>1.984445172779</v>
      </c>
    </row>
    <row r="1015" spans="4:5">
      <c r="D1015" s="61">
        <v>221.64997513130001</v>
      </c>
      <c r="E1015" s="61">
        <v>1.9835913493299999</v>
      </c>
    </row>
    <row r="1016" spans="4:5">
      <c r="D1016" s="61">
        <v>222.12014724389999</v>
      </c>
      <c r="E1016" s="61">
        <v>1.9827375258810001</v>
      </c>
    </row>
    <row r="1017" spans="4:5">
      <c r="D1017" s="61">
        <v>222.51129325279999</v>
      </c>
      <c r="E1017" s="61">
        <v>1.9963001829739999</v>
      </c>
    </row>
    <row r="1018" spans="4:5">
      <c r="D1018" s="61">
        <v>222.8224170307</v>
      </c>
      <c r="E1018" s="61">
        <v>2.045690585559</v>
      </c>
    </row>
    <row r="1019" spans="4:5">
      <c r="D1019" s="61">
        <v>223.28860463379999</v>
      </c>
      <c r="E1019" s="61">
        <v>2.1304818219119999</v>
      </c>
    </row>
    <row r="1020" spans="4:5">
      <c r="D1020" s="61">
        <v>223.2905968885</v>
      </c>
      <c r="E1020" s="61">
        <v>2.0876592920110002</v>
      </c>
    </row>
    <row r="1021" spans="4:5">
      <c r="D1021" s="61">
        <v>223.75479223689999</v>
      </c>
      <c r="E1021" s="61">
        <v>2.2152730582650002</v>
      </c>
    </row>
    <row r="1022" spans="4:5">
      <c r="D1022" s="61">
        <v>223.7567844916</v>
      </c>
      <c r="E1022" s="61">
        <v>2.1724505283640001</v>
      </c>
    </row>
    <row r="1023" spans="4:5">
      <c r="D1023" s="61">
        <v>223.98788603849999</v>
      </c>
      <c r="E1023" s="61">
        <v>2.257668676442</v>
      </c>
    </row>
    <row r="1024" spans="4:5">
      <c r="D1024" s="61">
        <v>224.22097984000001</v>
      </c>
      <c r="E1024" s="61">
        <v>2.3000642946180001</v>
      </c>
    </row>
    <row r="1025" spans="4:5">
      <c r="D1025" s="61">
        <v>224.68915969790001</v>
      </c>
      <c r="E1025" s="61">
        <v>2.3420330010699999</v>
      </c>
    </row>
    <row r="1026" spans="4:5">
      <c r="D1026" s="61">
        <v>224.8442235231</v>
      </c>
      <c r="E1026" s="61">
        <v>2.377433834838</v>
      </c>
    </row>
    <row r="1027" spans="4:5">
      <c r="D1027" s="61">
        <v>225.62806507240001</v>
      </c>
      <c r="E1027" s="61">
        <v>2.3712527368790002</v>
      </c>
    </row>
    <row r="1028" spans="4:5">
      <c r="D1028" s="61">
        <v>225.86558610660001</v>
      </c>
      <c r="E1028" s="61">
        <v>2.318487177497</v>
      </c>
    </row>
    <row r="1029" spans="4:5">
      <c r="D1029" s="61">
        <v>226.3387466012</v>
      </c>
      <c r="E1029" s="61">
        <v>2.2533995591970002</v>
      </c>
    </row>
    <row r="1030" spans="4:5">
      <c r="D1030" s="61">
        <v>226.340738856</v>
      </c>
      <c r="E1030" s="61">
        <v>2.2105770292960001</v>
      </c>
    </row>
    <row r="1031" spans="4:5">
      <c r="D1031" s="61">
        <v>226.5782598902</v>
      </c>
      <c r="E1031" s="61">
        <v>2.1578114699149999</v>
      </c>
    </row>
    <row r="1032" spans="4:5">
      <c r="D1032" s="61">
        <v>227.0519737889</v>
      </c>
      <c r="E1032" s="61">
        <v>2.08082870442</v>
      </c>
    </row>
    <row r="1033" spans="4:5">
      <c r="D1033" s="61">
        <v>227.05396604360001</v>
      </c>
      <c r="E1033" s="61">
        <v>2.0380061745189999</v>
      </c>
    </row>
    <row r="1034" spans="4:5">
      <c r="D1034" s="61">
        <v>227.0542150755</v>
      </c>
      <c r="E1034" s="61">
        <v>2.0326533582809998</v>
      </c>
    </row>
    <row r="1035" spans="4:5">
      <c r="D1035" s="61">
        <v>227.26796740419999</v>
      </c>
      <c r="E1035" s="61">
        <v>1.985521209254</v>
      </c>
    </row>
    <row r="1036" spans="4:5">
      <c r="D1036" s="61">
        <v>227.31372285410001</v>
      </c>
      <c r="E1036" s="61">
        <v>1.9788725517350001</v>
      </c>
    </row>
    <row r="1037" spans="4:5">
      <c r="D1037" s="61">
        <v>227.37048551140001</v>
      </c>
      <c r="E1037" s="61">
        <v>1.971418891955</v>
      </c>
    </row>
    <row r="1038" spans="4:5">
      <c r="D1038" s="61">
        <v>228.2343769618</v>
      </c>
      <c r="E1038" s="61">
        <v>1.928815291144</v>
      </c>
    </row>
    <row r="1039" spans="4:5">
      <c r="D1039" s="61">
        <v>228.29314847590001</v>
      </c>
      <c r="E1039" s="61">
        <v>1.9287085632130001</v>
      </c>
    </row>
    <row r="1040" spans="4:5">
      <c r="D1040" s="61">
        <v>228.62685114050001</v>
      </c>
      <c r="E1040" s="61">
        <v>1.9138295949690001</v>
      </c>
    </row>
    <row r="1041" spans="4:5">
      <c r="D1041" s="61">
        <v>229.6438971721</v>
      </c>
      <c r="E1041" s="61">
        <v>1.9476650857469999</v>
      </c>
    </row>
    <row r="1042" spans="4:5">
      <c r="D1042" s="61">
        <v>229.8769909737</v>
      </c>
      <c r="E1042" s="61">
        <v>1.9900607039239999</v>
      </c>
    </row>
    <row r="1043" spans="4:5">
      <c r="D1043" s="61">
        <v>230.3431785768</v>
      </c>
      <c r="E1043" s="61">
        <v>2.074851940277</v>
      </c>
    </row>
    <row r="1044" spans="4:5">
      <c r="D1044" s="61">
        <v>230.34517083150001</v>
      </c>
      <c r="E1044" s="61">
        <v>2.0320294103759999</v>
      </c>
    </row>
    <row r="1045" spans="4:5">
      <c r="D1045" s="61">
        <v>230.8093661799</v>
      </c>
      <c r="E1045" s="61">
        <v>2.1596431766299999</v>
      </c>
    </row>
    <row r="1046" spans="4:5">
      <c r="D1046" s="61">
        <v>230.81135843460001</v>
      </c>
      <c r="E1046" s="61">
        <v>2.1168206467289998</v>
      </c>
    </row>
    <row r="1047" spans="4:5">
      <c r="D1047" s="61">
        <v>230.9644300052</v>
      </c>
      <c r="E1047" s="61">
        <v>2.195044010398</v>
      </c>
    </row>
    <row r="1048" spans="4:5">
      <c r="D1048" s="61">
        <v>231.27555378299999</v>
      </c>
      <c r="E1048" s="61">
        <v>2.2444344129829998</v>
      </c>
    </row>
    <row r="1049" spans="4:5">
      <c r="D1049" s="61">
        <v>231.74257149229999</v>
      </c>
      <c r="E1049" s="61">
        <v>2.311382928544</v>
      </c>
    </row>
    <row r="1050" spans="4:5">
      <c r="D1050" s="61">
        <v>232.6846312701</v>
      </c>
      <c r="E1050" s="61">
        <v>2.2728003253420002</v>
      </c>
    </row>
    <row r="1051" spans="4:5">
      <c r="D1051" s="61">
        <v>233.1586772112</v>
      </c>
      <c r="E1051" s="61">
        <v>2.1886804715300001</v>
      </c>
    </row>
    <row r="1052" spans="4:5">
      <c r="D1052" s="61">
        <v>233.39630892630001</v>
      </c>
      <c r="E1052" s="61">
        <v>2.1335358827099999</v>
      </c>
    </row>
    <row r="1053" spans="4:5">
      <c r="D1053" s="61">
        <v>233.39830118099999</v>
      </c>
      <c r="E1053" s="61">
        <v>2.0907133528089998</v>
      </c>
    </row>
    <row r="1054" spans="4:5">
      <c r="D1054" s="61">
        <v>234.13010614390001</v>
      </c>
      <c r="E1054" s="61">
        <v>2.0240855683640002</v>
      </c>
    </row>
    <row r="1055" spans="4:5">
      <c r="D1055" s="61">
        <v>234.26493198169999</v>
      </c>
      <c r="E1055" s="61">
        <v>1.9892287733839999</v>
      </c>
    </row>
    <row r="1056" spans="4:5">
      <c r="D1056" s="61">
        <v>235.20527620679999</v>
      </c>
      <c r="E1056" s="61">
        <v>1.987521126486</v>
      </c>
    </row>
    <row r="1057" spans="4:5">
      <c r="D1057" s="61">
        <v>235.6486635615</v>
      </c>
      <c r="E1057" s="61">
        <v>2.0009889143069999</v>
      </c>
    </row>
    <row r="1058" spans="4:5">
      <c r="D1058" s="61">
        <v>236.08213391499999</v>
      </c>
      <c r="E1058" s="61">
        <v>2.0030563346750001</v>
      </c>
    </row>
    <row r="1059" spans="4:5">
      <c r="D1059" s="61">
        <v>236.4574082947</v>
      </c>
      <c r="E1059" s="61">
        <v>2.02092970554</v>
      </c>
    </row>
    <row r="1060" spans="4:5">
      <c r="D1060" s="61">
        <v>236.9235958978</v>
      </c>
      <c r="E1060" s="61">
        <v>2.1057209418929999</v>
      </c>
    </row>
    <row r="1061" spans="4:5">
      <c r="D1061" s="61">
        <v>236.92558815250001</v>
      </c>
      <c r="E1061" s="61">
        <v>2.0628984119920002</v>
      </c>
    </row>
    <row r="1062" spans="4:5">
      <c r="D1062" s="61">
        <v>237.38978350089999</v>
      </c>
      <c r="E1062" s="61">
        <v>2.1905121782460002</v>
      </c>
    </row>
    <row r="1063" spans="4:5">
      <c r="D1063" s="61">
        <v>237.3917757557</v>
      </c>
      <c r="E1063" s="61">
        <v>2.1476896483450001</v>
      </c>
    </row>
    <row r="1064" spans="4:5">
      <c r="D1064" s="61">
        <v>237.5448473262</v>
      </c>
      <c r="E1064" s="61">
        <v>2.2259130120139998</v>
      </c>
    </row>
    <row r="1065" spans="4:5">
      <c r="D1065" s="61">
        <v>237.85397884939999</v>
      </c>
      <c r="E1065" s="61">
        <v>2.3181259445000002</v>
      </c>
    </row>
    <row r="1066" spans="4:5">
      <c r="D1066" s="61">
        <v>237.85597110410001</v>
      </c>
      <c r="E1066" s="61">
        <v>2.2753034145990001</v>
      </c>
    </row>
    <row r="1067" spans="4:5">
      <c r="D1067" s="61">
        <v>238.3181741978</v>
      </c>
      <c r="E1067" s="61">
        <v>2.4457397107540002</v>
      </c>
    </row>
    <row r="1068" spans="4:5">
      <c r="D1068" s="61">
        <v>238.32016645249999</v>
      </c>
      <c r="E1068" s="61">
        <v>2.4029171808530001</v>
      </c>
    </row>
    <row r="1069" spans="4:5">
      <c r="D1069" s="61">
        <v>238.3221587072</v>
      </c>
      <c r="E1069" s="61">
        <v>2.360094650952</v>
      </c>
    </row>
    <row r="1070" spans="4:5">
      <c r="D1070" s="61">
        <v>238.78635405559999</v>
      </c>
      <c r="E1070" s="61">
        <v>2.487708417206</v>
      </c>
    </row>
    <row r="1071" spans="4:5">
      <c r="D1071" s="61">
        <v>238.94141788089999</v>
      </c>
      <c r="E1071" s="61">
        <v>2.5231092509740001</v>
      </c>
    </row>
    <row r="1072" spans="4:5">
      <c r="D1072" s="61">
        <v>239.72525943010001</v>
      </c>
      <c r="E1072" s="61">
        <v>2.5169281530140002</v>
      </c>
    </row>
    <row r="1073" spans="4:5">
      <c r="D1073" s="61">
        <v>240.1978665206</v>
      </c>
      <c r="E1073" s="61">
        <v>2.4637356819080001</v>
      </c>
    </row>
    <row r="1074" spans="4:5">
      <c r="D1074" s="61">
        <v>240.6710270152</v>
      </c>
      <c r="E1074" s="61">
        <v>2.3986480636079999</v>
      </c>
    </row>
    <row r="1075" spans="4:5">
      <c r="D1075" s="61">
        <v>240.67301927</v>
      </c>
      <c r="E1075" s="61">
        <v>2.3558255337070002</v>
      </c>
    </row>
    <row r="1076" spans="4:5">
      <c r="D1076" s="61">
        <v>240.67545424790001</v>
      </c>
      <c r="E1076" s="61">
        <v>2.30348688605</v>
      </c>
    </row>
    <row r="1077" spans="4:5">
      <c r="D1077" s="61">
        <v>241.14916814669999</v>
      </c>
      <c r="E1077" s="61">
        <v>2.226504120555</v>
      </c>
    </row>
    <row r="1078" spans="4:5">
      <c r="D1078" s="61">
        <v>241.15116040140001</v>
      </c>
      <c r="E1078" s="61">
        <v>2.1836815906539999</v>
      </c>
    </row>
    <row r="1079" spans="4:5">
      <c r="D1079" s="61">
        <v>241.15315265609999</v>
      </c>
      <c r="E1079" s="61">
        <v>2.1408590607529998</v>
      </c>
    </row>
    <row r="1080" spans="4:5">
      <c r="D1080" s="61">
        <v>241.3115369059</v>
      </c>
      <c r="E1080" s="61">
        <v>2.1048890113529999</v>
      </c>
    </row>
    <row r="1081" spans="4:5">
      <c r="D1081" s="61">
        <v>241.86139920700001</v>
      </c>
      <c r="E1081" s="61">
        <v>2.0753445307280001</v>
      </c>
    </row>
    <row r="1082" spans="4:5">
      <c r="D1082" s="61">
        <v>242.33256744689999</v>
      </c>
      <c r="E1082" s="61">
        <v>2.053079442329</v>
      </c>
    </row>
    <row r="1083" spans="4:5">
      <c r="D1083" s="61">
        <v>242.80273955940001</v>
      </c>
      <c r="E1083" s="61">
        <v>2.0522256188800001</v>
      </c>
    </row>
    <row r="1084" spans="4:5">
      <c r="D1084" s="61">
        <v>243.27291167199999</v>
      </c>
      <c r="E1084" s="61">
        <v>2.0513717954309998</v>
      </c>
    </row>
    <row r="1085" spans="4:5">
      <c r="D1085" s="61">
        <v>243.7430837846</v>
      </c>
      <c r="E1085" s="61">
        <v>2.0505179719819999</v>
      </c>
    </row>
    <row r="1086" spans="4:5">
      <c r="D1086" s="61">
        <v>244.21126364240001</v>
      </c>
      <c r="E1086" s="61">
        <v>2.0924866784340002</v>
      </c>
    </row>
    <row r="1087" spans="4:5">
      <c r="D1087" s="61">
        <v>244.44435744399999</v>
      </c>
      <c r="E1087" s="61">
        <v>2.1348822966109999</v>
      </c>
    </row>
    <row r="1088" spans="4:5">
      <c r="D1088" s="61">
        <v>244.91054504709999</v>
      </c>
      <c r="E1088" s="61">
        <v>2.2196735329639998</v>
      </c>
    </row>
    <row r="1089" spans="4:5">
      <c r="D1089" s="61">
        <v>244.9125373018</v>
      </c>
      <c r="E1089" s="61">
        <v>2.1768510030630002</v>
      </c>
    </row>
    <row r="1090" spans="4:5">
      <c r="D1090" s="61">
        <v>245.3787249049</v>
      </c>
      <c r="E1090" s="61">
        <v>2.2616422394160001</v>
      </c>
    </row>
    <row r="1091" spans="4:5">
      <c r="D1091" s="61">
        <v>245.84646203950001</v>
      </c>
      <c r="E1091" s="61">
        <v>2.3131270636229999</v>
      </c>
    </row>
    <row r="1092" spans="4:5">
      <c r="D1092" s="61">
        <v>246.4694843609</v>
      </c>
      <c r="E1092" s="61">
        <v>2.3952546627209998</v>
      </c>
    </row>
    <row r="1093" spans="4:5">
      <c r="D1093" s="61">
        <v>247.1454121132</v>
      </c>
      <c r="E1093" s="61">
        <v>2.463013215913</v>
      </c>
    </row>
    <row r="1094" spans="4:5">
      <c r="D1094" s="61">
        <v>248.190792434</v>
      </c>
      <c r="E1094" s="61">
        <v>2.4492206832760002</v>
      </c>
    </row>
    <row r="1095" spans="4:5">
      <c r="D1095" s="61">
        <v>248.66439565190001</v>
      </c>
      <c r="E1095" s="61">
        <v>2.3746169472199998</v>
      </c>
    </row>
    <row r="1096" spans="4:5">
      <c r="D1096" s="61">
        <v>249.13810955060001</v>
      </c>
      <c r="E1096" s="61">
        <v>2.2976341817249999</v>
      </c>
    </row>
    <row r="1097" spans="4:5">
      <c r="D1097" s="61">
        <v>249.14010180529999</v>
      </c>
      <c r="E1097" s="61">
        <v>2.2548116518239998</v>
      </c>
    </row>
    <row r="1098" spans="4:5">
      <c r="D1098" s="61">
        <v>249.61226617259999</v>
      </c>
      <c r="E1098" s="61">
        <v>2.2111352984739998</v>
      </c>
    </row>
    <row r="1099" spans="4:5">
      <c r="D1099" s="61">
        <v>249.6142584273</v>
      </c>
      <c r="E1099" s="61">
        <v>2.1683127685730001</v>
      </c>
    </row>
    <row r="1100" spans="4:5">
      <c r="D1100" s="61">
        <v>249.61625068199999</v>
      </c>
      <c r="E1100" s="61">
        <v>2.125490238672</v>
      </c>
    </row>
    <row r="1101" spans="4:5">
      <c r="D1101" s="61">
        <v>250.08841504930001</v>
      </c>
      <c r="E1101" s="61">
        <v>2.0818138853220001</v>
      </c>
    </row>
    <row r="1102" spans="4:5">
      <c r="D1102" s="61">
        <v>250.32549336029999</v>
      </c>
      <c r="E1102" s="61">
        <v>2.0385644436970001</v>
      </c>
    </row>
    <row r="1103" spans="4:5">
      <c r="D1103" s="61">
        <v>251.34585981640001</v>
      </c>
      <c r="E1103" s="61">
        <v>2.0010290513069999</v>
      </c>
    </row>
    <row r="1104" spans="4:5">
      <c r="D1104" s="61">
        <v>251.50092364170001</v>
      </c>
      <c r="E1104" s="61">
        <v>2.0364298850739999</v>
      </c>
    </row>
    <row r="1105" spans="4:5">
      <c r="D1105" s="61">
        <v>251.73501357059999</v>
      </c>
      <c r="E1105" s="61">
        <v>2.0574142382999998</v>
      </c>
    </row>
    <row r="1106" spans="4:5">
      <c r="D1106" s="61">
        <v>251.96910349949999</v>
      </c>
      <c r="E1106" s="61">
        <v>2.0783985915260001</v>
      </c>
    </row>
    <row r="1107" spans="4:5">
      <c r="D1107" s="61">
        <v>252.2031934284</v>
      </c>
      <c r="E1107" s="61">
        <v>2.099382944752</v>
      </c>
    </row>
    <row r="1108" spans="4:5">
      <c r="D1108" s="61">
        <v>252.43529110259999</v>
      </c>
      <c r="E1108" s="61">
        <v>2.163189827879</v>
      </c>
    </row>
    <row r="1109" spans="4:5">
      <c r="D1109" s="61">
        <v>252.43608800449999</v>
      </c>
      <c r="E1109" s="61">
        <v>2.1460608159190002</v>
      </c>
    </row>
    <row r="1110" spans="4:5">
      <c r="D1110" s="61">
        <v>252.43728335739999</v>
      </c>
      <c r="E1110" s="61">
        <v>2.1203672979779999</v>
      </c>
    </row>
    <row r="1111" spans="4:5">
      <c r="D1111" s="61">
        <v>252.66938103160001</v>
      </c>
      <c r="E1111" s="61">
        <v>2.1841741811049999</v>
      </c>
    </row>
    <row r="1112" spans="4:5">
      <c r="D1112" s="61">
        <v>252.90347096049999</v>
      </c>
      <c r="E1112" s="61">
        <v>2.2051585343309998</v>
      </c>
    </row>
    <row r="1113" spans="4:5">
      <c r="D1113" s="61">
        <v>253.0585347857</v>
      </c>
      <c r="E1113" s="61">
        <v>2.2405593680989999</v>
      </c>
    </row>
    <row r="1114" spans="4:5">
      <c r="D1114" s="61">
        <v>253.60673687459999</v>
      </c>
      <c r="E1114" s="61">
        <v>2.2467003290590002</v>
      </c>
    </row>
    <row r="1115" spans="4:5">
      <c r="D1115" s="61">
        <v>254.31299117079999</v>
      </c>
      <c r="E1115" s="61">
        <v>2.2240083289350001</v>
      </c>
    </row>
    <row r="1116" spans="4:5">
      <c r="D1116" s="61">
        <v>254.78615166540001</v>
      </c>
      <c r="E1116" s="61">
        <v>2.1589207106349999</v>
      </c>
    </row>
    <row r="1117" spans="4:5">
      <c r="D1117" s="61">
        <v>255.10192403760001</v>
      </c>
      <c r="E1117" s="61">
        <v>2.1083918767840002</v>
      </c>
    </row>
    <row r="1118" spans="4:5">
      <c r="D1118" s="61">
        <v>255.26030828739999</v>
      </c>
      <c r="E1118" s="61">
        <v>2.0724218273839998</v>
      </c>
    </row>
    <row r="1119" spans="4:5">
      <c r="D1119" s="61">
        <v>255.73346878199999</v>
      </c>
      <c r="E1119" s="61">
        <v>2.007334209083</v>
      </c>
    </row>
    <row r="1120" spans="4:5">
      <c r="D1120" s="61">
        <v>256.20563314930001</v>
      </c>
      <c r="E1120" s="61">
        <v>1.963657855733</v>
      </c>
    </row>
    <row r="1121" spans="4:5">
      <c r="D1121" s="61">
        <v>256.6752518577</v>
      </c>
      <c r="E1121" s="61">
        <v>1.9746991794790001</v>
      </c>
    </row>
    <row r="1122" spans="4:5">
      <c r="D1122" s="61">
        <v>256.90889906339999</v>
      </c>
      <c r="E1122" s="61">
        <v>2.0051996504609999</v>
      </c>
    </row>
    <row r="1123" spans="4:5">
      <c r="D1123" s="61">
        <v>257.14143946090002</v>
      </c>
      <c r="E1123" s="61">
        <v>2.0594904158320002</v>
      </c>
    </row>
    <row r="1124" spans="4:5">
      <c r="D1124" s="61">
        <v>257.37508666650001</v>
      </c>
      <c r="E1124" s="61">
        <v>2.0899908868139998</v>
      </c>
    </row>
    <row r="1125" spans="4:5">
      <c r="D1125" s="61">
        <v>257.60762706399998</v>
      </c>
      <c r="E1125" s="61">
        <v>2.1442816521850001</v>
      </c>
    </row>
    <row r="1126" spans="4:5">
      <c r="D1126" s="61">
        <v>261.8198069339</v>
      </c>
      <c r="E1126" s="61">
        <v>2.55292739296</v>
      </c>
    </row>
    <row r="1127" spans="4:5">
      <c r="D1127" s="61">
        <v>261.8198069339</v>
      </c>
      <c r="E1127" s="61">
        <v>2.55292739296</v>
      </c>
    </row>
    <row r="1128" spans="4:5">
      <c r="D1128" s="61">
        <v>261.8198069339</v>
      </c>
      <c r="E1128" s="61">
        <v>2.55292739296</v>
      </c>
    </row>
    <row r="1129" spans="4:5">
      <c r="D1129" s="61">
        <v>261.8198069339</v>
      </c>
      <c r="E1129" s="61">
        <v>2.55292739296</v>
      </c>
    </row>
    <row r="1130" spans="4:5">
      <c r="D1130" s="61">
        <v>262.29197130120002</v>
      </c>
      <c r="E1130" s="61">
        <v>2.5092510396100001</v>
      </c>
    </row>
    <row r="1131" spans="4:5">
      <c r="D1131" s="61">
        <v>262.29197130120002</v>
      </c>
      <c r="E1131" s="61">
        <v>2.5092510396100001</v>
      </c>
    </row>
    <row r="1132" spans="4:5">
      <c r="D1132" s="61">
        <v>262.29197130120002</v>
      </c>
      <c r="E1132" s="61">
        <v>2.5092510396100001</v>
      </c>
    </row>
    <row r="1133" spans="4:5">
      <c r="D1133" s="61">
        <v>262.29197130120002</v>
      </c>
      <c r="E1133" s="61">
        <v>2.5092510396100001</v>
      </c>
    </row>
    <row r="1134" spans="4:5">
      <c r="D1134" s="61">
        <v>262.7646890725</v>
      </c>
      <c r="E1134" s="61">
        <v>2.4536795390649999</v>
      </c>
    </row>
    <row r="1135" spans="4:5">
      <c r="D1135" s="61">
        <v>262.7646890725</v>
      </c>
      <c r="E1135" s="61">
        <v>2.4536795390649999</v>
      </c>
    </row>
    <row r="1136" spans="4:5">
      <c r="D1136" s="61">
        <v>262.76513179580002</v>
      </c>
      <c r="E1136" s="61">
        <v>2.4441634213099999</v>
      </c>
    </row>
    <row r="1137" spans="4:5">
      <c r="D1137" s="61">
        <v>262.76513179580002</v>
      </c>
      <c r="E1137" s="61">
        <v>2.4441634213099999</v>
      </c>
    </row>
    <row r="1138" spans="4:5">
      <c r="D1138" s="61">
        <v>263.00121397940001</v>
      </c>
      <c r="E1138" s="61">
        <v>2.4223252446350001</v>
      </c>
    </row>
    <row r="1139" spans="4:5">
      <c r="D1139" s="61">
        <v>263.00121397940001</v>
      </c>
      <c r="E1139" s="61">
        <v>2.4223252446350001</v>
      </c>
    </row>
    <row r="1140" spans="4:5">
      <c r="D1140" s="61">
        <v>263.23841680639998</v>
      </c>
      <c r="E1140" s="61">
        <v>2.37639939489</v>
      </c>
    </row>
    <row r="1141" spans="4:5">
      <c r="D1141" s="61">
        <v>263.23841680639998</v>
      </c>
      <c r="E1141" s="61">
        <v>2.37639939489</v>
      </c>
    </row>
    <row r="1142" spans="4:5">
      <c r="D1142" s="61">
        <v>263.27903389929998</v>
      </c>
      <c r="E1142" s="61">
        <v>2.369520486521</v>
      </c>
    </row>
    <row r="1143" spans="4:5">
      <c r="D1143" s="61">
        <v>263.27903389929998</v>
      </c>
      <c r="E1143" s="61">
        <v>2.369520486521</v>
      </c>
    </row>
    <row r="1144" spans="4:5">
      <c r="D1144" s="61">
        <v>263.78815459160001</v>
      </c>
      <c r="E1144" s="61">
        <v>2.3495313223849998</v>
      </c>
    </row>
    <row r="1145" spans="4:5">
      <c r="D1145" s="61">
        <v>263.78815459160001</v>
      </c>
      <c r="E1145" s="61">
        <v>2.3495313223849998</v>
      </c>
    </row>
    <row r="1146" spans="4:5">
      <c r="D1146" s="61">
        <v>264.27648942629997</v>
      </c>
      <c r="E1146" s="61">
        <v>2.3793314027210002</v>
      </c>
    </row>
    <row r="1147" spans="4:5">
      <c r="D1147" s="61">
        <v>264.27648942629997</v>
      </c>
      <c r="E1147" s="61">
        <v>2.3793314027210002</v>
      </c>
    </row>
    <row r="1148" spans="4:5">
      <c r="D1148" s="61">
        <v>264.64681637339999</v>
      </c>
      <c r="E1148" s="61">
        <v>2.4193368625630001</v>
      </c>
    </row>
    <row r="1149" spans="4:5">
      <c r="D1149" s="61">
        <v>264.64681637339999</v>
      </c>
      <c r="E1149" s="61">
        <v>2.4193368625630001</v>
      </c>
    </row>
    <row r="1150" spans="4:5">
      <c r="D1150" s="61">
        <v>265.1149962312</v>
      </c>
      <c r="E1150" s="61">
        <v>2.4613055690149999</v>
      </c>
    </row>
    <row r="1151" spans="4:5">
      <c r="D1151" s="61">
        <v>265.1149962312</v>
      </c>
      <c r="E1151" s="61">
        <v>2.4613055690149999</v>
      </c>
    </row>
    <row r="1152" spans="4:5">
      <c r="D1152" s="61">
        <v>265.58417221640002</v>
      </c>
      <c r="E1152" s="61">
        <v>2.4818630105169999</v>
      </c>
    </row>
    <row r="1153" spans="4:5">
      <c r="D1153" s="61">
        <v>265.58417221640002</v>
      </c>
      <c r="E1153" s="61">
        <v>2.4818630105169999</v>
      </c>
    </row>
    <row r="1154" spans="4:5">
      <c r="D1154" s="61">
        <v>266.05190935100001</v>
      </c>
      <c r="E1154" s="61">
        <v>2.5333478347249998</v>
      </c>
    </row>
    <row r="1155" spans="4:5">
      <c r="D1155" s="61">
        <v>266.05190935100001</v>
      </c>
      <c r="E1155" s="61">
        <v>2.5333478347249998</v>
      </c>
    </row>
    <row r="1156" spans="4:5">
      <c r="D1156" s="61">
        <v>266.51953580470001</v>
      </c>
      <c r="E1156" s="61">
        <v>2.5872116883710001</v>
      </c>
    </row>
    <row r="1157" spans="4:5">
      <c r="D1157" s="61">
        <v>266.51953580470001</v>
      </c>
      <c r="E1157" s="61">
        <v>2.5872116883710001</v>
      </c>
    </row>
    <row r="1158" spans="4:5">
      <c r="D1158" s="61">
        <v>266.98771566260001</v>
      </c>
      <c r="E1158" s="61">
        <v>2.629180394824</v>
      </c>
    </row>
    <row r="1159" spans="4:5">
      <c r="D1159" s="61">
        <v>266.98771566260001</v>
      </c>
      <c r="E1159" s="61">
        <v>2.629180394824</v>
      </c>
    </row>
    <row r="1160" spans="4:5">
      <c r="D1160" s="61">
        <v>267.69098157669998</v>
      </c>
      <c r="E1160" s="61">
        <v>2.6707221895509998</v>
      </c>
    </row>
    <row r="1161" spans="4:5">
      <c r="D1161" s="61">
        <v>267.69098157669998</v>
      </c>
      <c r="E1161" s="61">
        <v>2.6707221895509998</v>
      </c>
    </row>
    <row r="1162" spans="4:5">
      <c r="D1162" s="61">
        <v>268.3962397455</v>
      </c>
      <c r="E1162" s="61">
        <v>2.6694414543780001</v>
      </c>
    </row>
    <row r="1163" spans="4:5">
      <c r="D1163" s="61">
        <v>268.3962397455</v>
      </c>
      <c r="E1163" s="61">
        <v>2.6694414543780001</v>
      </c>
    </row>
    <row r="1164" spans="4:5">
      <c r="D1164" s="61">
        <v>268.86840411280002</v>
      </c>
      <c r="E1164" s="61">
        <v>2.6257651010280001</v>
      </c>
    </row>
    <row r="1165" spans="4:5">
      <c r="D1165" s="61">
        <v>268.86840411280002</v>
      </c>
      <c r="E1165" s="61">
        <v>2.6257651010280001</v>
      </c>
    </row>
    <row r="1166" spans="4:5">
      <c r="D1166" s="61">
        <v>269.34056848009999</v>
      </c>
      <c r="E1166" s="61">
        <v>2.5820887476780001</v>
      </c>
    </row>
    <row r="1167" spans="4:5">
      <c r="D1167" s="61">
        <v>269.34056848009999</v>
      </c>
      <c r="E1167" s="61">
        <v>2.5820887476780001</v>
      </c>
    </row>
    <row r="1168" spans="4:5">
      <c r="D1168" s="61">
        <v>269.81240080489999</v>
      </c>
      <c r="E1168" s="61">
        <v>2.5455494826449998</v>
      </c>
    </row>
    <row r="1169" spans="4:5">
      <c r="D1169" s="61">
        <v>269.81240080489999</v>
      </c>
      <c r="E1169" s="61">
        <v>2.5455494826449998</v>
      </c>
    </row>
    <row r="1170" spans="4:5">
      <c r="D1170" s="61">
        <v>270.28489721459999</v>
      </c>
      <c r="E1170" s="61">
        <v>2.4947360409780002</v>
      </c>
    </row>
    <row r="1171" spans="4:5">
      <c r="D1171" s="61">
        <v>270.28489721459999</v>
      </c>
      <c r="E1171" s="61">
        <v>2.4947360409780002</v>
      </c>
    </row>
    <row r="1172" spans="4:5">
      <c r="D1172" s="61">
        <v>270.75805770919999</v>
      </c>
      <c r="E1172" s="61">
        <v>2.4296484226769999</v>
      </c>
    </row>
    <row r="1173" spans="4:5">
      <c r="D1173" s="61">
        <v>270.75805770919999</v>
      </c>
      <c r="E1173" s="61">
        <v>2.4296484226769999</v>
      </c>
    </row>
    <row r="1174" spans="4:5">
      <c r="D1174" s="61">
        <v>270.76278931420001</v>
      </c>
      <c r="E1174" s="61">
        <v>2.327944914163</v>
      </c>
    </row>
    <row r="1175" spans="4:5">
      <c r="D1175" s="61">
        <v>270.76278931420001</v>
      </c>
      <c r="E1175" s="61">
        <v>2.327944914163</v>
      </c>
    </row>
    <row r="1176" spans="4:5">
      <c r="D1176" s="61">
        <v>270.76278931420001</v>
      </c>
      <c r="E1176" s="61">
        <v>2.327944914163</v>
      </c>
    </row>
    <row r="1177" spans="4:5">
      <c r="D1177" s="61">
        <v>270.76278931420001</v>
      </c>
      <c r="E1177" s="61">
        <v>2.327944914163</v>
      </c>
    </row>
    <row r="1178" spans="4:5">
      <c r="D1178" s="61">
        <v>270.99513602019999</v>
      </c>
      <c r="E1178" s="61">
        <v>2.3863989810519999</v>
      </c>
    </row>
    <row r="1179" spans="4:5">
      <c r="D1179" s="61">
        <v>270.99513602019999</v>
      </c>
      <c r="E1179" s="61">
        <v>2.3863989810519999</v>
      </c>
    </row>
    <row r="1180" spans="4:5">
      <c r="D1180" s="61">
        <v>271.23545174510002</v>
      </c>
      <c r="E1180" s="61">
        <v>2.2735629283369998</v>
      </c>
    </row>
    <row r="1181" spans="4:5">
      <c r="D1181" s="61">
        <v>271.23545174510002</v>
      </c>
      <c r="E1181" s="61">
        <v>2.2735629283369998</v>
      </c>
    </row>
    <row r="1182" spans="4:5">
      <c r="D1182" s="61">
        <v>271.4182817734</v>
      </c>
      <c r="E1182" s="61">
        <v>2.2534963459599999</v>
      </c>
    </row>
    <row r="1183" spans="4:5">
      <c r="D1183" s="61">
        <v>271.4182817734</v>
      </c>
      <c r="E1183" s="61">
        <v>2.2534963459599999</v>
      </c>
    </row>
    <row r="1184" spans="4:5">
      <c r="D1184" s="61">
        <v>272.0991771743</v>
      </c>
      <c r="E1184" s="61">
        <v>2.234527871684</v>
      </c>
    </row>
    <row r="1185" spans="4:5">
      <c r="D1185" s="61">
        <v>272.0991771743</v>
      </c>
      <c r="E1185" s="61">
        <v>2.234527871684</v>
      </c>
    </row>
    <row r="1186" spans="4:5">
      <c r="D1186" s="61">
        <v>272.75119787</v>
      </c>
      <c r="E1186" s="61">
        <v>2.2547532707340001</v>
      </c>
    </row>
    <row r="1187" spans="4:5">
      <c r="D1187" s="61">
        <v>272.75119787</v>
      </c>
      <c r="E1187" s="61">
        <v>2.2547532707340001</v>
      </c>
    </row>
    <row r="1188" spans="4:5">
      <c r="D1188" s="61">
        <v>273.11489503609999</v>
      </c>
      <c r="E1188" s="61">
        <v>2.2969117157299999</v>
      </c>
    </row>
    <row r="1189" spans="4:5">
      <c r="D1189" s="61">
        <v>273.11489503609999</v>
      </c>
      <c r="E1189" s="61">
        <v>2.2969117157299999</v>
      </c>
    </row>
    <row r="1190" spans="4:5">
      <c r="D1190" s="61">
        <v>273.58263217069998</v>
      </c>
      <c r="E1190" s="61">
        <v>2.3483965399379998</v>
      </c>
    </row>
    <row r="1191" spans="4:5">
      <c r="D1191" s="61">
        <v>273.58263217069998</v>
      </c>
      <c r="E1191" s="61">
        <v>2.3483965399379998</v>
      </c>
    </row>
    <row r="1192" spans="4:5">
      <c r="D1192" s="61">
        <v>274.05025862439999</v>
      </c>
      <c r="E1192" s="61">
        <v>2.4022603935840001</v>
      </c>
    </row>
    <row r="1193" spans="4:5">
      <c r="D1193" s="61">
        <v>274.05025862439999</v>
      </c>
      <c r="E1193" s="61">
        <v>2.4022603935840001</v>
      </c>
    </row>
    <row r="1194" spans="4:5">
      <c r="D1194" s="61">
        <v>274.62247845069999</v>
      </c>
      <c r="E1194" s="61">
        <v>2.4535554792480001</v>
      </c>
    </row>
    <row r="1195" spans="4:5">
      <c r="D1195" s="61">
        <v>274.62247845069999</v>
      </c>
      <c r="E1195" s="61">
        <v>2.4535554792480001</v>
      </c>
    </row>
    <row r="1196" spans="4:5">
      <c r="D1196" s="61">
        <v>275.64578901660002</v>
      </c>
      <c r="E1196" s="61">
        <v>2.465018606373</v>
      </c>
    </row>
    <row r="1197" spans="4:5">
      <c r="D1197" s="61">
        <v>275.64578901660002</v>
      </c>
      <c r="E1197" s="61">
        <v>2.465018606373</v>
      </c>
    </row>
    <row r="1198" spans="4:5">
      <c r="D1198" s="61">
        <v>275.93046007909999</v>
      </c>
      <c r="E1198" s="61">
        <v>2.4093128293200001</v>
      </c>
    </row>
    <row r="1199" spans="4:5">
      <c r="D1199" s="61">
        <v>275.93046007909999</v>
      </c>
      <c r="E1199" s="61">
        <v>2.4093128293200001</v>
      </c>
    </row>
    <row r="1200" spans="4:5">
      <c r="D1200" s="61">
        <v>276.14797002149999</v>
      </c>
      <c r="E1200" s="61">
        <v>2.3656231577839999</v>
      </c>
    </row>
    <row r="1201" spans="4:5">
      <c r="D1201" s="61">
        <v>276.14797002149999</v>
      </c>
      <c r="E1201" s="61">
        <v>2.3656231577839999</v>
      </c>
    </row>
    <row r="1202" spans="4:5">
      <c r="D1202" s="61">
        <v>276.40654254729998</v>
      </c>
      <c r="E1202" s="61">
        <v>2.2814188338310002</v>
      </c>
    </row>
    <row r="1203" spans="4:5">
      <c r="D1203" s="61">
        <v>276.40654254729998</v>
      </c>
      <c r="E1203" s="61">
        <v>2.2814188338310002</v>
      </c>
    </row>
    <row r="1204" spans="4:5">
      <c r="D1204" s="61">
        <v>276.88025644599998</v>
      </c>
      <c r="E1204" s="61">
        <v>2.2044360683359998</v>
      </c>
    </row>
    <row r="1205" spans="4:5">
      <c r="D1205" s="61">
        <v>276.88025644599998</v>
      </c>
      <c r="E1205" s="61">
        <v>2.2044360683359998</v>
      </c>
    </row>
    <row r="1206" spans="4:5">
      <c r="D1206" s="61">
        <v>276.88224870070002</v>
      </c>
      <c r="E1206" s="61">
        <v>2.1616135384350001</v>
      </c>
    </row>
    <row r="1207" spans="4:5">
      <c r="D1207" s="61">
        <v>276.88224870070002</v>
      </c>
      <c r="E1207" s="61">
        <v>2.1616135384350001</v>
      </c>
    </row>
    <row r="1208" spans="4:5">
      <c r="D1208" s="61">
        <v>276.88468367870001</v>
      </c>
      <c r="E1208" s="61">
        <v>2.1092748907779999</v>
      </c>
    </row>
    <row r="1209" spans="4:5">
      <c r="D1209" s="61">
        <v>276.88468367870001</v>
      </c>
      <c r="E1209" s="61">
        <v>2.1092748907779999</v>
      </c>
    </row>
    <row r="1210" spans="4:5">
      <c r="D1210" s="61">
        <v>277.58546836599999</v>
      </c>
      <c r="E1210" s="61">
        <v>2.0236982984430001</v>
      </c>
    </row>
    <row r="1211" spans="4:5">
      <c r="D1211" s="61">
        <v>277.58546836599999</v>
      </c>
      <c r="E1211" s="61">
        <v>2.0236982984430001</v>
      </c>
    </row>
    <row r="1212" spans="4:5">
      <c r="D1212" s="61">
        <v>278.01683776039999</v>
      </c>
      <c r="E1212" s="61">
        <v>2.0268145194649998</v>
      </c>
    </row>
    <row r="1213" spans="4:5">
      <c r="D1213" s="61">
        <v>278.01683776039999</v>
      </c>
      <c r="E1213" s="61">
        <v>2.0268145194649998</v>
      </c>
    </row>
    <row r="1214" spans="4:5">
      <c r="D1214" s="61">
        <v>278.47406021730001</v>
      </c>
      <c r="E1214" s="61">
        <v>2.0516755595429998</v>
      </c>
    </row>
    <row r="1215" spans="4:5">
      <c r="D1215" s="61">
        <v>278.47406021730001</v>
      </c>
      <c r="E1215" s="61">
        <v>2.0516755595429998</v>
      </c>
    </row>
    <row r="1216" spans="4:5">
      <c r="D1216" s="61">
        <v>278.76667262849998</v>
      </c>
      <c r="E1216" s="61">
        <v>2.0779060010750001</v>
      </c>
    </row>
    <row r="1217" spans="4:5">
      <c r="D1217" s="61">
        <v>278.8133411952</v>
      </c>
      <c r="E1217" s="61">
        <v>2.085314561463</v>
      </c>
    </row>
    <row r="1218" spans="4:5">
      <c r="D1218" s="61">
        <v>279.23410539079998</v>
      </c>
      <c r="E1218" s="61">
        <v>2.1359331562400001</v>
      </c>
    </row>
    <row r="1219" spans="4:5">
      <c r="D1219" s="61">
        <v>279.33814535919998</v>
      </c>
      <c r="E1219" s="61">
        <v>2.1452595354519999</v>
      </c>
    </row>
    <row r="1220" spans="4:5">
      <c r="D1220" s="61">
        <v>279.64280814440002</v>
      </c>
      <c r="E1220" s="61">
        <v>2.1931749032960002</v>
      </c>
    </row>
    <row r="1221" spans="4:5">
      <c r="D1221" s="61">
        <v>279.70128912130002</v>
      </c>
      <c r="E1221" s="61">
        <v>2.1993131276429998</v>
      </c>
    </row>
    <row r="1222" spans="4:5">
      <c r="D1222" s="61">
        <v>279.93537905020003</v>
      </c>
      <c r="E1222" s="61">
        <v>2.2202974808690001</v>
      </c>
    </row>
    <row r="1223" spans="4:5">
      <c r="D1223" s="61">
        <v>280.16946897909997</v>
      </c>
      <c r="E1223" s="61">
        <v>2.241281834095</v>
      </c>
    </row>
    <row r="1224" spans="4:5">
      <c r="D1224" s="61">
        <v>280.40355890799998</v>
      </c>
      <c r="E1224" s="61">
        <v>2.2622661873209999</v>
      </c>
    </row>
    <row r="1225" spans="4:5">
      <c r="D1225" s="61">
        <v>280.63665270960001</v>
      </c>
      <c r="E1225" s="61">
        <v>2.3046618054970001</v>
      </c>
    </row>
    <row r="1226" spans="4:5">
      <c r="D1226" s="61">
        <v>280.63720611370002</v>
      </c>
      <c r="E1226" s="61">
        <v>2.2927666583019999</v>
      </c>
    </row>
    <row r="1227" spans="4:5">
      <c r="D1227" s="61">
        <v>281.10483256740002</v>
      </c>
      <c r="E1227" s="61">
        <v>2.3466305119489999</v>
      </c>
    </row>
    <row r="1228" spans="4:5">
      <c r="D1228" s="61">
        <v>281.10483256740002</v>
      </c>
      <c r="E1228" s="61">
        <v>2.3466305119489999</v>
      </c>
    </row>
    <row r="1229" spans="4:5">
      <c r="D1229" s="61">
        <v>281.64583348560001</v>
      </c>
      <c r="E1229" s="61">
        <v>2.4022939171009998</v>
      </c>
    </row>
    <row r="1230" spans="4:5">
      <c r="D1230" s="61">
        <v>281.64583348560001</v>
      </c>
      <c r="E1230" s="61">
        <v>2.4022939171009998</v>
      </c>
    </row>
    <row r="1231" spans="4:5">
      <c r="D1231" s="61">
        <v>282.5133566504</v>
      </c>
      <c r="E1231" s="61">
        <v>2.3868915715029999</v>
      </c>
    </row>
    <row r="1232" spans="4:5">
      <c r="D1232" s="61">
        <v>282.5133566504</v>
      </c>
      <c r="E1232" s="61">
        <v>2.3868915715029999</v>
      </c>
    </row>
    <row r="1233" spans="4:5">
      <c r="D1233" s="61">
        <v>283.11612438229997</v>
      </c>
      <c r="E1233" s="61">
        <v>2.342978044973</v>
      </c>
    </row>
    <row r="1234" spans="4:5">
      <c r="D1234" s="61">
        <v>283.29963317760001</v>
      </c>
      <c r="E1234" s="61">
        <v>2.3283718258869999</v>
      </c>
    </row>
    <row r="1235" spans="4:5">
      <c r="D1235" s="61">
        <v>283.77179754489998</v>
      </c>
      <c r="E1235" s="61">
        <v>2.2846954725369999</v>
      </c>
    </row>
    <row r="1236" spans="4:5">
      <c r="D1236" s="61">
        <v>283.94913588460003</v>
      </c>
      <c r="E1236" s="61">
        <v>2.2623692664339998</v>
      </c>
    </row>
    <row r="1237" spans="4:5">
      <c r="D1237" s="61">
        <v>284.03477516710001</v>
      </c>
      <c r="E1237" s="61">
        <v>2.246156655154</v>
      </c>
    </row>
    <row r="1238" spans="4:5">
      <c r="D1238" s="61">
        <v>284.14687269910002</v>
      </c>
      <c r="E1238" s="61">
        <v>2.2226405694490001</v>
      </c>
    </row>
    <row r="1239" spans="4:5">
      <c r="D1239" s="61">
        <v>284.29908095920001</v>
      </c>
      <c r="E1239" s="61">
        <v>2.1790694845030001</v>
      </c>
    </row>
    <row r="1240" spans="4:5">
      <c r="D1240" s="61">
        <v>284.58171549470001</v>
      </c>
      <c r="E1240" s="61">
        <v>2.139067673479</v>
      </c>
    </row>
    <row r="1241" spans="4:5">
      <c r="D1241" s="61">
        <v>284.639839526</v>
      </c>
      <c r="E1241" s="61">
        <v>2.1528782677649998</v>
      </c>
    </row>
    <row r="1242" spans="4:5">
      <c r="D1242" s="61">
        <v>285.09758771679998</v>
      </c>
      <c r="E1242" s="61">
        <v>2.13836874236</v>
      </c>
    </row>
    <row r="1243" spans="4:5">
      <c r="D1243" s="61">
        <v>285.34309713900001</v>
      </c>
      <c r="E1243" s="61">
        <v>2.1103879627579998</v>
      </c>
    </row>
    <row r="1244" spans="4:5">
      <c r="D1244" s="61">
        <v>285.6436536658</v>
      </c>
      <c r="E1244" s="61">
        <v>2.134284620196</v>
      </c>
    </row>
    <row r="1245" spans="4:5">
      <c r="D1245" s="61">
        <v>285.86213759949999</v>
      </c>
      <c r="E1245" s="61">
        <v>2.1538700165410001</v>
      </c>
    </row>
    <row r="1246" spans="4:5">
      <c r="D1246" s="61">
        <v>286.28270256970001</v>
      </c>
      <c r="E1246" s="61">
        <v>2.2087708643080002</v>
      </c>
    </row>
    <row r="1247" spans="4:5">
      <c r="D1247" s="61">
        <v>286.38674253810001</v>
      </c>
      <c r="E1247" s="61">
        <v>2.2180972435189998</v>
      </c>
    </row>
    <row r="1248" spans="4:5">
      <c r="D1248" s="61">
        <v>286.74944357689998</v>
      </c>
      <c r="E1248" s="61">
        <v>2.2816669534659999</v>
      </c>
    </row>
    <row r="1249" spans="4:5">
      <c r="D1249" s="61">
        <v>286.74988630019999</v>
      </c>
      <c r="E1249" s="61">
        <v>2.2721508357100002</v>
      </c>
    </row>
    <row r="1250" spans="4:5">
      <c r="D1250" s="61">
        <v>286.90495012539998</v>
      </c>
      <c r="E1250" s="61">
        <v>2.3075516694779998</v>
      </c>
    </row>
    <row r="1251" spans="4:5">
      <c r="D1251" s="61">
        <v>287.21607390330001</v>
      </c>
      <c r="E1251" s="61">
        <v>2.3569420720630001</v>
      </c>
    </row>
    <row r="1252" spans="4:5">
      <c r="D1252" s="61">
        <v>287.21607390330001</v>
      </c>
      <c r="E1252" s="61">
        <v>2.3569420720630001</v>
      </c>
    </row>
    <row r="1253" spans="4:5">
      <c r="D1253" s="61">
        <v>287.44817157749998</v>
      </c>
      <c r="E1253" s="61">
        <v>2.4207489551900001</v>
      </c>
    </row>
    <row r="1254" spans="4:5">
      <c r="D1254" s="61">
        <v>287.68226150639998</v>
      </c>
      <c r="E1254" s="61">
        <v>2.441733308416</v>
      </c>
    </row>
    <row r="1255" spans="4:5">
      <c r="D1255" s="61">
        <v>287.91590871210002</v>
      </c>
      <c r="E1255" s="61">
        <v>2.472233779398</v>
      </c>
    </row>
    <row r="1256" spans="4:5">
      <c r="D1256" s="61">
        <v>288.00928181670002</v>
      </c>
      <c r="E1256" s="61">
        <v>2.4652250838700001</v>
      </c>
    </row>
    <row r="1257" spans="4:5">
      <c r="D1257" s="61">
        <v>289.03716073330003</v>
      </c>
      <c r="E1257" s="61">
        <v>2.511827105229</v>
      </c>
    </row>
    <row r="1258" spans="4:5">
      <c r="D1258" s="61">
        <v>289.08945741949998</v>
      </c>
      <c r="E1258" s="61">
        <v>2.510542721238</v>
      </c>
    </row>
    <row r="1259" spans="4:5">
      <c r="D1259" s="61">
        <v>289.56195382930002</v>
      </c>
      <c r="E1259" s="61">
        <v>2.459729279571</v>
      </c>
    </row>
    <row r="1260" spans="4:5">
      <c r="D1260" s="61">
        <v>289.56294995659999</v>
      </c>
      <c r="E1260" s="61">
        <v>2.4383180146210002</v>
      </c>
    </row>
    <row r="1261" spans="4:5">
      <c r="D1261" s="61">
        <v>289.79903214019998</v>
      </c>
      <c r="E1261" s="61">
        <v>2.416479837946</v>
      </c>
    </row>
    <row r="1262" spans="4:5">
      <c r="D1262" s="61">
        <v>290.03511432390002</v>
      </c>
      <c r="E1262" s="61">
        <v>2.3946416612710002</v>
      </c>
    </row>
    <row r="1263" spans="4:5">
      <c r="D1263" s="61">
        <v>290.03555704719997</v>
      </c>
      <c r="E1263" s="61">
        <v>2.3851255435150001</v>
      </c>
    </row>
    <row r="1264" spans="4:5">
      <c r="D1264" s="61">
        <v>290.35088669610002</v>
      </c>
      <c r="E1264" s="61">
        <v>2.34411282742</v>
      </c>
    </row>
    <row r="1265" spans="4:5">
      <c r="D1265" s="61">
        <v>290.50927094590003</v>
      </c>
      <c r="E1265" s="61">
        <v>2.3081427780200001</v>
      </c>
    </row>
    <row r="1266" spans="4:5">
      <c r="D1266" s="61">
        <v>290.50927094590003</v>
      </c>
      <c r="E1266" s="61">
        <v>2.3081427780200001</v>
      </c>
    </row>
    <row r="1267" spans="4:5">
      <c r="D1267" s="61">
        <v>290.51126320060001</v>
      </c>
      <c r="E1267" s="61">
        <v>2.265320248119</v>
      </c>
    </row>
    <row r="1268" spans="4:5">
      <c r="D1268" s="61">
        <v>290.51126320060001</v>
      </c>
      <c r="E1268" s="61">
        <v>2.265320248119</v>
      </c>
    </row>
    <row r="1269" spans="4:5">
      <c r="D1269" s="61">
        <v>290.74834151160002</v>
      </c>
      <c r="E1269" s="61">
        <v>2.2220708064929999</v>
      </c>
    </row>
    <row r="1270" spans="4:5">
      <c r="D1270" s="61">
        <v>290.8227605262</v>
      </c>
      <c r="E1270" s="61">
        <v>2.2014182676690002</v>
      </c>
    </row>
    <row r="1271" spans="4:5">
      <c r="D1271" s="61">
        <v>290.98517079070001</v>
      </c>
      <c r="E1271" s="61">
        <v>2.1841741811049999</v>
      </c>
    </row>
    <row r="1272" spans="4:5">
      <c r="D1272" s="61">
        <v>291.22175103799998</v>
      </c>
      <c r="E1272" s="61">
        <v>2.1516303719550001</v>
      </c>
    </row>
    <row r="1273" spans="4:5">
      <c r="D1273" s="61">
        <v>291.45813759390001</v>
      </c>
      <c r="E1273" s="61">
        <v>2.1232498643229998</v>
      </c>
    </row>
    <row r="1274" spans="4:5">
      <c r="D1274" s="61">
        <v>291.45858031720002</v>
      </c>
      <c r="E1274" s="61">
        <v>2.1137337465670001</v>
      </c>
    </row>
    <row r="1275" spans="4:5">
      <c r="D1275" s="61">
        <v>292.03567009940002</v>
      </c>
      <c r="E1275" s="61">
        <v>2.060351536917</v>
      </c>
    </row>
    <row r="1276" spans="4:5">
      <c r="D1276" s="61">
        <v>292.14763481429998</v>
      </c>
      <c r="E1276" s="61">
        <v>2.0396902865389999</v>
      </c>
    </row>
    <row r="1277" spans="4:5">
      <c r="D1277" s="61">
        <v>292.51121023159999</v>
      </c>
      <c r="E1277" s="61">
        <v>2.0002551369749999</v>
      </c>
    </row>
    <row r="1278" spans="4:5">
      <c r="D1278" s="61">
        <v>292.57683288829998</v>
      </c>
      <c r="E1278" s="61">
        <v>1.9932373650120001</v>
      </c>
    </row>
    <row r="1279" spans="4:5">
      <c r="D1279" s="61">
        <v>292.94613465430001</v>
      </c>
      <c r="E1279" s="61">
        <v>1.9710680580890001</v>
      </c>
    </row>
    <row r="1280" spans="4:5">
      <c r="D1280" s="61">
        <v>292.95310339529999</v>
      </c>
      <c r="E1280" s="61">
        <v>1.9896994709260001</v>
      </c>
    </row>
    <row r="1281" spans="4:5">
      <c r="D1281" s="61">
        <v>293.34524553149998</v>
      </c>
      <c r="E1281" s="61">
        <v>1.9818508630689999</v>
      </c>
    </row>
    <row r="1282" spans="4:5">
      <c r="D1282" s="61">
        <v>293.44928549989999</v>
      </c>
      <c r="E1282" s="61">
        <v>1.99117724228</v>
      </c>
    </row>
    <row r="1283" spans="4:5">
      <c r="D1283" s="61">
        <v>293.8119865388</v>
      </c>
      <c r="E1283" s="61">
        <v>2.0547469522270001</v>
      </c>
    </row>
    <row r="1284" spans="4:5">
      <c r="D1284" s="61">
        <v>293.81242926200002</v>
      </c>
      <c r="E1284" s="61">
        <v>2.045230834471</v>
      </c>
    </row>
    <row r="1285" spans="4:5">
      <c r="D1285" s="61">
        <v>293.9674930873</v>
      </c>
      <c r="E1285" s="61">
        <v>2.080631668239</v>
      </c>
    </row>
    <row r="1286" spans="4:5">
      <c r="D1286" s="61">
        <v>294.27861686509999</v>
      </c>
      <c r="E1286" s="61">
        <v>2.1300220708239999</v>
      </c>
    </row>
    <row r="1287" spans="4:5">
      <c r="D1287" s="61">
        <v>294.2790595884</v>
      </c>
      <c r="E1287" s="61">
        <v>2.1205059530680002</v>
      </c>
    </row>
    <row r="1288" spans="4:5">
      <c r="D1288" s="61">
        <v>294.51270679409998</v>
      </c>
      <c r="E1288" s="61">
        <v>2.1510064240500002</v>
      </c>
    </row>
    <row r="1289" spans="4:5">
      <c r="D1289" s="61">
        <v>294.74679672299999</v>
      </c>
      <c r="E1289" s="61">
        <v>2.1719907772760001</v>
      </c>
    </row>
    <row r="1290" spans="4:5">
      <c r="D1290" s="61">
        <v>294.98088665189999</v>
      </c>
      <c r="E1290" s="61">
        <v>2.192975130502</v>
      </c>
    </row>
    <row r="1291" spans="4:5">
      <c r="D1291" s="61">
        <v>295.21398045350003</v>
      </c>
      <c r="E1291" s="61">
        <v>2.2353707486790002</v>
      </c>
    </row>
    <row r="1292" spans="4:5">
      <c r="D1292" s="61">
        <v>295.21453385759997</v>
      </c>
      <c r="E1292" s="61">
        <v>2.223475601484</v>
      </c>
    </row>
    <row r="1293" spans="4:5">
      <c r="D1293" s="61">
        <v>296.02172905930001</v>
      </c>
      <c r="E1293" s="61">
        <v>2.2767228048620001</v>
      </c>
    </row>
    <row r="1294" spans="4:5">
      <c r="D1294" s="61">
        <v>296.02172905930001</v>
      </c>
      <c r="E1294" s="61">
        <v>2.2767228048620001</v>
      </c>
    </row>
    <row r="1295" spans="4:5">
      <c r="D1295" s="61">
        <v>296.6244967911</v>
      </c>
      <c r="E1295" s="61">
        <v>2.2328092783320002</v>
      </c>
    </row>
    <row r="1296" spans="4:5">
      <c r="D1296" s="61">
        <v>296.6244967911</v>
      </c>
      <c r="E1296" s="61">
        <v>2.2328092783320002</v>
      </c>
    </row>
    <row r="1297" spans="4:5">
      <c r="D1297" s="61">
        <v>297.0976572857</v>
      </c>
      <c r="E1297" s="61">
        <v>2.167721660032</v>
      </c>
    </row>
    <row r="1298" spans="4:5">
      <c r="D1298" s="61">
        <v>297.0976572857</v>
      </c>
      <c r="E1298" s="61">
        <v>2.167721660032</v>
      </c>
    </row>
    <row r="1299" spans="4:5">
      <c r="D1299" s="61">
        <v>297.09964954050002</v>
      </c>
      <c r="E1299" s="61">
        <v>2.1248991301309998</v>
      </c>
    </row>
    <row r="1300" spans="4:5">
      <c r="D1300" s="61">
        <v>297.09964954050002</v>
      </c>
      <c r="E1300" s="61">
        <v>2.1248991301309998</v>
      </c>
    </row>
    <row r="1301" spans="4:5">
      <c r="D1301" s="61">
        <v>297.33672785149997</v>
      </c>
      <c r="E1301" s="61">
        <v>2.0816496885050002</v>
      </c>
    </row>
    <row r="1302" spans="4:5">
      <c r="D1302" s="61">
        <v>297.37684964779999</v>
      </c>
      <c r="E1302" s="61">
        <v>2.0613567863200002</v>
      </c>
    </row>
    <row r="1303" spans="4:5">
      <c r="D1303" s="61">
        <v>297.5748022898</v>
      </c>
      <c r="E1303" s="61">
        <v>2.0169889819289999</v>
      </c>
    </row>
    <row r="1304" spans="4:5">
      <c r="D1304" s="61">
        <v>297.5748022898</v>
      </c>
      <c r="E1304" s="61">
        <v>2.0169889819289999</v>
      </c>
    </row>
    <row r="1305" spans="4:5">
      <c r="D1305" s="61">
        <v>298.04696665709997</v>
      </c>
      <c r="E1305" s="61">
        <v>1.9733126285789999</v>
      </c>
    </row>
    <row r="1306" spans="4:5">
      <c r="D1306" s="61">
        <v>298.04696665709997</v>
      </c>
      <c r="E1306" s="61">
        <v>1.9733126285789999</v>
      </c>
    </row>
    <row r="1307" spans="4:5">
      <c r="D1307" s="61">
        <v>298.51913102430001</v>
      </c>
      <c r="E1307" s="61">
        <v>1.9296362752289999</v>
      </c>
    </row>
    <row r="1308" spans="4:5">
      <c r="D1308" s="61">
        <v>298.62405643929998</v>
      </c>
      <c r="E1308" s="61">
        <v>1.9199304189290001</v>
      </c>
    </row>
    <row r="1309" spans="4:5">
      <c r="D1309" s="61">
        <v>299.2263814479</v>
      </c>
      <c r="E1309" s="61">
        <v>1.8855330101550001</v>
      </c>
    </row>
    <row r="1310" spans="4:5">
      <c r="D1310" s="61">
        <v>299.2263814479</v>
      </c>
      <c r="E1310" s="61">
        <v>1.8855330101550001</v>
      </c>
    </row>
    <row r="1311" spans="4:5">
      <c r="D1311" s="61">
        <v>299.71524755050001</v>
      </c>
      <c r="E1311" s="61">
        <v>1.8798535986289999</v>
      </c>
    </row>
    <row r="1312" spans="4:5">
      <c r="D1312" s="61">
        <v>299.92964736200003</v>
      </c>
      <c r="E1312" s="61">
        <v>1.9270748048819999</v>
      </c>
    </row>
    <row r="1313" spans="4:5">
      <c r="D1313" s="61">
        <v>300.03368733040003</v>
      </c>
      <c r="E1313" s="61">
        <v>1.9364011840940001</v>
      </c>
    </row>
    <row r="1314" spans="4:5">
      <c r="D1314" s="61">
        <v>300.3963883692</v>
      </c>
      <c r="E1314" s="61">
        <v>1.9999708940409999</v>
      </c>
    </row>
    <row r="1315" spans="4:5">
      <c r="D1315" s="61">
        <v>300.39683109250001</v>
      </c>
      <c r="E1315" s="61">
        <v>1.990454776285</v>
      </c>
    </row>
    <row r="1316" spans="4:5">
      <c r="D1316" s="61">
        <v>300.5518949177</v>
      </c>
      <c r="E1316" s="61">
        <v>2.0258556100530001</v>
      </c>
    </row>
    <row r="1317" spans="4:5">
      <c r="D1317" s="61">
        <v>300.60897854929999</v>
      </c>
      <c r="E1317" s="61">
        <v>2.062029081066</v>
      </c>
    </row>
    <row r="1318" spans="4:5">
      <c r="D1318" s="61">
        <v>300.62793263930001</v>
      </c>
      <c r="E1318" s="61">
        <v>2.0756729243619998</v>
      </c>
    </row>
    <row r="1319" spans="4:5">
      <c r="D1319" s="61">
        <v>300.86058371759998</v>
      </c>
      <c r="E1319" s="61">
        <v>2.1275846602950002</v>
      </c>
    </row>
    <row r="1320" spans="4:5">
      <c r="D1320" s="61">
        <v>300.86102644089999</v>
      </c>
      <c r="E1320" s="61">
        <v>2.118068542539</v>
      </c>
    </row>
    <row r="1321" spans="4:5">
      <c r="D1321" s="61">
        <v>301.01609026609998</v>
      </c>
      <c r="E1321" s="61">
        <v>2.1534693763070001</v>
      </c>
    </row>
    <row r="1322" spans="4:5">
      <c r="D1322" s="61">
        <v>301.3267713207</v>
      </c>
      <c r="E1322" s="61">
        <v>2.2123758966480001</v>
      </c>
    </row>
    <row r="1323" spans="4:5">
      <c r="D1323" s="61">
        <v>301.32721404400002</v>
      </c>
      <c r="E1323" s="61">
        <v>2.2028597788919999</v>
      </c>
    </row>
    <row r="1324" spans="4:5">
      <c r="D1324" s="61">
        <v>301.48227786929999</v>
      </c>
      <c r="E1324" s="61">
        <v>2.23826061266</v>
      </c>
    </row>
    <row r="1325" spans="4:5">
      <c r="D1325" s="61">
        <v>301.53936150089999</v>
      </c>
      <c r="E1325" s="61">
        <v>2.2744340836729999</v>
      </c>
    </row>
    <row r="1326" spans="4:5">
      <c r="D1326" s="61">
        <v>301.55831559090001</v>
      </c>
      <c r="E1326" s="61">
        <v>2.2880779269699998</v>
      </c>
    </row>
    <row r="1327" spans="4:5">
      <c r="D1327" s="61">
        <v>301.7889744144</v>
      </c>
      <c r="E1327" s="61">
        <v>2.3828121928030002</v>
      </c>
    </row>
    <row r="1328" spans="4:5">
      <c r="D1328" s="61">
        <v>301.7889744144</v>
      </c>
      <c r="E1328" s="61">
        <v>2.3828121928030002</v>
      </c>
    </row>
    <row r="1329" spans="4:5">
      <c r="D1329" s="61">
        <v>301.7914093924</v>
      </c>
      <c r="E1329" s="61">
        <v>2.3304735451459999</v>
      </c>
    </row>
    <row r="1330" spans="4:5">
      <c r="D1330" s="61">
        <v>301.7914093924</v>
      </c>
      <c r="E1330" s="61">
        <v>2.3304735451459999</v>
      </c>
    </row>
    <row r="1331" spans="4:5">
      <c r="D1331" s="61">
        <v>302.25604746409999</v>
      </c>
      <c r="E1331" s="61">
        <v>2.4485711936440002</v>
      </c>
    </row>
    <row r="1332" spans="4:5">
      <c r="D1332" s="61">
        <v>302.2566008682</v>
      </c>
      <c r="E1332" s="61">
        <v>2.4366760464500001</v>
      </c>
    </row>
    <row r="1333" spans="4:5">
      <c r="D1333" s="61">
        <v>302.9341749976</v>
      </c>
      <c r="E1333" s="61">
        <v>2.5041342562970001</v>
      </c>
    </row>
    <row r="1334" spans="4:5">
      <c r="D1334" s="61">
        <v>302.98191440110003</v>
      </c>
      <c r="E1334" s="61">
        <v>2.5095783385989998</v>
      </c>
    </row>
    <row r="1335" spans="4:5">
      <c r="D1335" s="61">
        <v>303.40303277539999</v>
      </c>
      <c r="E1335" s="61">
        <v>2.4964436878759999</v>
      </c>
    </row>
    <row r="1336" spans="4:5">
      <c r="D1336" s="61">
        <v>303.46091884290001</v>
      </c>
      <c r="E1336" s="61">
        <v>2.4872990198079998</v>
      </c>
    </row>
    <row r="1337" spans="4:5">
      <c r="D1337" s="61">
        <v>303.66678516339999</v>
      </c>
      <c r="E1337" s="61">
        <v>2.4412516644200002</v>
      </c>
    </row>
    <row r="1338" spans="4:5">
      <c r="D1338" s="61">
        <v>303.66811333319998</v>
      </c>
      <c r="E1338" s="61">
        <v>2.4127033111520002</v>
      </c>
    </row>
    <row r="1339" spans="4:5">
      <c r="D1339" s="61">
        <v>303.67110171529998</v>
      </c>
      <c r="E1339" s="61">
        <v>2.3484695163009999</v>
      </c>
    </row>
    <row r="1340" spans="4:5">
      <c r="D1340" s="61">
        <v>303.90419551679997</v>
      </c>
      <c r="E1340" s="61">
        <v>2.390865134477</v>
      </c>
    </row>
    <row r="1341" spans="4:5">
      <c r="D1341" s="61">
        <v>304.14127382779998</v>
      </c>
      <c r="E1341" s="61">
        <v>2.347615692852</v>
      </c>
    </row>
    <row r="1342" spans="4:5">
      <c r="D1342" s="61">
        <v>304.14426220989998</v>
      </c>
      <c r="E1342" s="61">
        <v>2.283381898</v>
      </c>
    </row>
    <row r="1343" spans="4:5">
      <c r="D1343" s="61">
        <v>304.14470493319999</v>
      </c>
      <c r="E1343" s="61">
        <v>2.273865780245</v>
      </c>
    </row>
    <row r="1344" spans="4:5">
      <c r="D1344" s="61">
        <v>304.14625446460002</v>
      </c>
      <c r="E1344" s="61">
        <v>2.2405593680989999</v>
      </c>
    </row>
    <row r="1345" spans="4:5">
      <c r="D1345" s="61">
        <v>304.61841883189999</v>
      </c>
      <c r="E1345" s="61">
        <v>2.1968830147489999</v>
      </c>
    </row>
    <row r="1346" spans="4:5">
      <c r="D1346" s="61">
        <v>304.61841883189999</v>
      </c>
      <c r="E1346" s="61">
        <v>2.1968830147489999</v>
      </c>
    </row>
    <row r="1347" spans="4:5">
      <c r="D1347" s="61">
        <v>304.85582918530002</v>
      </c>
      <c r="E1347" s="61">
        <v>2.1464964848069998</v>
      </c>
    </row>
    <row r="1348" spans="4:5">
      <c r="D1348" s="61">
        <v>304.93419120409999</v>
      </c>
      <c r="E1348" s="61">
        <v>2.1463541808989999</v>
      </c>
    </row>
    <row r="1349" spans="4:5">
      <c r="D1349" s="61">
        <v>305.13048165740003</v>
      </c>
      <c r="E1349" s="61">
        <v>2.107639112567</v>
      </c>
    </row>
    <row r="1350" spans="4:5">
      <c r="D1350" s="61">
        <v>305.65635191489997</v>
      </c>
      <c r="E1350" s="61">
        <v>2.1025636716670002</v>
      </c>
    </row>
    <row r="1351" spans="4:5">
      <c r="D1351" s="61">
        <v>305.79783362270001</v>
      </c>
      <c r="E1351" s="61">
        <v>2.1091033963250001</v>
      </c>
    </row>
    <row r="1352" spans="4:5">
      <c r="D1352" s="61">
        <v>306.50408791889998</v>
      </c>
      <c r="E1352" s="61">
        <v>2.086411396201</v>
      </c>
    </row>
    <row r="1353" spans="4:5">
      <c r="D1353" s="61">
        <v>306.50408791889998</v>
      </c>
      <c r="E1353" s="61">
        <v>2.086411396201</v>
      </c>
    </row>
    <row r="1354" spans="4:5">
      <c r="D1354" s="61">
        <v>307.06699948839997</v>
      </c>
      <c r="E1354" s="61">
        <v>2.0711161890260001</v>
      </c>
    </row>
    <row r="1355" spans="4:5">
      <c r="D1355" s="61">
        <v>307.15999627820003</v>
      </c>
      <c r="E1355" s="61">
        <v>2.0932488253270001</v>
      </c>
    </row>
    <row r="1356" spans="4:5">
      <c r="D1356" s="61">
        <v>307.44243988929998</v>
      </c>
      <c r="E1356" s="61">
        <v>2.1275262792039999</v>
      </c>
    </row>
    <row r="1357" spans="4:5">
      <c r="D1357" s="61">
        <v>307.67752594550001</v>
      </c>
      <c r="E1357" s="61">
        <v>2.1270993674800001</v>
      </c>
    </row>
    <row r="1358" spans="4:5">
      <c r="D1358" s="61">
        <v>307.9116158745</v>
      </c>
      <c r="E1358" s="61">
        <v>2.148083720706</v>
      </c>
    </row>
    <row r="1359" spans="4:5">
      <c r="D1359" s="61">
        <v>308.14570580340001</v>
      </c>
      <c r="E1359" s="61">
        <v>2.1690680739319999</v>
      </c>
    </row>
    <row r="1360" spans="4:5">
      <c r="D1360" s="61">
        <v>308.37979573230001</v>
      </c>
      <c r="E1360" s="61">
        <v>2.1900524271580002</v>
      </c>
    </row>
    <row r="1361" spans="4:5">
      <c r="D1361" s="61">
        <v>308.61388566120002</v>
      </c>
      <c r="E1361" s="61">
        <v>2.2110367803840001</v>
      </c>
    </row>
    <row r="1362" spans="4:5">
      <c r="D1362" s="61">
        <v>308.84797559010002</v>
      </c>
      <c r="E1362" s="61">
        <v>2.23202113361</v>
      </c>
    </row>
    <row r="1363" spans="4:5">
      <c r="D1363" s="61">
        <v>309.0816227958</v>
      </c>
      <c r="E1363" s="61">
        <v>2.262521604592</v>
      </c>
    </row>
    <row r="1364" spans="4:5">
      <c r="D1364" s="61">
        <v>309.0816227958</v>
      </c>
      <c r="E1364" s="61">
        <v>2.262521604592</v>
      </c>
    </row>
    <row r="1365" spans="4:5">
      <c r="D1365" s="61">
        <v>309.45680863080003</v>
      </c>
      <c r="E1365" s="61">
        <v>2.2822981990070002</v>
      </c>
    </row>
    <row r="1366" spans="4:5">
      <c r="D1366" s="61">
        <v>309.45680863080003</v>
      </c>
      <c r="E1366" s="61">
        <v>2.2822981990070002</v>
      </c>
    </row>
    <row r="1367" spans="4:5">
      <c r="D1367" s="61">
        <v>310.25716375799999</v>
      </c>
      <c r="E1367" s="61">
        <v>2.2580080165299998</v>
      </c>
    </row>
    <row r="1368" spans="4:5">
      <c r="D1368" s="61">
        <v>310.25716375799999</v>
      </c>
      <c r="E1368" s="61">
        <v>2.2580080165299998</v>
      </c>
    </row>
    <row r="1369" spans="4:5">
      <c r="D1369" s="61">
        <v>310.72966016769999</v>
      </c>
      <c r="E1369" s="61">
        <v>2.2071945748639998</v>
      </c>
    </row>
    <row r="1370" spans="4:5">
      <c r="D1370" s="61">
        <v>310.72966016769999</v>
      </c>
      <c r="E1370" s="61">
        <v>2.2071945748639998</v>
      </c>
    </row>
    <row r="1371" spans="4:5">
      <c r="D1371" s="61">
        <v>311.20282066229998</v>
      </c>
      <c r="E1371" s="61">
        <v>2.142106956563</v>
      </c>
    </row>
    <row r="1372" spans="4:5">
      <c r="D1372" s="61">
        <v>311.20282066229998</v>
      </c>
      <c r="E1372" s="61">
        <v>2.142106956563</v>
      </c>
    </row>
    <row r="1373" spans="4:5">
      <c r="D1373" s="61">
        <v>311.20481291710001</v>
      </c>
      <c r="E1373" s="61">
        <v>2.0992844266619999</v>
      </c>
    </row>
    <row r="1374" spans="4:5">
      <c r="D1374" s="61">
        <v>311.20525564029998</v>
      </c>
      <c r="E1374" s="61">
        <v>2.0897683089060002</v>
      </c>
    </row>
    <row r="1375" spans="4:5">
      <c r="D1375" s="61">
        <v>311.52058528930002</v>
      </c>
      <c r="E1375" s="61">
        <v>2.0487555928119998</v>
      </c>
    </row>
    <row r="1376" spans="4:5">
      <c r="D1376" s="61">
        <v>311.67896953899998</v>
      </c>
      <c r="E1376" s="61">
        <v>2.0127855434109998</v>
      </c>
    </row>
    <row r="1377" spans="4:5">
      <c r="D1377" s="61">
        <v>311.67896953899998</v>
      </c>
      <c r="E1377" s="61">
        <v>2.0127855434109998</v>
      </c>
    </row>
    <row r="1378" spans="4:5">
      <c r="D1378" s="61">
        <v>311.68096179370002</v>
      </c>
      <c r="E1378" s="61">
        <v>1.9699630135099999</v>
      </c>
    </row>
    <row r="1379" spans="4:5">
      <c r="D1379" s="61">
        <v>311.68140451699998</v>
      </c>
      <c r="E1379" s="61">
        <v>1.960446895754</v>
      </c>
    </row>
    <row r="1380" spans="4:5">
      <c r="D1380" s="61">
        <v>312.1541222884</v>
      </c>
      <c r="E1380" s="61">
        <v>1.9048753952099999</v>
      </c>
    </row>
    <row r="1381" spans="4:5">
      <c r="D1381" s="61">
        <v>312.25904770329998</v>
      </c>
      <c r="E1381" s="61">
        <v>1.8951695389100001</v>
      </c>
    </row>
    <row r="1382" spans="4:5">
      <c r="D1382" s="61">
        <v>312.73508036520002</v>
      </c>
      <c r="E1382" s="61">
        <v>1.88062680926</v>
      </c>
    </row>
    <row r="1383" spans="4:5">
      <c r="D1383" s="61">
        <v>312.9915333532</v>
      </c>
      <c r="E1383" s="61">
        <v>1.870051074711</v>
      </c>
    </row>
    <row r="1384" spans="4:5">
      <c r="D1384" s="61">
        <v>313.09645876820002</v>
      </c>
      <c r="E1384" s="61">
        <v>1.8603452184110001</v>
      </c>
    </row>
    <row r="1385" spans="4:5">
      <c r="D1385" s="61">
        <v>313.33229191999999</v>
      </c>
      <c r="E1385" s="61">
        <v>1.843859857974</v>
      </c>
    </row>
    <row r="1386" spans="4:5">
      <c r="D1386" s="61">
        <v>313.6524361845</v>
      </c>
      <c r="E1386" s="61">
        <v>1.8397102395239999</v>
      </c>
    </row>
    <row r="1387" spans="4:5">
      <c r="D1387" s="61">
        <v>313.86028922560001</v>
      </c>
      <c r="E1387" s="61">
        <v>1.8512099330189999</v>
      </c>
    </row>
    <row r="1388" spans="4:5">
      <c r="D1388" s="61">
        <v>314.50597897850002</v>
      </c>
      <c r="E1388" s="61">
        <v>1.8791950130149999</v>
      </c>
    </row>
    <row r="1389" spans="4:5">
      <c r="D1389" s="61">
        <v>314.50642170179998</v>
      </c>
      <c r="E1389" s="61">
        <v>1.869678895259</v>
      </c>
    </row>
    <row r="1390" spans="4:5">
      <c r="D1390" s="61">
        <v>314.74006890739997</v>
      </c>
      <c r="E1390" s="61">
        <v>1.900179366241</v>
      </c>
    </row>
    <row r="1391" spans="4:5">
      <c r="D1391" s="61">
        <v>314.97316270900001</v>
      </c>
      <c r="E1391" s="61">
        <v>1.9425749844169999</v>
      </c>
    </row>
    <row r="1392" spans="4:5">
      <c r="D1392" s="61">
        <v>314.97415883629998</v>
      </c>
      <c r="E1392" s="61">
        <v>1.9211637194669999</v>
      </c>
    </row>
    <row r="1393" spans="4:5">
      <c r="D1393" s="61">
        <v>315.12922266160001</v>
      </c>
      <c r="E1393" s="61">
        <v>1.9565645532339999</v>
      </c>
    </row>
    <row r="1394" spans="4:5">
      <c r="D1394" s="61">
        <v>315.43990371619998</v>
      </c>
      <c r="E1394" s="61">
        <v>2.0154710735750001</v>
      </c>
    </row>
    <row r="1395" spans="4:5">
      <c r="D1395" s="61">
        <v>315.44034643949999</v>
      </c>
      <c r="E1395" s="61">
        <v>2.0059549558200001</v>
      </c>
    </row>
    <row r="1396" spans="4:5">
      <c r="D1396" s="61">
        <v>315.59541026469998</v>
      </c>
      <c r="E1396" s="61">
        <v>2.0413557895880001</v>
      </c>
    </row>
    <row r="1397" spans="4:5">
      <c r="D1397" s="61">
        <v>315.69156975890002</v>
      </c>
      <c r="E1397" s="61">
        <v>2.0797181866129999</v>
      </c>
    </row>
    <row r="1398" spans="4:5">
      <c r="D1398" s="61">
        <v>315.86608020379998</v>
      </c>
      <c r="E1398" s="61">
        <v>2.1181761826750001</v>
      </c>
    </row>
    <row r="1399" spans="4:5">
      <c r="D1399" s="61">
        <v>315.9055379152</v>
      </c>
      <c r="E1399" s="61">
        <v>2.1121574571230002</v>
      </c>
    </row>
    <row r="1400" spans="4:5">
      <c r="D1400" s="61">
        <v>316.1388807486</v>
      </c>
      <c r="E1400" s="61">
        <v>2.1492002590619999</v>
      </c>
    </row>
    <row r="1401" spans="4:5">
      <c r="D1401" s="61">
        <v>316.37247261390002</v>
      </c>
      <c r="E1401" s="61">
        <v>2.1808902447629999</v>
      </c>
    </row>
    <row r="1402" spans="4:5">
      <c r="D1402" s="61">
        <v>316.59173269680002</v>
      </c>
      <c r="E1402" s="61">
        <v>2.2048453289030001</v>
      </c>
    </row>
    <row r="1403" spans="4:5">
      <c r="D1403" s="61">
        <v>316.8004476648</v>
      </c>
      <c r="E1403" s="61">
        <v>2.2449361254800002</v>
      </c>
    </row>
    <row r="1404" spans="4:5">
      <c r="D1404" s="61">
        <v>316.83990537620002</v>
      </c>
      <c r="E1404" s="61">
        <v>2.2389173999279999</v>
      </c>
    </row>
    <row r="1405" spans="4:5">
      <c r="D1405" s="61">
        <v>317.07324820960002</v>
      </c>
      <c r="E1405" s="61">
        <v>2.275960201867</v>
      </c>
    </row>
    <row r="1406" spans="4:5">
      <c r="D1406" s="61">
        <v>317.43220270270001</v>
      </c>
      <c r="E1406" s="61">
        <v>2.3077793557309998</v>
      </c>
    </row>
    <row r="1407" spans="4:5">
      <c r="D1407" s="61">
        <v>317.52850608199998</v>
      </c>
      <c r="E1407" s="61">
        <v>2.314978838839</v>
      </c>
    </row>
    <row r="1408" spans="4:5">
      <c r="D1408" s="61">
        <v>318.10598324710003</v>
      </c>
      <c r="E1408" s="61">
        <v>2.3094103774480002</v>
      </c>
    </row>
    <row r="1409" spans="4:5">
      <c r="D1409" s="61">
        <v>318.10598324710003</v>
      </c>
      <c r="E1409" s="61">
        <v>2.3094103774480002</v>
      </c>
    </row>
    <row r="1410" spans="4:5">
      <c r="D1410" s="61">
        <v>318.48307279210002</v>
      </c>
      <c r="E1410" s="61">
        <v>2.2882676655140002</v>
      </c>
    </row>
    <row r="1411" spans="4:5">
      <c r="D1411" s="61">
        <v>318.48351551539997</v>
      </c>
      <c r="E1411" s="61">
        <v>2.278751547758</v>
      </c>
    </row>
    <row r="1412" spans="4:5">
      <c r="D1412" s="61">
        <v>318.71959769900002</v>
      </c>
      <c r="E1412" s="61">
        <v>2.2569133710829998</v>
      </c>
    </row>
    <row r="1413" spans="4:5">
      <c r="D1413" s="61">
        <v>318.9556798827</v>
      </c>
      <c r="E1413" s="61">
        <v>2.2350751944080001</v>
      </c>
    </row>
    <row r="1414" spans="4:5">
      <c r="D1414" s="61">
        <v>319.19076593900002</v>
      </c>
      <c r="E1414" s="61">
        <v>2.2346482826840002</v>
      </c>
    </row>
    <row r="1415" spans="4:5">
      <c r="D1415" s="61">
        <v>319.42585199519999</v>
      </c>
      <c r="E1415" s="61">
        <v>2.2342213709590002</v>
      </c>
    </row>
    <row r="1416" spans="4:5">
      <c r="D1416" s="61">
        <v>319.95936417019999</v>
      </c>
      <c r="E1416" s="61">
        <v>2.230300227167</v>
      </c>
    </row>
    <row r="1417" spans="4:5">
      <c r="D1417" s="61">
        <v>320.2529412833</v>
      </c>
      <c r="E1417" s="61">
        <v>2.2548424973690002</v>
      </c>
    </row>
    <row r="1418" spans="4:5">
      <c r="D1418" s="61">
        <v>320.36320783830001</v>
      </c>
      <c r="E1418" s="61">
        <v>2.296747518913</v>
      </c>
    </row>
    <row r="1419" spans="4:5">
      <c r="D1419" s="61">
        <v>320.36353988069999</v>
      </c>
      <c r="E1419" s="61">
        <v>2.2896104305959999</v>
      </c>
    </row>
    <row r="1420" spans="4:5">
      <c r="D1420" s="61">
        <v>320.59132100300002</v>
      </c>
      <c r="E1420" s="61">
        <v>2.4461994618420002</v>
      </c>
    </row>
    <row r="1421" spans="4:5">
      <c r="D1421" s="61">
        <v>320.59430938510002</v>
      </c>
      <c r="E1421" s="61">
        <v>2.3819656669899998</v>
      </c>
    </row>
    <row r="1422" spans="4:5">
      <c r="D1422" s="61">
        <v>320.59430938510002</v>
      </c>
      <c r="E1422" s="61">
        <v>2.3819656669899998</v>
      </c>
    </row>
    <row r="1423" spans="4:5">
      <c r="D1423" s="61">
        <v>320.5963016398</v>
      </c>
      <c r="E1423" s="61">
        <v>2.3391431370890001</v>
      </c>
    </row>
    <row r="1424" spans="4:5">
      <c r="D1424" s="61">
        <v>320.5963016398</v>
      </c>
      <c r="E1424" s="61">
        <v>2.3391431370890001</v>
      </c>
    </row>
    <row r="1425" spans="4:5">
      <c r="D1425" s="61">
        <v>320.69536097150001</v>
      </c>
      <c r="E1425" s="61">
        <v>2.4555258410529999</v>
      </c>
    </row>
    <row r="1426" spans="4:5">
      <c r="D1426" s="61">
        <v>320.8044645873</v>
      </c>
      <c r="E1426" s="61">
        <v>2.4963625016719999</v>
      </c>
    </row>
    <row r="1427" spans="4:5">
      <c r="D1427" s="61">
        <v>320.82341867719998</v>
      </c>
      <c r="E1427" s="61">
        <v>2.5100063449690002</v>
      </c>
    </row>
    <row r="1428" spans="4:5">
      <c r="D1428" s="61">
        <v>321.05651247880002</v>
      </c>
      <c r="E1428" s="61">
        <v>2.5524019631449999</v>
      </c>
    </row>
    <row r="1429" spans="4:5">
      <c r="D1429" s="61">
        <v>321.29060240770002</v>
      </c>
      <c r="E1429" s="61">
        <v>2.5733863163709998</v>
      </c>
    </row>
    <row r="1430" spans="4:5">
      <c r="D1430" s="61">
        <v>321.52469233660003</v>
      </c>
      <c r="E1430" s="61">
        <v>2.5943706695970001</v>
      </c>
    </row>
    <row r="1431" spans="4:5">
      <c r="D1431" s="61">
        <v>321.75878226560002</v>
      </c>
      <c r="E1431" s="61">
        <v>2.615355022823</v>
      </c>
    </row>
    <row r="1432" spans="4:5">
      <c r="D1432" s="61">
        <v>321.99287219450002</v>
      </c>
      <c r="E1432" s="61">
        <v>2.6363393760489999</v>
      </c>
    </row>
    <row r="1433" spans="4:5">
      <c r="D1433" s="61">
        <v>322.22496986869999</v>
      </c>
      <c r="E1433" s="61">
        <v>2.7001462591759999</v>
      </c>
    </row>
    <row r="1434" spans="4:5">
      <c r="D1434" s="61">
        <v>322.22696212340003</v>
      </c>
      <c r="E1434" s="61">
        <v>2.6573237292749998</v>
      </c>
    </row>
    <row r="1435" spans="4:5">
      <c r="D1435" s="61">
        <v>322.45905979759999</v>
      </c>
      <c r="E1435" s="61">
        <v>2.7211306124019998</v>
      </c>
    </row>
    <row r="1436" spans="4:5">
      <c r="D1436" s="61">
        <v>322.6931497265</v>
      </c>
      <c r="E1436" s="61">
        <v>2.7421149656280002</v>
      </c>
    </row>
    <row r="1437" spans="4:5">
      <c r="D1437" s="61">
        <v>322.92723965549999</v>
      </c>
      <c r="E1437" s="61">
        <v>2.7630993188540001</v>
      </c>
    </row>
    <row r="1438" spans="4:5">
      <c r="D1438" s="61">
        <v>323.16088686109998</v>
      </c>
      <c r="E1438" s="61">
        <v>2.7935997898360001</v>
      </c>
    </row>
    <row r="1439" spans="4:5">
      <c r="D1439" s="61">
        <v>323.16088686109998</v>
      </c>
      <c r="E1439" s="61">
        <v>2.7935997898360001</v>
      </c>
    </row>
    <row r="1440" spans="4:5">
      <c r="D1440" s="61">
        <v>323.7103451772</v>
      </c>
      <c r="E1440" s="61">
        <v>2.8148440301350002</v>
      </c>
    </row>
    <row r="1441" spans="4:5">
      <c r="D1441" s="61">
        <v>323.71845887170002</v>
      </c>
      <c r="E1441" s="61">
        <v>2.8088652330800001</v>
      </c>
    </row>
    <row r="1442" spans="4:5">
      <c r="D1442" s="61">
        <v>324.05445737270003</v>
      </c>
      <c r="E1442" s="61">
        <v>2.7867436605170002</v>
      </c>
    </row>
    <row r="1443" spans="4:5">
      <c r="D1443" s="61">
        <v>324.44367753540001</v>
      </c>
      <c r="E1443" s="61">
        <v>2.7294207272570001</v>
      </c>
    </row>
    <row r="1444" spans="4:5">
      <c r="D1444" s="61">
        <v>324.49614024290003</v>
      </c>
      <c r="E1444" s="61">
        <v>2.7245677991070001</v>
      </c>
    </row>
    <row r="1445" spans="4:5">
      <c r="D1445" s="61">
        <v>324.57682655880001</v>
      </c>
      <c r="E1445" s="61">
        <v>2.6744658769809999</v>
      </c>
    </row>
    <row r="1446" spans="4:5">
      <c r="D1446" s="61">
        <v>324.57682655880001</v>
      </c>
      <c r="E1446" s="61">
        <v>2.6744658769809999</v>
      </c>
    </row>
    <row r="1447" spans="4:5">
      <c r="D1447" s="61">
        <v>324.57881881349999</v>
      </c>
      <c r="E1447" s="61">
        <v>2.6316433470799998</v>
      </c>
    </row>
    <row r="1448" spans="4:5">
      <c r="D1448" s="61">
        <v>324.57881881349999</v>
      </c>
      <c r="E1448" s="61">
        <v>2.6316433470799998</v>
      </c>
    </row>
    <row r="1449" spans="4:5">
      <c r="D1449" s="61">
        <v>324.58081106819998</v>
      </c>
      <c r="E1449" s="61">
        <v>2.5888208171790001</v>
      </c>
    </row>
    <row r="1450" spans="4:5">
      <c r="D1450" s="61">
        <v>324.58081106819998</v>
      </c>
      <c r="E1450" s="61">
        <v>2.5888208171790001</v>
      </c>
    </row>
    <row r="1451" spans="4:5">
      <c r="D1451" s="61">
        <v>324.58280332300001</v>
      </c>
      <c r="E1451" s="61">
        <v>2.545998287278</v>
      </c>
    </row>
    <row r="1452" spans="4:5">
      <c r="D1452" s="61">
        <v>324.58313536539998</v>
      </c>
      <c r="E1452" s="61">
        <v>2.5388611989609999</v>
      </c>
    </row>
    <row r="1453" spans="4:5">
      <c r="D1453" s="61">
        <v>324.90548336400002</v>
      </c>
      <c r="E1453" s="61">
        <v>2.497368467806</v>
      </c>
    </row>
    <row r="1454" spans="4:5">
      <c r="D1454" s="61">
        <v>325.117272136</v>
      </c>
      <c r="E1454" s="61">
        <v>2.476802902472</v>
      </c>
    </row>
    <row r="1455" spans="4:5">
      <c r="D1455" s="61">
        <v>325.5261359301</v>
      </c>
      <c r="E1455" s="61">
        <v>2.480056845529</v>
      </c>
    </row>
    <row r="1456" spans="4:5">
      <c r="D1456" s="61">
        <v>325.5261359301</v>
      </c>
      <c r="E1456" s="61">
        <v>2.480056845529</v>
      </c>
    </row>
    <row r="1457" spans="4:5">
      <c r="D1457" s="61">
        <v>325.99630804269998</v>
      </c>
      <c r="E1457" s="61">
        <v>2.4792030220800001</v>
      </c>
    </row>
    <row r="1458" spans="4:5">
      <c r="D1458" s="61">
        <v>325.99630804269998</v>
      </c>
      <c r="E1458" s="61">
        <v>2.4792030220800001</v>
      </c>
    </row>
    <row r="1459" spans="4:5">
      <c r="D1459" s="61">
        <v>326.46648015519997</v>
      </c>
      <c r="E1459" s="61">
        <v>2.4783491986309998</v>
      </c>
    </row>
    <row r="1460" spans="4:5">
      <c r="D1460" s="61">
        <v>326.46648015519997</v>
      </c>
      <c r="E1460" s="61">
        <v>2.4783491986309998</v>
      </c>
    </row>
    <row r="1461" spans="4:5">
      <c r="D1461" s="61">
        <v>326.9356561404</v>
      </c>
      <c r="E1461" s="61">
        <v>2.4989066401320001</v>
      </c>
    </row>
    <row r="1462" spans="4:5">
      <c r="D1462" s="61">
        <v>326.9356561404</v>
      </c>
      <c r="E1462" s="61">
        <v>2.4989066401320001</v>
      </c>
    </row>
    <row r="1463" spans="4:5">
      <c r="D1463" s="61">
        <v>327.40582825299998</v>
      </c>
      <c r="E1463" s="61">
        <v>2.4980528166829998</v>
      </c>
    </row>
    <row r="1464" spans="4:5">
      <c r="D1464" s="61">
        <v>327.40582825299998</v>
      </c>
      <c r="E1464" s="61">
        <v>2.4980528166829998</v>
      </c>
    </row>
    <row r="1465" spans="4:5">
      <c r="D1465" s="61">
        <v>328.11009029450003</v>
      </c>
      <c r="E1465" s="61">
        <v>2.5181833464609999</v>
      </c>
    </row>
    <row r="1466" spans="4:5">
      <c r="D1466" s="61">
        <v>328.11009029450003</v>
      </c>
      <c r="E1466" s="61">
        <v>2.5181833464609999</v>
      </c>
    </row>
    <row r="1467" spans="4:5">
      <c r="D1467" s="61">
        <v>338.21082169549999</v>
      </c>
      <c r="E1467" s="61">
        <v>2.6711162619120001</v>
      </c>
    </row>
    <row r="1468" spans="4:5">
      <c r="D1468" s="61">
        <v>338.7854764997</v>
      </c>
      <c r="E1468" s="61">
        <v>2.6700726999189999</v>
      </c>
    </row>
    <row r="1469" spans="4:5">
      <c r="D1469" s="61">
        <v>339.15315817530001</v>
      </c>
      <c r="E1469" s="61">
        <v>2.6265860851129998</v>
      </c>
    </row>
    <row r="1470" spans="4:5">
      <c r="D1470" s="61">
        <v>339.38968308220001</v>
      </c>
      <c r="E1470" s="61">
        <v>2.595231790683</v>
      </c>
    </row>
    <row r="1471" spans="4:5">
      <c r="D1471" s="61">
        <v>339.62731479730002</v>
      </c>
      <c r="E1471" s="61">
        <v>2.5400872018620002</v>
      </c>
    </row>
    <row r="1472" spans="4:5">
      <c r="D1472" s="61">
        <v>339.86538923559999</v>
      </c>
      <c r="E1472" s="61">
        <v>2.4754264952859999</v>
      </c>
    </row>
    <row r="1473" spans="4:5">
      <c r="D1473" s="61">
        <v>339.86738149040002</v>
      </c>
      <c r="E1473" s="61">
        <v>2.4326039653849998</v>
      </c>
    </row>
    <row r="1474" spans="4:5">
      <c r="D1474" s="61">
        <v>340.10445980129998</v>
      </c>
      <c r="E1474" s="61">
        <v>2.3893545237599998</v>
      </c>
    </row>
    <row r="1475" spans="4:5">
      <c r="D1475" s="61">
        <v>340.10645205610001</v>
      </c>
      <c r="E1475" s="61">
        <v>2.3465319938590001</v>
      </c>
    </row>
    <row r="1476" spans="4:5">
      <c r="D1476" s="61">
        <v>340.1084443108</v>
      </c>
      <c r="E1476" s="61">
        <v>2.303709463958</v>
      </c>
    </row>
    <row r="1477" spans="4:5">
      <c r="D1477" s="61">
        <v>340.14692803100002</v>
      </c>
      <c r="E1477" s="61">
        <v>2.2344156705259999</v>
      </c>
    </row>
    <row r="1478" spans="4:5">
      <c r="D1478" s="61">
        <v>340.34851100380001</v>
      </c>
      <c r="E1478" s="61">
        <v>2.196226227481</v>
      </c>
    </row>
    <row r="1479" spans="4:5">
      <c r="D1479" s="61">
        <v>340.82067537109998</v>
      </c>
      <c r="E1479" s="61">
        <v>2.1525498741310001</v>
      </c>
    </row>
    <row r="1480" spans="4:5">
      <c r="D1480" s="61">
        <v>341.05775368209999</v>
      </c>
      <c r="E1480" s="61">
        <v>2.1093004325060001</v>
      </c>
    </row>
    <row r="1481" spans="4:5">
      <c r="D1481" s="61">
        <v>341.32361592320001</v>
      </c>
      <c r="E1481" s="61">
        <v>2.0789335994889999</v>
      </c>
    </row>
    <row r="1482" spans="4:5">
      <c r="D1482" s="61">
        <v>341.5050702058</v>
      </c>
      <c r="E1482" s="61">
        <v>2.0383126752440002</v>
      </c>
    </row>
    <row r="1483" spans="4:5">
      <c r="D1483" s="61">
        <v>341.8882687391</v>
      </c>
      <c r="E1483" s="61">
        <v>2.0252086550459998</v>
      </c>
    </row>
    <row r="1484" spans="4:5">
      <c r="D1484" s="61">
        <v>342.28358800770002</v>
      </c>
      <c r="E1484" s="61">
        <v>2.0342821907070001</v>
      </c>
    </row>
    <row r="1485" spans="4:5">
      <c r="D1485" s="61">
        <v>343.0449170787</v>
      </c>
      <c r="E1485" s="61">
        <v>2.0628728702650001</v>
      </c>
    </row>
    <row r="1486" spans="4:5">
      <c r="D1486" s="61">
        <v>343.79909616880002</v>
      </c>
      <c r="E1486" s="61">
        <v>2.1328681489869998</v>
      </c>
    </row>
    <row r="1487" spans="4:5">
      <c r="D1487" s="61">
        <v>344.3449739605</v>
      </c>
      <c r="E1487" s="61">
        <v>2.1889687281649999</v>
      </c>
    </row>
    <row r="1488" spans="4:5">
      <c r="D1488" s="61">
        <v>345.17249016030001</v>
      </c>
      <c r="E1488" s="61">
        <v>2.2545489369170002</v>
      </c>
    </row>
    <row r="1489" spans="4:5">
      <c r="D1489" s="61">
        <v>345.75250191610002</v>
      </c>
      <c r="E1489" s="61">
        <v>2.2506410526699998</v>
      </c>
    </row>
    <row r="1490" spans="4:5">
      <c r="D1490" s="61">
        <v>346.22367015600003</v>
      </c>
      <c r="E1490" s="61">
        <v>2.2283759642700001</v>
      </c>
    </row>
    <row r="1491" spans="4:5">
      <c r="D1491" s="61">
        <v>346.79832496030002</v>
      </c>
      <c r="E1491" s="61">
        <v>2.2273324022769998</v>
      </c>
    </row>
    <row r="1492" spans="4:5">
      <c r="D1492" s="61">
        <v>347.40253154279998</v>
      </c>
      <c r="E1492" s="61">
        <v>2.152491493041</v>
      </c>
    </row>
    <row r="1493" spans="4:5">
      <c r="D1493" s="61">
        <v>347.87558135659998</v>
      </c>
      <c r="E1493" s="61">
        <v>2.0897829041790001</v>
      </c>
    </row>
    <row r="1494" spans="4:5">
      <c r="D1494" s="61">
        <v>348.29375494340002</v>
      </c>
      <c r="E1494" s="61">
        <v>2.0608902216230001</v>
      </c>
    </row>
    <row r="1495" spans="4:5">
      <c r="D1495" s="61">
        <v>348.97364574649998</v>
      </c>
      <c r="E1495" s="61">
        <v>2.0663793845140002</v>
      </c>
    </row>
    <row r="1496" spans="4:5">
      <c r="D1496" s="61">
        <v>349.28476952440002</v>
      </c>
      <c r="E1496" s="61">
        <v>2.1157697871000001</v>
      </c>
    </row>
    <row r="1497" spans="4:5">
      <c r="D1497" s="61">
        <v>349.75294938230002</v>
      </c>
      <c r="E1497" s="61">
        <v>2.1577384935519999</v>
      </c>
    </row>
    <row r="1498" spans="4:5">
      <c r="D1498" s="61">
        <v>350.21913698539998</v>
      </c>
      <c r="E1498" s="61">
        <v>2.2425297299050002</v>
      </c>
    </row>
    <row r="1499" spans="4:5">
      <c r="D1499" s="61">
        <v>350.68532458850001</v>
      </c>
      <c r="E1499" s="61">
        <v>2.3273209662580001</v>
      </c>
    </row>
    <row r="1500" spans="4:5">
      <c r="D1500" s="61">
        <v>350.84038841379999</v>
      </c>
      <c r="E1500" s="61">
        <v>2.3627218000250001</v>
      </c>
    </row>
    <row r="1501" spans="4:5">
      <c r="D1501" s="61">
        <v>351.14951993689999</v>
      </c>
      <c r="E1501" s="61">
        <v>2.4549347325120001</v>
      </c>
    </row>
    <row r="1502" spans="4:5">
      <c r="D1502" s="61">
        <v>351.15151219159998</v>
      </c>
      <c r="E1502" s="61">
        <v>2.412112202611</v>
      </c>
    </row>
    <row r="1503" spans="4:5">
      <c r="D1503" s="61">
        <v>351.61725707149998</v>
      </c>
      <c r="E1503" s="61">
        <v>2.506419556719</v>
      </c>
    </row>
    <row r="1504" spans="4:5">
      <c r="D1504" s="61">
        <v>352.18892349359999</v>
      </c>
      <c r="E1504" s="61">
        <v>2.5696097895780001</v>
      </c>
    </row>
    <row r="1505" spans="4:5">
      <c r="D1505" s="61">
        <v>353.07104960880002</v>
      </c>
      <c r="E1505" s="61">
        <v>2.584183899064</v>
      </c>
    </row>
    <row r="1506" spans="4:5">
      <c r="D1506" s="61">
        <v>353.498388245</v>
      </c>
      <c r="E1506" s="61">
        <v>2.493488145168</v>
      </c>
    </row>
    <row r="1507" spans="4:5">
      <c r="D1507" s="61">
        <v>353.54122172130002</v>
      </c>
      <c r="E1507" s="61">
        <v>2.4149090217290001</v>
      </c>
    </row>
    <row r="1508" spans="4:5">
      <c r="D1508" s="61">
        <v>353.74100059680001</v>
      </c>
      <c r="E1508" s="61">
        <v>2.3312872315950002</v>
      </c>
    </row>
    <row r="1509" spans="4:5">
      <c r="D1509" s="61">
        <v>353.78355737110002</v>
      </c>
      <c r="E1509" s="61">
        <v>2.2586556817529999</v>
      </c>
    </row>
    <row r="1510" spans="4:5">
      <c r="D1510" s="61">
        <v>353.9829488638</v>
      </c>
      <c r="E1510" s="61">
        <v>2.1833604946560001</v>
      </c>
    </row>
    <row r="1511" spans="4:5">
      <c r="D1511" s="61">
        <v>354.69174881880002</v>
      </c>
      <c r="E1511" s="61">
        <v>2.1059508174369999</v>
      </c>
    </row>
    <row r="1512" spans="4:5">
      <c r="D1512" s="61">
        <v>355.13717191000001</v>
      </c>
      <c r="E1512" s="61">
        <v>2.107741657389</v>
      </c>
    </row>
    <row r="1513" spans="4:5">
      <c r="D1513" s="61">
        <v>355.63010078920001</v>
      </c>
      <c r="E1513" s="61">
        <v>2.1470657004399998</v>
      </c>
    </row>
    <row r="1514" spans="4:5">
      <c r="D1514" s="61">
        <v>355.96823068650002</v>
      </c>
      <c r="E1514" s="61">
        <v>2.1773764328769998</v>
      </c>
    </row>
    <row r="1515" spans="4:5">
      <c r="D1515" s="61">
        <v>356.33037832119999</v>
      </c>
      <c r="E1515" s="61">
        <v>2.252841290019</v>
      </c>
    </row>
    <row r="1516" spans="4:5">
      <c r="D1516" s="61">
        <v>356.79855817909998</v>
      </c>
      <c r="E1516" s="61">
        <v>2.2948099964709998</v>
      </c>
    </row>
    <row r="1517" spans="4:5">
      <c r="D1517" s="61">
        <v>357.26673803689999</v>
      </c>
      <c r="E1517" s="61">
        <v>2.3367787029230001</v>
      </c>
    </row>
    <row r="1518" spans="4:5">
      <c r="D1518" s="61">
        <v>357.83895786310001</v>
      </c>
      <c r="E1518" s="61">
        <v>2.3880737885859999</v>
      </c>
    </row>
    <row r="1519" spans="4:5">
      <c r="D1519" s="61">
        <v>358.20165890189998</v>
      </c>
      <c r="E1519" s="61">
        <v>2.451643498533</v>
      </c>
    </row>
    <row r="1520" spans="4:5">
      <c r="D1520" s="61">
        <v>358.77332532410003</v>
      </c>
      <c r="E1520" s="61">
        <v>2.5148337313920002</v>
      </c>
    </row>
    <row r="1521" spans="4:5">
      <c r="D1521" s="61">
        <v>359.74318654209998</v>
      </c>
      <c r="E1521" s="61">
        <v>2.5202769340679998</v>
      </c>
    </row>
    <row r="1522" spans="4:5">
      <c r="D1522" s="61">
        <v>360.30844059200001</v>
      </c>
      <c r="E1522" s="61">
        <v>2.5007465566880001</v>
      </c>
    </row>
    <row r="1523" spans="4:5">
      <c r="D1523" s="61">
        <v>360.82440689280003</v>
      </c>
      <c r="E1523" s="61">
        <v>2.4980254505469999</v>
      </c>
    </row>
    <row r="1524" spans="4:5">
      <c r="D1524" s="61">
        <v>361.2552319747</v>
      </c>
      <c r="E1524" s="61">
        <v>2.5008113232109999</v>
      </c>
    </row>
    <row r="1525" spans="4:5">
      <c r="D1525" s="61">
        <v>361.95849788880003</v>
      </c>
      <c r="E1525" s="61">
        <v>2.5423531179380001</v>
      </c>
    </row>
    <row r="1526" spans="4:5">
      <c r="D1526" s="61">
        <v>362.51447530510001</v>
      </c>
      <c r="E1526" s="61">
        <v>2.521718139051</v>
      </c>
    </row>
    <row r="1527" spans="4:5">
      <c r="D1527" s="61">
        <v>363.13592042490001</v>
      </c>
      <c r="E1527" s="61">
        <v>2.4973960294149999</v>
      </c>
    </row>
  </sheetData>
  <sortState xmlns:xlrd2="http://schemas.microsoft.com/office/spreadsheetml/2017/richdata2" ref="D2:E1528">
    <sortCondition ref="D2:D1528"/>
  </sortState>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D9CD2-D75E-44F5-BEA1-F0EF56737FC1}">
  <dimension ref="A1:I395"/>
  <sheetViews>
    <sheetView workbookViewId="0">
      <selection activeCell="G3" sqref="G3"/>
    </sheetView>
  </sheetViews>
  <sheetFormatPr defaultRowHeight="15"/>
  <cols>
    <col min="1" max="5" width="9.140625" style="61"/>
    <col min="8" max="8" width="11.5703125" customWidth="1"/>
    <col min="9" max="9" width="12" customWidth="1"/>
  </cols>
  <sheetData>
    <row r="1" spans="1:9">
      <c r="A1" s="61" t="s">
        <v>332</v>
      </c>
      <c r="B1" s="61" t="s">
        <v>230</v>
      </c>
      <c r="D1" s="61" t="s">
        <v>332</v>
      </c>
      <c r="E1" s="61" t="s">
        <v>231</v>
      </c>
      <c r="H1" t="s">
        <v>230</v>
      </c>
      <c r="I1" t="s">
        <v>231</v>
      </c>
    </row>
    <row r="2" spans="1:9">
      <c r="A2" s="61">
        <v>2016.5826942579999</v>
      </c>
      <c r="B2" s="61">
        <v>15047.61663563</v>
      </c>
      <c r="D2" s="61">
        <v>2014.687914136</v>
      </c>
      <c r="E2" s="61">
        <v>8398.9018163069995</v>
      </c>
      <c r="G2" s="61">
        <v>2013</v>
      </c>
      <c r="H2" s="61">
        <v>12340</v>
      </c>
      <c r="I2" s="61">
        <v>7974</v>
      </c>
    </row>
    <row r="3" spans="1:9">
      <c r="A3" s="61">
        <v>2016.496864852</v>
      </c>
      <c r="B3" s="61">
        <v>14971.672242299999</v>
      </c>
      <c r="D3" s="61">
        <v>2014.3062885070001</v>
      </c>
      <c r="E3" s="61">
        <v>8361.3252993440001</v>
      </c>
    </row>
    <row r="4" spans="1:9">
      <c r="A4" s="61">
        <v>2016.456389659</v>
      </c>
      <c r="B4" s="61">
        <v>14929.31222598</v>
      </c>
      <c r="D4" s="61">
        <v>2013.754236468</v>
      </c>
      <c r="E4" s="61">
        <v>8299.1398088339993</v>
      </c>
    </row>
    <row r="5" spans="1:9">
      <c r="A5" s="61">
        <v>2016.3747459210001</v>
      </c>
      <c r="B5" s="61">
        <v>14823.85565743</v>
      </c>
      <c r="D5" s="61">
        <v>2013.297627656</v>
      </c>
      <c r="E5" s="61">
        <v>8222.4008475400005</v>
      </c>
    </row>
    <row r="6" spans="1:9">
      <c r="A6" s="61">
        <v>2016.2896946420001</v>
      </c>
      <c r="B6" s="61">
        <v>14730.476497379999</v>
      </c>
      <c r="D6" s="61">
        <v>2013.1189167590001</v>
      </c>
      <c r="E6" s="61">
        <v>8032.9685888009999</v>
      </c>
    </row>
    <row r="7" spans="1:9">
      <c r="A7" s="61">
        <v>2016.2586824699999</v>
      </c>
      <c r="B7" s="61">
        <v>14688.44615779</v>
      </c>
      <c r="D7" s="61">
        <v>2013.0377235200001</v>
      </c>
      <c r="E7" s="61">
        <v>7974.2069694849997</v>
      </c>
    </row>
    <row r="8" spans="1:9">
      <c r="A8" s="61">
        <v>2016.1854675239999</v>
      </c>
      <c r="B8" s="61">
        <v>14609.986062170001</v>
      </c>
      <c r="D8" s="61">
        <v>2012.6926097210001</v>
      </c>
      <c r="E8" s="61">
        <v>7763.8216519119997</v>
      </c>
    </row>
    <row r="9" spans="1:9">
      <c r="A9" s="61">
        <v>2016.114552453</v>
      </c>
      <c r="B9" s="61">
        <v>14545.30711107</v>
      </c>
      <c r="D9" s="61">
        <v>2012.5731900139999</v>
      </c>
      <c r="E9" s="61">
        <v>7725.0300548380001</v>
      </c>
    </row>
    <row r="10" spans="1:9">
      <c r="A10" s="61">
        <v>2016.06110575</v>
      </c>
      <c r="B10" s="61">
        <v>14481.316846289999</v>
      </c>
      <c r="D10" s="61">
        <v>2012.373391868</v>
      </c>
      <c r="E10" s="61">
        <v>7669.9255248899999</v>
      </c>
    </row>
    <row r="11" spans="1:9">
      <c r="A11" s="61">
        <v>2015.9489467210001</v>
      </c>
      <c r="B11" s="61">
        <v>14361.27564464</v>
      </c>
      <c r="D11" s="61">
        <v>2012.282985135</v>
      </c>
      <c r="E11" s="61">
        <v>7636.516030105</v>
      </c>
    </row>
    <row r="12" spans="1:9">
      <c r="A12" s="61">
        <v>2015.8780316489999</v>
      </c>
      <c r="B12" s="61">
        <v>14296.596693539999</v>
      </c>
      <c r="D12" s="61">
        <v>2012.2206323180001</v>
      </c>
      <c r="E12" s="61">
        <v>7601.8220675439998</v>
      </c>
    </row>
    <row r="13" spans="1:9">
      <c r="A13" s="61">
        <v>2015.827987121</v>
      </c>
      <c r="B13" s="61">
        <v>14236.709394019999</v>
      </c>
      <c r="D13" s="61">
        <v>2011.7912147449999</v>
      </c>
      <c r="E13" s="61">
        <v>7489.4140285519998</v>
      </c>
    </row>
    <row r="14" spans="1:9">
      <c r="A14" s="61">
        <v>2015.7312728540001</v>
      </c>
      <c r="B14" s="61">
        <v>14122.322643850001</v>
      </c>
      <c r="D14" s="61">
        <v>2011.6996017050001</v>
      </c>
      <c r="E14" s="61">
        <v>7430.6567217729998</v>
      </c>
    </row>
    <row r="15" spans="1:9">
      <c r="A15" s="61">
        <v>2015.5905698250001</v>
      </c>
      <c r="B15" s="61">
        <v>13975.55698548</v>
      </c>
      <c r="D15" s="61">
        <v>2011.6129539399999</v>
      </c>
      <c r="E15" s="61">
        <v>7399.3563542299999</v>
      </c>
    </row>
    <row r="16" spans="1:9">
      <c r="A16" s="61">
        <v>2015.552558438</v>
      </c>
      <c r="B16" s="61">
        <v>13940.496879140001</v>
      </c>
      <c r="D16" s="61">
        <v>2011.480196898</v>
      </c>
      <c r="E16" s="61">
        <v>7362.0805124870003</v>
      </c>
    </row>
    <row r="17" spans="1:5">
      <c r="A17" s="61">
        <v>2015.460794676</v>
      </c>
      <c r="B17" s="61">
        <v>13853.75002163</v>
      </c>
      <c r="D17" s="61">
        <v>2011.3363810129999</v>
      </c>
      <c r="E17" s="61">
        <v>7315.5078036479999</v>
      </c>
    </row>
    <row r="18" spans="1:5">
      <c r="A18" s="61">
        <v>2015.330047188</v>
      </c>
      <c r="B18" s="61">
        <v>13709.6555376</v>
      </c>
      <c r="D18" s="61">
        <v>2011.2789508769999</v>
      </c>
      <c r="E18" s="61">
        <v>7284.2518658890003</v>
      </c>
    </row>
    <row r="19" spans="1:5">
      <c r="A19" s="61">
        <v>2015.298511081</v>
      </c>
      <c r="B19" s="61">
        <v>13676.494148600001</v>
      </c>
      <c r="D19" s="61">
        <v>2010.71995627</v>
      </c>
      <c r="E19" s="61">
        <v>7012.2331699389997</v>
      </c>
    </row>
    <row r="20" spans="1:5">
      <c r="A20" s="61">
        <v>2015.2512206440001</v>
      </c>
      <c r="B20" s="61">
        <v>13630.06345648</v>
      </c>
      <c r="D20" s="61">
        <v>2011.6825259960001</v>
      </c>
      <c r="E20" s="61">
        <v>7422.4872779179996</v>
      </c>
    </row>
    <row r="21" spans="1:5">
      <c r="A21" s="61">
        <v>2015.1803055729999</v>
      </c>
      <c r="B21" s="61">
        <v>13565.38450538</v>
      </c>
      <c r="D21" s="61">
        <v>2011.2992131169999</v>
      </c>
      <c r="E21" s="61">
        <v>7298.1934278560002</v>
      </c>
    </row>
    <row r="22" spans="1:5">
      <c r="A22" s="61">
        <v>2015.109390502</v>
      </c>
      <c r="B22" s="61">
        <v>13500.70555427</v>
      </c>
      <c r="D22" s="61">
        <v>2011.25881609</v>
      </c>
      <c r="E22" s="61">
        <v>7272.3131048229998</v>
      </c>
    </row>
    <row r="23" spans="1:5">
      <c r="A23" s="61">
        <v>2015.055943799</v>
      </c>
      <c r="B23" s="61">
        <v>13436.7152895</v>
      </c>
      <c r="D23" s="61">
        <v>2010.7201710029999</v>
      </c>
      <c r="E23" s="61">
        <v>7011.1986912920001</v>
      </c>
    </row>
    <row r="24" spans="1:5">
      <c r="A24" s="61">
        <v>2014.9437847700001</v>
      </c>
      <c r="B24" s="61">
        <v>13316.67408785</v>
      </c>
      <c r="D24" s="61">
        <v>2010.2113418060001</v>
      </c>
      <c r="E24" s="61">
        <v>6823.4371516210003</v>
      </c>
    </row>
    <row r="25" spans="1:5">
      <c r="A25" s="61">
        <v>2014.884706031</v>
      </c>
      <c r="B25" s="61">
        <v>13266.91420116</v>
      </c>
      <c r="D25" s="61">
        <v>2009.7889761450001</v>
      </c>
      <c r="E25" s="61">
        <v>6798.7253386450002</v>
      </c>
    </row>
    <row r="26" spans="1:5">
      <c r="A26" s="61">
        <v>2014.825627293</v>
      </c>
      <c r="B26" s="61">
        <v>13217.15431448</v>
      </c>
      <c r="D26" s="61">
        <v>2009.750840787</v>
      </c>
      <c r="E26" s="61">
        <v>6771.1029402300001</v>
      </c>
    </row>
    <row r="27" spans="1:5">
      <c r="A27" s="61">
        <v>2014.749434475</v>
      </c>
      <c r="B27" s="61">
        <v>13141.70542885</v>
      </c>
      <c r="D27" s="61">
        <v>2010.212282301</v>
      </c>
      <c r="E27" s="61">
        <v>6821.1273830110003</v>
      </c>
    </row>
    <row r="28" spans="1:5">
      <c r="A28" s="61">
        <v>2014.6948227410001</v>
      </c>
      <c r="B28" s="61">
        <v>13077.869419049999</v>
      </c>
      <c r="D28" s="61">
        <v>2009.754765872</v>
      </c>
      <c r="E28" s="61">
        <v>6739.284792292</v>
      </c>
    </row>
    <row r="29" spans="1:5">
      <c r="A29" s="61">
        <v>2014.5826013559999</v>
      </c>
      <c r="B29" s="61">
        <v>12987.816723440001</v>
      </c>
      <c r="D29" s="61">
        <v>2009.1966939030001</v>
      </c>
      <c r="E29" s="61">
        <v>6694.1974218839996</v>
      </c>
    </row>
    <row r="30" spans="1:5">
      <c r="A30" s="61">
        <v>2014.50108677</v>
      </c>
      <c r="B30" s="61">
        <v>12939.84575957</v>
      </c>
      <c r="D30" s="61">
        <v>2008.9403968669999</v>
      </c>
      <c r="E30" s="61">
        <v>6602.0714179570004</v>
      </c>
    </row>
    <row r="31" spans="1:5">
      <c r="A31" s="61">
        <v>2014.4418372959999</v>
      </c>
      <c r="B31" s="61">
        <v>12911.72096423</v>
      </c>
      <c r="D31" s="61">
        <v>2008.722091028</v>
      </c>
      <c r="E31" s="61">
        <v>6613.685926137</v>
      </c>
    </row>
    <row r="32" spans="1:5">
      <c r="A32" s="61">
        <v>2014.3712770760001</v>
      </c>
      <c r="B32" s="61">
        <v>12885.736802519999</v>
      </c>
      <c r="D32" s="61">
        <v>2008.5491435839999</v>
      </c>
      <c r="E32" s="61">
        <v>6560.6790256349996</v>
      </c>
    </row>
    <row r="33" spans="1:5">
      <c r="A33" s="61">
        <v>2014.232850032</v>
      </c>
      <c r="B33" s="61">
        <v>12831.311197909999</v>
      </c>
      <c r="D33" s="61">
        <v>2008.270351381</v>
      </c>
      <c r="E33" s="61">
        <v>6460.7812955560003</v>
      </c>
    </row>
    <row r="34" spans="1:5">
      <c r="A34" s="61">
        <v>2014.172292365</v>
      </c>
      <c r="B34" s="61">
        <v>12805.20172248</v>
      </c>
      <c r="D34" s="61">
        <v>2008.2105154200001</v>
      </c>
      <c r="E34" s="61">
        <v>6428.1556810290003</v>
      </c>
    </row>
    <row r="35" spans="1:5">
      <c r="A35" s="61">
        <v>2014.087863535</v>
      </c>
      <c r="B35" s="61">
        <v>12769.00377867</v>
      </c>
      <c r="D35" s="61">
        <v>2008.2644899669999</v>
      </c>
      <c r="E35" s="61">
        <v>6457.7903638369999</v>
      </c>
    </row>
    <row r="36" spans="1:5">
      <c r="A36" s="61">
        <v>2014.0092291159999</v>
      </c>
      <c r="B36" s="61">
        <v>12735.77117695</v>
      </c>
      <c r="D36" s="61">
        <v>2007.938528504</v>
      </c>
      <c r="E36" s="61">
        <v>6352.2037937630002</v>
      </c>
    </row>
    <row r="37" spans="1:5">
      <c r="A37" s="61">
        <v>2013.9262204009999</v>
      </c>
      <c r="B37" s="61">
        <v>12704.01025175</v>
      </c>
      <c r="D37" s="61">
        <v>2007.8205768769999</v>
      </c>
      <c r="E37" s="61">
        <v>6302.3548911810003</v>
      </c>
    </row>
    <row r="38" spans="1:5">
      <c r="A38" s="61">
        <v>2013.8553556490001</v>
      </c>
      <c r="B38" s="61">
        <v>12679.65914055</v>
      </c>
      <c r="D38" s="61">
        <v>2007.6665425199999</v>
      </c>
      <c r="E38" s="61">
        <v>6292.5426688030002</v>
      </c>
    </row>
    <row r="39" spans="1:5">
      <c r="A39" s="61">
        <v>2013.7283212740001</v>
      </c>
      <c r="B39" s="61">
        <v>12639.39174709</v>
      </c>
      <c r="D39" s="61">
        <v>2007.2281419779999</v>
      </c>
      <c r="E39" s="61">
        <v>6102.0984620469999</v>
      </c>
    </row>
    <row r="40" spans="1:5">
      <c r="A40" s="61">
        <v>2013.3653585980001</v>
      </c>
      <c r="B40" s="61">
        <v>12518.96723622</v>
      </c>
      <c r="D40" s="61">
        <v>2006.738852811</v>
      </c>
      <c r="E40" s="61">
        <v>5937.110601202</v>
      </c>
    </row>
    <row r="41" spans="1:5">
      <c r="A41" s="61">
        <v>2013.2918066960001</v>
      </c>
      <c r="B41" s="61">
        <v>12477.58215591</v>
      </c>
      <c r="D41" s="61">
        <v>2006.688816264</v>
      </c>
      <c r="E41" s="61">
        <v>5927.0606117079997</v>
      </c>
    </row>
    <row r="42" spans="1:5">
      <c r="A42" s="61">
        <v>2013.178435214</v>
      </c>
      <c r="B42" s="61">
        <v>12411.104483180001</v>
      </c>
      <c r="D42" s="61">
        <v>2007.2277513209999</v>
      </c>
      <c r="E42" s="61">
        <v>6102.539387459</v>
      </c>
    </row>
    <row r="43" spans="1:5">
      <c r="A43" s="61">
        <v>2013.104330052</v>
      </c>
      <c r="B43" s="61">
        <v>12377.14943974</v>
      </c>
      <c r="D43" s="61">
        <v>2006.9951213320001</v>
      </c>
      <c r="E43" s="61">
        <v>6003.0834438920001</v>
      </c>
    </row>
    <row r="44" spans="1:5">
      <c r="A44" s="61">
        <v>2013.030741799</v>
      </c>
      <c r="B44" s="61">
        <v>12340.14661442</v>
      </c>
      <c r="D44" s="61">
        <v>2006.738852811</v>
      </c>
      <c r="E44" s="61">
        <v>5937.110601202</v>
      </c>
    </row>
    <row r="45" spans="1:5">
      <c r="A45" s="61">
        <v>2012.9168713480001</v>
      </c>
      <c r="B45" s="61">
        <v>12285.27358865</v>
      </c>
      <c r="D45" s="61">
        <v>2006.6888176929999</v>
      </c>
      <c r="E45" s="61">
        <v>5927.4055483109996</v>
      </c>
    </row>
    <row r="46" spans="1:5">
      <c r="A46" s="61">
        <v>2012.8105548230001</v>
      </c>
      <c r="B46" s="61">
        <v>12242.14498171</v>
      </c>
      <c r="D46" s="61">
        <v>2006.5942779950001</v>
      </c>
      <c r="E46" s="61">
        <v>5900.6145129739998</v>
      </c>
    </row>
    <row r="47" spans="1:5">
      <c r="A47" s="61">
        <v>2012.727870105</v>
      </c>
      <c r="B47" s="61">
        <v>12209.6819966</v>
      </c>
      <c r="D47" s="61">
        <v>2006.1892739079999</v>
      </c>
      <c r="E47" s="61">
        <v>5724.8157601370003</v>
      </c>
    </row>
    <row r="48" spans="1:5">
      <c r="A48" s="61">
        <v>2012.8105548230001</v>
      </c>
      <c r="B48" s="61">
        <v>12242.14498171</v>
      </c>
      <c r="D48" s="61">
        <v>2005.6451808700001</v>
      </c>
      <c r="E48" s="61">
        <v>5571.6554338989999</v>
      </c>
    </row>
    <row r="49" spans="1:5">
      <c r="A49" s="61">
        <v>2012.7222203460001</v>
      </c>
      <c r="B49" s="61">
        <v>12206.14209736</v>
      </c>
      <c r="D49" s="61">
        <v>2006.187578539</v>
      </c>
      <c r="E49" s="61">
        <v>5726.4393162469996</v>
      </c>
    </row>
    <row r="50" spans="1:5">
      <c r="A50" s="61">
        <v>2012.3159223919999</v>
      </c>
      <c r="B50" s="61">
        <v>12020.43836518</v>
      </c>
      <c r="D50" s="61">
        <v>2005.9339683820001</v>
      </c>
      <c r="E50" s="61">
        <v>5653.7850622260003</v>
      </c>
    </row>
    <row r="51" spans="1:5">
      <c r="A51" s="61">
        <v>2012.2584914280001</v>
      </c>
      <c r="B51" s="61">
        <v>11979.314186240001</v>
      </c>
      <c r="D51" s="61">
        <v>2005.816016754</v>
      </c>
      <c r="E51" s="61">
        <v>5603.9361596440003</v>
      </c>
    </row>
    <row r="52" spans="1:5">
      <c r="A52" s="61">
        <v>2012.1894905910001</v>
      </c>
      <c r="B52" s="61">
        <v>11931.19498264</v>
      </c>
      <c r="D52" s="61">
        <v>2005.6451808700001</v>
      </c>
      <c r="E52" s="61">
        <v>5571.6554338989999</v>
      </c>
    </row>
    <row r="53" spans="1:5">
      <c r="A53" s="61">
        <v>2012.13449984</v>
      </c>
      <c r="B53" s="61">
        <v>11895.435760050001</v>
      </c>
      <c r="D53" s="61">
        <v>2005.596792244</v>
      </c>
      <c r="E53" s="61">
        <v>5559.7861983789999</v>
      </c>
    </row>
    <row r="54" spans="1:5">
      <c r="A54" s="61">
        <v>2012.091868212</v>
      </c>
      <c r="B54" s="61">
        <v>11868.26930915</v>
      </c>
      <c r="D54" s="61">
        <v>2005.1756612950001</v>
      </c>
      <c r="E54" s="61">
        <v>5431.5678589669997</v>
      </c>
    </row>
    <row r="55" spans="1:5">
      <c r="A55" s="61">
        <v>2012.0414483760001</v>
      </c>
      <c r="B55" s="61">
        <v>11836.20286867</v>
      </c>
      <c r="D55" s="61">
        <v>2005.127328284</v>
      </c>
      <c r="E55" s="61">
        <v>5417.5955897020003</v>
      </c>
    </row>
    <row r="56" spans="1:5">
      <c r="A56" s="61">
        <v>2011.9978330829999</v>
      </c>
      <c r="B56" s="61">
        <v>11808.44361428</v>
      </c>
      <c r="D56" s="61">
        <v>2004.65631011</v>
      </c>
      <c r="E56" s="61">
        <v>5295.5975413610004</v>
      </c>
    </row>
    <row r="57" spans="1:5">
      <c r="A57" s="61">
        <v>2011.8564926910001</v>
      </c>
      <c r="B57" s="61">
        <v>11738.070242039999</v>
      </c>
      <c r="D57" s="61">
        <v>2005.156887112</v>
      </c>
      <c r="E57" s="61">
        <v>5426.4966630409999</v>
      </c>
    </row>
    <row r="58" spans="1:5">
      <c r="A58" s="61">
        <v>2011.6971340939999</v>
      </c>
      <c r="B58" s="61">
        <v>11639.08396837</v>
      </c>
      <c r="D58" s="61">
        <v>2004.9318941700001</v>
      </c>
      <c r="E58" s="61">
        <v>5354.2465672449998</v>
      </c>
    </row>
    <row r="59" spans="1:5">
      <c r="A59" s="61">
        <v>2011.3760555819999</v>
      </c>
      <c r="B59" s="61">
        <v>11443.25271578</v>
      </c>
      <c r="D59" s="61">
        <v>2004.65631011</v>
      </c>
      <c r="E59" s="61">
        <v>5295.5975413610004</v>
      </c>
    </row>
    <row r="60" spans="1:5">
      <c r="A60" s="61">
        <v>2011.342131379</v>
      </c>
      <c r="B60" s="61">
        <v>11408.84595198</v>
      </c>
      <c r="D60" s="61">
        <v>2004.5046347269999</v>
      </c>
      <c r="E60" s="61">
        <v>5249.6028162769999</v>
      </c>
    </row>
    <row r="61" spans="1:5">
      <c r="A61" s="61">
        <v>2011.1988583310001</v>
      </c>
      <c r="B61" s="61">
        <v>11269.55175619</v>
      </c>
      <c r="D61" s="61">
        <v>2004.202769946</v>
      </c>
      <c r="E61" s="61">
        <v>5163.1965581590002</v>
      </c>
    </row>
    <row r="62" spans="1:5">
      <c r="A62" s="61">
        <v>2011.1673222239999</v>
      </c>
      <c r="B62" s="61">
        <v>11236.390367190001</v>
      </c>
      <c r="D62" s="61">
        <v>2004.1429339849999</v>
      </c>
      <c r="E62" s="61">
        <v>5130.5709436320003</v>
      </c>
    </row>
    <row r="63" spans="1:5">
      <c r="A63" s="61">
        <v>2011.120031787</v>
      </c>
      <c r="B63" s="61">
        <v>11189.95967507</v>
      </c>
      <c r="D63" s="61">
        <v>2004.196908532</v>
      </c>
      <c r="E63" s="61">
        <v>5160.2056264390003</v>
      </c>
    </row>
    <row r="64" spans="1:5">
      <c r="A64" s="61">
        <v>2011.0491167160001</v>
      </c>
      <c r="B64" s="61">
        <v>11125.28072397</v>
      </c>
      <c r="D64" s="61">
        <v>2003.929819959</v>
      </c>
      <c r="E64" s="61">
        <v>5054.7080722629998</v>
      </c>
    </row>
    <row r="65" spans="1:5">
      <c r="A65" s="61">
        <v>2010.9900379769999</v>
      </c>
      <c r="B65" s="61">
        <v>11075.52083729</v>
      </c>
      <c r="D65" s="61">
        <v>2003.8118683309999</v>
      </c>
      <c r="E65" s="61">
        <v>5004.8591696809999</v>
      </c>
    </row>
    <row r="66" spans="1:5">
      <c r="A66" s="61">
        <v>2010.930959239</v>
      </c>
      <c r="B66" s="61">
        <v>11025.760950600001</v>
      </c>
      <c r="D66" s="61">
        <v>2003.660779089</v>
      </c>
      <c r="E66" s="61">
        <v>4995.4061900320003</v>
      </c>
    </row>
    <row r="67" spans="1:5">
      <c r="A67" s="61">
        <v>2010.8600853380001</v>
      </c>
      <c r="B67" s="61">
        <v>10971.01617366</v>
      </c>
      <c r="D67" s="61">
        <v>2003.5924446859999</v>
      </c>
      <c r="E67" s="61">
        <v>4983.9158080630004</v>
      </c>
    </row>
    <row r="68" spans="1:5">
      <c r="A68" s="61">
        <v>2010.812829209</v>
      </c>
      <c r="B68" s="61">
        <v>10932.863960000001</v>
      </c>
      <c r="D68" s="61">
        <v>2003.1343416100001</v>
      </c>
      <c r="E68" s="61">
        <v>4809.6316692190003</v>
      </c>
    </row>
    <row r="69" spans="1:5">
      <c r="A69" s="61">
        <v>2010.7453126109999</v>
      </c>
      <c r="B69" s="61">
        <v>10876.46857399</v>
      </c>
      <c r="D69" s="61">
        <v>2002.6387752860001</v>
      </c>
      <c r="E69" s="61">
        <v>4734.6018946349996</v>
      </c>
    </row>
    <row r="70" spans="1:5">
      <c r="A70" s="61">
        <v>2010.657692517</v>
      </c>
      <c r="B70" s="61">
        <v>10808.253872990001</v>
      </c>
      <c r="D70" s="61">
        <v>2003.1334737550001</v>
      </c>
      <c r="E70" s="61">
        <v>4810.3651286109998</v>
      </c>
    </row>
    <row r="71" spans="1:5">
      <c r="A71" s="61">
        <v>2010.5624933080001</v>
      </c>
      <c r="B71" s="61">
        <v>10732.55204228</v>
      </c>
      <c r="D71" s="61">
        <v>2002.868872858</v>
      </c>
      <c r="E71" s="61">
        <v>4755.0805613849998</v>
      </c>
    </row>
    <row r="72" spans="1:5">
      <c r="A72" s="61">
        <v>2010.653849607</v>
      </c>
      <c r="B72" s="61">
        <v>10804.704645059999</v>
      </c>
      <c r="D72" s="61">
        <v>2002.6387752860001</v>
      </c>
      <c r="E72" s="61">
        <v>4734.6018946349996</v>
      </c>
    </row>
    <row r="73" spans="1:5">
      <c r="A73" s="61">
        <v>2010.510518669</v>
      </c>
      <c r="B73" s="61">
        <v>10693.91292178</v>
      </c>
      <c r="D73" s="61">
        <v>2002.131573443</v>
      </c>
      <c r="E73" s="61">
        <v>4621.6209759000003</v>
      </c>
    </row>
    <row r="74" spans="1:5">
      <c r="A74" s="61">
        <v>2010.446007194</v>
      </c>
      <c r="B74" s="61">
        <v>10650.51168342</v>
      </c>
      <c r="D74" s="61">
        <v>2001.705309899</v>
      </c>
      <c r="E74" s="61">
        <v>4554.6390142600003</v>
      </c>
    </row>
    <row r="75" spans="1:5">
      <c r="A75" s="61">
        <v>2010.378116824</v>
      </c>
      <c r="B75" s="61">
        <v>10607.240801329999</v>
      </c>
      <c r="D75" s="61">
        <v>2001.644113548</v>
      </c>
      <c r="E75" s="61">
        <v>4564.672774953</v>
      </c>
    </row>
    <row r="76" spans="1:5">
      <c r="A76" s="61">
        <v>2010.317547591</v>
      </c>
      <c r="B76" s="61">
        <v>10567.74934532</v>
      </c>
      <c r="D76" s="61">
        <v>2001.1231781229999</v>
      </c>
      <c r="E76" s="61">
        <v>4427.1740977270001</v>
      </c>
    </row>
    <row r="77" spans="1:5">
      <c r="A77" s="61">
        <v>2010.2520290580001</v>
      </c>
      <c r="B77" s="61">
        <v>10518.888049020001</v>
      </c>
      <c r="D77" s="61">
        <v>2000.583300556</v>
      </c>
      <c r="E77" s="61">
        <v>4338.6043175860004</v>
      </c>
    </row>
    <row r="78" spans="1:5">
      <c r="A78" s="61">
        <v>2010.16559861</v>
      </c>
      <c r="B78" s="61">
        <v>10457.72860812</v>
      </c>
      <c r="D78" s="61">
        <v>2001.1220381959999</v>
      </c>
      <c r="E78" s="61">
        <v>4428.088589344</v>
      </c>
    </row>
    <row r="79" spans="1:5">
      <c r="A79" s="61">
        <v>2010.0451898609999</v>
      </c>
      <c r="B79" s="61">
        <v>10378.704391900001</v>
      </c>
      <c r="D79" s="61">
        <v>2000.747802053</v>
      </c>
      <c r="E79" s="61">
        <v>4354.5090227769997</v>
      </c>
    </row>
    <row r="80" spans="1:5">
      <c r="A80" s="61">
        <v>2009.963727588</v>
      </c>
      <c r="B80" s="61">
        <v>10314.21645408</v>
      </c>
      <c r="D80" s="61">
        <v>2000.583300556</v>
      </c>
      <c r="E80" s="61">
        <v>4338.6043175860004</v>
      </c>
    </row>
    <row r="81" spans="1:5">
      <c r="A81" s="61">
        <v>2009.887337546</v>
      </c>
      <c r="B81" s="61">
        <v>10267.749976040001</v>
      </c>
      <c r="D81" s="61">
        <v>2000.0960987880001</v>
      </c>
      <c r="E81" s="61">
        <v>4223.1110778230004</v>
      </c>
    </row>
    <row r="82" spans="1:5">
      <c r="A82" s="61">
        <v>2009.8238861100001</v>
      </c>
      <c r="B82" s="61">
        <v>10231.59196281</v>
      </c>
      <c r="D82" s="61">
        <v>1999.685961743</v>
      </c>
      <c r="E82" s="61">
        <v>4183.7351255530002</v>
      </c>
    </row>
    <row r="83" spans="1:5">
      <c r="A83" s="61">
        <v>2009.7055027869999</v>
      </c>
      <c r="B83" s="61">
        <v>10144.795598500001</v>
      </c>
      <c r="D83" s="61">
        <v>1999.6172702710001</v>
      </c>
      <c r="E83" s="61">
        <v>4185.9060205919995</v>
      </c>
    </row>
    <row r="84" spans="1:5">
      <c r="A84" s="61">
        <v>2009.874435038</v>
      </c>
      <c r="B84" s="61">
        <v>10260.04499957</v>
      </c>
      <c r="D84" s="61">
        <v>2000.0955792919999</v>
      </c>
      <c r="E84" s="61">
        <v>4223.8450639359999</v>
      </c>
    </row>
    <row r="85" spans="1:5">
      <c r="A85" s="61">
        <v>2009.7055027869999</v>
      </c>
      <c r="B85" s="61">
        <v>10144.795598500001</v>
      </c>
      <c r="D85" s="61">
        <v>1999.7006399909999</v>
      </c>
      <c r="E85" s="61">
        <v>4184.873652368</v>
      </c>
    </row>
    <row r="86" spans="1:5">
      <c r="A86" s="61">
        <v>2009.663987077</v>
      </c>
      <c r="B86" s="61">
        <v>10112.10830007</v>
      </c>
      <c r="D86" s="61">
        <v>1999.6172702710001</v>
      </c>
      <c r="E86" s="61">
        <v>4185.9060205919995</v>
      </c>
    </row>
    <row r="87" spans="1:5">
      <c r="A87" s="61">
        <v>2009.309604674</v>
      </c>
      <c r="B87" s="61">
        <v>9982.7112376210007</v>
      </c>
      <c r="D87" s="61">
        <v>1999.537730814</v>
      </c>
      <c r="E87" s="61">
        <v>4185.4213866099999</v>
      </c>
    </row>
    <row r="88" spans="1:5">
      <c r="A88" s="61">
        <v>2009.230284949</v>
      </c>
      <c r="B88" s="61">
        <v>9961.6882789360006</v>
      </c>
      <c r="D88" s="61">
        <v>1999.069495858</v>
      </c>
      <c r="E88" s="61">
        <v>4084.206557941</v>
      </c>
    </row>
    <row r="89" spans="1:5">
      <c r="A89" s="61">
        <v>2009.1677144719999</v>
      </c>
      <c r="B89" s="61">
        <v>9948.7867492389996</v>
      </c>
      <c r="D89" s="61">
        <v>1999.0158096350001</v>
      </c>
      <c r="E89" s="61">
        <v>4062.4409750479999</v>
      </c>
    </row>
    <row r="90" spans="1:5">
      <c r="A90" s="61">
        <v>2009.0129844630001</v>
      </c>
      <c r="B90" s="61">
        <v>9911.4822000650001</v>
      </c>
      <c r="D90" s="61">
        <v>1998.575294276</v>
      </c>
      <c r="E90" s="61">
        <v>4049.3208406389999</v>
      </c>
    </row>
    <row r="91" spans="1:5">
      <c r="A91" s="61">
        <v>2008.936423976</v>
      </c>
      <c r="B91" s="61">
        <v>9905.1576205500005</v>
      </c>
      <c r="D91" s="61">
        <v>1999.0676033049999</v>
      </c>
      <c r="E91" s="61">
        <v>4084.153012153</v>
      </c>
    </row>
    <row r="92" spans="1:5">
      <c r="A92" s="61">
        <v>2008.861151027</v>
      </c>
      <c r="B92" s="61">
        <v>9888.1912964639996</v>
      </c>
      <c r="D92" s="61">
        <v>1998.575297135</v>
      </c>
      <c r="E92" s="61">
        <v>4050.0107138449998</v>
      </c>
    </row>
    <row r="93" spans="1:5">
      <c r="A93" s="61">
        <v>2008.8041384390001</v>
      </c>
      <c r="B93" s="61">
        <v>9871.9178127790001</v>
      </c>
      <c r="D93" s="61">
        <v>1998.26631492</v>
      </c>
      <c r="E93" s="61">
        <v>3996.8542737359999</v>
      </c>
    </row>
    <row r="94" spans="1:5">
      <c r="A94" s="61">
        <v>2008.704696193</v>
      </c>
      <c r="B94" s="61">
        <v>9858.4217781660009</v>
      </c>
      <c r="D94" s="61">
        <v>1998.0270320320001</v>
      </c>
      <c r="E94" s="61">
        <v>3983.8475964180002</v>
      </c>
    </row>
    <row r="95" spans="1:5">
      <c r="A95" s="61">
        <v>2008.640567375</v>
      </c>
      <c r="B95" s="61">
        <v>9843.1473016880009</v>
      </c>
      <c r="D95" s="61">
        <v>1997.5661837299999</v>
      </c>
      <c r="E95" s="61">
        <v>3946.740640603</v>
      </c>
    </row>
    <row r="96" spans="1:5">
      <c r="A96" s="61">
        <v>2008.3217858810001</v>
      </c>
      <c r="B96" s="61">
        <v>9724.4312093080007</v>
      </c>
      <c r="D96" s="61">
        <v>1998.024765635</v>
      </c>
      <c r="E96" s="61">
        <v>3984.853316665</v>
      </c>
    </row>
    <row r="97" spans="1:5">
      <c r="A97" s="61">
        <v>2008.2732830309999</v>
      </c>
      <c r="B97" s="61">
        <v>9693.3815281909992</v>
      </c>
      <c r="D97" s="61">
        <v>1997.5661837299999</v>
      </c>
      <c r="E97" s="61">
        <v>3946.740640603</v>
      </c>
    </row>
    <row r="98" spans="1:5">
      <c r="A98" s="61">
        <v>2008.2331467389999</v>
      </c>
      <c r="B98" s="61">
        <v>9658.8089192989992</v>
      </c>
      <c r="D98" s="61">
        <v>1997.046438485</v>
      </c>
      <c r="E98" s="61">
        <v>3896.8280475769998</v>
      </c>
    </row>
    <row r="99" spans="1:5">
      <c r="A99" s="61">
        <v>2008.1579638180001</v>
      </c>
      <c r="B99" s="61">
        <v>9581.1219505850004</v>
      </c>
      <c r="D99" s="61">
        <v>1997.0258872750001</v>
      </c>
      <c r="E99" s="61">
        <v>3851.9787811800002</v>
      </c>
    </row>
    <row r="100" spans="1:5">
      <c r="A100" s="61">
        <v>2008.085105759</v>
      </c>
      <c r="B100" s="61">
        <v>9521.1311700850001</v>
      </c>
      <c r="D100" s="61">
        <v>1996.5822747269999</v>
      </c>
      <c r="E100" s="61">
        <v>3788.209673759</v>
      </c>
    </row>
    <row r="101" spans="1:5">
      <c r="A101" s="61">
        <v>2008.033443026</v>
      </c>
      <c r="B101" s="61">
        <v>9485.1108871739998</v>
      </c>
      <c r="D101" s="61">
        <v>1997.0423891529999</v>
      </c>
      <c r="E101" s="61">
        <v>3898.1946232680002</v>
      </c>
    </row>
    <row r="102" spans="1:5">
      <c r="A102" s="61">
        <v>2007.943906316</v>
      </c>
      <c r="B102" s="61">
        <v>9425.5777967459999</v>
      </c>
      <c r="D102" s="61">
        <v>1996.8012599839999</v>
      </c>
      <c r="E102" s="61">
        <v>3851.836249772</v>
      </c>
    </row>
    <row r="103" spans="1:5">
      <c r="A103" s="61">
        <v>2007.8890208989999</v>
      </c>
      <c r="B103" s="61">
        <v>9381.4121883179996</v>
      </c>
      <c r="D103" s="61">
        <v>1996.5822747269999</v>
      </c>
      <c r="E103" s="61">
        <v>3788.209673759</v>
      </c>
    </row>
    <row r="104" spans="1:5">
      <c r="A104" s="61">
        <v>2007.820532766</v>
      </c>
      <c r="B104" s="61">
        <v>9335.8068537189993</v>
      </c>
      <c r="D104" s="61">
        <v>1996.571065248</v>
      </c>
      <c r="E104" s="61">
        <v>3832.0043266849998</v>
      </c>
    </row>
    <row r="105" spans="1:5">
      <c r="A105" s="61">
        <v>2007.734772042</v>
      </c>
      <c r="B105" s="61">
        <v>9274.180300131</v>
      </c>
      <c r="D105" s="61">
        <v>1996.0285194129999</v>
      </c>
      <c r="E105" s="61">
        <v>3745.2375303180002</v>
      </c>
    </row>
    <row r="106" spans="1:5">
      <c r="A106" s="61">
        <v>2007.652739696</v>
      </c>
      <c r="B106" s="61">
        <v>9201.0124880650001</v>
      </c>
      <c r="D106" s="61">
        <v>1995.5046736730001</v>
      </c>
      <c r="E106" s="61">
        <v>3696.4027947909999</v>
      </c>
    </row>
    <row r="107" spans="1:5">
      <c r="A107" s="61">
        <v>2007.734772042</v>
      </c>
      <c r="B107" s="61">
        <v>9274.180300131</v>
      </c>
      <c r="D107" s="61">
        <v>1995.1476805509999</v>
      </c>
      <c r="E107" s="61">
        <v>3591.6620921079998</v>
      </c>
    </row>
    <row r="108" spans="1:5">
      <c r="A108" s="61">
        <v>2007.652739696</v>
      </c>
      <c r="B108" s="61">
        <v>9201.0124880650001</v>
      </c>
      <c r="D108" s="61">
        <v>1996.0275673609999</v>
      </c>
      <c r="E108" s="61">
        <v>3746.668895415</v>
      </c>
    </row>
    <row r="109" spans="1:5">
      <c r="A109" s="61">
        <v>2007.2470493809999</v>
      </c>
      <c r="B109" s="61">
        <v>8926.6359202059994</v>
      </c>
      <c r="D109" s="61">
        <v>1995.7409304309999</v>
      </c>
      <c r="E109" s="61">
        <v>3701.2213512560002</v>
      </c>
    </row>
    <row r="110" spans="1:5">
      <c r="A110" s="61">
        <v>2007.1402576420001</v>
      </c>
      <c r="B110" s="61">
        <v>8824.3147247020006</v>
      </c>
      <c r="D110" s="61">
        <v>1995.5046736730001</v>
      </c>
      <c r="E110" s="61">
        <v>3696.4027947909999</v>
      </c>
    </row>
    <row r="111" spans="1:5">
      <c r="A111" s="61">
        <v>2007.0774304050001</v>
      </c>
      <c r="B111" s="61">
        <v>8783.2809392800009</v>
      </c>
      <c r="D111" s="61">
        <v>1995.1614301540001</v>
      </c>
      <c r="E111" s="61">
        <v>3598.865267704</v>
      </c>
    </row>
    <row r="112" spans="1:5">
      <c r="A112" s="61">
        <v>2007.01040564</v>
      </c>
      <c r="B112" s="61">
        <v>8744.093597903</v>
      </c>
      <c r="D112" s="61">
        <v>1995.0116107809999</v>
      </c>
      <c r="E112" s="61">
        <v>3514.88882388</v>
      </c>
    </row>
    <row r="113" spans="1:5">
      <c r="A113" s="61">
        <v>2006.935630895</v>
      </c>
      <c r="B113" s="61">
        <v>8695.1378214920005</v>
      </c>
      <c r="D113" s="61">
        <v>1994.8273370940001</v>
      </c>
      <c r="E113" s="61">
        <v>3443.2087724429998</v>
      </c>
    </row>
    <row r="114" spans="1:5">
      <c r="A114" s="61">
        <v>2006.8588491200001</v>
      </c>
      <c r="B114" s="61">
        <v>8635.4170558799997</v>
      </c>
      <c r="D114" s="61">
        <v>1994.7757289690001</v>
      </c>
      <c r="E114" s="61">
        <v>3420.3650677559999</v>
      </c>
    </row>
    <row r="115" spans="1:5">
      <c r="A115" s="61">
        <v>2006.787954634</v>
      </c>
      <c r="B115" s="61">
        <v>8575.7051918590005</v>
      </c>
      <c r="D115" s="61">
        <v>1994.7076757740001</v>
      </c>
      <c r="E115" s="61">
        <v>3375.4206938570001</v>
      </c>
    </row>
    <row r="116" spans="1:5">
      <c r="A116" s="61">
        <v>2006.7308451870001</v>
      </c>
      <c r="B116" s="61">
        <v>8527.6039680630001</v>
      </c>
      <c r="D116" s="61">
        <v>1994.5323551009999</v>
      </c>
      <c r="E116" s="61">
        <v>3293.7510805940001</v>
      </c>
    </row>
    <row r="117" spans="1:5">
      <c r="A117" s="61">
        <v>2006.6322412740001</v>
      </c>
      <c r="B117" s="61">
        <v>8457.7066349310007</v>
      </c>
      <c r="D117" s="61">
        <v>1994.461618432</v>
      </c>
      <c r="E117" s="61">
        <v>3272.1202175090002</v>
      </c>
    </row>
    <row r="118" spans="1:5">
      <c r="A118" s="61">
        <v>2006.7308451870001</v>
      </c>
      <c r="B118" s="61">
        <v>8527.6039680630001</v>
      </c>
      <c r="D118" s="61">
        <v>1994.373802156</v>
      </c>
      <c r="E118" s="61">
        <v>3255.6671124600002</v>
      </c>
    </row>
    <row r="119" spans="1:5">
      <c r="A119" s="61">
        <v>2006.6322412740001</v>
      </c>
      <c r="B119" s="61">
        <v>8457.7066349310007</v>
      </c>
      <c r="D119" s="61">
        <v>1994.024238903</v>
      </c>
      <c r="E119" s="61">
        <v>3047.7525261269998</v>
      </c>
    </row>
    <row r="120" spans="1:5">
      <c r="A120" s="61">
        <v>2006.2716838250001</v>
      </c>
      <c r="B120" s="61">
        <v>8301.5295514629997</v>
      </c>
      <c r="D120" s="61">
        <v>1993.4700188070001</v>
      </c>
      <c r="E120" s="61">
        <v>2771.5661840110001</v>
      </c>
    </row>
    <row r="121" spans="1:5">
      <c r="A121" s="61">
        <v>2006.1439700819999</v>
      </c>
      <c r="B121" s="61">
        <v>8263.7385939920005</v>
      </c>
      <c r="D121" s="61">
        <v>1994.0234900739999</v>
      </c>
      <c r="E121" s="61">
        <v>3048.2582363400002</v>
      </c>
    </row>
    <row r="122" spans="1:5">
      <c r="A122" s="61">
        <v>2006.082878146</v>
      </c>
      <c r="B122" s="61">
        <v>8252.4604917260003</v>
      </c>
      <c r="D122" s="61">
        <v>1993.853910238</v>
      </c>
      <c r="E122" s="61">
        <v>2953.3097807260001</v>
      </c>
    </row>
    <row r="123" spans="1:5">
      <c r="A123" s="61">
        <v>2005.9445953500001</v>
      </c>
      <c r="B123" s="61">
        <v>8218.043766625</v>
      </c>
      <c r="D123" s="61">
        <v>1993.7359586109999</v>
      </c>
      <c r="E123" s="61">
        <v>2903.4608781430002</v>
      </c>
    </row>
    <row r="124" spans="1:5">
      <c r="A124" s="61">
        <v>2005.8680142779999</v>
      </c>
      <c r="B124" s="61">
        <v>8206.7521000310007</v>
      </c>
      <c r="D124" s="61">
        <v>1993.58853623</v>
      </c>
      <c r="E124" s="61">
        <v>2845.2889891479999</v>
      </c>
    </row>
    <row r="125" spans="1:5">
      <c r="A125" s="61">
        <v>2005.780442816</v>
      </c>
      <c r="B125" s="61">
        <v>8181.7252804580003</v>
      </c>
      <c r="D125" s="61">
        <v>1993.505979648</v>
      </c>
      <c r="E125" s="61">
        <v>2795.78926202</v>
      </c>
    </row>
    <row r="126" spans="1:5">
      <c r="A126" s="61">
        <v>2005.661994008</v>
      </c>
      <c r="B126" s="61">
        <v>8158.2440895359996</v>
      </c>
      <c r="D126" s="61">
        <v>1993.4642934569999</v>
      </c>
      <c r="E126" s="61">
        <v>2771.6498084360001</v>
      </c>
    </row>
    <row r="127" spans="1:5">
      <c r="A127" s="61">
        <v>2005.7641729869999</v>
      </c>
      <c r="B127" s="61">
        <v>8176.9448088500003</v>
      </c>
      <c r="D127" s="61">
        <v>1993.0253662350001</v>
      </c>
      <c r="E127" s="61">
        <v>2603.684675639</v>
      </c>
    </row>
    <row r="128" spans="1:5">
      <c r="A128" s="61">
        <v>2005.7135419000001</v>
      </c>
      <c r="B128" s="61">
        <v>8166.2431600150003</v>
      </c>
      <c r="D128" s="61">
        <v>1992.4960571490001</v>
      </c>
      <c r="E128" s="61">
        <v>2453.6364300700002</v>
      </c>
    </row>
    <row r="129" spans="1:5">
      <c r="A129" s="61">
        <v>2005.6502503710001</v>
      </c>
      <c r="B129" s="61">
        <v>8155.1579603740001</v>
      </c>
      <c r="D129" s="61">
        <v>1993.0249755790001</v>
      </c>
      <c r="E129" s="61">
        <v>2604.1256010510001</v>
      </c>
    </row>
    <row r="130" spans="1:5">
      <c r="A130" s="61">
        <v>2005.175382808</v>
      </c>
      <c r="B130" s="61">
        <v>8031.207433996</v>
      </c>
      <c r="D130" s="61">
        <v>1992.4960571490001</v>
      </c>
      <c r="E130" s="61">
        <v>2453.6364300700002</v>
      </c>
    </row>
    <row r="131" spans="1:5">
      <c r="A131" s="61">
        <v>2005.1220872829999</v>
      </c>
      <c r="B131" s="61">
        <v>8007.5481182040003</v>
      </c>
      <c r="D131" s="61">
        <v>1992.0055639770001</v>
      </c>
      <c r="E131" s="61">
        <v>2286.9319281389999</v>
      </c>
    </row>
    <row r="132" spans="1:5">
      <c r="A132" s="61">
        <v>2004.9696332020001</v>
      </c>
      <c r="B132" s="61">
        <v>7949.5903648390004</v>
      </c>
      <c r="D132" s="61">
        <v>1991.455020116</v>
      </c>
      <c r="E132" s="61">
        <v>2091.3721673320001</v>
      </c>
    </row>
    <row r="133" spans="1:5">
      <c r="A133" s="61">
        <v>2004.9090755340001</v>
      </c>
      <c r="B133" s="61">
        <v>7923.4808894130001</v>
      </c>
      <c r="D133" s="61">
        <v>1992.0049658590001</v>
      </c>
      <c r="E133" s="61">
        <v>2287.564576839</v>
      </c>
    </row>
    <row r="134" spans="1:5">
      <c r="A134" s="61">
        <v>2004.837752441</v>
      </c>
      <c r="B134" s="61">
        <v>7892.8217125600004</v>
      </c>
      <c r="D134" s="61">
        <v>1991.7902713779999</v>
      </c>
      <c r="E134" s="61">
        <v>2205.1311625029998</v>
      </c>
    </row>
    <row r="135" spans="1:5">
      <c r="A135" s="61">
        <v>2004.7772682909999</v>
      </c>
      <c r="B135" s="61">
        <v>7870.3587981009996</v>
      </c>
      <c r="D135" s="61">
        <v>1991.67231975</v>
      </c>
      <c r="E135" s="61">
        <v>2155.2822599209999</v>
      </c>
    </row>
    <row r="136" spans="1:5">
      <c r="A136" s="61">
        <v>2004.7253478539999</v>
      </c>
      <c r="B136" s="61">
        <v>7851.4861157200003</v>
      </c>
      <c r="D136" s="61">
        <v>1991.455020116</v>
      </c>
      <c r="E136" s="61">
        <v>2091.3721673320001</v>
      </c>
    </row>
    <row r="137" spans="1:5">
      <c r="A137" s="61">
        <v>2004.5865345689999</v>
      </c>
      <c r="B137" s="61">
        <v>7805.9639149100003</v>
      </c>
      <c r="D137" s="61">
        <v>1990.987423265</v>
      </c>
      <c r="E137" s="61">
        <v>1901.667847747</v>
      </c>
    </row>
    <row r="138" spans="1:5">
      <c r="A138" s="61">
        <v>2004.2323136120001</v>
      </c>
      <c r="B138" s="61">
        <v>7693.1747736159996</v>
      </c>
      <c r="D138" s="61">
        <v>1990.4567214880001</v>
      </c>
      <c r="E138" s="61">
        <v>1716.1758099470001</v>
      </c>
    </row>
    <row r="139" spans="1:5">
      <c r="A139" s="61">
        <v>2004.1605926049999</v>
      </c>
      <c r="B139" s="61">
        <v>7658.1047619029996</v>
      </c>
      <c r="D139" s="61">
        <v>1990.9849528520001</v>
      </c>
      <c r="E139" s="61">
        <v>1901.6106745459999</v>
      </c>
    </row>
    <row r="140" spans="1:5">
      <c r="A140" s="61">
        <v>2004.101444637</v>
      </c>
      <c r="B140" s="61">
        <v>7623.3494187389997</v>
      </c>
      <c r="D140" s="61">
        <v>1990.7289125780001</v>
      </c>
      <c r="E140" s="61">
        <v>1806.16191005</v>
      </c>
    </row>
    <row r="141" spans="1:5">
      <c r="A141" s="61">
        <v>2004.0250767049999</v>
      </c>
      <c r="B141" s="61">
        <v>7587.385406593</v>
      </c>
      <c r="D141" s="61">
        <v>1990.5913366540001</v>
      </c>
      <c r="E141" s="61">
        <v>1756.283335502</v>
      </c>
    </row>
    <row r="142" spans="1:5">
      <c r="A142" s="61">
        <v>2003.9587339689999</v>
      </c>
      <c r="B142" s="61">
        <v>7560.5649961640001</v>
      </c>
      <c r="D142" s="61">
        <v>1990.540231144</v>
      </c>
      <c r="E142" s="61">
        <v>1736.337840076</v>
      </c>
    </row>
    <row r="143" spans="1:5">
      <c r="A143" s="61">
        <v>2003.894553569</v>
      </c>
      <c r="B143" s="61">
        <v>7537.5914103929999</v>
      </c>
      <c r="D143" s="61">
        <v>1990.4567214880001</v>
      </c>
      <c r="E143" s="61">
        <v>1716.1758099470001</v>
      </c>
    </row>
    <row r="144" spans="1:5">
      <c r="A144" s="61">
        <v>2003.7863080279999</v>
      </c>
      <c r="B144" s="61">
        <v>7502.7529618819999</v>
      </c>
      <c r="D144" s="61">
        <v>1990.393158421</v>
      </c>
      <c r="E144" s="61">
        <v>1710.7455377409999</v>
      </c>
    </row>
    <row r="145" spans="1:5">
      <c r="A145" s="61">
        <v>2003.6451555870001</v>
      </c>
      <c r="B145" s="61">
        <v>7421.1718040449996</v>
      </c>
      <c r="D145" s="61">
        <v>1990.0166700120001</v>
      </c>
      <c r="E145" s="61">
        <v>1549.778322161</v>
      </c>
    </row>
    <row r="146" spans="1:5">
      <c r="A146" s="61">
        <v>2003.5782247330001</v>
      </c>
      <c r="B146" s="61">
        <v>7399.06024935</v>
      </c>
    </row>
    <row r="147" spans="1:5">
      <c r="A147" s="61">
        <v>2003.26413579</v>
      </c>
      <c r="B147" s="61">
        <v>7319.8617043249997</v>
      </c>
    </row>
    <row r="148" spans="1:5">
      <c r="A148" s="61">
        <v>2003.1678530439999</v>
      </c>
      <c r="B148" s="61">
        <v>7289.8694402279998</v>
      </c>
    </row>
    <row r="149" spans="1:5">
      <c r="A149" s="61">
        <v>2003.114785533</v>
      </c>
      <c r="B149" s="61">
        <v>7270.024458586</v>
      </c>
    </row>
    <row r="150" spans="1:5">
      <c r="A150" s="61">
        <v>2003.038225046</v>
      </c>
      <c r="B150" s="61">
        <v>7263.6998790710004</v>
      </c>
    </row>
    <row r="151" spans="1:5">
      <c r="A151" s="61">
        <v>2002.962952097</v>
      </c>
      <c r="B151" s="61">
        <v>7246.7335549850004</v>
      </c>
    </row>
    <row r="152" spans="1:5">
      <c r="A152" s="61">
        <v>2002.9059395090001</v>
      </c>
      <c r="B152" s="61">
        <v>7230.4600713010004</v>
      </c>
    </row>
    <row r="153" spans="1:5">
      <c r="A153" s="61">
        <v>2002.7977854799999</v>
      </c>
      <c r="B153" s="61">
        <v>7198.2545964669998</v>
      </c>
    </row>
    <row r="154" spans="1:5">
      <c r="A154" s="61">
        <v>2002.7226416149999</v>
      </c>
      <c r="B154" s="61">
        <v>7179.3174136070002</v>
      </c>
    </row>
    <row r="155" spans="1:5">
      <c r="A155" s="61">
        <v>2002.6126844830001</v>
      </c>
      <c r="B155" s="61">
        <v>7159.482055685</v>
      </c>
    </row>
    <row r="156" spans="1:5">
      <c r="A156" s="61">
        <v>2002.557828686</v>
      </c>
      <c r="B156" s="61">
        <v>7148.8729804610002</v>
      </c>
    </row>
    <row r="157" spans="1:5">
      <c r="A157" s="61">
        <v>2002.6126844830001</v>
      </c>
      <c r="B157" s="61">
        <v>7159.482055685</v>
      </c>
    </row>
    <row r="158" spans="1:5">
      <c r="A158" s="61">
        <v>2002.5442664279999</v>
      </c>
      <c r="B158" s="61">
        <v>7146.1496464539996</v>
      </c>
    </row>
    <row r="159" spans="1:5">
      <c r="A159" s="61">
        <v>2002.2266314890001</v>
      </c>
      <c r="B159" s="61">
        <v>7104.532195363</v>
      </c>
    </row>
    <row r="160" spans="1:5">
      <c r="A160" s="61">
        <v>2002.162294405</v>
      </c>
      <c r="B160" s="61">
        <v>7096.5999781419996</v>
      </c>
    </row>
    <row r="161" spans="1:2">
      <c r="A161" s="61">
        <v>2002.1119543970001</v>
      </c>
      <c r="B161" s="61">
        <v>7083.795783091</v>
      </c>
    </row>
    <row r="162" spans="1:2">
      <c r="A162" s="61">
        <v>2002.0542501309999</v>
      </c>
      <c r="B162" s="61">
        <v>7069.7386892820005</v>
      </c>
    </row>
    <row r="163" spans="1:2">
      <c r="A163" s="61">
        <v>2001.9953515100001</v>
      </c>
      <c r="B163" s="61">
        <v>7063.4408145360003</v>
      </c>
    </row>
    <row r="164" spans="1:2">
      <c r="A164" s="61">
        <v>2001.9364786210001</v>
      </c>
      <c r="B164" s="61">
        <v>7063.3517986389998</v>
      </c>
    </row>
    <row r="165" spans="1:2">
      <c r="A165" s="61">
        <v>2001.8776057319999</v>
      </c>
      <c r="B165" s="61">
        <v>7063.2627827409997</v>
      </c>
    </row>
    <row r="166" spans="1:2">
      <c r="A166" s="61">
        <v>2001.7824221769999</v>
      </c>
      <c r="B166" s="61">
        <v>7061.7391272960003</v>
      </c>
    </row>
    <row r="167" spans="1:2">
      <c r="A167" s="61">
        <v>2001.7213491099999</v>
      </c>
      <c r="B167" s="61">
        <v>7055.0141881850004</v>
      </c>
    </row>
    <row r="168" spans="1:2">
      <c r="A168" s="61">
        <v>2001.5374964340001</v>
      </c>
      <c r="B168" s="61">
        <v>7034.1879652309999</v>
      </c>
    </row>
    <row r="169" spans="1:2">
      <c r="A169" s="61">
        <v>2001.478475142</v>
      </c>
      <c r="B169" s="61">
        <v>7026.5399570330001</v>
      </c>
    </row>
    <row r="170" spans="1:2">
      <c r="A170" s="61">
        <v>2001.41972222</v>
      </c>
      <c r="B170" s="61">
        <v>7026.1552266669996</v>
      </c>
    </row>
    <row r="171" spans="1:2">
      <c r="A171" s="61">
        <v>2001.216878487</v>
      </c>
      <c r="B171" s="61">
        <v>7032.2544657580002</v>
      </c>
    </row>
    <row r="172" spans="1:2">
      <c r="A172" s="61">
        <v>2001.1297347750001</v>
      </c>
      <c r="B172" s="61">
        <v>7017.4284971349998</v>
      </c>
    </row>
    <row r="173" spans="1:2">
      <c r="A173" s="61">
        <v>2001.053179434</v>
      </c>
      <c r="B173" s="61">
        <v>7012.3456893889997</v>
      </c>
    </row>
    <row r="174" spans="1:2">
      <c r="A174" s="61">
        <v>2000.994306545</v>
      </c>
      <c r="B174" s="61">
        <v>7012.2566734920001</v>
      </c>
    </row>
    <row r="175" spans="1:2">
      <c r="A175" s="61">
        <v>2000.935433656</v>
      </c>
      <c r="B175" s="61">
        <v>7012.1676575949996</v>
      </c>
    </row>
    <row r="176" spans="1:2">
      <c r="A176" s="61">
        <v>2000.876560767</v>
      </c>
      <c r="B176" s="61">
        <v>7012.0786416970004</v>
      </c>
    </row>
    <row r="177" spans="1:2">
      <c r="A177" s="61">
        <v>2000.817687877</v>
      </c>
      <c r="B177" s="61">
        <v>7011.9896257999999</v>
      </c>
    </row>
    <row r="178" spans="1:2">
      <c r="A178" s="61">
        <v>2000.758814988</v>
      </c>
      <c r="B178" s="61">
        <v>7011.9006099019998</v>
      </c>
    </row>
    <row r="179" spans="1:2">
      <c r="A179" s="61">
        <v>2000.6999420990001</v>
      </c>
      <c r="B179" s="61">
        <v>7011.8115940050002</v>
      </c>
    </row>
    <row r="180" spans="1:2">
      <c r="A180" s="61">
        <v>2000.6410692100001</v>
      </c>
      <c r="B180" s="61">
        <v>7011.7225781070001</v>
      </c>
    </row>
    <row r="181" spans="1:2">
      <c r="A181" s="61">
        <v>2000.535919446</v>
      </c>
      <c r="B181" s="61">
        <v>7006.8330620249999</v>
      </c>
    </row>
    <row r="182" spans="1:2">
      <c r="A182" s="61">
        <v>2000.482547954</v>
      </c>
      <c r="B182" s="61">
        <v>6998.7729555010001</v>
      </c>
    </row>
    <row r="183" spans="1:2">
      <c r="A183" s="61">
        <v>2000.4010581550001</v>
      </c>
      <c r="B183" s="61">
        <v>7021.8545095440004</v>
      </c>
    </row>
    <row r="184" spans="1:2">
      <c r="A184" s="61">
        <v>2000.329964368</v>
      </c>
      <c r="B184" s="61">
        <v>7075.7572019259997</v>
      </c>
    </row>
    <row r="185" spans="1:2">
      <c r="A185" s="61">
        <v>2000.2993919309999</v>
      </c>
      <c r="B185" s="61">
        <v>7110.7080500370002</v>
      </c>
    </row>
    <row r="186" spans="1:2">
      <c r="A186" s="61">
        <v>2000.2591034049999</v>
      </c>
      <c r="B186" s="61">
        <v>7207.3437554270004</v>
      </c>
    </row>
    <row r="187" spans="1:2">
      <c r="A187" s="61">
        <v>2000.2318369540001</v>
      </c>
      <c r="B187" s="61">
        <v>7265.8428308310004</v>
      </c>
    </row>
    <row r="188" spans="1:2">
      <c r="A188" s="61">
        <v>2000.1895045440001</v>
      </c>
      <c r="B188" s="61">
        <v>7341.8812171760001</v>
      </c>
    </row>
    <row r="189" spans="1:2">
      <c r="A189" s="61">
        <v>2000.159136876</v>
      </c>
      <c r="B189" s="61">
        <v>7413.0889015140001</v>
      </c>
    </row>
    <row r="190" spans="1:2">
      <c r="A190" s="61">
        <v>2000.138337932</v>
      </c>
      <c r="B190" s="61">
        <v>7467.8527532919998</v>
      </c>
    </row>
    <row r="191" spans="1:2">
      <c r="A191" s="61">
        <v>2000.0923869850001</v>
      </c>
      <c r="B191" s="61">
        <v>7541.6977985209996</v>
      </c>
    </row>
    <row r="192" spans="1:2">
      <c r="A192" s="61">
        <v>2000.0715572040001</v>
      </c>
      <c r="B192" s="61">
        <v>7589.020875012</v>
      </c>
    </row>
    <row r="193" spans="1:2">
      <c r="A193" s="61">
        <v>2000.042420344</v>
      </c>
      <c r="B193" s="61">
        <v>7661.2652236559998</v>
      </c>
    </row>
    <row r="194" spans="1:2">
      <c r="A194" s="61">
        <v>2000.0216214</v>
      </c>
      <c r="B194" s="61">
        <v>7716.0290754340003</v>
      </c>
    </row>
    <row r="195" spans="1:2">
      <c r="A195" s="61">
        <v>1999.988551552</v>
      </c>
      <c r="B195" s="61">
        <v>7769.3946358229996</v>
      </c>
    </row>
    <row r="196" spans="1:2">
      <c r="A196" s="61">
        <v>1999.948566558</v>
      </c>
      <c r="B196" s="61">
        <v>7845.3183082289997</v>
      </c>
    </row>
    <row r="197" spans="1:2">
      <c r="A197" s="61">
        <v>1999.901735851</v>
      </c>
      <c r="B197" s="61">
        <v>7960.5541562110002</v>
      </c>
    </row>
    <row r="198" spans="1:2">
      <c r="A198" s="61">
        <v>1999.8652319150001</v>
      </c>
      <c r="B198" s="61">
        <v>8030.8655882229996</v>
      </c>
    </row>
    <row r="199" spans="1:2">
      <c r="A199" s="61">
        <v>1999.834984326</v>
      </c>
      <c r="B199" s="61">
        <v>8088.7688399569997</v>
      </c>
    </row>
    <row r="200" spans="1:2">
      <c r="A200" s="61">
        <v>1999.811288074</v>
      </c>
      <c r="B200" s="61">
        <v>8142.0253823639996</v>
      </c>
    </row>
    <row r="201" spans="1:2">
      <c r="A201" s="61">
        <v>1999.785019319</v>
      </c>
      <c r="B201" s="61">
        <v>8208.7304783529999</v>
      </c>
    </row>
    <row r="202" spans="1:2">
      <c r="A202" s="61">
        <v>1999.748515383</v>
      </c>
      <c r="B202" s="61">
        <v>8279.0419103650001</v>
      </c>
    </row>
    <row r="203" spans="1:2">
      <c r="A203" s="61">
        <v>1999.718267794</v>
      </c>
      <c r="B203" s="61">
        <v>8336.9451620990003</v>
      </c>
    </row>
    <row r="204" spans="1:2">
      <c r="A204" s="61">
        <v>1999.6945715419999</v>
      </c>
      <c r="B204" s="61">
        <v>8390.2017045060002</v>
      </c>
    </row>
    <row r="205" spans="1:2">
      <c r="A205" s="61">
        <v>1999.6683027869999</v>
      </c>
      <c r="B205" s="61">
        <v>8456.9068004950004</v>
      </c>
    </row>
    <row r="206" spans="1:2">
      <c r="A206" s="61">
        <v>1999.631798851</v>
      </c>
      <c r="B206" s="61">
        <v>8527.2182325070007</v>
      </c>
    </row>
    <row r="207" spans="1:2">
      <c r="A207" s="61">
        <v>1999.6015512619999</v>
      </c>
      <c r="B207" s="61">
        <v>8585.1214842410009</v>
      </c>
    </row>
    <row r="208" spans="1:2">
      <c r="A208" s="61">
        <v>1999.5778550099999</v>
      </c>
      <c r="B208" s="61">
        <v>8638.3780266480007</v>
      </c>
    </row>
    <row r="209" spans="1:2">
      <c r="A209" s="61">
        <v>1999.5515862550001</v>
      </c>
      <c r="B209" s="61">
        <v>8705.0831226369992</v>
      </c>
    </row>
    <row r="210" spans="1:2">
      <c r="A210" s="61">
        <v>1999.5067147909999</v>
      </c>
      <c r="B210" s="61">
        <v>8785.7299361730002</v>
      </c>
    </row>
    <row r="211" spans="1:2">
      <c r="A211" s="61">
        <v>1999.462961171</v>
      </c>
      <c r="B211" s="61">
        <v>8881.3072025090005</v>
      </c>
    </row>
    <row r="212" spans="1:2">
      <c r="A212" s="61">
        <v>1999.4420157679999</v>
      </c>
      <c r="B212" s="61">
        <v>8923.6926036959994</v>
      </c>
    </row>
    <row r="213" spans="1:2">
      <c r="A213" s="61">
        <v>1999.4901850409999</v>
      </c>
      <c r="B213" s="61">
        <v>8818.3587369399993</v>
      </c>
    </row>
    <row r="214" spans="1:2">
      <c r="A214" s="61">
        <v>1999.4247640450001</v>
      </c>
      <c r="B214" s="61">
        <v>8952.4460183070005</v>
      </c>
    </row>
    <row r="215" spans="1:2">
      <c r="A215" s="61">
        <v>1999.3068320059999</v>
      </c>
      <c r="B215" s="61">
        <v>9296.3248969710003</v>
      </c>
    </row>
    <row r="216" spans="1:2">
      <c r="A216" s="61">
        <v>1999.2752809159999</v>
      </c>
      <c r="B216" s="61">
        <v>9341.6902746849992</v>
      </c>
    </row>
    <row r="217" spans="1:2">
      <c r="A217" s="61">
        <v>1999.247812782</v>
      </c>
      <c r="B217" s="61">
        <v>9393.8028303459996</v>
      </c>
    </row>
    <row r="218" spans="1:2">
      <c r="A218" s="61">
        <v>1999.2183506060001</v>
      </c>
      <c r="B218" s="61">
        <v>9472.1076780090007</v>
      </c>
    </row>
    <row r="219" spans="1:2">
      <c r="A219" s="61">
        <v>1999.1993634630001</v>
      </c>
      <c r="B219" s="61">
        <v>9520.1234094520005</v>
      </c>
    </row>
    <row r="220" spans="1:2">
      <c r="A220" s="61">
        <v>1999.1617628890001</v>
      </c>
      <c r="B220" s="61">
        <v>9611.203164347</v>
      </c>
    </row>
    <row r="221" spans="1:2">
      <c r="A221" s="61">
        <v>1999.1411081209999</v>
      </c>
      <c r="B221" s="61">
        <v>9669.0470059170002</v>
      </c>
    </row>
    <row r="222" spans="1:2">
      <c r="A222" s="61">
        <v>1999.112008755</v>
      </c>
      <c r="B222" s="61">
        <v>9763.0222810520008</v>
      </c>
    </row>
    <row r="223" spans="1:2">
      <c r="A223" s="61">
        <v>1999.0895524380001</v>
      </c>
      <c r="B223" s="61">
        <v>9833.8930508150006</v>
      </c>
    </row>
    <row r="224" spans="1:2">
      <c r="A224" s="61">
        <v>1999.0575693440001</v>
      </c>
      <c r="B224" s="61">
        <v>9919.4909285689992</v>
      </c>
    </row>
    <row r="225" spans="1:2">
      <c r="A225" s="61">
        <v>1999.0327689190001</v>
      </c>
      <c r="B225" s="61">
        <v>9982.8188726770004</v>
      </c>
    </row>
    <row r="226" spans="1:2">
      <c r="A226" s="61">
        <v>1998.9993140030001</v>
      </c>
      <c r="B226" s="61">
        <v>10068.414525030001</v>
      </c>
    </row>
    <row r="227" spans="1:2">
      <c r="A227" s="61">
        <v>1998.95287882</v>
      </c>
      <c r="B227" s="61">
        <v>10202.987010299999</v>
      </c>
    </row>
    <row r="228" spans="1:2">
      <c r="A228" s="61">
        <v>1998.927279749</v>
      </c>
      <c r="B228" s="61">
        <v>10266.396531120001</v>
      </c>
    </row>
    <row r="229" spans="1:2">
      <c r="A229" s="61">
        <v>1998.908292605</v>
      </c>
      <c r="B229" s="61">
        <v>10314.412262559999</v>
      </c>
    </row>
    <row r="230" spans="1:2">
      <c r="A230" s="61">
        <v>1998.8706920310001</v>
      </c>
      <c r="B230" s="61">
        <v>10405.492017459999</v>
      </c>
    </row>
    <row r="231" spans="1:2">
      <c r="A231" s="61">
        <v>1998.8500372630001</v>
      </c>
      <c r="B231" s="61">
        <v>10463.335859029999</v>
      </c>
    </row>
    <row r="232" spans="1:2">
      <c r="A232" s="61">
        <v>1998.8124366899999</v>
      </c>
      <c r="B232" s="61">
        <v>10554.41561392</v>
      </c>
    </row>
    <row r="233" spans="1:2">
      <c r="A233" s="61">
        <v>1998.7917819219999</v>
      </c>
      <c r="B233" s="61">
        <v>10612.259455490001</v>
      </c>
    </row>
    <row r="234" spans="1:2">
      <c r="A234" s="61">
        <v>1998.7626825560001</v>
      </c>
      <c r="B234" s="61">
        <v>10706.23473063</v>
      </c>
    </row>
    <row r="235" spans="1:2">
      <c r="A235" s="61">
        <v>1998.7402262390001</v>
      </c>
      <c r="B235" s="61">
        <v>10777.10550039</v>
      </c>
    </row>
    <row r="236" spans="1:2">
      <c r="A236" s="61">
        <v>1998.7082431450001</v>
      </c>
      <c r="B236" s="61">
        <v>10862.70337814</v>
      </c>
    </row>
    <row r="237" spans="1:2">
      <c r="A237" s="61">
        <v>1998.6834427199999</v>
      </c>
      <c r="B237" s="61">
        <v>10926.031322250001</v>
      </c>
    </row>
    <row r="238" spans="1:2">
      <c r="A238" s="61">
        <v>1998.6499878029999</v>
      </c>
      <c r="B238" s="61">
        <v>11011.626974610001</v>
      </c>
    </row>
    <row r="239" spans="1:2">
      <c r="A239" s="61">
        <v>1998.6035526210001</v>
      </c>
      <c r="B239" s="61">
        <v>11146.199459879999</v>
      </c>
    </row>
    <row r="240" spans="1:2">
      <c r="A240" s="61">
        <v>1998.5779535500001</v>
      </c>
      <c r="B240" s="61">
        <v>11209.608980700001</v>
      </c>
    </row>
    <row r="241" spans="1:2">
      <c r="A241" s="61">
        <v>1998.5589664060001</v>
      </c>
      <c r="B241" s="61">
        <v>11257.624712139999</v>
      </c>
    </row>
    <row r="242" spans="1:2">
      <c r="A242" s="61">
        <v>1998.5213658319999</v>
      </c>
      <c r="B242" s="61">
        <v>11348.70446703</v>
      </c>
    </row>
    <row r="243" spans="1:2">
      <c r="A243" s="61">
        <v>1998.5007110639999</v>
      </c>
      <c r="B243" s="61">
        <v>11406.5483086</v>
      </c>
    </row>
    <row r="244" spans="1:2">
      <c r="A244" s="61">
        <v>1998.4687027289999</v>
      </c>
      <c r="B244" s="61">
        <v>11483.518845050001</v>
      </c>
    </row>
    <row r="245" spans="1:2">
      <c r="A245" s="61">
        <v>1998.4484472029999</v>
      </c>
      <c r="B245" s="61">
        <v>11542.570560820001</v>
      </c>
    </row>
    <row r="246" spans="1:2">
      <c r="A246" s="61">
        <v>1998.4306519480001</v>
      </c>
      <c r="B246" s="61">
        <v>11615.451532089999</v>
      </c>
    </row>
    <row r="247" spans="1:2">
      <c r="A247" s="61">
        <v>1998.119131104</v>
      </c>
      <c r="B247" s="61">
        <v>11758.691463499999</v>
      </c>
    </row>
    <row r="248" spans="1:2">
      <c r="A248" s="61">
        <v>1998.045673457</v>
      </c>
      <c r="B248" s="61">
        <v>11723.138381590001</v>
      </c>
    </row>
    <row r="249" spans="1:2">
      <c r="A249" s="61">
        <v>1997.9707025130001</v>
      </c>
      <c r="B249" s="61">
        <v>11686.03080658</v>
      </c>
    </row>
    <row r="250" spans="1:2">
      <c r="A250" s="61">
        <v>1997.893290324</v>
      </c>
      <c r="B250" s="61">
        <v>11651.765249550001</v>
      </c>
    </row>
    <row r="251" spans="1:2">
      <c r="A251" s="61">
        <v>1997.8146559060001</v>
      </c>
      <c r="B251" s="61">
        <v>11618.532647829999</v>
      </c>
    </row>
    <row r="252" spans="1:2">
      <c r="A252" s="61">
        <v>1997.7360257759999</v>
      </c>
      <c r="B252" s="61">
        <v>11586.33485591</v>
      </c>
    </row>
    <row r="253" spans="1:2">
      <c r="A253" s="61">
        <v>1997.6619727289999</v>
      </c>
      <c r="B253" s="61">
        <v>11559.318001170001</v>
      </c>
    </row>
    <row r="254" spans="1:2">
      <c r="A254" s="61">
        <v>1997.5352594789999</v>
      </c>
      <c r="B254" s="61">
        <v>11509.268600879999</v>
      </c>
    </row>
    <row r="255" spans="1:2">
      <c r="A255" s="61">
        <v>1997.3232022269999</v>
      </c>
      <c r="B255" s="61">
        <v>11413.588379889999</v>
      </c>
    </row>
    <row r="256" spans="1:2">
      <c r="A256" s="61">
        <v>1997.2238464659999</v>
      </c>
      <c r="B256" s="61">
        <v>11341.10047386</v>
      </c>
    </row>
    <row r="257" spans="1:2">
      <c r="A257" s="61">
        <v>1997.185768396</v>
      </c>
      <c r="B257" s="61">
        <v>11268.340574809999</v>
      </c>
    </row>
    <row r="258" spans="1:2">
      <c r="A258" s="61">
        <v>1997.1552178100001</v>
      </c>
      <c r="B258" s="61">
        <v>11202.799075299999</v>
      </c>
    </row>
    <row r="259" spans="1:2">
      <c r="A259" s="61">
        <v>1997.0759060319999</v>
      </c>
      <c r="B259" s="61">
        <v>11067.72813129</v>
      </c>
    </row>
    <row r="260" spans="1:2">
      <c r="A260" s="61">
        <v>1997.0467871830001</v>
      </c>
      <c r="B260" s="61">
        <v>11025.937180880001</v>
      </c>
    </row>
    <row r="261" spans="1:2">
      <c r="A261" s="61">
        <v>1996.972464816</v>
      </c>
      <c r="B261" s="61">
        <v>10927.16961304</v>
      </c>
    </row>
    <row r="262" spans="1:2">
      <c r="A262" s="61">
        <v>1996.8982581180001</v>
      </c>
      <c r="B262" s="61">
        <v>10819.106729659999</v>
      </c>
    </row>
    <row r="263" spans="1:2">
      <c r="A263" s="61">
        <v>1996.869139269</v>
      </c>
      <c r="B263" s="61">
        <v>10777.315779250001</v>
      </c>
    </row>
    <row r="264" spans="1:2">
      <c r="A264" s="61">
        <v>1996.7948169030001</v>
      </c>
      <c r="B264" s="61">
        <v>10678.54821141</v>
      </c>
    </row>
    <row r="265" spans="1:2">
      <c r="A265" s="61">
        <v>1996.720610204</v>
      </c>
      <c r="B265" s="61">
        <v>10570.485328029999</v>
      </c>
    </row>
    <row r="266" spans="1:2">
      <c r="A266" s="61">
        <v>1996.6914913549999</v>
      </c>
      <c r="B266" s="61">
        <v>10528.694377620001</v>
      </c>
    </row>
    <row r="267" spans="1:2">
      <c r="A267" s="61">
        <v>1996.617168989</v>
      </c>
      <c r="B267" s="61">
        <v>10429.92680978</v>
      </c>
    </row>
    <row r="268" spans="1:2">
      <c r="A268" s="61">
        <v>1996.538179725</v>
      </c>
      <c r="B268" s="61">
        <v>10317.835745099999</v>
      </c>
    </row>
    <row r="269" spans="1:2">
      <c r="A269" s="61">
        <v>1996.468965906</v>
      </c>
      <c r="B269" s="61">
        <v>10220.20334425</v>
      </c>
    </row>
    <row r="270" spans="1:2">
      <c r="A270" s="61">
        <v>1996.3917934850001</v>
      </c>
      <c r="B270" s="61">
        <v>10121.22635805</v>
      </c>
    </row>
    <row r="271" spans="1:2">
      <c r="A271" s="61">
        <v>1996.2880057249999</v>
      </c>
      <c r="B271" s="61">
        <v>9987.857840093</v>
      </c>
    </row>
    <row r="272" spans="1:2">
      <c r="A272" s="61">
        <v>1996.1938380189999</v>
      </c>
      <c r="B272" s="61">
        <v>9867.8556676730004</v>
      </c>
    </row>
    <row r="273" spans="1:2">
      <c r="A273" s="61">
        <v>1996.161237867</v>
      </c>
      <c r="B273" s="61">
        <v>9823.1620042239992</v>
      </c>
    </row>
    <row r="274" spans="1:2">
      <c r="A274" s="61">
        <v>1996.089693976</v>
      </c>
      <c r="B274" s="61">
        <v>9725.1318695099999</v>
      </c>
    </row>
    <row r="275" spans="1:2">
      <c r="A275" s="61">
        <v>1996.0423966769999</v>
      </c>
      <c r="B275" s="61">
        <v>9677.0454816969996</v>
      </c>
    </row>
    <row r="276" spans="1:2">
      <c r="A276" s="61">
        <v>1995.9573453979999</v>
      </c>
      <c r="B276" s="61">
        <v>9583.6663216540001</v>
      </c>
    </row>
    <row r="277" spans="1:2">
      <c r="A277" s="61">
        <v>1995.926333226</v>
      </c>
      <c r="B277" s="61">
        <v>9541.635982066</v>
      </c>
    </row>
    <row r="278" spans="1:2">
      <c r="A278" s="61">
        <v>1995.85311828</v>
      </c>
      <c r="B278" s="61">
        <v>9463.1758864389994</v>
      </c>
    </row>
    <row r="279" spans="1:2">
      <c r="A279" s="61">
        <v>1995.779903333</v>
      </c>
      <c r="B279" s="61">
        <v>9384.7157908120007</v>
      </c>
    </row>
    <row r="280" spans="1:2">
      <c r="A280" s="61">
        <v>1995.7488911610001</v>
      </c>
      <c r="B280" s="61">
        <v>9342.6854512240006</v>
      </c>
    </row>
    <row r="281" spans="1:2">
      <c r="A281" s="61">
        <v>1995.663839882</v>
      </c>
      <c r="B281" s="61">
        <v>9249.3062911819998</v>
      </c>
    </row>
    <row r="282" spans="1:2">
      <c r="A282" s="61">
        <v>1995.6006465109999</v>
      </c>
      <c r="B282" s="61">
        <v>9180.8072864240003</v>
      </c>
    </row>
    <row r="283" spans="1:2">
      <c r="A283" s="61">
        <v>1995.563284805</v>
      </c>
      <c r="B283" s="61">
        <v>9135.4638599089994</v>
      </c>
    </row>
    <row r="284" spans="1:2">
      <c r="A284" s="61">
        <v>1995.53201814</v>
      </c>
      <c r="B284" s="61">
        <v>9099.6715212790004</v>
      </c>
    </row>
    <row r="285" spans="1:2">
      <c r="A285" s="61">
        <v>1995.4925863650001</v>
      </c>
      <c r="B285" s="61">
        <v>9055.4110155460003</v>
      </c>
    </row>
    <row r="286" spans="1:2">
      <c r="A286" s="61">
        <v>1995.4060019179999</v>
      </c>
      <c r="B286" s="61">
        <v>8975.4129936709996</v>
      </c>
    </row>
    <row r="287" spans="1:2">
      <c r="A287" s="61">
        <v>1995.1815810119999</v>
      </c>
      <c r="B287" s="61">
        <v>8680.175328108</v>
      </c>
    </row>
    <row r="288" spans="1:2">
      <c r="A288" s="61">
        <v>1995.1103373630001</v>
      </c>
      <c r="B288" s="61">
        <v>8596.1710401180007</v>
      </c>
    </row>
    <row r="289" spans="1:2">
      <c r="A289" s="61">
        <v>1995.056069151</v>
      </c>
      <c r="B289" s="61">
        <v>8525.4983770760009</v>
      </c>
    </row>
    <row r="290" spans="1:2">
      <c r="A290" s="61">
        <v>1995.174245984</v>
      </c>
      <c r="B290" s="61">
        <v>8673.0610966589993</v>
      </c>
    </row>
    <row r="291" spans="1:2">
      <c r="A291" s="61">
        <v>1995.122008755</v>
      </c>
      <c r="B291" s="61">
        <v>8611.7756923230008</v>
      </c>
    </row>
    <row r="292" spans="1:2">
      <c r="A292" s="61">
        <v>1995.0659133680001</v>
      </c>
      <c r="B292" s="61">
        <v>8539.8280408589999</v>
      </c>
    </row>
    <row r="293" spans="1:2">
      <c r="A293" s="61">
        <v>1995.004148317</v>
      </c>
      <c r="B293" s="61">
        <v>8461.9617907720003</v>
      </c>
    </row>
    <row r="294" spans="1:2">
      <c r="A294" s="61">
        <v>1994.8981453199999</v>
      </c>
      <c r="B294" s="61">
        <v>8352.6593292279995</v>
      </c>
    </row>
    <row r="295" spans="1:2">
      <c r="A295" s="61">
        <v>1994.828014682</v>
      </c>
      <c r="B295" s="61">
        <v>8263.0477317210007</v>
      </c>
    </row>
    <row r="296" spans="1:2">
      <c r="A296" s="61">
        <v>1994.7934727459999</v>
      </c>
      <c r="B296" s="61">
        <v>8219.8097122159998</v>
      </c>
    </row>
    <row r="297" spans="1:2">
      <c r="A297" s="61">
        <v>1994.762332838</v>
      </c>
      <c r="B297" s="61">
        <v>8178.6661537669997</v>
      </c>
    </row>
    <row r="298" spans="1:2">
      <c r="A298" s="61">
        <v>1994.718314963</v>
      </c>
      <c r="B298" s="61">
        <v>8125.3574893730001</v>
      </c>
    </row>
    <row r="299" spans="1:2">
      <c r="A299" s="61">
        <v>1994.6810794779999</v>
      </c>
      <c r="B299" s="61">
        <v>8080.0300221369998</v>
      </c>
    </row>
    <row r="300" spans="1:2">
      <c r="A300" s="61">
        <v>1994.6047888820001</v>
      </c>
      <c r="B300" s="61">
        <v>7986.6246871820003</v>
      </c>
    </row>
    <row r="301" spans="1:2">
      <c r="A301" s="61">
        <v>1994.557461849</v>
      </c>
      <c r="B301" s="61">
        <v>7931.3636180330004</v>
      </c>
    </row>
    <row r="302" spans="1:2">
      <c r="A302" s="61">
        <v>1994.4802855299999</v>
      </c>
      <c r="B302" s="61">
        <v>7855.3613502420003</v>
      </c>
    </row>
    <row r="303" spans="1:2">
      <c r="A303" s="61">
        <v>1994.409386306</v>
      </c>
      <c r="B303" s="61">
        <v>7783.2318391709996</v>
      </c>
    </row>
    <row r="304" spans="1:2">
      <c r="A304" s="61">
        <v>1994.111788403</v>
      </c>
      <c r="B304" s="61">
        <v>7411.5522327179997</v>
      </c>
    </row>
    <row r="305" spans="1:2">
      <c r="A305" s="61">
        <v>1994.0410690220001</v>
      </c>
      <c r="B305" s="61">
        <v>7314.1901535950001</v>
      </c>
    </row>
    <row r="306" spans="1:2">
      <c r="A306" s="61">
        <v>1994.1119809659999</v>
      </c>
      <c r="B306" s="61">
        <v>7412.8168653889998</v>
      </c>
    </row>
    <row r="307" spans="1:2">
      <c r="A307" s="61">
        <v>1994.0574100629999</v>
      </c>
      <c r="B307" s="61">
        <v>7337.344903706</v>
      </c>
    </row>
    <row r="308" spans="1:2">
      <c r="A308" s="61">
        <v>1994.0277057860001</v>
      </c>
      <c r="B308" s="61">
        <v>7297.685872557</v>
      </c>
    </row>
    <row r="309" spans="1:2">
      <c r="A309" s="61">
        <v>1993.964127815</v>
      </c>
      <c r="B309" s="61">
        <v>7225.1445505660004</v>
      </c>
    </row>
    <row r="310" spans="1:2">
      <c r="A310" s="61">
        <v>1993.8959729620001</v>
      </c>
      <c r="B310" s="61">
        <v>7154.2609529769998</v>
      </c>
    </row>
    <row r="311" spans="1:2">
      <c r="A311" s="61">
        <v>1993.8055562459999</v>
      </c>
      <c r="B311" s="61">
        <v>7030.3617652379999</v>
      </c>
    </row>
    <row r="312" spans="1:2">
      <c r="A312" s="61">
        <v>1993.774646632</v>
      </c>
      <c r="B312" s="61">
        <v>6996.1665201679998</v>
      </c>
    </row>
    <row r="313" spans="1:2">
      <c r="A313" s="61">
        <v>1993.720706651</v>
      </c>
      <c r="B313" s="61">
        <v>6934.9133034930001</v>
      </c>
    </row>
    <row r="314" spans="1:2">
      <c r="A314" s="61">
        <v>1993.6899350040001</v>
      </c>
      <c r="B314" s="61">
        <v>6900.1860824639998</v>
      </c>
    </row>
    <row r="315" spans="1:2">
      <c r="A315" s="61">
        <v>1993.6486736219999</v>
      </c>
      <c r="B315" s="61">
        <v>6849.9209510829996</v>
      </c>
    </row>
    <row r="316" spans="1:2">
      <c r="A316" s="61">
        <v>1993.6155779620001</v>
      </c>
      <c r="B316" s="61">
        <v>6808.2718167769999</v>
      </c>
    </row>
    <row r="317" spans="1:2">
      <c r="A317" s="61">
        <v>1993.5408135089999</v>
      </c>
      <c r="B317" s="61">
        <v>6719.5204766759998</v>
      </c>
    </row>
    <row r="318" spans="1:2">
      <c r="A318" s="61">
        <v>1993.4880989440001</v>
      </c>
      <c r="B318" s="61">
        <v>6666.4588419940001</v>
      </c>
    </row>
    <row r="319" spans="1:2">
      <c r="A319" s="61">
        <v>1993.448614482</v>
      </c>
      <c r="B319" s="61">
        <v>6619.3500836390003</v>
      </c>
    </row>
    <row r="320" spans="1:2">
      <c r="A320" s="61">
        <v>1993.402888785</v>
      </c>
      <c r="B320" s="61">
        <v>6576.0820139090001</v>
      </c>
    </row>
    <row r="321" spans="1:2">
      <c r="A321" s="61">
        <v>1993.36414485</v>
      </c>
      <c r="B321" s="61">
        <v>6538.0740742999997</v>
      </c>
    </row>
    <row r="322" spans="1:2">
      <c r="A322" s="61">
        <v>1993.1024806729999</v>
      </c>
      <c r="B322" s="61">
        <v>6280.8035194209997</v>
      </c>
    </row>
    <row r="323" spans="1:2">
      <c r="A323" s="61">
        <v>1993.0602018310001</v>
      </c>
      <c r="B323" s="61">
        <v>6253.6925525289998</v>
      </c>
    </row>
    <row r="324" spans="1:2">
      <c r="A324" s="61">
        <v>1992.9547606579999</v>
      </c>
      <c r="B324" s="61">
        <v>6180.5366354959997</v>
      </c>
    </row>
    <row r="325" spans="1:2">
      <c r="A325" s="61">
        <v>1992.89568192</v>
      </c>
      <c r="B325" s="61">
        <v>6130.7767488110003</v>
      </c>
    </row>
    <row r="326" spans="1:2">
      <c r="A326" s="61">
        <v>1992.815849716</v>
      </c>
      <c r="B326" s="61">
        <v>6074.8801432439996</v>
      </c>
    </row>
    <row r="327" spans="1:2">
      <c r="A327" s="61">
        <v>1993.0756998639999</v>
      </c>
      <c r="B327" s="61">
        <v>6263.8196189869996</v>
      </c>
    </row>
    <row r="328" spans="1:2">
      <c r="A328" s="61">
        <v>1992.9547606579999</v>
      </c>
      <c r="B328" s="61">
        <v>6180.5366354959997</v>
      </c>
    </row>
    <row r="329" spans="1:2">
      <c r="A329" s="61">
        <v>1992.89568192</v>
      </c>
      <c r="B329" s="61">
        <v>6130.7767488110003</v>
      </c>
    </row>
    <row r="330" spans="1:2">
      <c r="A330" s="61">
        <v>1992.815849716</v>
      </c>
      <c r="B330" s="61">
        <v>6074.8801432439996</v>
      </c>
    </row>
    <row r="331" spans="1:2">
      <c r="A331" s="61">
        <v>1992.7639941929999</v>
      </c>
      <c r="B331" s="61">
        <v>6046.5984194069997</v>
      </c>
    </row>
    <row r="332" spans="1:2">
      <c r="A332" s="61">
        <v>1992.659572815</v>
      </c>
      <c r="B332" s="61">
        <v>5981.4080728589997</v>
      </c>
    </row>
    <row r="333" spans="1:2">
      <c r="A333" s="61">
        <v>1992.5827910400001</v>
      </c>
      <c r="B333" s="61">
        <v>5921.6873072469998</v>
      </c>
    </row>
    <row r="334" spans="1:2">
      <c r="A334" s="61">
        <v>1992.5276783310001</v>
      </c>
      <c r="B334" s="61">
        <v>5881.8675291130003</v>
      </c>
    </row>
    <row r="335" spans="1:2">
      <c r="A335" s="61">
        <v>1992.452934463</v>
      </c>
      <c r="B335" s="61">
        <v>5840.3623833199999</v>
      </c>
    </row>
    <row r="336" spans="1:2">
      <c r="A336" s="61">
        <v>1992.391006673</v>
      </c>
      <c r="B336" s="61">
        <v>5813.4229936069996</v>
      </c>
    </row>
    <row r="337" spans="1:2">
      <c r="A337" s="61">
        <v>1992.312811155</v>
      </c>
      <c r="B337" s="61">
        <v>5767.7142839979997</v>
      </c>
    </row>
    <row r="338" spans="1:2">
      <c r="A338" s="61">
        <v>1992.128479272</v>
      </c>
      <c r="B338" s="61">
        <v>5564.9427508959998</v>
      </c>
    </row>
    <row r="339" spans="1:2">
      <c r="A339" s="61">
        <v>1992.100410521</v>
      </c>
      <c r="B339" s="61">
        <v>5523.4095057940003</v>
      </c>
    </row>
    <row r="340" spans="1:2">
      <c r="A340" s="61">
        <v>1992.0012286430001</v>
      </c>
      <c r="B340" s="61">
        <v>5417.716173795</v>
      </c>
    </row>
    <row r="341" spans="1:2">
      <c r="A341" s="61">
        <v>1991.931098005</v>
      </c>
      <c r="B341" s="61">
        <v>5328.1045762889999</v>
      </c>
    </row>
    <row r="342" spans="1:2">
      <c r="A342" s="61">
        <v>1991.8965560700001</v>
      </c>
      <c r="B342" s="61">
        <v>5284.8665567839998</v>
      </c>
    </row>
    <row r="343" spans="1:2">
      <c r="A343" s="61">
        <v>1991.865416161</v>
      </c>
      <c r="B343" s="61">
        <v>5243.7229983349998</v>
      </c>
    </row>
    <row r="344" spans="1:2">
      <c r="A344" s="61">
        <v>1991.8029546939999</v>
      </c>
      <c r="B344" s="61">
        <v>5166.9299196689999</v>
      </c>
    </row>
    <row r="345" spans="1:2">
      <c r="A345" s="61">
        <v>1991.7575364439999</v>
      </c>
      <c r="B345" s="61">
        <v>5108.5919648050003</v>
      </c>
    </row>
    <row r="346" spans="1:2">
      <c r="A346" s="61">
        <v>1991.6845913679999</v>
      </c>
      <c r="B346" s="61">
        <v>5017.7392755119999</v>
      </c>
    </row>
    <row r="347" spans="1:2">
      <c r="A347" s="61">
        <v>1991.6391731179999</v>
      </c>
      <c r="B347" s="61">
        <v>4959.4013206480004</v>
      </c>
    </row>
    <row r="348" spans="1:2">
      <c r="A348" s="61">
        <v>1991.5662280419999</v>
      </c>
      <c r="B348" s="61">
        <v>4868.548631355</v>
      </c>
    </row>
    <row r="349" spans="1:2">
      <c r="A349" s="61">
        <v>1991.5208097919999</v>
      </c>
      <c r="B349" s="61">
        <v>4810.2106764910004</v>
      </c>
    </row>
    <row r="350" spans="1:2">
      <c r="A350" s="61">
        <v>1991.475458932</v>
      </c>
      <c r="B350" s="61">
        <v>4754.0409828680004</v>
      </c>
    </row>
    <row r="351" spans="1:2">
      <c r="A351" s="61">
        <v>1991.4122422759999</v>
      </c>
      <c r="B351" s="61">
        <v>4678.2322893299997</v>
      </c>
    </row>
    <row r="352" spans="1:2">
      <c r="A352" s="61">
        <v>1991.3494606199999</v>
      </c>
      <c r="B352" s="61">
        <v>4614.3737680840004</v>
      </c>
    </row>
    <row r="353" spans="1:2">
      <c r="A353" s="61">
        <v>1991.314764788</v>
      </c>
      <c r="B353" s="61">
        <v>4579.8032256320002</v>
      </c>
    </row>
    <row r="354" spans="1:2">
      <c r="A354" s="61">
        <v>1991.112616101</v>
      </c>
      <c r="B354" s="61">
        <v>4272.9745468350002</v>
      </c>
    </row>
    <row r="355" spans="1:2">
      <c r="A355" s="61">
        <v>1991.030303346</v>
      </c>
      <c r="B355" s="61">
        <v>4172.8678804640003</v>
      </c>
    </row>
    <row r="356" spans="1:2">
      <c r="A356" s="61">
        <v>1991.1109047570001</v>
      </c>
      <c r="B356" s="61">
        <v>4272.1747774599999</v>
      </c>
    </row>
    <row r="357" spans="1:2">
      <c r="A357" s="61">
        <v>1991.032440747</v>
      </c>
      <c r="B357" s="61">
        <v>4175.6305877479999</v>
      </c>
    </row>
    <row r="358" spans="1:2">
      <c r="A358" s="61">
        <v>1990.9997222320001</v>
      </c>
      <c r="B358" s="61">
        <v>4133.3808522319996</v>
      </c>
    </row>
    <row r="359" spans="1:2">
      <c r="A359" s="61">
        <v>1990.915126824</v>
      </c>
      <c r="B359" s="61">
        <v>4023.1646530970002</v>
      </c>
    </row>
    <row r="360" spans="1:2">
      <c r="A360" s="61">
        <v>1990.8873721550001</v>
      </c>
      <c r="B360" s="61">
        <v>3986.4068805410002</v>
      </c>
    </row>
    <row r="361" spans="1:2">
      <c r="A361" s="61">
        <v>1990.788392723</v>
      </c>
      <c r="B361" s="61">
        <v>3846.8839986759999</v>
      </c>
    </row>
    <row r="362" spans="1:2">
      <c r="A362" s="61">
        <v>1990.6692373670001</v>
      </c>
      <c r="B362" s="61">
        <v>3692.6068377780002</v>
      </c>
    </row>
    <row r="363" spans="1:2">
      <c r="A363" s="61">
        <v>1990.6399628250001</v>
      </c>
      <c r="B363" s="61">
        <v>3652.7078637539998</v>
      </c>
    </row>
    <row r="364" spans="1:2">
      <c r="A364" s="61">
        <v>1990.6109962390001</v>
      </c>
      <c r="B364" s="61">
        <v>3608.1970891179999</v>
      </c>
    </row>
    <row r="365" spans="1:2">
      <c r="A365" s="61">
        <v>1990.5594471730001</v>
      </c>
      <c r="B365" s="61">
        <v>3531.9576222189999</v>
      </c>
    </row>
    <row r="366" spans="1:2">
      <c r="A366" s="61">
        <v>1990.520245141</v>
      </c>
      <c r="B366" s="61">
        <v>3475.4867846359998</v>
      </c>
    </row>
    <row r="367" spans="1:2">
      <c r="A367" s="61">
        <v>1990.4936481090001</v>
      </c>
      <c r="B367" s="61">
        <v>3439.021492885</v>
      </c>
    </row>
    <row r="368" spans="1:2">
      <c r="A368" s="61">
        <v>1990.4512396489999</v>
      </c>
      <c r="B368" s="61">
        <v>3386.7835731690002</v>
      </c>
    </row>
    <row r="369" spans="1:2">
      <c r="A369" s="61">
        <v>1990.416705719</v>
      </c>
      <c r="B369" s="61">
        <v>3345.4771986390001</v>
      </c>
    </row>
    <row r="370" spans="1:2">
      <c r="A370" s="61">
        <v>1990.3855658099999</v>
      </c>
      <c r="B370" s="61">
        <v>3304.3336401900001</v>
      </c>
    </row>
    <row r="371" spans="1:2">
      <c r="A371" s="61">
        <v>1990.3183387900001</v>
      </c>
      <c r="B371" s="61">
        <v>3233.2543400899999</v>
      </c>
    </row>
    <row r="372" spans="1:2">
      <c r="A372" s="61">
        <v>1990.029970351</v>
      </c>
      <c r="B372" s="61">
        <v>2931.0965553589999</v>
      </c>
    </row>
    <row r="373" spans="1:2">
      <c r="A373" s="61">
        <v>1989.965190136</v>
      </c>
      <c r="B373" s="61">
        <v>2896.6682233669999</v>
      </c>
    </row>
    <row r="374" spans="1:2">
      <c r="A374" s="61">
        <v>1989.8923847409999</v>
      </c>
      <c r="B374" s="61">
        <v>2850.7304652100001</v>
      </c>
    </row>
    <row r="375" spans="1:2">
      <c r="A375" s="61">
        <v>1989.7846405539999</v>
      </c>
      <c r="B375" s="61">
        <v>2777.4492937049999</v>
      </c>
    </row>
    <row r="376" spans="1:2">
      <c r="A376" s="61">
        <v>1990.012091653</v>
      </c>
      <c r="B376" s="61">
        <v>2921.9780771199999</v>
      </c>
    </row>
    <row r="377" spans="1:2">
      <c r="A377" s="61">
        <v>1989.965190136</v>
      </c>
      <c r="B377" s="61">
        <v>2896.6682233669999</v>
      </c>
    </row>
    <row r="378" spans="1:2">
      <c r="A378" s="61">
        <v>1989.918797717</v>
      </c>
      <c r="B378" s="61">
        <v>2867.8305455559998</v>
      </c>
    </row>
    <row r="379" spans="1:2">
      <c r="A379" s="61">
        <v>1989.7846405539999</v>
      </c>
      <c r="B379" s="61">
        <v>2777.4492937049999</v>
      </c>
    </row>
    <row r="380" spans="1:2">
      <c r="A380" s="61">
        <v>1989.6611724520001</v>
      </c>
      <c r="B380" s="61">
        <v>2708.5516690469999</v>
      </c>
    </row>
    <row r="381" spans="1:2">
      <c r="A381" s="61">
        <v>1989.5843906770001</v>
      </c>
      <c r="B381" s="61">
        <v>2648.830903435</v>
      </c>
    </row>
    <row r="382" spans="1:2">
      <c r="A382" s="61">
        <v>1989.484691936</v>
      </c>
      <c r="B382" s="61">
        <v>2585.18758342</v>
      </c>
    </row>
    <row r="383" spans="1:2">
      <c r="A383" s="61">
        <v>1989.429164506</v>
      </c>
      <c r="B383" s="61">
        <v>2563.208501566</v>
      </c>
    </row>
    <row r="384" spans="1:2">
      <c r="A384" s="61">
        <v>1989.381725168</v>
      </c>
      <c r="B384" s="61">
        <v>2545.6765203069999</v>
      </c>
    </row>
    <row r="385" spans="1:2">
      <c r="A385" s="61">
        <v>1989.3343338550001</v>
      </c>
      <c r="B385" s="61">
        <v>2524.7001948840002</v>
      </c>
    </row>
    <row r="386" spans="1:2">
      <c r="A386" s="61">
        <v>1989.121184247</v>
      </c>
      <c r="B386" s="61">
        <v>2296.8869288340002</v>
      </c>
    </row>
    <row r="387" spans="1:2">
      <c r="A387" s="61">
        <v>1989.073369146</v>
      </c>
      <c r="B387" s="61">
        <v>2169.9791025069999</v>
      </c>
    </row>
    <row r="388" spans="1:2">
      <c r="A388" s="61">
        <v>1989.0392822240001</v>
      </c>
      <c r="B388" s="61">
        <v>2113.2203408840001</v>
      </c>
    </row>
    <row r="389" spans="1:2">
      <c r="A389" s="61">
        <v>1989.0004735110001</v>
      </c>
      <c r="B389" s="61">
        <v>2033.2748454529999</v>
      </c>
    </row>
    <row r="390" spans="1:2">
      <c r="A390" s="61">
        <v>1988.972308676</v>
      </c>
      <c r="B390" s="61">
        <v>1959.5542635249999</v>
      </c>
    </row>
    <row r="391" spans="1:2">
      <c r="A391" s="61">
        <v>1988.953365479</v>
      </c>
      <c r="B391" s="61">
        <v>1912.476563593</v>
      </c>
    </row>
    <row r="392" spans="1:2">
      <c r="A392" s="61">
        <v>1988.863663804</v>
      </c>
      <c r="B392" s="61">
        <v>1773.6772891329999</v>
      </c>
    </row>
    <row r="393" spans="1:2">
      <c r="A393" s="61">
        <v>1988.785649792</v>
      </c>
      <c r="B393" s="61">
        <v>1692.844672573</v>
      </c>
    </row>
    <row r="394" spans="1:2">
      <c r="A394" s="61">
        <v>1988.7633094289999</v>
      </c>
      <c r="B394" s="61">
        <v>1629.3429567159999</v>
      </c>
    </row>
    <row r="395" spans="1:2">
      <c r="A395" s="61">
        <v>1988.755698725</v>
      </c>
      <c r="B395" s="61">
        <v>1568.6229876550001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9FD0-EBF1-45C9-BC09-AE6A5EE78C70}">
  <dimension ref="A1:K7465"/>
  <sheetViews>
    <sheetView workbookViewId="0"/>
  </sheetViews>
  <sheetFormatPr defaultRowHeight="15"/>
  <cols>
    <col min="1" max="2" width="9.140625" style="61"/>
    <col min="8" max="8" width="10.7109375" style="61" customWidth="1"/>
    <col min="9" max="9" width="9.140625" style="61"/>
    <col min="11" max="11" width="10.28515625" customWidth="1"/>
  </cols>
  <sheetData>
    <row r="1" spans="1:11">
      <c r="A1" s="61" t="s">
        <v>560</v>
      </c>
      <c r="G1" t="s">
        <v>557</v>
      </c>
      <c r="J1" t="s">
        <v>355</v>
      </c>
    </row>
    <row r="2" spans="1:11">
      <c r="A2" s="61" t="s">
        <v>318</v>
      </c>
      <c r="G2" s="61" t="s">
        <v>558</v>
      </c>
      <c r="H2" s="61" t="s">
        <v>559</v>
      </c>
      <c r="J2" t="s">
        <v>558</v>
      </c>
      <c r="K2" s="61" t="s">
        <v>559</v>
      </c>
    </row>
    <row r="3" spans="1:11">
      <c r="A3" s="61" t="s">
        <v>561</v>
      </c>
      <c r="G3" s="61">
        <v>5.8958646744380001</v>
      </c>
      <c r="H3" s="61">
        <v>-2.149452369161E-3</v>
      </c>
      <c r="J3" s="61">
        <v>7.2077216642030004</v>
      </c>
      <c r="K3" s="61">
        <v>1.159765150066E-2</v>
      </c>
    </row>
    <row r="4" spans="1:11">
      <c r="A4" s="61" t="s">
        <v>562</v>
      </c>
      <c r="G4" s="61">
        <v>6.0740597537000003</v>
      </c>
      <c r="H4" s="61">
        <v>-1.048597991053E-2</v>
      </c>
      <c r="J4" s="61">
        <v>7.3363586633629998</v>
      </c>
      <c r="K4" s="61">
        <v>3.3745554054479998E-3</v>
      </c>
    </row>
    <row r="5" spans="1:11">
      <c r="G5" s="61">
        <v>6.3481316877009997</v>
      </c>
      <c r="H5" s="61">
        <v>1.591090271666E-2</v>
      </c>
      <c r="J5" s="61">
        <v>7.3418476426110004</v>
      </c>
      <c r="K5" s="61">
        <v>2.873116383765E-3</v>
      </c>
    </row>
    <row r="6" spans="1:11">
      <c r="G6" s="61">
        <v>6.6748463536839999</v>
      </c>
      <c r="H6" s="61">
        <v>-8.1306245794840004E-4</v>
      </c>
      <c r="J6" s="61">
        <v>7.3488618954409999</v>
      </c>
      <c r="K6" s="61">
        <v>2.0429282039929999E-3</v>
      </c>
    </row>
    <row r="7" spans="1:11">
      <c r="G7" s="61">
        <v>7.0532088836030002</v>
      </c>
      <c r="H7" s="61">
        <v>-1.6395878678790001E-4</v>
      </c>
      <c r="J7" s="61">
        <v>7.3520599576299999</v>
      </c>
      <c r="K7" s="61">
        <v>1.6545889812599999E-3</v>
      </c>
    </row>
    <row r="8" spans="1:11">
      <c r="G8" s="61">
        <v>7.081580956432</v>
      </c>
      <c r="H8" s="61">
        <v>-2.83381974033E-3</v>
      </c>
      <c r="J8" s="61">
        <v>7.3553296414679998</v>
      </c>
      <c r="K8" s="61">
        <v>1.425781397311E-3</v>
      </c>
    </row>
    <row r="9" spans="1:11">
      <c r="G9" s="61">
        <v>7.0854495997809996</v>
      </c>
      <c r="H9" s="61">
        <v>-2.827182850041E-3</v>
      </c>
      <c r="J9" s="61">
        <v>7.3588391539440003</v>
      </c>
      <c r="K9" s="61">
        <v>1.2862660673419999E-3</v>
      </c>
    </row>
    <row r="10" spans="1:11">
      <c r="G10" s="61">
        <v>7.0885217577360002</v>
      </c>
      <c r="H10" s="61">
        <v>-2.8219123783400002E-3</v>
      </c>
      <c r="J10" s="61">
        <v>7.4794870594090002</v>
      </c>
      <c r="K10" s="61">
        <v>1.311032566767E-2</v>
      </c>
    </row>
    <row r="11" spans="1:11">
      <c r="G11" s="61">
        <v>7.0919352665739996</v>
      </c>
      <c r="H11" s="61">
        <v>-2.8160562986729999E-3</v>
      </c>
      <c r="J11" s="61">
        <v>7.484057249568</v>
      </c>
      <c r="K11" s="61">
        <v>1.289513966837E-2</v>
      </c>
    </row>
    <row r="12" spans="1:11">
      <c r="G12" s="61">
        <v>7.0953474130599998</v>
      </c>
      <c r="H12" s="61">
        <v>-2.7273610920439998E-3</v>
      </c>
      <c r="J12" s="61">
        <v>7.4933026021969997</v>
      </c>
      <c r="K12" s="61">
        <v>1.377488840809E-2</v>
      </c>
    </row>
    <row r="13" spans="1:11">
      <c r="G13" s="61">
        <v>7.0987568348429999</v>
      </c>
      <c r="H13" s="61">
        <v>-2.4729876314930001E-3</v>
      </c>
      <c r="J13" s="61">
        <v>7.4975027268009997</v>
      </c>
      <c r="K13" s="61">
        <v>1.480720832483E-2</v>
      </c>
    </row>
    <row r="14" spans="1:11">
      <c r="G14" s="61">
        <v>7.1021635319209997</v>
      </c>
      <c r="H14" s="61">
        <v>-2.05293591702E-3</v>
      </c>
      <c r="J14" s="61">
        <v>7.5030647740349998</v>
      </c>
      <c r="K14" s="61">
        <v>1.638684969342E-2</v>
      </c>
    </row>
    <row r="15" spans="1:11">
      <c r="G15" s="61">
        <v>7.1055688666480004</v>
      </c>
      <c r="H15" s="61">
        <v>-1.550045075585E-3</v>
      </c>
      <c r="J15" s="61">
        <v>7.5060512243869999</v>
      </c>
      <c r="K15" s="61">
        <v>1.7542801893479999E-2</v>
      </c>
    </row>
    <row r="16" spans="1:11">
      <c r="G16" s="61">
        <v>7.1089755637270002</v>
      </c>
      <c r="H16" s="61">
        <v>-1.129993361111E-3</v>
      </c>
      <c r="J16" s="61">
        <v>7.5107276101510001</v>
      </c>
      <c r="K16" s="61">
        <v>1.9639370101840001E-2</v>
      </c>
    </row>
    <row r="17" spans="7:11">
      <c r="G17" s="61">
        <v>7.1123849855100003</v>
      </c>
      <c r="H17" s="61">
        <v>-8.7561990056019999E-4</v>
      </c>
      <c r="J17" s="61">
        <v>7.5148346659760001</v>
      </c>
      <c r="K17" s="61">
        <v>2.153401793638E-2</v>
      </c>
    </row>
    <row r="18" spans="7:11">
      <c r="G18" s="61">
        <v>7.1157971319959996</v>
      </c>
      <c r="H18" s="61">
        <v>-7.8692469393190005E-4</v>
      </c>
      <c r="J18" s="61">
        <v>7.52099796112</v>
      </c>
      <c r="K18" s="61">
        <v>2.4245679999399999E-2</v>
      </c>
    </row>
    <row r="19" spans="7:11">
      <c r="G19" s="61">
        <v>7.1192106408339999</v>
      </c>
      <c r="H19" s="61">
        <v>-7.8106861426450005E-4</v>
      </c>
      <c r="J19" s="61">
        <v>7.5242610264209997</v>
      </c>
      <c r="K19" s="61">
        <v>2.534626503667E-2</v>
      </c>
    </row>
    <row r="20" spans="7:11">
      <c r="G20" s="61">
        <v>7.1226241496720002</v>
      </c>
      <c r="H20" s="61">
        <v>-7.7521253459720001E-4</v>
      </c>
      <c r="J20" s="61">
        <v>7.5301512390949998</v>
      </c>
      <c r="K20" s="61">
        <v>2.649670501174E-2</v>
      </c>
    </row>
    <row r="21" spans="7:11">
      <c r="G21" s="61">
        <v>7.1260376585099996</v>
      </c>
      <c r="H21" s="61">
        <v>-7.6935645492980001E-4</v>
      </c>
      <c r="J21" s="61">
        <v>7.534257385788</v>
      </c>
      <c r="K21" s="61">
        <v>2.7196856270079998E-2</v>
      </c>
    </row>
    <row r="22" spans="7:11">
      <c r="G22" s="61">
        <v>7.1294511673479999</v>
      </c>
      <c r="H22" s="61">
        <v>-7.635003752624E-4</v>
      </c>
      <c r="J22" s="61">
        <v>7.538330200271</v>
      </c>
      <c r="K22" s="61">
        <v>2.776164262022E-2</v>
      </c>
    </row>
    <row r="23" spans="7:11">
      <c r="G23" s="61">
        <v>7.1328646761860002</v>
      </c>
      <c r="H23" s="61">
        <v>-7.5764429559509996E-4</v>
      </c>
      <c r="J23" s="61">
        <v>7.5423320634679998</v>
      </c>
      <c r="K23" s="61">
        <v>2.8159118112409998E-2</v>
      </c>
    </row>
    <row r="24" spans="7:11">
      <c r="G24" s="61">
        <v>7.1365220070840003</v>
      </c>
      <c r="H24" s="61">
        <v>-7.5136992452289996E-4</v>
      </c>
      <c r="J24" s="61">
        <v>7.5466051618399996</v>
      </c>
      <c r="K24" s="61">
        <v>2.8496308517799999E-2</v>
      </c>
    </row>
    <row r="25" spans="7:11">
      <c r="G25" s="61">
        <v>7.1403012490120004</v>
      </c>
      <c r="H25" s="61">
        <v>-7.4488640774830002E-4</v>
      </c>
      <c r="J25" s="61">
        <v>7.551964893859</v>
      </c>
      <c r="K25" s="61">
        <v>2.8835363108560001E-2</v>
      </c>
    </row>
    <row r="26" spans="7:11">
      <c r="G26" s="61">
        <v>7.1441780197640004</v>
      </c>
      <c r="H26" s="61">
        <v>-7.3823557441179998E-4</v>
      </c>
      <c r="J26" s="61">
        <v>7.5567144378790001</v>
      </c>
      <c r="K26" s="61">
        <v>2.9185612079909998E-2</v>
      </c>
    </row>
    <row r="27" spans="7:11">
      <c r="G27" s="61">
        <v>7.1488594033129997</v>
      </c>
      <c r="H27" s="61">
        <v>-7.3020437943939996E-4</v>
      </c>
      <c r="J27" s="61">
        <v>7.5617533539980002</v>
      </c>
      <c r="K27" s="61">
        <v>2.9700446600380001E-2</v>
      </c>
    </row>
    <row r="28" spans="7:11">
      <c r="G28" s="61">
        <v>7.1527361740649997</v>
      </c>
      <c r="H28" s="61">
        <v>-7.2355354610290003E-4</v>
      </c>
      <c r="J28" s="61">
        <v>7.5646625119179998</v>
      </c>
      <c r="K28" s="61">
        <v>3.0020312884649999E-2</v>
      </c>
    </row>
    <row r="29" spans="7:11">
      <c r="G29" s="61">
        <v>7.1565154159929998</v>
      </c>
      <c r="H29" s="61">
        <v>-7.1707002932840005E-4</v>
      </c>
      <c r="J29" s="61">
        <v>7.5725599818870002</v>
      </c>
      <c r="K29" s="61">
        <v>3.0949330452880001E-2</v>
      </c>
    </row>
    <row r="30" spans="7:11">
      <c r="G30" s="61">
        <v>7.1628182162409999</v>
      </c>
      <c r="H30" s="61">
        <v>-7.0625719651400002E-4</v>
      </c>
      <c r="J30" s="61">
        <v>7.577213517463</v>
      </c>
      <c r="K30" s="61">
        <v>3.1440507471320003E-2</v>
      </c>
    </row>
    <row r="31" spans="7:11">
      <c r="G31" s="61">
        <v>7.2283520275370003</v>
      </c>
      <c r="H31" s="61">
        <v>-1.9855666005139999E-3</v>
      </c>
      <c r="J31" s="61">
        <v>7.5803223854109998</v>
      </c>
      <c r="K31" s="61">
        <v>3.153321756244E-2</v>
      </c>
    </row>
    <row r="32" spans="7:11">
      <c r="G32" s="61">
        <v>7.2312904134359997</v>
      </c>
      <c r="H32" s="61">
        <v>-1.456967569339E-3</v>
      </c>
      <c r="J32" s="61">
        <v>7.5844711226420003</v>
      </c>
      <c r="K32" s="61">
        <v>3.1199243310929999E-2</v>
      </c>
    </row>
    <row r="33" spans="7:11">
      <c r="G33" s="61">
        <v>7.2352753907369998</v>
      </c>
      <c r="H33" s="61">
        <v>-9.1331841341880005E-4</v>
      </c>
      <c r="J33" s="61">
        <v>7.5964411504880003</v>
      </c>
      <c r="K33" s="61">
        <v>2.9095278782340001E-2</v>
      </c>
    </row>
    <row r="34" spans="7:11">
      <c r="G34" s="61">
        <v>7.2386848125189998</v>
      </c>
      <c r="H34" s="61">
        <v>-6.5894495286780003E-4</v>
      </c>
      <c r="J34" s="61">
        <v>7.600381150974</v>
      </c>
      <c r="K34" s="61">
        <v>2.856838126765E-2</v>
      </c>
    </row>
    <row r="35" spans="7:11">
      <c r="G35" s="61">
        <v>7.242096959006</v>
      </c>
      <c r="H35" s="61">
        <v>-5.7024974623949998E-4</v>
      </c>
      <c r="J35" s="61">
        <v>7.6159982435050004</v>
      </c>
      <c r="K35" s="61">
        <v>2.7243200633890002E-2</v>
      </c>
    </row>
    <row r="36" spans="7:11">
      <c r="G36" s="61">
        <v>7.2455104678440003</v>
      </c>
      <c r="H36" s="61">
        <v>-5.6439366657220005E-4</v>
      </c>
      <c r="J36" s="61">
        <v>7.6223173764060004</v>
      </c>
      <c r="K36" s="61">
        <v>2.354274389209E-2</v>
      </c>
    </row>
    <row r="37" spans="7:11">
      <c r="G37" s="61">
        <v>7.2489239766819997</v>
      </c>
      <c r="H37" s="61">
        <v>-5.5853758690480005E-4</v>
      </c>
      <c r="J37" s="61">
        <v>7.6291745474699999</v>
      </c>
      <c r="K37" s="61">
        <v>1.6675904874139998E-2</v>
      </c>
    </row>
    <row r="38" spans="7:11">
      <c r="G38" s="61">
        <v>7.25233748552</v>
      </c>
      <c r="H38" s="61">
        <v>-5.5268150723740005E-4</v>
      </c>
      <c r="J38" s="61">
        <v>7.6327801369810002</v>
      </c>
      <c r="K38" s="61">
        <v>1.397672046749E-2</v>
      </c>
    </row>
    <row r="39" spans="7:11">
      <c r="G39" s="61">
        <v>7.2557509943580003</v>
      </c>
      <c r="H39" s="61">
        <v>-5.4682542757010001E-4</v>
      </c>
      <c r="J39" s="61">
        <v>7.6408045834129998</v>
      </c>
      <c r="K39" s="61">
        <v>1.0382478762779999E-2</v>
      </c>
    </row>
    <row r="40" spans="7:11">
      <c r="G40" s="61">
        <v>7.2591645031959997</v>
      </c>
      <c r="H40" s="61">
        <v>-5.4096934790270001E-4</v>
      </c>
      <c r="J40" s="61">
        <v>7.6444980378249996</v>
      </c>
      <c r="K40" s="61">
        <v>9.0913702757240006E-3</v>
      </c>
    </row>
    <row r="41" spans="7:11">
      <c r="G41" s="61">
        <v>7.262578012034</v>
      </c>
      <c r="H41" s="61">
        <v>-5.3511326823539997E-4</v>
      </c>
      <c r="J41" s="61">
        <v>7.7247749558600001</v>
      </c>
      <c r="K41" s="61">
        <v>3.2068935617560003E-2</v>
      </c>
    </row>
    <row r="42" spans="7:11">
      <c r="G42" s="61">
        <v>7.2659915208720003</v>
      </c>
      <c r="H42" s="61">
        <v>-5.2925718856799996E-4</v>
      </c>
      <c r="J42" s="61">
        <v>7.733766478183</v>
      </c>
      <c r="K42" s="61">
        <v>3.307845868466E-2</v>
      </c>
    </row>
    <row r="43" spans="7:11">
      <c r="G43" s="61">
        <v>7.2694050297099997</v>
      </c>
      <c r="H43" s="61">
        <v>-5.2340110890059996E-4</v>
      </c>
      <c r="J43" s="61">
        <v>7.7376234442309997</v>
      </c>
      <c r="K43" s="61">
        <v>3.358922502371E-2</v>
      </c>
    </row>
    <row r="44" spans="7:11">
      <c r="G44" s="61">
        <v>7.272817176197</v>
      </c>
      <c r="H44" s="61">
        <v>-4.3470590227239999E-4</v>
      </c>
      <c r="J44" s="61">
        <v>7.7426400130489998</v>
      </c>
      <c r="K44" s="61">
        <v>3.434340442659E-2</v>
      </c>
    </row>
    <row r="45" spans="7:11">
      <c r="G45" s="61">
        <v>7.276226597979</v>
      </c>
      <c r="H45" s="61">
        <v>-1.8033244172130001E-4</v>
      </c>
      <c r="J45" s="61">
        <v>7.7510582654910003</v>
      </c>
      <c r="K45" s="61">
        <v>3.5328275024980003E-2</v>
      </c>
    </row>
    <row r="46" spans="7:11">
      <c r="G46" s="61">
        <v>7.2796336356460003</v>
      </c>
      <c r="H46" s="61">
        <v>2.190094910124E-4</v>
      </c>
      <c r="J46" s="61">
        <v>7.7551085386540004</v>
      </c>
      <c r="K46" s="61">
        <v>3.5112504316479998E-2</v>
      </c>
    </row>
    <row r="47" spans="7:11">
      <c r="G47" s="61">
        <v>7.2830399921369997</v>
      </c>
      <c r="H47" s="61">
        <v>6.5977098722609998E-4</v>
      </c>
      <c r="J47" s="61">
        <v>7.756825226868</v>
      </c>
      <c r="K47" s="61">
        <v>3.5132289907619997E-2</v>
      </c>
    </row>
    <row r="48" spans="7:11">
      <c r="G48" s="61">
        <v>7.2867323971079996</v>
      </c>
      <c r="H48" s="61">
        <v>1.0043748419569999E-3</v>
      </c>
      <c r="J48" s="61">
        <v>7.7609168954080001</v>
      </c>
      <c r="K48" s="61">
        <v>3.4667072751240001E-2</v>
      </c>
    </row>
    <row r="49" spans="7:11">
      <c r="G49" s="61">
        <v>7.2906158038109998</v>
      </c>
      <c r="H49" s="61">
        <v>1.2664649074860001E-3</v>
      </c>
      <c r="J49" s="61">
        <v>7.7622942699940003</v>
      </c>
      <c r="K49" s="61">
        <v>3.4575828532579997E-2</v>
      </c>
    </row>
    <row r="50" spans="7:11">
      <c r="G50" s="61">
        <v>7.294026360887</v>
      </c>
      <c r="H50" s="61">
        <v>1.451805762236E-3</v>
      </c>
      <c r="J50" s="61">
        <v>7.7662684802340003</v>
      </c>
      <c r="K50" s="61">
        <v>3.5462887336210003E-2</v>
      </c>
    </row>
    <row r="51" spans="7:11">
      <c r="G51" s="61">
        <v>7.3000939128090003</v>
      </c>
      <c r="H51" s="61">
        <v>1.5174426551749999E-3</v>
      </c>
      <c r="J51" s="61">
        <v>7.7719170543490002</v>
      </c>
      <c r="K51" s="61">
        <v>3.7255443862199998E-2</v>
      </c>
    </row>
    <row r="52" spans="7:11">
      <c r="G52" s="61">
        <v>7.3033967986750001</v>
      </c>
      <c r="H52" s="61">
        <v>1.523108954483E-3</v>
      </c>
      <c r="J52" s="61">
        <v>7.7747083947200002</v>
      </c>
      <c r="K52" s="61">
        <v>3.8446327420099999E-2</v>
      </c>
    </row>
    <row r="53" spans="7:11">
      <c r="G53" s="61">
        <v>7.3081346225160004</v>
      </c>
      <c r="H53" s="61">
        <v>1.5312369761690001E-3</v>
      </c>
      <c r="J53" s="61">
        <v>7.7827803393519996</v>
      </c>
      <c r="K53" s="61">
        <v>4.1398765489709999E-2</v>
      </c>
    </row>
    <row r="54" spans="7:11">
      <c r="G54" s="61">
        <v>7.311202039486</v>
      </c>
      <c r="H54" s="61">
        <v>1.536499314426E-3</v>
      </c>
      <c r="J54" s="61">
        <v>7.7866061284930002</v>
      </c>
      <c r="K54" s="61">
        <v>4.1736886158020001E-2</v>
      </c>
    </row>
    <row r="55" spans="7:11">
      <c r="G55" s="61">
        <v>7.3131536913649997</v>
      </c>
      <c r="H55" s="61">
        <v>-1.700247166807E-2</v>
      </c>
      <c r="J55" s="61">
        <v>7.7900253744860004</v>
      </c>
      <c r="K55" s="61">
        <v>4.1615320482399999E-2</v>
      </c>
    </row>
    <row r="56" spans="7:11">
      <c r="G56" s="61">
        <v>7.3836625692600002</v>
      </c>
      <c r="H56" s="61">
        <v>1.660809710333E-3</v>
      </c>
      <c r="J56" s="61">
        <v>7.7960456761610004</v>
      </c>
      <c r="K56" s="61">
        <v>4.020622268804E-2</v>
      </c>
    </row>
    <row r="57" spans="7:11">
      <c r="G57" s="61">
        <v>7.3877723255359999</v>
      </c>
      <c r="H57" s="61">
        <v>1.6678602443449999E-3</v>
      </c>
      <c r="J57" s="61">
        <v>7.7998501946090002</v>
      </c>
      <c r="K57" s="61">
        <v>3.9101364062089999E-2</v>
      </c>
    </row>
    <row r="58" spans="7:11">
      <c r="G58" s="61">
        <v>7.3922586514370003</v>
      </c>
      <c r="H58" s="61">
        <v>1.6755568061939999E-3</v>
      </c>
      <c r="J58" s="61">
        <v>7.8050391858139996</v>
      </c>
      <c r="K58" s="61">
        <v>3.6908037747060002E-2</v>
      </c>
    </row>
    <row r="59" spans="7:11">
      <c r="G59" s="61">
        <v>7.3956721602759998</v>
      </c>
      <c r="H59" s="61">
        <v>1.681412885861E-3</v>
      </c>
      <c r="J59" s="61">
        <v>7.8116195153410004</v>
      </c>
      <c r="K59" s="61">
        <v>3.4831735019599998E-2</v>
      </c>
    </row>
    <row r="60" spans="7:11">
      <c r="G60" s="61">
        <v>7.3990856691140001</v>
      </c>
      <c r="H60" s="61">
        <v>1.687268965528E-3</v>
      </c>
      <c r="J60" s="61">
        <v>7.8147700628359997</v>
      </c>
      <c r="K60" s="61">
        <v>3.40825696486E-2</v>
      </c>
    </row>
    <row r="61" spans="7:11">
      <c r="G61" s="61">
        <v>7.4024991779520004</v>
      </c>
      <c r="H61" s="61">
        <v>1.6931250451959999E-3</v>
      </c>
      <c r="J61" s="61">
        <v>7.8182460333310004</v>
      </c>
      <c r="K61" s="61">
        <v>3.336432485127E-2</v>
      </c>
    </row>
    <row r="62" spans="7:11">
      <c r="G62" s="61">
        <v>7.4059126867899998</v>
      </c>
      <c r="H62" s="61">
        <v>1.6989811248629999E-3</v>
      </c>
      <c r="J62" s="61">
        <v>7.8215955260419996</v>
      </c>
      <c r="K62" s="61">
        <v>3.2751926095099998E-2</v>
      </c>
    </row>
    <row r="63" spans="7:11">
      <c r="G63" s="61">
        <v>7.4093261956280001</v>
      </c>
      <c r="H63" s="61">
        <v>1.70483720453E-3</v>
      </c>
      <c r="J63" s="61">
        <v>7.8320902712720004</v>
      </c>
      <c r="K63" s="61">
        <v>3.2306569824739999E-2</v>
      </c>
    </row>
    <row r="64" spans="7:11">
      <c r="G64" s="61">
        <v>7.4127397044660004</v>
      </c>
      <c r="H64" s="61">
        <v>1.7106932841980001E-3</v>
      </c>
      <c r="J64" s="61">
        <v>7.8370919847650002</v>
      </c>
      <c r="K64" s="61">
        <v>3.091959051495E-2</v>
      </c>
    </row>
    <row r="65" spans="7:11">
      <c r="G65" s="61">
        <v>7.4161532133039998</v>
      </c>
      <c r="H65" s="61">
        <v>1.7165493638649999E-3</v>
      </c>
      <c r="J65" s="61">
        <v>7.8412020040749999</v>
      </c>
      <c r="K65" s="61">
        <v>2.9450485505559999E-2</v>
      </c>
    </row>
    <row r="66" spans="7:11">
      <c r="G66" s="61">
        <v>7.4195667221420001</v>
      </c>
      <c r="H66" s="61">
        <v>1.722405443532E-3</v>
      </c>
      <c r="J66" s="61">
        <v>7.8465629745010004</v>
      </c>
      <c r="K66" s="61">
        <v>2.7567425738049999E-2</v>
      </c>
    </row>
    <row r="67" spans="7:11">
      <c r="G67" s="61">
        <v>7.422981252744</v>
      </c>
      <c r="H67" s="61">
        <v>1.6661321779790001E-3</v>
      </c>
      <c r="J67" s="61">
        <v>7.8520148056589996</v>
      </c>
      <c r="K67" s="61">
        <v>2.6606665688619999E-2</v>
      </c>
    </row>
    <row r="68" spans="7:11">
      <c r="G68" s="61">
        <v>7.4266829671199996</v>
      </c>
      <c r="H68" s="61">
        <v>1.4446686651419999E-3</v>
      </c>
      <c r="J68" s="61">
        <v>7.8553089335489998</v>
      </c>
      <c r="K68" s="61">
        <v>2.6458468529659999E-2</v>
      </c>
    </row>
    <row r="69" spans="7:11">
      <c r="G69" s="61">
        <v>7.4305759102859996</v>
      </c>
      <c r="H69" s="61">
        <v>1.126884841943E-3</v>
      </c>
      <c r="J69" s="61">
        <v>7.862955036092</v>
      </c>
      <c r="K69" s="61">
        <v>2.485026007982E-2</v>
      </c>
    </row>
    <row r="70" spans="7:11">
      <c r="G70" s="61">
        <v>7.4340222355850001</v>
      </c>
      <c r="H70" s="61">
        <v>7.8466582917960002E-4</v>
      </c>
      <c r="J70" s="61">
        <v>7.8681598196589997</v>
      </c>
      <c r="K70" s="61">
        <v>2.4908894077490001E-2</v>
      </c>
    </row>
    <row r="71" spans="7:11">
      <c r="G71" s="61">
        <v>7.437687195654</v>
      </c>
      <c r="H71" s="61">
        <v>3.2704108926940001E-4</v>
      </c>
      <c r="J71" s="61">
        <v>7.8800307543940002</v>
      </c>
      <c r="K71" s="61">
        <v>2.4382505716390002E-2</v>
      </c>
    </row>
    <row r="72" spans="7:11">
      <c r="G72" s="61">
        <v>7.4424192950219998</v>
      </c>
      <c r="H72" s="61">
        <v>-1.129735824994E-4</v>
      </c>
      <c r="J72" s="61">
        <v>7.8920761246610001</v>
      </c>
      <c r="K72" s="61">
        <v>1.8438584854020001E-2</v>
      </c>
    </row>
    <row r="73" spans="7:11">
      <c r="G73" s="61">
        <v>7.4462979341419997</v>
      </c>
      <c r="H73" s="61">
        <v>-2.199306947099E-4</v>
      </c>
      <c r="J73" s="61">
        <v>7.919196625464</v>
      </c>
      <c r="K73" s="61">
        <v>1.5167508305970001E-2</v>
      </c>
    </row>
    <row r="74" spans="7:11">
      <c r="G74" s="61">
        <v>7.4500771760699998</v>
      </c>
      <c r="H74" s="61">
        <v>-2.134471779353E-4</v>
      </c>
      <c r="J74" s="61">
        <v>7.921354465806</v>
      </c>
      <c r="K74" s="61">
        <v>1.528198733578E-2</v>
      </c>
    </row>
    <row r="75" spans="7:11">
      <c r="G75" s="61">
        <v>7.4537345069679999</v>
      </c>
      <c r="H75" s="61">
        <v>-2.071728068631E-4</v>
      </c>
      <c r="J75" s="61">
        <v>7.924231494452</v>
      </c>
      <c r="K75" s="61">
        <v>1.475588802477E-2</v>
      </c>
    </row>
    <row r="76" spans="7:11">
      <c r="G76" s="61">
        <v>7.4597934851560002</v>
      </c>
      <c r="H76" s="61">
        <v>-1.9677826545360001E-4</v>
      </c>
      <c r="J76" s="61">
        <v>7.9250245198789999</v>
      </c>
      <c r="K76" s="61">
        <v>1.495843721938E-2</v>
      </c>
    </row>
    <row r="77" spans="7:11">
      <c r="G77" s="61">
        <v>7.5287309963559998</v>
      </c>
      <c r="H77" s="61">
        <v>-8.737898756646E-4</v>
      </c>
      <c r="J77" s="61">
        <v>7.9282889630950004</v>
      </c>
      <c r="K77" s="61">
        <v>1.3449222223410001E-2</v>
      </c>
    </row>
    <row r="78" spans="7:11">
      <c r="G78" s="61">
        <v>7.5316716710070004</v>
      </c>
      <c r="H78" s="61">
        <v>-4.8436057778450002E-4</v>
      </c>
      <c r="J78" s="61">
        <v>7.9311707082999998</v>
      </c>
      <c r="K78" s="61">
        <v>1.142384670973E-2</v>
      </c>
    </row>
    <row r="79" spans="7:11">
      <c r="G79" s="61">
        <v>7.5356600814350001</v>
      </c>
      <c r="H79" s="61">
        <v>-1.494660218074E-4</v>
      </c>
      <c r="J79" s="61">
        <v>7.9342378093650003</v>
      </c>
      <c r="K79" s="61">
        <v>8.4550588392799993E-3</v>
      </c>
    </row>
    <row r="80" spans="7:11">
      <c r="G80" s="61">
        <v>7.5390722279210003</v>
      </c>
      <c r="H80" s="61">
        <v>-6.0770815179089997E-5</v>
      </c>
      <c r="J80" s="61">
        <v>7.9364085931619996</v>
      </c>
      <c r="K80" s="61">
        <v>6.0121767960559999E-3</v>
      </c>
    </row>
    <row r="81" spans="7:11">
      <c r="G81" s="61">
        <v>7.5424857367589997</v>
      </c>
      <c r="H81" s="61">
        <v>-5.491473551172E-5</v>
      </c>
      <c r="J81" s="61">
        <v>7.9386598404309998</v>
      </c>
      <c r="K81" s="61">
        <v>3.064479754501E-3</v>
      </c>
    </row>
    <row r="82" spans="7:11">
      <c r="G82" s="61">
        <v>7.545899245597</v>
      </c>
      <c r="H82" s="61">
        <v>-4.9058655844359998E-5</v>
      </c>
      <c r="J82" s="61">
        <v>7.9441591090049997</v>
      </c>
      <c r="K82" s="61">
        <v>4.6951111431649999E-3</v>
      </c>
    </row>
    <row r="83" spans="7:11">
      <c r="G83" s="61">
        <v>7.5493127544350003</v>
      </c>
      <c r="H83" s="61">
        <v>-4.3202576177000002E-5</v>
      </c>
      <c r="J83" s="61">
        <v>7.9474544963699998</v>
      </c>
      <c r="K83" s="61">
        <v>4.2053373624570001E-3</v>
      </c>
    </row>
    <row r="84" spans="7:11">
      <c r="G84" s="61">
        <v>7.5527262632729997</v>
      </c>
      <c r="H84" s="61">
        <v>-3.734649650964E-5</v>
      </c>
      <c r="J84" s="61">
        <v>7.9513098970730001</v>
      </c>
      <c r="K84" s="61">
        <v>3.7020712376670002E-3</v>
      </c>
    </row>
    <row r="85" spans="7:11">
      <c r="G85" s="61">
        <v>7.556139772111</v>
      </c>
      <c r="H85" s="61">
        <v>-3.1490416842279998E-5</v>
      </c>
      <c r="J85" s="61">
        <v>8.0657294487760005</v>
      </c>
      <c r="K85" s="61">
        <v>3.4094173168429998E-2</v>
      </c>
    </row>
    <row r="86" spans="7:11">
      <c r="G86" s="61">
        <v>7.5595532809490003</v>
      </c>
      <c r="H86" s="61">
        <v>-2.5634337174919999E-5</v>
      </c>
      <c r="J86" s="61">
        <v>8.0686590582939992</v>
      </c>
      <c r="K86" s="61">
        <v>3.4445306720279997E-2</v>
      </c>
    </row>
    <row r="87" spans="7:11">
      <c r="G87" s="61">
        <v>7.5629667897869997</v>
      </c>
      <c r="H87" s="61">
        <v>-1.977825750756E-5</v>
      </c>
      <c r="J87" s="61">
        <v>8.0727163276319995</v>
      </c>
      <c r="K87" s="61">
        <v>3.6209034612349998E-2</v>
      </c>
    </row>
    <row r="88" spans="7:11">
      <c r="G88" s="61">
        <v>7.5651111299649996</v>
      </c>
      <c r="H88" s="61">
        <v>7.1424029772320004E-4</v>
      </c>
      <c r="J88" s="61">
        <v>8.0865657270050004</v>
      </c>
      <c r="K88" s="61">
        <v>4.2797917935139998E-2</v>
      </c>
    </row>
    <row r="89" spans="7:11">
      <c r="G89" s="61">
        <v>7.5697938074640003</v>
      </c>
      <c r="H89" s="61">
        <v>-8.066098172834E-6</v>
      </c>
      <c r="J89" s="61">
        <v>8.0906609101329998</v>
      </c>
      <c r="K89" s="61">
        <v>4.4992034117819997E-2</v>
      </c>
    </row>
    <row r="90" spans="7:11">
      <c r="G90" s="61">
        <v>7.5732073163019997</v>
      </c>
      <c r="H90" s="61">
        <v>-2.2100185054729998E-6</v>
      </c>
      <c r="J90" s="61">
        <v>8.0945307696929998</v>
      </c>
      <c r="K90" s="61">
        <v>4.7072748572510002E-2</v>
      </c>
    </row>
    <row r="91" spans="7:11">
      <c r="G91" s="61">
        <v>7.57662082514</v>
      </c>
      <c r="H91" s="61">
        <v>3.6460611618879999E-6</v>
      </c>
      <c r="J91" s="61">
        <v>8.098887137438</v>
      </c>
      <c r="K91" s="61">
        <v>4.874909867287E-2</v>
      </c>
    </row>
    <row r="92" spans="7:11">
      <c r="G92" s="61">
        <v>7.5800343339780003</v>
      </c>
      <c r="H92" s="61">
        <v>9.5021408292499999E-6</v>
      </c>
      <c r="J92" s="61">
        <v>8.104863513882</v>
      </c>
      <c r="K92" s="61">
        <v>5.0164891147079997E-2</v>
      </c>
    </row>
    <row r="93" spans="7:11">
      <c r="G93" s="61">
        <v>7.5836916648760004</v>
      </c>
      <c r="H93" s="61">
        <v>1.5776511901420002E-5</v>
      </c>
      <c r="J93" s="61">
        <v>8.1089763700239992</v>
      </c>
      <c r="K93" s="61">
        <v>4.9984955973909999E-2</v>
      </c>
    </row>
    <row r="94" spans="7:11">
      <c r="G94" s="61">
        <v>7.5874709068039996</v>
      </c>
      <c r="H94" s="61">
        <v>2.2260028676000001E-5</v>
      </c>
      <c r="J94" s="61">
        <v>8.1119646513180008</v>
      </c>
      <c r="K94" s="61">
        <v>4.9483655689750002E-2</v>
      </c>
    </row>
    <row r="95" spans="7:11">
      <c r="G95" s="61">
        <v>7.5913458091869996</v>
      </c>
      <c r="H95" s="61">
        <v>1.4251880755949999E-4</v>
      </c>
      <c r="J95" s="61">
        <v>8.1155954272879995</v>
      </c>
      <c r="K95" s="61">
        <v>4.8487028047249997E-2</v>
      </c>
    </row>
    <row r="96" spans="7:11">
      <c r="G96" s="61">
        <v>7.5960631692060003</v>
      </c>
      <c r="H96" s="61">
        <v>5.9874459510580005E-4</v>
      </c>
      <c r="J96" s="61">
        <v>8.1187265677949991</v>
      </c>
      <c r="K96" s="61">
        <v>4.723234435721E-2</v>
      </c>
    </row>
    <row r="97" spans="7:11">
      <c r="G97" s="61">
        <v>7.5997137791679998</v>
      </c>
      <c r="H97" s="61">
        <v>1.0136919925190001E-3</v>
      </c>
      <c r="J97" s="61">
        <v>8.1233775976730005</v>
      </c>
      <c r="K97" s="61">
        <v>4.5196638854599999E-2</v>
      </c>
    </row>
    <row r="98" spans="7:11">
      <c r="G98" s="61">
        <v>7.6031516059869997</v>
      </c>
      <c r="H98" s="61">
        <v>1.188231343181E-3</v>
      </c>
      <c r="J98" s="61">
        <v>8.1315089864099992</v>
      </c>
      <c r="K98" s="61">
        <v>4.2772957035340002E-2</v>
      </c>
    </row>
    <row r="99" spans="7:11">
      <c r="G99" s="61">
        <v>7.6107333576449996</v>
      </c>
      <c r="H99" s="61">
        <v>1.1372136767450001E-3</v>
      </c>
      <c r="J99" s="61">
        <v>8.1348765897700002</v>
      </c>
      <c r="K99" s="61">
        <v>4.2232984836910001E-2</v>
      </c>
    </row>
    <row r="100" spans="7:11">
      <c r="G100" s="61">
        <v>7.6142733970540002</v>
      </c>
      <c r="H100" s="61">
        <v>6.6469985427870001E-4</v>
      </c>
      <c r="J100" s="61">
        <v>8.1408550382179996</v>
      </c>
      <c r="K100" s="61">
        <v>4.114342216723E-2</v>
      </c>
    </row>
    <row r="101" spans="7:11">
      <c r="G101" s="61">
        <v>7.6850997458299997</v>
      </c>
      <c r="H101" s="61">
        <v>3.9418966898179999E-3</v>
      </c>
      <c r="J101" s="61">
        <v>8.1439931269589998</v>
      </c>
      <c r="K101" s="61">
        <v>4.0577594127629998E-2</v>
      </c>
    </row>
    <row r="102" spans="7:11">
      <c r="G102" s="61">
        <v>7.6885009594779996</v>
      </c>
      <c r="H102" s="61">
        <v>4.0867650754539998E-3</v>
      </c>
      <c r="J102" s="61">
        <v>8.1472536598079994</v>
      </c>
      <c r="K102" s="61">
        <v>4.0036434104349997E-2</v>
      </c>
    </row>
    <row r="103" spans="7:11">
      <c r="G103" s="61">
        <v>7.6935180701229999</v>
      </c>
      <c r="H103" s="61">
        <v>4.1408166907839997E-3</v>
      </c>
      <c r="J103" s="61">
        <v>8.1528744122170007</v>
      </c>
      <c r="K103" s="61">
        <v>3.9265000181029998E-2</v>
      </c>
    </row>
    <row r="104" spans="7:11">
      <c r="G104" s="61">
        <v>7.6991098815069998</v>
      </c>
      <c r="H104" s="61">
        <v>4.1901736822460003E-3</v>
      </c>
      <c r="J104" s="61">
        <v>8.2294423705920003</v>
      </c>
      <c r="K104" s="61">
        <v>1.000893943246E-2</v>
      </c>
    </row>
    <row r="105" spans="7:11">
      <c r="G105" s="61">
        <v>7.7028552592599997</v>
      </c>
      <c r="H105" s="61">
        <v>4.1965991029930001E-3</v>
      </c>
      <c r="J105" s="61">
        <v>8.2323474764039997</v>
      </c>
      <c r="K105" s="61">
        <v>1.0052469956630001E-2</v>
      </c>
    </row>
    <row r="106" spans="7:11">
      <c r="G106" s="61">
        <v>7.706268768098</v>
      </c>
      <c r="H106" s="61">
        <v>4.2024551826599999E-3</v>
      </c>
      <c r="J106" s="61">
        <v>8.2328431371930009</v>
      </c>
      <c r="K106" s="61">
        <v>1.134464811758E-2</v>
      </c>
    </row>
    <row r="107" spans="7:11">
      <c r="G107" s="61">
        <v>7.7096822769360003</v>
      </c>
      <c r="H107" s="61">
        <v>4.2083112623269997E-3</v>
      </c>
      <c r="J107" s="61">
        <v>8.2337653388270002</v>
      </c>
      <c r="K107" s="61">
        <v>5.8648149406150003E-3</v>
      </c>
    </row>
    <row r="108" spans="7:11">
      <c r="G108" s="61">
        <v>7.7130957857739997</v>
      </c>
      <c r="H108" s="61">
        <v>4.2141673419949996E-3</v>
      </c>
      <c r="J108" s="61">
        <v>8.2340722801229997</v>
      </c>
      <c r="K108" s="61">
        <v>1.282990589145E-2</v>
      </c>
    </row>
    <row r="109" spans="7:11">
      <c r="G109" s="61">
        <v>7.7165092946130001</v>
      </c>
      <c r="H109" s="61">
        <v>4.2200234216620003E-3</v>
      </c>
      <c r="J109" s="61">
        <v>8.2343272133129997</v>
      </c>
      <c r="K109" s="61">
        <v>1.3402702451570001E-2</v>
      </c>
    </row>
    <row r="110" spans="7:11">
      <c r="G110" s="61">
        <v>7.7199228034510003</v>
      </c>
      <c r="H110" s="61">
        <v>4.2258795013290001E-3</v>
      </c>
      <c r="J110" s="61">
        <v>8.2450434991140007</v>
      </c>
      <c r="K110" s="61">
        <v>2.6909945941100001E-2</v>
      </c>
    </row>
    <row r="111" spans="7:11">
      <c r="G111" s="61">
        <v>7.7233363122889997</v>
      </c>
      <c r="H111" s="61">
        <v>4.231735580997E-3</v>
      </c>
      <c r="J111" s="61">
        <v>8.2497053025029992</v>
      </c>
      <c r="K111" s="61">
        <v>3.0599885523130001E-2</v>
      </c>
    </row>
    <row r="112" spans="7:11">
      <c r="G112" s="61">
        <v>7.726749821127</v>
      </c>
      <c r="H112" s="61">
        <v>4.2375916606639998E-3</v>
      </c>
      <c r="J112" s="61">
        <v>8.2526344314360003</v>
      </c>
      <c r="K112" s="61">
        <v>3.2806342116059997E-2</v>
      </c>
    </row>
    <row r="113" spans="7:11">
      <c r="G113" s="61">
        <v>7.7304477890349999</v>
      </c>
      <c r="H113" s="61">
        <v>4.2439357469699996E-3</v>
      </c>
      <c r="J113" s="61">
        <v>8.2558109984809995</v>
      </c>
      <c r="K113" s="61">
        <v>3.530307122496E-2</v>
      </c>
    </row>
    <row r="114" spans="7:11">
      <c r="G114" s="61">
        <v>7.7356249441060001</v>
      </c>
      <c r="H114" s="61">
        <v>4.2528174677989999E-3</v>
      </c>
      <c r="J114" s="61">
        <v>8.2652682894450002</v>
      </c>
      <c r="K114" s="61">
        <v>4.2946036001479997E-2</v>
      </c>
    </row>
    <row r="115" spans="7:11">
      <c r="G115" s="61">
        <v>7.7397717252130001</v>
      </c>
      <c r="H115" s="61">
        <v>4.259931520136E-3</v>
      </c>
      <c r="J115" s="61">
        <v>8.2675719557890002</v>
      </c>
      <c r="K115" s="61">
        <v>4.5107962703640002E-2</v>
      </c>
    </row>
    <row r="116" spans="7:11">
      <c r="G116" s="61">
        <v>7.7438173653169997</v>
      </c>
      <c r="H116" s="61">
        <v>4.2668720590009999E-3</v>
      </c>
      <c r="J116" s="61">
        <v>8.2726939048820007</v>
      </c>
      <c r="K116" s="61">
        <v>4.9918155566029999E-2</v>
      </c>
    </row>
    <row r="117" spans="7:11">
      <c r="G117" s="61">
        <v>7.7490278292430004</v>
      </c>
      <c r="H117" s="61">
        <v>4.2036768591439998E-3</v>
      </c>
      <c r="J117" s="61">
        <v>8.2761046380690004</v>
      </c>
      <c r="K117" s="61">
        <v>5.2611983173129998E-2</v>
      </c>
    </row>
    <row r="118" spans="7:11">
      <c r="G118" s="61">
        <v>7.7555161411600002</v>
      </c>
      <c r="H118" s="61">
        <v>3.9676736394350003E-3</v>
      </c>
      <c r="J118" s="61">
        <v>8.2789100108659994</v>
      </c>
      <c r="K118" s="61">
        <v>5.4722233517570003E-2</v>
      </c>
    </row>
    <row r="119" spans="7:11">
      <c r="G119" s="61">
        <v>7.7586223700210004</v>
      </c>
      <c r="H119" s="61">
        <v>3.740783473408E-3</v>
      </c>
      <c r="J119" s="61">
        <v>8.2829259187159998</v>
      </c>
      <c r="K119" s="61">
        <v>5.7845927749019997E-2</v>
      </c>
    </row>
    <row r="120" spans="7:11">
      <c r="G120" s="61">
        <v>7.8308322270520003</v>
      </c>
      <c r="H120" s="61">
        <v>2.427956146757E-3</v>
      </c>
      <c r="J120" s="61">
        <v>8.2866848281339998</v>
      </c>
      <c r="K120" s="61">
        <v>6.0791174424539997E-2</v>
      </c>
    </row>
    <row r="121" spans="7:11">
      <c r="G121" s="61">
        <v>7.8349419833280001</v>
      </c>
      <c r="H121" s="61">
        <v>2.4350066807690002E-3</v>
      </c>
      <c r="J121" s="61">
        <v>8.2903399196459997</v>
      </c>
      <c r="K121" s="61">
        <v>6.3719001097950007E-2</v>
      </c>
    </row>
    <row r="122" spans="7:11">
      <c r="G122" s="61">
        <v>7.8394283092289996</v>
      </c>
      <c r="H122" s="61">
        <v>2.442703242618E-3</v>
      </c>
      <c r="J122" s="61">
        <v>8.2927304758619993</v>
      </c>
      <c r="K122" s="61">
        <v>6.5618229968460007E-2</v>
      </c>
    </row>
    <row r="123" spans="7:11">
      <c r="G123" s="61">
        <v>7.8428418180669999</v>
      </c>
      <c r="H123" s="61">
        <v>2.4485593222849998E-3</v>
      </c>
      <c r="J123" s="61">
        <v>8.2973267622689999</v>
      </c>
      <c r="K123" s="61">
        <v>6.9282698697660003E-2</v>
      </c>
    </row>
    <row r="124" spans="7:11">
      <c r="G124" s="61">
        <v>7.8462553269050002</v>
      </c>
      <c r="H124" s="61">
        <v>2.4544154019530001E-3</v>
      </c>
      <c r="J124" s="61">
        <v>8.3032083601750006</v>
      </c>
      <c r="K124" s="61">
        <v>7.4047530428150002E-2</v>
      </c>
    </row>
    <row r="125" spans="7:11">
      <c r="G125" s="61">
        <v>7.8496698575070001</v>
      </c>
      <c r="H125" s="61">
        <v>2.398142136399E-3</v>
      </c>
      <c r="J125" s="61">
        <v>8.3064393081539993</v>
      </c>
      <c r="K125" s="61">
        <v>7.6745151803489994E-2</v>
      </c>
    </row>
    <row r="126" spans="7:11">
      <c r="G126" s="61">
        <v>7.8530864316370002</v>
      </c>
      <c r="H126" s="61">
        <v>2.217610180404E-3</v>
      </c>
      <c r="J126" s="61">
        <v>8.3114500904130004</v>
      </c>
      <c r="K126" s="61">
        <v>8.0396693854900003E-2</v>
      </c>
    </row>
    <row r="127" spans="7:11">
      <c r="G127" s="61">
        <v>7.8565040275309999</v>
      </c>
      <c r="H127" s="61">
        <v>1.9749488791869999E-3</v>
      </c>
      <c r="J127" s="61">
        <v>8.3156811642130002</v>
      </c>
      <c r="K127" s="61">
        <v>8.248266871828E-2</v>
      </c>
    </row>
    <row r="128" spans="7:11">
      <c r="G128" s="61">
        <v>7.8599229857759996</v>
      </c>
      <c r="H128" s="61">
        <v>1.6494484510099999E-3</v>
      </c>
      <c r="J128" s="61">
        <v>8.3201940734090005</v>
      </c>
      <c r="K128" s="61">
        <v>8.3201963624399994E-2</v>
      </c>
    </row>
    <row r="129" spans="7:11">
      <c r="G129" s="61">
        <v>7.8633436469619999</v>
      </c>
      <c r="H129" s="61">
        <v>1.2203991141310001E-3</v>
      </c>
      <c r="J129" s="61">
        <v>8.3234933667120004</v>
      </c>
      <c r="K129" s="61">
        <v>8.3289716185730001E-2</v>
      </c>
    </row>
    <row r="130" spans="7:11">
      <c r="G130" s="61">
        <v>7.8667636269710002</v>
      </c>
      <c r="H130" s="61">
        <v>8.3276934073219996E-4</v>
      </c>
      <c r="J130" s="61">
        <v>8.3278017027600004</v>
      </c>
      <c r="K130" s="61">
        <v>8.2042660375429996E-2</v>
      </c>
    </row>
    <row r="131" spans="7:11">
      <c r="G131" s="61">
        <v>7.8701812228649999</v>
      </c>
      <c r="H131" s="61">
        <v>5.9010803951589999E-4</v>
      </c>
      <c r="J131" s="61">
        <v>8.3330667601639998</v>
      </c>
      <c r="K131" s="61">
        <v>7.9217008615360004E-2</v>
      </c>
    </row>
    <row r="132" spans="7:11">
      <c r="G132" s="61">
        <v>7.8735960940550003</v>
      </c>
      <c r="H132" s="61">
        <v>5.1312499222229998E-4</v>
      </c>
      <c r="J132" s="61">
        <v>8.3365024454259995</v>
      </c>
      <c r="K132" s="61">
        <v>7.6632076246169994E-2</v>
      </c>
    </row>
    <row r="133" spans="7:11">
      <c r="G133" s="61">
        <v>7.8772534249530004</v>
      </c>
      <c r="H133" s="61">
        <v>5.1939936329449998E-4</v>
      </c>
      <c r="J133" s="61">
        <v>8.3408669890830005</v>
      </c>
      <c r="K133" s="61">
        <v>7.2949232275229994E-2</v>
      </c>
    </row>
    <row r="134" spans="7:11">
      <c r="G134" s="61">
        <v>7.8810326668809996</v>
      </c>
      <c r="H134" s="61">
        <v>5.2588288006910004E-4</v>
      </c>
      <c r="J134" s="61">
        <v>8.3446759744569992</v>
      </c>
      <c r="K134" s="61">
        <v>6.9722095514809998E-2</v>
      </c>
    </row>
    <row r="135" spans="7:11">
      <c r="G135" s="61">
        <v>7.8849094376329996</v>
      </c>
      <c r="H135" s="61">
        <v>5.3253371340559997E-4</v>
      </c>
      <c r="J135" s="61">
        <v>8.347600858661</v>
      </c>
      <c r="K135" s="61">
        <v>6.71227151854E-2</v>
      </c>
    </row>
    <row r="136" spans="7:11">
      <c r="G136" s="61">
        <v>7.8895908211819998</v>
      </c>
      <c r="H136" s="61">
        <v>5.4056490837799999E-4</v>
      </c>
      <c r="J136" s="61">
        <v>8.3532005405070002</v>
      </c>
      <c r="K136" s="61">
        <v>6.2308315773980001E-2</v>
      </c>
    </row>
    <row r="137" spans="7:11">
      <c r="G137" s="61">
        <v>7.8934675919339998</v>
      </c>
      <c r="H137" s="61">
        <v>5.4721574171450002E-4</v>
      </c>
      <c r="J137" s="61">
        <v>8.3556939710320002</v>
      </c>
      <c r="K137" s="61">
        <v>6.0111216855849997E-2</v>
      </c>
    </row>
    <row r="138" spans="7:11">
      <c r="G138" s="61">
        <v>7.8972468338619999</v>
      </c>
      <c r="H138" s="61">
        <v>5.5369925848900001E-4</v>
      </c>
      <c r="J138" s="61">
        <v>8.3583996079310001</v>
      </c>
      <c r="K138" s="61">
        <v>5.79762340754E-2</v>
      </c>
    </row>
    <row r="139" spans="7:11">
      <c r="G139" s="61">
        <v>7.90090416476</v>
      </c>
      <c r="H139" s="61">
        <v>5.5997362956120001E-4</v>
      </c>
      <c r="J139" s="61">
        <v>8.3609855299770004</v>
      </c>
      <c r="K139" s="61">
        <v>5.5898909367670002E-2</v>
      </c>
    </row>
    <row r="140" spans="7:11">
      <c r="G140" s="61">
        <v>7.9043190359500004</v>
      </c>
      <c r="H140" s="61">
        <v>4.8299058226770002E-4</v>
      </c>
      <c r="J140" s="61">
        <v>8.3641188839389997</v>
      </c>
      <c r="K140" s="61">
        <v>5.3325716804489998E-2</v>
      </c>
    </row>
    <row r="141" spans="7:11">
      <c r="G141" s="61">
        <v>7.9077379941950001</v>
      </c>
      <c r="H141" s="61">
        <v>1.574901540905E-4</v>
      </c>
      <c r="J141" s="61">
        <v>8.3678214910819992</v>
      </c>
      <c r="K141" s="61">
        <v>5.0122523047210002E-2</v>
      </c>
    </row>
    <row r="142" spans="7:11">
      <c r="G142" s="61">
        <v>7.9136218284269999</v>
      </c>
      <c r="H142" s="61">
        <v>-1.2904255436649999E-3</v>
      </c>
      <c r="J142" s="61">
        <v>8.372056625071</v>
      </c>
      <c r="K142" s="61">
        <v>4.6449614195000002E-2</v>
      </c>
    </row>
    <row r="143" spans="7:11">
      <c r="G143" s="61">
        <v>7.9168883667459999</v>
      </c>
      <c r="H143" s="61">
        <v>-2.726263077106E-3</v>
      </c>
      <c r="J143" s="61">
        <v>8.3776965168990003</v>
      </c>
      <c r="K143" s="61">
        <v>4.160233274531E-2</v>
      </c>
    </row>
    <row r="144" spans="7:11">
      <c r="G144" s="61">
        <v>7.9508925330200002</v>
      </c>
      <c r="H144" s="61">
        <v>1.376071491848E-3</v>
      </c>
      <c r="J144" s="61">
        <v>8.3813658043500006</v>
      </c>
      <c r="K144" s="61">
        <v>3.8393964899509997E-2</v>
      </c>
    </row>
    <row r="145" spans="7:11">
      <c r="G145" s="61">
        <v>7.9844306531780003</v>
      </c>
      <c r="H145" s="61">
        <v>3.2674089001850002E-3</v>
      </c>
      <c r="J145" s="61">
        <v>8.3860536290140004</v>
      </c>
      <c r="K145" s="61">
        <v>3.4405125319130002E-2</v>
      </c>
    </row>
    <row r="146" spans="7:11">
      <c r="G146" s="61">
        <v>7.9885332992739997</v>
      </c>
      <c r="H146" s="61">
        <v>3.706800782528E-3</v>
      </c>
      <c r="J146" s="61">
        <v>8.3900603626670005</v>
      </c>
      <c r="K146" s="61">
        <v>3.076601546662E-2</v>
      </c>
    </row>
    <row r="147" spans="7:11">
      <c r="G147" s="61">
        <v>7.9935690363829996</v>
      </c>
      <c r="H147" s="61">
        <v>4.0367464283220002E-3</v>
      </c>
      <c r="J147" s="61">
        <v>8.3900974802500006</v>
      </c>
      <c r="K147" s="61">
        <v>3.0689376428590001E-2</v>
      </c>
    </row>
    <row r="148" spans="7:11">
      <c r="G148" s="61">
        <v>7.9991548561429999</v>
      </c>
      <c r="H148" s="61">
        <v>4.2774569229989999E-3</v>
      </c>
      <c r="J148" s="61">
        <v>8.3925209278060002</v>
      </c>
      <c r="K148" s="61">
        <v>2.85684553109E-2</v>
      </c>
    </row>
    <row r="149" spans="7:11">
      <c r="G149" s="61">
        <v>8.0031867637410006</v>
      </c>
      <c r="H149" s="61">
        <v>4.4467431726730004E-3</v>
      </c>
      <c r="J149" s="61">
        <v>8.3926902328939992</v>
      </c>
      <c r="K149" s="61">
        <v>2.843434562631E-2</v>
      </c>
    </row>
    <row r="150" spans="7:11">
      <c r="G150" s="61">
        <v>8.0069965485359997</v>
      </c>
      <c r="H150" s="61">
        <v>4.5466640108049999E-3</v>
      </c>
      <c r="J150" s="61">
        <v>8.3955938889499997</v>
      </c>
      <c r="K150" s="61">
        <v>2.589230177725E-2</v>
      </c>
    </row>
    <row r="151" spans="7:11">
      <c r="G151" s="61">
        <v>8.0112469909969999</v>
      </c>
      <c r="H151" s="61">
        <v>4.7610595608219997E-3</v>
      </c>
      <c r="J151" s="61">
        <v>8.4019042315910006</v>
      </c>
      <c r="K151" s="61">
        <v>2.1552312058849998E-2</v>
      </c>
    </row>
    <row r="152" spans="7:11">
      <c r="G152" s="61">
        <v>8.0141707093210002</v>
      </c>
      <c r="H152" s="61">
        <v>4.9825175281290003E-3</v>
      </c>
      <c r="J152" s="61">
        <v>8.408169047346</v>
      </c>
      <c r="K152" s="61">
        <v>1.8159458999579998E-2</v>
      </c>
    </row>
    <row r="153" spans="7:11">
      <c r="G153" s="61">
        <v>8.0177911648569999</v>
      </c>
      <c r="H153" s="61">
        <v>5.3200944939310003E-3</v>
      </c>
      <c r="J153" s="61">
        <v>8.4161478206449996</v>
      </c>
      <c r="K153" s="61">
        <v>1.3373075941750001E-2</v>
      </c>
    </row>
    <row r="154" spans="7:11">
      <c r="G154" s="61">
        <v>8.0233749656119997</v>
      </c>
      <c r="H154" s="61">
        <v>5.856545551926E-3</v>
      </c>
      <c r="J154" s="61">
        <v>8.4679277011649994</v>
      </c>
      <c r="K154" s="61">
        <v>2.7781646244739999E-2</v>
      </c>
    </row>
    <row r="155" spans="7:11">
      <c r="G155" s="61">
        <v>8.0274258817340005</v>
      </c>
      <c r="H155" s="61">
        <v>6.1541933708879996E-3</v>
      </c>
      <c r="J155" s="61">
        <v>8.4713696546119994</v>
      </c>
      <c r="K155" s="61">
        <v>2.7869998103839999E-2</v>
      </c>
    </row>
    <row r="156" spans="7:11">
      <c r="G156" s="61">
        <v>8.0351028212000006</v>
      </c>
      <c r="H156" s="61">
        <v>6.5740399007520002E-3</v>
      </c>
      <c r="J156" s="61">
        <v>8.4746366602830001</v>
      </c>
      <c r="K156" s="61">
        <v>2.82837351286E-2</v>
      </c>
    </row>
    <row r="157" spans="7:11">
      <c r="G157" s="61">
        <v>8.0398673724399998</v>
      </c>
      <c r="H157" s="61">
        <v>6.5637704062540001E-3</v>
      </c>
      <c r="J157" s="61">
        <v>8.4796438463850006</v>
      </c>
      <c r="K157" s="61">
        <v>3.0022737696419999E-2</v>
      </c>
    </row>
    <row r="158" spans="7:11">
      <c r="G158" s="61">
        <v>8.045930906992</v>
      </c>
      <c r="H158" s="61">
        <v>6.4427566691910004E-3</v>
      </c>
      <c r="J158" s="61">
        <v>8.4848066991230002</v>
      </c>
      <c r="K158" s="61">
        <v>3.2277256031350003E-2</v>
      </c>
    </row>
    <row r="159" spans="7:11">
      <c r="G159" s="61">
        <v>8.0488651547720007</v>
      </c>
      <c r="H159" s="61">
        <v>6.1766730286350003E-3</v>
      </c>
      <c r="J159" s="61">
        <v>8.4882498422089991</v>
      </c>
      <c r="K159" s="61">
        <v>3.330238995774E-2</v>
      </c>
    </row>
    <row r="160" spans="7:11">
      <c r="G160" s="61">
        <v>8.1319129002660002</v>
      </c>
      <c r="H160" s="61">
        <v>8.7202854407260003E-3</v>
      </c>
      <c r="J160" s="61">
        <v>8.4936384137809995</v>
      </c>
      <c r="K160" s="61">
        <v>3.3853978461179997E-2</v>
      </c>
    </row>
    <row r="161" spans="7:11">
      <c r="G161" s="61">
        <v>8.1352979489230002</v>
      </c>
      <c r="H161" s="61">
        <v>8.2585075857940001E-3</v>
      </c>
      <c r="J161" s="61">
        <v>8.5027682891640008</v>
      </c>
      <c r="K161" s="61">
        <v>3.492592675516E-2</v>
      </c>
    </row>
    <row r="162" spans="7:11">
      <c r="G162" s="61">
        <v>8.14030298584</v>
      </c>
      <c r="H162" s="61">
        <v>7.6478224573520003E-3</v>
      </c>
      <c r="J162" s="61">
        <v>8.5040973340259995</v>
      </c>
      <c r="K162" s="61">
        <v>3.5503043793270003E-2</v>
      </c>
    </row>
    <row r="163" spans="7:11">
      <c r="G163" s="61">
        <v>8.1444116148520003</v>
      </c>
      <c r="H163" s="61">
        <v>7.1583881844399996E-3</v>
      </c>
      <c r="J163" s="61">
        <v>8.5094543228779997</v>
      </c>
      <c r="K163" s="61">
        <v>3.868239976724E-2</v>
      </c>
    </row>
    <row r="164" spans="7:11">
      <c r="G164" s="61">
        <v>8.1489540884499991</v>
      </c>
      <c r="H164" s="61">
        <v>6.7778560161069999E-3</v>
      </c>
      <c r="J164" s="61">
        <v>8.5169801713240005</v>
      </c>
      <c r="K164" s="61">
        <v>4.3653001616389998E-2</v>
      </c>
    </row>
    <row r="165" spans="7:11">
      <c r="G165" s="61">
        <v>8.1521439989599997</v>
      </c>
      <c r="H165" s="61">
        <v>6.6182987887900002E-3</v>
      </c>
      <c r="J165" s="61">
        <v>8.5199327436840004</v>
      </c>
      <c r="K165" s="61">
        <v>4.5058566255169998E-2</v>
      </c>
    </row>
    <row r="166" spans="7:11">
      <c r="G166" s="61">
        <v>8.1559935269260002</v>
      </c>
      <c r="H166" s="61">
        <v>6.4382547835719998E-3</v>
      </c>
      <c r="J166" s="61">
        <v>8.5227430046839991</v>
      </c>
      <c r="K166" s="61">
        <v>4.64171043699E-2</v>
      </c>
    </row>
    <row r="167" spans="7:11">
      <c r="G167" s="61">
        <v>8.1606816392670005</v>
      </c>
      <c r="H167" s="61">
        <v>6.4073257987049999E-3</v>
      </c>
      <c r="J167" s="61">
        <v>8.5282756570490008</v>
      </c>
      <c r="K167" s="61">
        <v>4.9010529680960001E-2</v>
      </c>
    </row>
    <row r="168" spans="7:11">
      <c r="G168" s="61">
        <v>8.1660344573850008</v>
      </c>
      <c r="H168" s="61">
        <v>6.6565367121009999E-3</v>
      </c>
      <c r="J168" s="61">
        <v>8.5312706734290007</v>
      </c>
      <c r="K168" s="61">
        <v>5.0246910306829998E-2</v>
      </c>
    </row>
    <row r="169" spans="7:11">
      <c r="G169" s="61">
        <v>8.1719561366719997</v>
      </c>
      <c r="H169" s="61">
        <v>6.9232918338669996E-3</v>
      </c>
      <c r="J169" s="61">
        <v>8.5342744356780003</v>
      </c>
      <c r="K169" s="61">
        <v>5.1047628975109997E-2</v>
      </c>
    </row>
    <row r="170" spans="7:11">
      <c r="G170" s="61">
        <v>8.1792570843619998</v>
      </c>
      <c r="H170" s="61">
        <v>6.8936432123400003E-3</v>
      </c>
      <c r="J170" s="61">
        <v>8.5430858937299998</v>
      </c>
      <c r="K170" s="61">
        <v>5.1912871150630001E-2</v>
      </c>
    </row>
    <row r="171" spans="7:11">
      <c r="G171" s="61">
        <v>8.1856413666970003</v>
      </c>
      <c r="H171" s="61">
        <v>6.599911382583E-3</v>
      </c>
      <c r="J171" s="61">
        <v>8.5529415716159995</v>
      </c>
      <c r="K171" s="61">
        <v>5.0400014978440003E-2</v>
      </c>
    </row>
    <row r="172" spans="7:11">
      <c r="G172" s="61">
        <v>8.190938219065</v>
      </c>
      <c r="H172" s="61">
        <v>6.2044738990700002E-3</v>
      </c>
      <c r="J172" s="61">
        <v>8.5559401919399996</v>
      </c>
      <c r="K172" s="61">
        <v>4.9502294918909999E-2</v>
      </c>
    </row>
    <row r="173" spans="7:11">
      <c r="G173" s="61">
        <v>8.1957858338410006</v>
      </c>
      <c r="H173" s="61">
        <v>5.6443758984260003E-3</v>
      </c>
      <c r="J173" s="61">
        <v>8.5595482436369998</v>
      </c>
      <c r="K173" s="61">
        <v>4.842009673725E-2</v>
      </c>
    </row>
    <row r="174" spans="7:11">
      <c r="G174" s="61">
        <v>8.1990258255240001</v>
      </c>
      <c r="H174" s="61">
        <v>5.1637875941659998E-3</v>
      </c>
      <c r="J174" s="61">
        <v>8.5634868403490003</v>
      </c>
      <c r="K174" s="61">
        <v>4.7092070545499999E-2</v>
      </c>
    </row>
    <row r="175" spans="7:11">
      <c r="G175" s="61">
        <v>8.2021020296629992</v>
      </c>
      <c r="H175" s="61">
        <v>4.6347375635219998E-3</v>
      </c>
      <c r="J175" s="61">
        <v>8.5668953384159998</v>
      </c>
      <c r="K175" s="61">
        <v>4.600212001001E-2</v>
      </c>
    </row>
    <row r="176" spans="7:11">
      <c r="G176" s="61">
        <v>8.2402285853109998</v>
      </c>
      <c r="H176" s="61">
        <v>1.872444887441E-3</v>
      </c>
      <c r="J176" s="61">
        <v>8.5707258895820004</v>
      </c>
      <c r="K176" s="61">
        <v>4.498346567323E-2</v>
      </c>
    </row>
    <row r="177" spans="7:11">
      <c r="G177" s="61">
        <v>8.2756981121560003</v>
      </c>
      <c r="H177" s="61">
        <v>4.0761732980270004E-3</v>
      </c>
      <c r="J177" s="61">
        <v>8.5747295613939993</v>
      </c>
      <c r="K177" s="61">
        <v>4.4225669521740001E-2</v>
      </c>
    </row>
    <row r="178" spans="7:11">
      <c r="G178" s="61">
        <v>8.2827118310729997</v>
      </c>
      <c r="H178" s="61">
        <v>3.402002293127E-3</v>
      </c>
      <c r="J178" s="61">
        <v>8.5804257656459999</v>
      </c>
      <c r="K178" s="61">
        <v>4.340217372276E-2</v>
      </c>
    </row>
    <row r="179" spans="7:11">
      <c r="G179" s="61">
        <v>8.2865979670210006</v>
      </c>
      <c r="H179" s="61">
        <v>3.209849679042E-3</v>
      </c>
      <c r="J179" s="61">
        <v>8.5847889524200003</v>
      </c>
      <c r="K179" s="61">
        <v>4.338881671184E-2</v>
      </c>
    </row>
    <row r="180" spans="7:11">
      <c r="G180" s="61">
        <v>8.290011475859</v>
      </c>
      <c r="H180" s="61">
        <v>3.2157057587099999E-3</v>
      </c>
      <c r="J180" s="61">
        <v>8.5889973098399999</v>
      </c>
      <c r="K180" s="61">
        <v>4.3523292072609999E-2</v>
      </c>
    </row>
    <row r="181" spans="7:11">
      <c r="G181" s="61">
        <v>8.2934249846969994</v>
      </c>
      <c r="H181" s="61">
        <v>3.2215618383770002E-3</v>
      </c>
      <c r="J181" s="61">
        <v>8.5919224900559996</v>
      </c>
      <c r="K181" s="61">
        <v>4.3354278768640002E-2</v>
      </c>
    </row>
    <row r="182" spans="7:11">
      <c r="G182" s="61">
        <v>8.2968384935350006</v>
      </c>
      <c r="H182" s="61">
        <v>3.227417918044E-3</v>
      </c>
      <c r="J182" s="61">
        <v>8.5956887997619997</v>
      </c>
      <c r="K182" s="61">
        <v>4.2928070966609999E-2</v>
      </c>
    </row>
    <row r="183" spans="7:11">
      <c r="G183" s="61">
        <v>8.300252002373</v>
      </c>
      <c r="H183" s="61">
        <v>3.2332739977119999E-3</v>
      </c>
      <c r="J183" s="61">
        <v>8.5991908647150002</v>
      </c>
      <c r="K183" s="61">
        <v>4.2491271619530001E-2</v>
      </c>
    </row>
    <row r="184" spans="7:11">
      <c r="G184" s="61">
        <v>8.3036655112109994</v>
      </c>
      <c r="H184" s="61">
        <v>3.2391300773790001E-3</v>
      </c>
      <c r="J184" s="61">
        <v>8.6034479580479992</v>
      </c>
      <c r="K184" s="61">
        <v>4.1858525987719997E-2</v>
      </c>
    </row>
    <row r="185" spans="7:11">
      <c r="G185" s="61">
        <v>8.3070790200500007</v>
      </c>
      <c r="H185" s="61">
        <v>3.244986157046E-3</v>
      </c>
      <c r="J185" s="61">
        <v>8.6076449716629995</v>
      </c>
      <c r="K185" s="61">
        <v>4.1172422058570003E-2</v>
      </c>
    </row>
    <row r="186" spans="7:11">
      <c r="G186" s="61">
        <v>8.3104925288880001</v>
      </c>
      <c r="H186" s="61">
        <v>3.2508422367139998E-3</v>
      </c>
      <c r="J186" s="61">
        <v>8.6111092767639992</v>
      </c>
      <c r="K186" s="61">
        <v>4.0406164491389999E-2</v>
      </c>
    </row>
    <row r="187" spans="7:11">
      <c r="G187" s="61">
        <v>8.3139060377259995</v>
      </c>
      <c r="H187" s="61">
        <v>3.2566983163810001E-3</v>
      </c>
      <c r="J187" s="61">
        <v>8.6150457654530008</v>
      </c>
      <c r="K187" s="61">
        <v>3.9997395509770002E-2</v>
      </c>
    </row>
    <row r="188" spans="7:11">
      <c r="G188" s="61">
        <v>8.3173205683280003</v>
      </c>
      <c r="H188" s="61">
        <v>3.200425050828E-3</v>
      </c>
      <c r="J188" s="61">
        <v>8.6182273933529991</v>
      </c>
      <c r="K188" s="61">
        <v>4.0374982900520003E-2</v>
      </c>
    </row>
    <row r="189" spans="7:11">
      <c r="G189" s="61">
        <v>8.3210204662339997</v>
      </c>
      <c r="H189" s="61">
        <v>3.0894137072720001E-3</v>
      </c>
      <c r="J189" s="61">
        <v>8.6190619117199994</v>
      </c>
      <c r="K189" s="61">
        <v>4.063085620687E-2</v>
      </c>
    </row>
    <row r="190" spans="7:11">
      <c r="G190" s="61">
        <v>8.3249088682270003</v>
      </c>
      <c r="H190" s="61">
        <v>3.0477603072769999E-3</v>
      </c>
      <c r="J190" s="61">
        <v>8.6578431466110004</v>
      </c>
      <c r="K190" s="61">
        <v>3.9814099486260003E-2</v>
      </c>
    </row>
    <row r="191" spans="7:11">
      <c r="G191" s="61">
        <v>8.3283507821019995</v>
      </c>
      <c r="H191" s="61">
        <v>2.9737822770549999E-3</v>
      </c>
      <c r="J191" s="61">
        <v>8.6591622113650004</v>
      </c>
      <c r="K191" s="61">
        <v>3.6721589022410003E-2</v>
      </c>
    </row>
    <row r="192" spans="7:11">
      <c r="G192" s="61">
        <v>8.3320089693349999</v>
      </c>
      <c r="H192" s="61">
        <v>2.9279863397509999E-3</v>
      </c>
      <c r="J192" s="61">
        <v>8.6592011520940009</v>
      </c>
      <c r="K192" s="61">
        <v>3.6564693053369998E-2</v>
      </c>
    </row>
    <row r="193" spans="7:11">
      <c r="G193" s="61">
        <v>8.3359268511090008</v>
      </c>
      <c r="H193" s="61">
        <v>3.0157082442500002E-3</v>
      </c>
      <c r="J193" s="61">
        <v>8.6621854191559997</v>
      </c>
      <c r="K193" s="61">
        <v>3.6874800150680002E-2</v>
      </c>
    </row>
    <row r="194" spans="7:11">
      <c r="G194" s="61">
        <v>8.3407435520960007</v>
      </c>
      <c r="H194" s="61">
        <v>3.0873518792219998E-3</v>
      </c>
      <c r="J194" s="61">
        <v>8.6756139346730006</v>
      </c>
      <c r="K194" s="61">
        <v>4.0787198801430002E-2</v>
      </c>
    </row>
    <row r="195" spans="7:11">
      <c r="G195" s="61">
        <v>8.345369642324</v>
      </c>
      <c r="H195" s="61">
        <v>3.0804556482610002E-3</v>
      </c>
      <c r="J195" s="61">
        <v>8.6802665443200002</v>
      </c>
      <c r="K195" s="61">
        <v>4.3157335696079997E-2</v>
      </c>
    </row>
    <row r="196" spans="7:11">
      <c r="G196" s="61">
        <v>8.3516587619639999</v>
      </c>
      <c r="H196" s="61">
        <v>2.7699779235040001E-3</v>
      </c>
      <c r="J196" s="61">
        <v>8.6844411292920007</v>
      </c>
      <c r="K196" s="61">
        <v>4.5190398335279998E-2</v>
      </c>
    </row>
    <row r="197" spans="7:11">
      <c r="G197" s="61">
        <v>8.4196568031020007</v>
      </c>
      <c r="H197" s="61">
        <v>6.5464691751670003E-4</v>
      </c>
      <c r="J197" s="61">
        <v>8.6885016361850003</v>
      </c>
      <c r="K197" s="61">
        <v>4.6797662147879997E-2</v>
      </c>
    </row>
    <row r="198" spans="7:11">
      <c r="G198" s="61">
        <v>8.4225974777529995</v>
      </c>
      <c r="H198" s="61">
        <v>1.0440762153970001E-3</v>
      </c>
      <c r="J198" s="61">
        <v>8.6926581865940005</v>
      </c>
      <c r="K198" s="61">
        <v>4.8569980650329997E-2</v>
      </c>
    </row>
    <row r="199" spans="7:11">
      <c r="G199" s="61">
        <v>8.42658588818</v>
      </c>
      <c r="H199" s="61">
        <v>1.378970771374E-3</v>
      </c>
      <c r="J199" s="61">
        <v>8.6992823043869993</v>
      </c>
      <c r="K199" s="61">
        <v>5.1196919977689999E-2</v>
      </c>
    </row>
    <row r="200" spans="7:11">
      <c r="G200" s="61">
        <v>8.4299980346659993</v>
      </c>
      <c r="H200" s="61">
        <v>1.4676659780020001E-3</v>
      </c>
      <c r="J200" s="61">
        <v>8.7019955859790006</v>
      </c>
      <c r="K200" s="61">
        <v>5.2376848935690001E-2</v>
      </c>
    </row>
    <row r="201" spans="7:11">
      <c r="G201" s="61">
        <v>8.4334115435040005</v>
      </c>
      <c r="H201" s="61">
        <v>1.47352205767E-3</v>
      </c>
      <c r="J201" s="61">
        <v>8.7074581855519995</v>
      </c>
      <c r="K201" s="61">
        <v>5.4818232228210001E-2</v>
      </c>
    </row>
    <row r="202" spans="7:11">
      <c r="G202" s="61">
        <v>8.4368250523419999</v>
      </c>
      <c r="H202" s="61">
        <v>1.479378137337E-3</v>
      </c>
      <c r="J202" s="61">
        <v>8.7121840473160006</v>
      </c>
      <c r="K202" s="61">
        <v>5.7077563304379998E-2</v>
      </c>
    </row>
    <row r="203" spans="7:11">
      <c r="G203" s="61">
        <v>8.4402385611799993</v>
      </c>
      <c r="H203" s="61">
        <v>1.485234217004E-3</v>
      </c>
      <c r="J203" s="61">
        <v>8.7177308052170002</v>
      </c>
      <c r="K203" s="61">
        <v>5.9474479822170002E-2</v>
      </c>
    </row>
    <row r="204" spans="7:11">
      <c r="G204" s="61">
        <v>8.4436520700190005</v>
      </c>
      <c r="H204" s="61">
        <v>1.4910902966719999E-3</v>
      </c>
      <c r="J204" s="61">
        <v>8.7207580787399994</v>
      </c>
      <c r="K204" s="61">
        <v>6.0746570542310002E-2</v>
      </c>
    </row>
    <row r="205" spans="7:11">
      <c r="G205" s="61">
        <v>8.4470655788569999</v>
      </c>
      <c r="H205" s="61">
        <v>1.496946376339E-3</v>
      </c>
      <c r="J205" s="61">
        <v>8.7235045457819993</v>
      </c>
      <c r="K205" s="61">
        <v>6.1803397933650001E-2</v>
      </c>
    </row>
    <row r="206" spans="7:11">
      <c r="G206" s="61">
        <v>8.4504790876949993</v>
      </c>
      <c r="H206" s="61">
        <v>1.502802456006E-3</v>
      </c>
      <c r="J206" s="61">
        <v>8.7268438735830003</v>
      </c>
      <c r="K206" s="61">
        <v>6.3083012460990004E-2</v>
      </c>
    </row>
    <row r="207" spans="7:11">
      <c r="G207" s="61">
        <v>8.4538912341810004</v>
      </c>
      <c r="H207" s="61">
        <v>1.5914976626349999E-3</v>
      </c>
      <c r="J207" s="61">
        <v>8.7296965792170003</v>
      </c>
      <c r="K207" s="61">
        <v>6.4348094884689996E-2</v>
      </c>
    </row>
    <row r="208" spans="7:11">
      <c r="G208" s="61">
        <v>8.4573006559639996</v>
      </c>
      <c r="H208" s="61">
        <v>1.845871123186E-3</v>
      </c>
      <c r="J208" s="61">
        <v>8.7357411553080002</v>
      </c>
      <c r="K208" s="61">
        <v>6.6823530754449995E-2</v>
      </c>
    </row>
    <row r="209" spans="7:11">
      <c r="G209" s="61">
        <v>8.4607076936300007</v>
      </c>
      <c r="H209" s="61">
        <v>2.2452130559190001E-3</v>
      </c>
      <c r="J209" s="61">
        <v>8.7392645264609996</v>
      </c>
      <c r="K209" s="61">
        <v>6.8229984334109997E-2</v>
      </c>
    </row>
    <row r="210" spans="7:11">
      <c r="G210" s="61">
        <v>8.4641140501209993</v>
      </c>
      <c r="H210" s="61">
        <v>2.6859745521330002E-3</v>
      </c>
      <c r="J210" s="61">
        <v>8.7429942771510003</v>
      </c>
      <c r="K210" s="61">
        <v>6.9461430409999997E-2</v>
      </c>
    </row>
    <row r="211" spans="7:11">
      <c r="G211" s="61">
        <v>8.4675221095520001</v>
      </c>
      <c r="H211" s="61">
        <v>3.0231871396450001E-3</v>
      </c>
      <c r="J211" s="61">
        <v>8.7468844098409999</v>
      </c>
      <c r="K211" s="61">
        <v>7.0655280122160005E-2</v>
      </c>
    </row>
    <row r="212" spans="7:11">
      <c r="G212" s="61">
        <v>8.4712159904039996</v>
      </c>
      <c r="H212" s="61">
        <v>3.2780486068350002E-3</v>
      </c>
      <c r="J212" s="61">
        <v>8.7510877163429992</v>
      </c>
      <c r="K212" s="61">
        <v>7.1341456808130005E-2</v>
      </c>
    </row>
    <row r="213" spans="7:11">
      <c r="G213" s="61">
        <v>8.4751005324000008</v>
      </c>
      <c r="H213" s="61">
        <v>3.4711060665630002E-3</v>
      </c>
      <c r="J213" s="61">
        <v>8.7557769096720008</v>
      </c>
      <c r="K213" s="61">
        <v>7.1663093998299995E-2</v>
      </c>
    </row>
    <row r="214" spans="7:11">
      <c r="G214" s="61">
        <v>8.4785130194740006</v>
      </c>
      <c r="H214" s="61">
        <v>3.539091491452E-3</v>
      </c>
      <c r="J214" s="61">
        <v>8.7597269671689997</v>
      </c>
      <c r="K214" s="61">
        <v>7.1620165680959996E-2</v>
      </c>
    </row>
    <row r="215" spans="7:11">
      <c r="G215" s="61">
        <v>8.4821540955679993</v>
      </c>
      <c r="H215" s="61">
        <v>3.5453379764300002E-3</v>
      </c>
      <c r="J215" s="61">
        <v>8.7633775252320003</v>
      </c>
      <c r="K215" s="61">
        <v>7.1626428432819994E-2</v>
      </c>
    </row>
    <row r="216" spans="7:11">
      <c r="G216" s="61">
        <v>8.4870088636939993</v>
      </c>
      <c r="H216" s="61">
        <v>3.553666623068E-3</v>
      </c>
      <c r="J216" s="61">
        <v>8.7670754931400001</v>
      </c>
      <c r="K216" s="61">
        <v>7.163277251913E-2</v>
      </c>
    </row>
    <row r="217" spans="7:11">
      <c r="G217" s="61">
        <v>8.4906499397879998</v>
      </c>
      <c r="H217" s="61">
        <v>3.5599131080469998E-3</v>
      </c>
      <c r="J217" s="61">
        <v>8.7709631004280002</v>
      </c>
      <c r="K217" s="61">
        <v>7.1639441943200002E-2</v>
      </c>
    </row>
    <row r="218" spans="7:11">
      <c r="G218" s="61">
        <v>8.4947190590530006</v>
      </c>
      <c r="H218" s="61">
        <v>3.5668939268249998E-3</v>
      </c>
      <c r="J218" s="61">
        <v>8.7743766092659996</v>
      </c>
      <c r="K218" s="61">
        <v>7.1645298022860002E-2</v>
      </c>
    </row>
    <row r="219" spans="7:11">
      <c r="G219" s="61">
        <v>8.499377414964</v>
      </c>
      <c r="H219" s="61">
        <v>3.5748856164980001E-3</v>
      </c>
      <c r="J219" s="61">
        <v>8.77801768536</v>
      </c>
      <c r="K219" s="61">
        <v>7.1651544507840004E-2</v>
      </c>
    </row>
    <row r="220" spans="7:11">
      <c r="G220" s="61">
        <v>8.5593822541510001</v>
      </c>
      <c r="H220" s="61">
        <v>-6.2222597176179997E-3</v>
      </c>
      <c r="J220" s="61">
        <v>8.782872453485</v>
      </c>
      <c r="K220" s="61">
        <v>7.1659873154479997E-2</v>
      </c>
    </row>
    <row r="221" spans="7:11">
      <c r="G221" s="61">
        <v>8.5758196252340007</v>
      </c>
      <c r="H221" s="61">
        <v>7.0049580196190004E-3</v>
      </c>
      <c r="J221" s="61">
        <v>8.7865135295790004</v>
      </c>
      <c r="K221" s="61">
        <v>7.1666119639459999E-2</v>
      </c>
    </row>
    <row r="222" spans="7:11">
      <c r="G222" s="61">
        <v>8.5812685649810003</v>
      </c>
      <c r="H222" s="61">
        <v>7.0255086421330002E-3</v>
      </c>
      <c r="J222" s="61">
        <v>8.7899270384169998</v>
      </c>
      <c r="K222" s="61">
        <v>7.1671975719130004E-2</v>
      </c>
    </row>
    <row r="223" spans="7:11">
      <c r="G223" s="61">
        <v>8.5866579384109993</v>
      </c>
      <c r="H223" s="61">
        <v>6.9338650181649999E-3</v>
      </c>
      <c r="J223" s="61">
        <v>8.7938146457049999</v>
      </c>
      <c r="K223" s="61">
        <v>7.1678645143190001E-2</v>
      </c>
    </row>
    <row r="224" spans="7:11">
      <c r="G224" s="61">
        <v>8.5911410832670008</v>
      </c>
      <c r="H224" s="61">
        <v>6.9606817480799997E-3</v>
      </c>
      <c r="J224" s="61">
        <v>8.7975126136129997</v>
      </c>
      <c r="K224" s="61">
        <v>7.1684989229500007E-2</v>
      </c>
    </row>
    <row r="225" spans="7:11">
      <c r="G225" s="61">
        <v>8.5961139036239995</v>
      </c>
      <c r="H225" s="61">
        <v>7.2456214669000003E-3</v>
      </c>
      <c r="J225" s="61">
        <v>8.8009261224509991</v>
      </c>
      <c r="K225" s="61">
        <v>7.1690845309169998E-2</v>
      </c>
    </row>
    <row r="226" spans="7:11">
      <c r="G226" s="61">
        <v>8.5994013297239995</v>
      </c>
      <c r="H226" s="61">
        <v>7.4369668512859997E-3</v>
      </c>
      <c r="J226" s="61">
        <v>8.8043396312890003</v>
      </c>
      <c r="K226" s="61">
        <v>7.1696701388829998E-2</v>
      </c>
    </row>
    <row r="227" spans="7:11">
      <c r="G227" s="61">
        <v>8.6032637132200005</v>
      </c>
      <c r="H227" s="61">
        <v>7.7379675980090001E-3</v>
      </c>
      <c r="J227" s="61">
        <v>8.8077531401269997</v>
      </c>
      <c r="K227" s="61">
        <v>7.1702557468500003E-2</v>
      </c>
    </row>
    <row r="228" spans="7:11">
      <c r="G228" s="61">
        <v>8.6071656405100008</v>
      </c>
      <c r="H228" s="61">
        <v>8.2099142531900007E-3</v>
      </c>
      <c r="J228" s="61">
        <v>8.8111666489659992</v>
      </c>
      <c r="K228" s="61">
        <v>7.1708413548169994E-2</v>
      </c>
    </row>
    <row r="229" spans="7:11">
      <c r="G229" s="61">
        <v>8.6112226805599992</v>
      </c>
      <c r="H229" s="61">
        <v>8.6768368894139993E-3</v>
      </c>
      <c r="J229" s="61">
        <v>8.8145801578040004</v>
      </c>
      <c r="K229" s="61">
        <v>7.1714269627839999E-2</v>
      </c>
    </row>
    <row r="230" spans="7:11">
      <c r="G230" s="61">
        <v>8.6142239548900008</v>
      </c>
      <c r="H230" s="61">
        <v>9.0605571782159996E-3</v>
      </c>
      <c r="J230" s="61">
        <v>8.8179936666419998</v>
      </c>
      <c r="K230" s="61">
        <v>7.1720125707499999E-2</v>
      </c>
    </row>
    <row r="231" spans="7:11">
      <c r="G231" s="61">
        <v>8.6185286384849995</v>
      </c>
      <c r="H231" s="61">
        <v>9.4064914340289997E-3</v>
      </c>
      <c r="J231" s="61">
        <v>8.8214071754799992</v>
      </c>
      <c r="K231" s="61">
        <v>7.1725981787170004E-2</v>
      </c>
    </row>
    <row r="232" spans="7:11">
      <c r="G232" s="61">
        <v>8.6263307929500002</v>
      </c>
      <c r="H232" s="61">
        <v>9.721118187006E-3</v>
      </c>
      <c r="J232" s="61">
        <v>8.8248206843180004</v>
      </c>
      <c r="K232" s="61">
        <v>7.1731837866839995E-2</v>
      </c>
    </row>
    <row r="233" spans="7:11">
      <c r="G233" s="61">
        <v>8.6300229943940003</v>
      </c>
      <c r="H233" s="61">
        <v>9.7636013831380007E-3</v>
      </c>
      <c r="J233" s="61">
        <v>8.8282341931559998</v>
      </c>
      <c r="K233" s="61">
        <v>7.1737693946499995E-2</v>
      </c>
    </row>
    <row r="234" spans="7:11">
      <c r="G234" s="61">
        <v>8.6336498475340004</v>
      </c>
      <c r="H234" s="61">
        <v>9.7698234677839994E-3</v>
      </c>
      <c r="J234" s="61">
        <v>8.8316477019939992</v>
      </c>
      <c r="K234" s="61">
        <v>7.174355002617E-2</v>
      </c>
    </row>
    <row r="235" spans="7:11">
      <c r="G235" s="61">
        <v>8.6368155321830002</v>
      </c>
      <c r="H235" s="61">
        <v>9.7752543901530008E-3</v>
      </c>
      <c r="J235" s="61">
        <v>8.8350612108320004</v>
      </c>
      <c r="K235" s="61">
        <v>7.1749406105840005E-2</v>
      </c>
    </row>
    <row r="236" spans="7:11">
      <c r="G236" s="61">
        <v>8.6415047968490004</v>
      </c>
      <c r="H236" s="61">
        <v>9.7832991056549991E-3</v>
      </c>
      <c r="J236" s="61">
        <v>8.8384747196699998</v>
      </c>
      <c r="K236" s="61">
        <v>7.1755262185509996E-2</v>
      </c>
    </row>
    <row r="237" spans="7:11">
      <c r="G237" s="61">
        <v>8.7200630189589994</v>
      </c>
      <c r="H237" s="61">
        <v>1.096411031419E-4</v>
      </c>
      <c r="J237" s="61">
        <v>8.8421252777330004</v>
      </c>
      <c r="K237" s="61">
        <v>7.1761524937369994E-2</v>
      </c>
    </row>
    <row r="238" spans="7:11">
      <c r="G238" s="61">
        <v>8.7239213084349991</v>
      </c>
      <c r="H238" s="61">
        <v>7.4585535833579996E-4</v>
      </c>
      <c r="J238" s="61">
        <v>8.8463181509200002</v>
      </c>
      <c r="K238" s="61">
        <v>7.1813904316620006E-2</v>
      </c>
    </row>
    <row r="239" spans="7:11">
      <c r="G239" s="61">
        <v>8.7269855647480004</v>
      </c>
      <c r="H239" s="61">
        <v>1.2315927664119999E-3</v>
      </c>
      <c r="J239" s="61">
        <v>8.8511609105320002</v>
      </c>
      <c r="K239" s="61">
        <v>7.1713765354309997E-2</v>
      </c>
    </row>
    <row r="240" spans="7:11">
      <c r="G240" s="61">
        <v>8.7303936241789994</v>
      </c>
      <c r="H240" s="61">
        <v>1.5688053539240001E-3</v>
      </c>
      <c r="J240" s="61">
        <v>8.8555903563790004</v>
      </c>
      <c r="K240" s="61">
        <v>7.1093672657630003E-2</v>
      </c>
    </row>
    <row r="241" spans="7:11">
      <c r="G241" s="61">
        <v>8.7338071330170006</v>
      </c>
      <c r="H241" s="61">
        <v>1.574661433592E-3</v>
      </c>
      <c r="J241" s="61">
        <v>8.8593337780169996</v>
      </c>
      <c r="K241" s="61">
        <v>6.9730930937780003E-2</v>
      </c>
    </row>
    <row r="242" spans="7:11">
      <c r="G242" s="61">
        <v>8.7372260912620003</v>
      </c>
      <c r="H242" s="61">
        <v>1.2491610054139999E-3</v>
      </c>
      <c r="J242" s="61">
        <v>8.8623668304160006</v>
      </c>
      <c r="K242" s="61">
        <v>6.8477012852809993E-2</v>
      </c>
    </row>
    <row r="243" spans="7:11">
      <c r="G243" s="61">
        <v>8.7406477742120003</v>
      </c>
      <c r="H243" s="61">
        <v>7.5798232331389999E-4</v>
      </c>
      <c r="J243" s="61">
        <v>8.8737741389309992</v>
      </c>
      <c r="K243" s="61">
        <v>6.1450760190600001E-2</v>
      </c>
    </row>
    <row r="244" spans="7:11">
      <c r="G244" s="61">
        <v>8.7440680948090002</v>
      </c>
      <c r="H244" s="61">
        <v>3.4964276817489999E-4</v>
      </c>
      <c r="J244" s="61">
        <v>8.876944369396</v>
      </c>
      <c r="K244" s="61">
        <v>5.9055170488929998E-2</v>
      </c>
    </row>
    <row r="245" spans="7:11">
      <c r="G245" s="61">
        <v>8.7474843283509998</v>
      </c>
      <c r="H245" s="61">
        <v>1.898205939195E-4</v>
      </c>
      <c r="J245" s="61">
        <v>8.8803681853490009</v>
      </c>
      <c r="K245" s="61">
        <v>5.6624642567040001E-2</v>
      </c>
    </row>
    <row r="246" spans="7:11">
      <c r="G246" s="61">
        <v>8.7508951124850007</v>
      </c>
      <c r="H246" s="61">
        <v>3.6135492750959998E-4</v>
      </c>
      <c r="J246" s="61">
        <v>8.8847336598899993</v>
      </c>
      <c r="K246" s="61">
        <v>5.4237885636920002E-2</v>
      </c>
    </row>
    <row r="247" spans="7:11">
      <c r="G247" s="61">
        <v>8.7543018095639997</v>
      </c>
      <c r="H247" s="61">
        <v>7.8140664198329997E-4</v>
      </c>
      <c r="J247" s="61">
        <v>8.8906012126719993</v>
      </c>
      <c r="K247" s="61">
        <v>5.1362536590019998E-2</v>
      </c>
    </row>
    <row r="248" spans="7:11">
      <c r="G248" s="61">
        <v>8.7577071442910004</v>
      </c>
      <c r="H248" s="61">
        <v>1.2842974834180001E-3</v>
      </c>
      <c r="J248" s="61">
        <v>8.8953908567879996</v>
      </c>
      <c r="K248" s="61">
        <v>4.9705565660950003E-2</v>
      </c>
    </row>
    <row r="249" spans="7:11">
      <c r="G249" s="61">
        <v>8.7611152037219995</v>
      </c>
      <c r="H249" s="61">
        <v>1.62151007093E-3</v>
      </c>
      <c r="J249" s="61">
        <v>8.898862666926</v>
      </c>
      <c r="K249" s="61">
        <v>4.922286574227E-2</v>
      </c>
    </row>
    <row r="250" spans="7:11">
      <c r="G250" s="61">
        <v>8.7645273502080006</v>
      </c>
      <c r="H250" s="61">
        <v>1.7102052775590001E-3</v>
      </c>
      <c r="J250" s="61">
        <v>8.9047407211389995</v>
      </c>
      <c r="K250" s="61">
        <v>4.9182218811280001E-2</v>
      </c>
    </row>
    <row r="251" spans="7:11">
      <c r="G251" s="61">
        <v>8.7702201645429998</v>
      </c>
      <c r="H251" s="61">
        <v>1.499061071774E-3</v>
      </c>
      <c r="J251" s="61">
        <v>8.910542588497</v>
      </c>
      <c r="K251" s="61">
        <v>4.8517606055460002E-2</v>
      </c>
    </row>
    <row r="252" spans="7:11">
      <c r="G252" s="61">
        <v>8.7753700362470006</v>
      </c>
      <c r="H252" s="61">
        <v>2.178517362862E-3</v>
      </c>
      <c r="J252" s="61">
        <v>8.9667853303309997</v>
      </c>
      <c r="K252" s="61">
        <v>4.2752223948240003E-3</v>
      </c>
    </row>
    <row r="253" spans="7:11">
      <c r="G253" s="61">
        <v>8.7806165614109997</v>
      </c>
      <c r="H253" s="61">
        <v>3.0211925093359998E-3</v>
      </c>
      <c r="J253" s="61">
        <v>8.9677630017359995</v>
      </c>
      <c r="K253" s="61">
        <v>1.133711224406E-2</v>
      </c>
    </row>
    <row r="254" spans="7:11">
      <c r="G254" s="61">
        <v>8.7848675057789993</v>
      </c>
      <c r="H254" s="61">
        <v>3.5860214632299999E-3</v>
      </c>
      <c r="J254" s="61">
        <v>8.9680856615169997</v>
      </c>
      <c r="K254" s="61">
        <v>4.3476980001340001E-3</v>
      </c>
    </row>
    <row r="255" spans="7:11">
      <c r="G255" s="61">
        <v>8.7895992747230007</v>
      </c>
      <c r="H255" s="61">
        <v>3.9623233825229996E-3</v>
      </c>
      <c r="J255" s="61">
        <v>8.9707122210579993</v>
      </c>
      <c r="K255" s="61">
        <v>2.2277245075969999E-2</v>
      </c>
    </row>
    <row r="256" spans="7:11">
      <c r="G256" s="61">
        <v>8.7926648752230001</v>
      </c>
      <c r="H256" s="61">
        <v>4.0780378900600002E-3</v>
      </c>
      <c r="J256" s="61">
        <v>8.9710240652700008</v>
      </c>
      <c r="K256" s="61">
        <v>4.688769733283E-3</v>
      </c>
    </row>
    <row r="257" spans="7:11">
      <c r="G257" s="61">
        <v>8.8815283103719995</v>
      </c>
      <c r="H257" s="61">
        <v>1.317711168868E-2</v>
      </c>
      <c r="J257" s="61">
        <v>8.9713911150520005</v>
      </c>
      <c r="K257" s="61">
        <v>1.5050492011679999E-2</v>
      </c>
    </row>
    <row r="258" spans="7:11">
      <c r="G258" s="61">
        <v>8.8855492818199995</v>
      </c>
      <c r="H258" s="61">
        <v>1.349891340192E-2</v>
      </c>
      <c r="J258" s="61">
        <v>8.9754051449009999</v>
      </c>
      <c r="K258" s="61">
        <v>1.164063452948E-2</v>
      </c>
    </row>
    <row r="259" spans="7:11">
      <c r="G259" s="61">
        <v>8.8927386940749997</v>
      </c>
      <c r="H259" s="61">
        <v>1.395329462025E-2</v>
      </c>
      <c r="J259" s="61">
        <v>8.9784783000479997</v>
      </c>
      <c r="K259" s="61">
        <v>1.027993663965E-2</v>
      </c>
    </row>
    <row r="260" spans="7:11">
      <c r="G260" s="61">
        <v>8.8933736692629992</v>
      </c>
      <c r="H260" s="61">
        <v>-1.4291509276750001E-2</v>
      </c>
      <c r="J260" s="61">
        <v>8.9806273089580007</v>
      </c>
      <c r="K260" s="61">
        <v>6.7200597438019996E-3</v>
      </c>
    </row>
    <row r="261" spans="7:11">
      <c r="G261" s="61">
        <v>8.9006300172320003</v>
      </c>
      <c r="H261" s="61">
        <v>1.440606621295E-2</v>
      </c>
      <c r="J261" s="61">
        <v>8.9851930360499992</v>
      </c>
      <c r="K261" s="61">
        <v>9.7953805686730004E-3</v>
      </c>
    </row>
    <row r="262" spans="7:11">
      <c r="G262" s="61">
        <v>8.9065981191189998</v>
      </c>
      <c r="H262" s="61">
        <v>1.475309305761E-2</v>
      </c>
      <c r="J262" s="61">
        <v>8.9890896830809996</v>
      </c>
      <c r="K262" s="61">
        <v>1.4003479561200001E-2</v>
      </c>
    </row>
    <row r="263" spans="7:11">
      <c r="G263" s="61">
        <v>8.9108778736950001</v>
      </c>
      <c r="H263" s="61">
        <v>1.504721732076E-2</v>
      </c>
      <c r="J263" s="61">
        <v>8.9903258040439997</v>
      </c>
      <c r="K263" s="61">
        <v>1.534997181732E-2</v>
      </c>
    </row>
    <row r="264" spans="7:11">
      <c r="G264" s="61">
        <v>8.9211156034190005</v>
      </c>
      <c r="H264" s="61">
        <v>1.5851248064489998E-2</v>
      </c>
      <c r="J264" s="61">
        <v>8.9903683594339991</v>
      </c>
      <c r="K264" s="61">
        <v>1.759960298975E-2</v>
      </c>
    </row>
    <row r="265" spans="7:11">
      <c r="G265" s="61">
        <v>8.9302898230140002</v>
      </c>
      <c r="H265" s="61">
        <v>1.6682274685140001E-2</v>
      </c>
      <c r="J265" s="61">
        <v>8.9903741191559998</v>
      </c>
      <c r="K265" s="61">
        <v>2.2824593322209999E-2</v>
      </c>
    </row>
    <row r="266" spans="7:11">
      <c r="G266" s="61">
        <v>8.9346539439360004</v>
      </c>
      <c r="H266" s="61">
        <v>1.703202728544E-2</v>
      </c>
      <c r="J266" s="61">
        <v>8.9911278811970003</v>
      </c>
      <c r="K266" s="61">
        <v>2.6288659648109999E-2</v>
      </c>
    </row>
    <row r="267" spans="7:11">
      <c r="G267" s="61">
        <v>9.0217832261260007</v>
      </c>
      <c r="H267" s="61">
        <v>1.521373037317E-2</v>
      </c>
      <c r="J267" s="61">
        <v>8.9943326328239994</v>
      </c>
      <c r="K267" s="61">
        <v>1.629410376511E-2</v>
      </c>
    </row>
    <row r="268" spans="7:11">
      <c r="G268" s="61">
        <v>9.0281326844940004</v>
      </c>
      <c r="H268" s="61">
        <v>1.484173182415E-2</v>
      </c>
      <c r="J268" s="61">
        <v>8.9980747858369998</v>
      </c>
      <c r="K268" s="61">
        <v>1.901052863486E-2</v>
      </c>
    </row>
    <row r="269" spans="7:11">
      <c r="G269" s="61">
        <v>9.0353391043119995</v>
      </c>
      <c r="H269" s="61">
        <v>1.453474557808E-2</v>
      </c>
      <c r="J269" s="61">
        <v>9.0539508302539993</v>
      </c>
      <c r="K269" s="61">
        <v>4.6278387592650003E-2</v>
      </c>
    </row>
    <row r="270" spans="7:11">
      <c r="G270" s="61">
        <v>9.0419211702850006</v>
      </c>
      <c r="H270" s="61">
        <v>1.437015870721E-2</v>
      </c>
      <c r="J270" s="61">
        <v>9.0580179270110008</v>
      </c>
      <c r="K270" s="61">
        <v>4.5238722214539999E-2</v>
      </c>
    </row>
    <row r="271" spans="7:11">
      <c r="G271" s="61">
        <v>9.047929771123</v>
      </c>
      <c r="H271" s="61">
        <v>1.41663535005E-2</v>
      </c>
      <c r="J271" s="61">
        <v>9.0624751002269992</v>
      </c>
      <c r="K271" s="61">
        <v>4.5353957129550003E-2</v>
      </c>
    </row>
    <row r="272" spans="7:11">
      <c r="G272" s="61">
        <v>9.0520418006310006</v>
      </c>
      <c r="H272" s="61">
        <v>1.368108156806E-2</v>
      </c>
      <c r="J272" s="61">
        <v>9.0628079818649994</v>
      </c>
      <c r="K272" s="61">
        <v>4.6027306434030003E-2</v>
      </c>
    </row>
    <row r="273" spans="7:11">
      <c r="G273" s="61">
        <v>9.0554578376400006</v>
      </c>
      <c r="H273" s="61">
        <v>1.330208952182E-2</v>
      </c>
      <c r="J273" s="61">
        <v>9.0665607606919991</v>
      </c>
      <c r="K273" s="61">
        <v>4.6555645775959997E-2</v>
      </c>
    </row>
    <row r="274" spans="7:11">
      <c r="G274" s="61">
        <v>9.0583724201759992</v>
      </c>
      <c r="H274" s="61">
        <v>1.290654520449E-2</v>
      </c>
      <c r="J274" s="61">
        <v>9.0708584304419997</v>
      </c>
      <c r="K274" s="61">
        <v>4.7322793258110001E-2</v>
      </c>
    </row>
    <row r="275" spans="7:11">
      <c r="G275" s="61">
        <v>9.0617736172979999</v>
      </c>
      <c r="H275" s="61">
        <v>1.244226368928E-2</v>
      </c>
      <c r="J275" s="61">
        <v>9.0742478250040008</v>
      </c>
      <c r="K275" s="61">
        <v>4.8063924583480001E-2</v>
      </c>
    </row>
    <row r="276" spans="7:11">
      <c r="G276" s="61">
        <v>9.06497604628</v>
      </c>
      <c r="H276" s="61">
        <v>1.202243982572E-2</v>
      </c>
      <c r="J276" s="61">
        <v>9.0775163028690002</v>
      </c>
      <c r="K276" s="61">
        <v>4.7835168395359999E-2</v>
      </c>
    </row>
    <row r="277" spans="7:11">
      <c r="G277" s="61">
        <v>9.0678789565819997</v>
      </c>
      <c r="H277" s="61">
        <v>1.163401116674E-2</v>
      </c>
      <c r="J277" s="61">
        <v>9.0785086847500001</v>
      </c>
      <c r="K277" s="61">
        <v>4.8716795281629997E-2</v>
      </c>
    </row>
    <row r="278" spans="7:11">
      <c r="G278" s="61">
        <v>9.0710002524999993</v>
      </c>
      <c r="H278" s="61">
        <v>1.1939915551909999E-2</v>
      </c>
      <c r="J278" s="61">
        <v>9.0800042576780005</v>
      </c>
      <c r="K278" s="61">
        <v>4.8253289928879999E-2</v>
      </c>
    </row>
    <row r="279" spans="7:11">
      <c r="G279" s="61">
        <v>9.0771950251010001</v>
      </c>
      <c r="H279" s="61">
        <v>1.0724161349620001E-2</v>
      </c>
      <c r="J279" s="61">
        <v>9.0815727901310002</v>
      </c>
      <c r="K279" s="61">
        <v>4.904397888907E-2</v>
      </c>
    </row>
    <row r="280" spans="7:11">
      <c r="G280" s="61">
        <v>9.0817440239790006</v>
      </c>
      <c r="H280" s="61">
        <v>1.058589395107E-2</v>
      </c>
      <c r="J280" s="61">
        <v>9.0818655124840006</v>
      </c>
      <c r="K280" s="61">
        <v>4.917100258077E-2</v>
      </c>
    </row>
    <row r="281" spans="7:11">
      <c r="G281" s="61">
        <v>9.0848952127130005</v>
      </c>
      <c r="H281" s="61">
        <v>1.0543962025309999E-2</v>
      </c>
      <c r="J281" s="61">
        <v>9.0855099217989999</v>
      </c>
      <c r="K281" s="61">
        <v>4.9262857630379998E-2</v>
      </c>
    </row>
    <row r="282" spans="7:11">
      <c r="G282" s="61">
        <v>9.1709434696720002</v>
      </c>
      <c r="H282" s="61">
        <v>9.5520901915319995E-3</v>
      </c>
      <c r="J282" s="61">
        <v>9.0863656856649992</v>
      </c>
      <c r="K282" s="61">
        <v>4.9592959184790002E-2</v>
      </c>
    </row>
    <row r="283" spans="7:11">
      <c r="G283" s="61">
        <v>9.1710151349409994</v>
      </c>
      <c r="H283" s="61">
        <v>9.430486904562E-3</v>
      </c>
      <c r="J283" s="61">
        <v>9.0930828722309993</v>
      </c>
      <c r="K283" s="61">
        <v>4.8128735925560003E-2</v>
      </c>
    </row>
    <row r="284" spans="7:11">
      <c r="G284" s="61">
        <v>9.1741378168729995</v>
      </c>
      <c r="H284" s="61">
        <v>1.053416473765E-2</v>
      </c>
      <c r="J284" s="61">
        <v>9.0934432629750006</v>
      </c>
      <c r="K284" s="61">
        <v>4.8269080791390001E-2</v>
      </c>
    </row>
    <row r="285" spans="7:11">
      <c r="G285" s="61">
        <v>9.1741545283889998</v>
      </c>
      <c r="H285" s="61">
        <v>1.0478965764490001E-2</v>
      </c>
      <c r="J285" s="61">
        <v>9.0939153619239992</v>
      </c>
      <c r="K285" s="61">
        <v>4.838219678788E-2</v>
      </c>
    </row>
    <row r="286" spans="7:11">
      <c r="G286" s="61">
        <v>9.1821816946970003</v>
      </c>
      <c r="H286" s="61">
        <v>1.29347384596E-2</v>
      </c>
      <c r="J286" s="61">
        <v>9.0973407717849994</v>
      </c>
      <c r="K286" s="61">
        <v>4.7963567477640003E-2</v>
      </c>
    </row>
    <row r="287" spans="7:11">
      <c r="G287" s="61">
        <v>9.1898418765540004</v>
      </c>
      <c r="H287" s="61">
        <v>1.468950308472E-2</v>
      </c>
      <c r="J287" s="61">
        <v>9.0989649040820009</v>
      </c>
      <c r="K287" s="61">
        <v>4.7889359754959997E-2</v>
      </c>
    </row>
    <row r="288" spans="7:11">
      <c r="G288" s="61">
        <v>9.1930478508459998</v>
      </c>
      <c r="H288" s="61">
        <v>1.537858713304E-2</v>
      </c>
      <c r="J288" s="61">
        <v>9.1014713457420005</v>
      </c>
      <c r="K288" s="61">
        <v>4.766115017256E-2</v>
      </c>
    </row>
    <row r="289" spans="7:11">
      <c r="G289" s="61">
        <v>9.196594995881</v>
      </c>
      <c r="H289" s="61">
        <v>1.5863736490299998E-2</v>
      </c>
      <c r="J289" s="61">
        <v>9.1047287098080005</v>
      </c>
      <c r="K289" s="61">
        <v>4.7475006751929998E-2</v>
      </c>
    </row>
    <row r="290" spans="7:11">
      <c r="G290" s="61">
        <v>9.2028311995430006</v>
      </c>
      <c r="H290" s="61">
        <v>1.6738231067870001E-2</v>
      </c>
      <c r="J290" s="61">
        <v>9.1080759156160003</v>
      </c>
      <c r="K290" s="61">
        <v>4.571991344878E-2</v>
      </c>
    </row>
    <row r="291" spans="7:11">
      <c r="G291" s="61">
        <v>9.2069143579519999</v>
      </c>
      <c r="H291" s="61">
        <v>1.7385613639020001E-2</v>
      </c>
      <c r="J291" s="61">
        <v>9.1113578856980002</v>
      </c>
      <c r="K291" s="61">
        <v>4.7555884400560001E-2</v>
      </c>
    </row>
    <row r="292" spans="7:11">
      <c r="G292" s="61">
        <v>9.2123664739150009</v>
      </c>
      <c r="H292" s="61">
        <v>1.8332879084690001E-2</v>
      </c>
      <c r="J292" s="61">
        <v>9.118393167951</v>
      </c>
      <c r="K292" s="61">
        <v>4.8516116890390003E-2</v>
      </c>
    </row>
    <row r="293" spans="7:11">
      <c r="G293" s="61">
        <v>9.2155885495359993</v>
      </c>
      <c r="H293" s="61">
        <v>1.8869521282320001E-2</v>
      </c>
      <c r="J293" s="61">
        <v>9.121748342059</v>
      </c>
      <c r="K293" s="61">
        <v>4.9236033073050002E-2</v>
      </c>
    </row>
    <row r="294" spans="7:11">
      <c r="G294" s="61">
        <v>9.2214274488119994</v>
      </c>
      <c r="H294" s="61">
        <v>2.0072546096699999E-2</v>
      </c>
      <c r="J294" s="61">
        <v>9.1272039095810005</v>
      </c>
      <c r="K294" s="61">
        <v>5.0027443516199997E-2</v>
      </c>
    </row>
    <row r="295" spans="7:11">
      <c r="G295" s="61">
        <v>9.2255415965890002</v>
      </c>
      <c r="H295" s="61">
        <v>2.106758448298E-2</v>
      </c>
      <c r="J295" s="61">
        <v>9.1303129807849999</v>
      </c>
      <c r="K295" s="61">
        <v>5.1128342493689999E-2</v>
      </c>
    </row>
    <row r="296" spans="7:11">
      <c r="G296" s="61">
        <v>9.2311874456710008</v>
      </c>
      <c r="H296" s="61">
        <v>2.258929055038E-2</v>
      </c>
      <c r="J296" s="61">
        <v>9.1326667711899994</v>
      </c>
      <c r="K296" s="61">
        <v>5.0654123521099999E-2</v>
      </c>
    </row>
    <row r="297" spans="7:11">
      <c r="G297" s="61">
        <v>9.2347136413330002</v>
      </c>
      <c r="H297" s="61">
        <v>2.3571751344720001E-2</v>
      </c>
      <c r="J297" s="61">
        <v>9.1341703176760003</v>
      </c>
      <c r="K297" s="61">
        <v>5.1998447768019998E-2</v>
      </c>
    </row>
    <row r="298" spans="7:11">
      <c r="G298" s="61">
        <v>9.2708834551440003</v>
      </c>
      <c r="H298" s="61">
        <v>3.8209522949459999E-2</v>
      </c>
      <c r="J298" s="61">
        <v>9.1377393225490007</v>
      </c>
      <c r="K298" s="61">
        <v>5.1200111855510003E-2</v>
      </c>
    </row>
    <row r="299" spans="7:11">
      <c r="G299" s="61">
        <v>9.3137838257519991</v>
      </c>
      <c r="H299" s="61">
        <v>3.3973821512679997E-2</v>
      </c>
      <c r="J299" s="61">
        <v>9.1382416903069998</v>
      </c>
      <c r="K299" s="61">
        <v>5.2737019408779999E-2</v>
      </c>
    </row>
    <row r="300" spans="7:11">
      <c r="G300" s="61">
        <v>9.3177129386450002</v>
      </c>
      <c r="H300" s="61">
        <v>3.4039317778820001E-2</v>
      </c>
      <c r="J300" s="61">
        <v>9.1409351514330002</v>
      </c>
      <c r="K300" s="61">
        <v>5.1353920161280001E-2</v>
      </c>
    </row>
    <row r="301" spans="7:11">
      <c r="G301" s="61">
        <v>9.3229871221570004</v>
      </c>
      <c r="H301" s="61">
        <v>3.409099148486E-2</v>
      </c>
      <c r="J301" s="61">
        <v>9.1422089798219996</v>
      </c>
      <c r="K301" s="61">
        <v>5.2857092407119999E-2</v>
      </c>
    </row>
    <row r="302" spans="7:11">
      <c r="G302" s="61">
        <v>9.3329230635940004</v>
      </c>
      <c r="H302" s="61">
        <v>3.4141274032549997E-2</v>
      </c>
      <c r="J302" s="61">
        <v>9.1443889786200003</v>
      </c>
      <c r="K302" s="61">
        <v>5.1387459230889998E-2</v>
      </c>
    </row>
    <row r="303" spans="7:11">
      <c r="G303" s="61">
        <v>9.3370099873529995</v>
      </c>
      <c r="H303" s="61">
        <v>3.4039556707420003E-2</v>
      </c>
      <c r="J303" s="61">
        <v>9.1477710691469998</v>
      </c>
      <c r="K303" s="61">
        <v>5.2229207094330002E-2</v>
      </c>
    </row>
    <row r="304" spans="7:11">
      <c r="G304" s="61">
        <v>9.3410824572820008</v>
      </c>
      <c r="H304" s="61">
        <v>3.3703812401259997E-2</v>
      </c>
      <c r="J304" s="61">
        <v>9.1527164228110003</v>
      </c>
      <c r="K304" s="61">
        <v>5.155923114067E-2</v>
      </c>
    </row>
    <row r="305" spans="7:11">
      <c r="G305" s="61">
        <v>9.3468867920540006</v>
      </c>
      <c r="H305" s="61">
        <v>3.3178260848449999E-2</v>
      </c>
      <c r="J305" s="61">
        <v>9.1562024516780003</v>
      </c>
      <c r="K305" s="61">
        <v>5.1318581587100003E-2</v>
      </c>
    </row>
    <row r="306" spans="7:11">
      <c r="G306" s="61">
        <v>9.3624325159119994</v>
      </c>
      <c r="H306" s="61">
        <v>3.1722813092419998E-2</v>
      </c>
      <c r="J306" s="61">
        <v>9.1597498547140006</v>
      </c>
      <c r="K306" s="61">
        <v>5.1278516150629998E-2</v>
      </c>
    </row>
    <row r="307" spans="7:11">
      <c r="G307" s="61">
        <v>9.3664219265669999</v>
      </c>
      <c r="H307" s="61">
        <v>3.11561393375E-2</v>
      </c>
      <c r="J307" s="61">
        <v>9.1644991304140007</v>
      </c>
      <c r="K307" s="61">
        <v>5.111183770858E-2</v>
      </c>
    </row>
    <row r="308" spans="7:11">
      <c r="G308" s="61">
        <v>9.3704194494519992</v>
      </c>
      <c r="H308" s="61">
        <v>3.0536110479419998E-2</v>
      </c>
      <c r="J308" s="61">
        <v>9.1656958253420004</v>
      </c>
      <c r="K308" s="61">
        <v>5.1483508560520003E-2</v>
      </c>
    </row>
    <row r="309" spans="7:11">
      <c r="G309" s="61">
        <v>9.3746781074550007</v>
      </c>
      <c r="H309" s="61">
        <v>2.9852179548429999E-2</v>
      </c>
      <c r="J309" s="61">
        <v>9.1687689518089996</v>
      </c>
      <c r="K309" s="61">
        <v>5.1873738099529998E-2</v>
      </c>
    </row>
    <row r="310" spans="7:11">
      <c r="G310" s="61">
        <v>9.3791878240049993</v>
      </c>
      <c r="H310" s="61">
        <v>2.9212827874430001E-2</v>
      </c>
      <c r="J310" s="61">
        <v>9.1734344896319993</v>
      </c>
      <c r="K310" s="61">
        <v>5.3084666303720003E-2</v>
      </c>
    </row>
    <row r="311" spans="7:11">
      <c r="G311" s="61">
        <v>9.3851179825839992</v>
      </c>
      <c r="H311" s="61">
        <v>2.8606475039479998E-2</v>
      </c>
      <c r="J311" s="61">
        <v>9.1790298233030008</v>
      </c>
      <c r="K311" s="61">
        <v>5.4999324587089997E-2</v>
      </c>
    </row>
    <row r="312" spans="7:11">
      <c r="G312" s="61">
        <v>9.4570659035679991</v>
      </c>
      <c r="H312" s="61">
        <v>-4.6822294389819996E-3</v>
      </c>
      <c r="J312" s="61">
        <v>9.1840911699650007</v>
      </c>
      <c r="K312" s="61">
        <v>5.5929827764410002E-2</v>
      </c>
    </row>
    <row r="313" spans="7:11">
      <c r="G313" s="61">
        <v>9.4602681979280003</v>
      </c>
      <c r="H313" s="61">
        <v>1.0015758412299999E-2</v>
      </c>
      <c r="J313" s="61">
        <v>9.1876703831489994</v>
      </c>
      <c r="K313" s="61">
        <v>5.7313425007329999E-2</v>
      </c>
    </row>
    <row r="314" spans="7:11">
      <c r="G314" s="61">
        <v>9.4741613280389991</v>
      </c>
      <c r="H314" s="61">
        <v>8.4855341778549993E-3</v>
      </c>
      <c r="J314" s="61">
        <v>9.1897275805260001</v>
      </c>
      <c r="K314" s="61">
        <v>5.946734342111E-2</v>
      </c>
    </row>
    <row r="315" spans="7:11">
      <c r="G315" s="61">
        <v>9.4771979195270006</v>
      </c>
      <c r="H315" s="61">
        <v>8.3471517619399995E-3</v>
      </c>
      <c r="J315" s="61">
        <v>9.1926907052079994</v>
      </c>
      <c r="K315" s="61">
        <v>5.9525356662649999E-2</v>
      </c>
    </row>
    <row r="316" spans="7:11">
      <c r="G316" s="61">
        <v>9.4812580505140005</v>
      </c>
      <c r="H316" s="61">
        <v>8.0582727198460005E-3</v>
      </c>
      <c r="J316" s="61">
        <v>9.1930698702509996</v>
      </c>
      <c r="K316" s="61">
        <v>6.0882425399589997E-2</v>
      </c>
    </row>
    <row r="317" spans="7:11">
      <c r="G317" s="61">
        <v>9.4846079497279998</v>
      </c>
      <c r="H317" s="61">
        <v>7.7873614589859998E-3</v>
      </c>
      <c r="J317" s="61">
        <v>9.1954550790240006</v>
      </c>
      <c r="K317" s="61">
        <v>6.0795105507760003E-2</v>
      </c>
    </row>
    <row r="318" spans="7:11">
      <c r="G318" s="61">
        <v>9.4901621110850005</v>
      </c>
      <c r="H318" s="61">
        <v>7.3622412357330002E-3</v>
      </c>
      <c r="J318" s="61">
        <v>9.1983094723319994</v>
      </c>
      <c r="K318" s="61">
        <v>6.2233713323469997E-2</v>
      </c>
    </row>
    <row r="319" spans="7:11">
      <c r="G319" s="61">
        <v>9.4940002241299997</v>
      </c>
      <c r="H319" s="61">
        <v>7.2072848943400001E-3</v>
      </c>
      <c r="J319" s="61">
        <v>9.1995553051269994</v>
      </c>
      <c r="K319" s="61">
        <v>6.3731104245249998E-2</v>
      </c>
    </row>
    <row r="320" spans="7:11">
      <c r="G320" s="61">
        <v>9.4980331262439996</v>
      </c>
      <c r="H320" s="61">
        <v>7.0278102860620003E-3</v>
      </c>
      <c r="J320" s="61">
        <v>9.2037221718520001</v>
      </c>
      <c r="K320" s="61">
        <v>6.5585401112370004E-2</v>
      </c>
    </row>
    <row r="321" spans="7:11">
      <c r="G321" s="61">
        <v>9.5017805475249997</v>
      </c>
      <c r="H321" s="61">
        <v>6.9099770163670001E-3</v>
      </c>
      <c r="J321" s="61">
        <v>9.2078475707679992</v>
      </c>
      <c r="K321" s="61">
        <v>6.731412085348E-2</v>
      </c>
    </row>
    <row r="322" spans="7:11">
      <c r="G322" s="61">
        <v>9.5051930345989994</v>
      </c>
      <c r="H322" s="61">
        <v>6.9779624412550003E-3</v>
      </c>
      <c r="J322" s="61">
        <v>9.209203238572</v>
      </c>
      <c r="K322" s="61">
        <v>6.7652068334999996E-2</v>
      </c>
    </row>
    <row r="323" spans="7:11">
      <c r="G323" s="61">
        <v>9.5091600125069995</v>
      </c>
      <c r="H323" s="61">
        <v>7.0593253481329998E-3</v>
      </c>
      <c r="J323" s="61">
        <v>9.215554226838</v>
      </c>
      <c r="K323" s="61">
        <v>7.0769433610170004E-2</v>
      </c>
    </row>
    <row r="324" spans="7:11">
      <c r="G324" s="61">
        <v>9.514537891961</v>
      </c>
      <c r="H324" s="61">
        <v>7.2593629294869996E-3</v>
      </c>
      <c r="J324" s="61">
        <v>9.2182666162779991</v>
      </c>
      <c r="K324" s="61">
        <v>7.1824983668440007E-2</v>
      </c>
    </row>
    <row r="325" spans="7:11">
      <c r="G325" s="61">
        <v>9.5219490304260006</v>
      </c>
      <c r="H325" s="61">
        <v>7.3360562831700001E-3</v>
      </c>
      <c r="J325" s="61">
        <v>9.2195010626089999</v>
      </c>
      <c r="K325" s="61">
        <v>7.2523601869009996E-2</v>
      </c>
    </row>
    <row r="326" spans="7:11">
      <c r="G326" s="61">
        <v>9.5274023388949995</v>
      </c>
      <c r="H326" s="61">
        <v>7.196195746861E-3</v>
      </c>
      <c r="J326" s="61">
        <v>9.2239922326190005</v>
      </c>
      <c r="K326" s="61">
        <v>7.441087749901E-2</v>
      </c>
    </row>
    <row r="327" spans="7:11">
      <c r="G327" s="61">
        <v>9.5331024050469999</v>
      </c>
      <c r="H327" s="61">
        <v>7.3449135131279999E-3</v>
      </c>
      <c r="J327" s="61">
        <v>9.2285054901870005</v>
      </c>
      <c r="K327" s="61">
        <v>7.6122685329909998E-2</v>
      </c>
    </row>
    <row r="328" spans="7:11">
      <c r="G328" s="61">
        <v>9.5360374153720002</v>
      </c>
      <c r="H328" s="61">
        <v>7.4215345071320001E-3</v>
      </c>
      <c r="J328" s="61">
        <v>9.2314028244179998</v>
      </c>
      <c r="K328" s="61">
        <v>7.7347625822489996E-2</v>
      </c>
    </row>
    <row r="329" spans="7:11">
      <c r="G329" s="61">
        <v>9.6148220500429993</v>
      </c>
      <c r="H329" s="61">
        <v>2.049772371815E-2</v>
      </c>
      <c r="J329" s="61">
        <v>9.2360936905049993</v>
      </c>
      <c r="K329" s="61">
        <v>7.9182174773009997E-2</v>
      </c>
    </row>
    <row r="330" spans="7:11">
      <c r="G330" s="61">
        <v>9.6187179129300002</v>
      </c>
      <c r="H330" s="61">
        <v>2.272299404638E-2</v>
      </c>
      <c r="J330" s="61">
        <v>9.2410112215479998</v>
      </c>
      <c r="K330" s="61">
        <v>8.1353670970649994E-2</v>
      </c>
    </row>
    <row r="331" spans="7:11">
      <c r="G331" s="61">
        <v>9.6233688512269993</v>
      </c>
      <c r="H331" s="61">
        <v>2.548110199801E-2</v>
      </c>
      <c r="J331" s="61">
        <v>9.2455019414259993</v>
      </c>
      <c r="K331" s="61">
        <v>8.3361966752200006E-2</v>
      </c>
    </row>
    <row r="332" spans="7:11">
      <c r="G332" s="61">
        <v>9.6268229092839999</v>
      </c>
      <c r="H332" s="61">
        <v>2.7553905685349999E-2</v>
      </c>
      <c r="J332" s="61">
        <v>9.249302247268</v>
      </c>
      <c r="K332" s="61">
        <v>8.5079577885680005E-2</v>
      </c>
    </row>
    <row r="333" spans="7:11">
      <c r="G333" s="61">
        <v>9.6337396987019996</v>
      </c>
      <c r="H333" s="61">
        <v>3.1699710864720003E-2</v>
      </c>
      <c r="J333" s="61">
        <v>9.2504259186130007</v>
      </c>
      <c r="K333" s="61">
        <v>8.5652567281229997E-2</v>
      </c>
    </row>
    <row r="334" spans="7:11">
      <c r="G334" s="61">
        <v>9.634408238792</v>
      </c>
      <c r="H334" s="61">
        <v>3.8833171574689997E-2</v>
      </c>
      <c r="J334" s="61">
        <v>9.2554593135520005</v>
      </c>
      <c r="K334" s="61">
        <v>8.7754623432119996E-2</v>
      </c>
    </row>
    <row r="335" spans="7:11">
      <c r="G335" s="61">
        <v>9.6367633784060001</v>
      </c>
      <c r="H335" s="61">
        <v>3.3381654619229997E-2</v>
      </c>
      <c r="J335" s="61">
        <v>9.2575187113950008</v>
      </c>
      <c r="K335" s="61">
        <v>8.8789980958039999E-2</v>
      </c>
    </row>
    <row r="336" spans="7:11">
      <c r="G336" s="61">
        <v>9.6405958932469993</v>
      </c>
      <c r="H336" s="61">
        <v>3.5366328098069999E-2</v>
      </c>
      <c r="J336" s="61">
        <v>9.2618329148439997</v>
      </c>
      <c r="K336" s="61">
        <v>9.0462582487090007E-2</v>
      </c>
    </row>
    <row r="337" spans="7:11">
      <c r="G337" s="61">
        <v>9.6437988039229996</v>
      </c>
      <c r="H337" s="61">
        <v>3.6903178838329997E-2</v>
      </c>
      <c r="J337" s="61">
        <v>9.265719466278</v>
      </c>
      <c r="K337" s="61">
        <v>9.1906278735989999E-2</v>
      </c>
    </row>
    <row r="338" spans="7:11">
      <c r="G338" s="61">
        <v>9.6507910366009995</v>
      </c>
      <c r="H338" s="61">
        <v>4.0533667930449997E-2</v>
      </c>
      <c r="J338" s="61">
        <v>9.2685720358610002</v>
      </c>
      <c r="K338" s="61">
        <v>9.3179633846509999E-2</v>
      </c>
    </row>
    <row r="339" spans="7:11">
      <c r="G339" s="61">
        <v>9.6562501165720001</v>
      </c>
      <c r="H339" s="61">
        <v>4.376949452284E-2</v>
      </c>
      <c r="J339" s="61">
        <v>9.2723248797019995</v>
      </c>
      <c r="K339" s="61">
        <v>9.4423579496769994E-2</v>
      </c>
    </row>
    <row r="340" spans="7:11">
      <c r="G340" s="61">
        <v>9.6592413735360001</v>
      </c>
      <c r="H340" s="61">
        <v>4.5572000887579997E-2</v>
      </c>
      <c r="J340" s="61">
        <v>9.2746160548190009</v>
      </c>
      <c r="K340" s="61">
        <v>9.5688946695259999E-2</v>
      </c>
    </row>
    <row r="341" spans="7:11">
      <c r="G341" s="61">
        <v>9.6679502711230008</v>
      </c>
      <c r="H341" s="61">
        <v>5.0324957412279998E-2</v>
      </c>
      <c r="J341" s="61">
        <v>9.2781748920089999</v>
      </c>
      <c r="K341" s="61">
        <v>9.7120974139079996E-2</v>
      </c>
    </row>
    <row r="342" spans="7:11">
      <c r="G342" s="61">
        <v>9.6712244469210003</v>
      </c>
      <c r="H342" s="61">
        <v>5.1983967185650001E-2</v>
      </c>
      <c r="J342" s="61">
        <v>9.2819083664359994</v>
      </c>
      <c r="K342" s="61">
        <v>9.8368452631849998E-2</v>
      </c>
    </row>
    <row r="343" spans="7:11">
      <c r="G343" s="61">
        <v>9.6760172453279996</v>
      </c>
      <c r="H343" s="61">
        <v>5.4440951337919999E-2</v>
      </c>
      <c r="J343" s="61">
        <v>9.2860620115580002</v>
      </c>
      <c r="K343" s="61">
        <v>9.9552373668780003E-2</v>
      </c>
    </row>
    <row r="344" spans="7:11">
      <c r="G344" s="61">
        <v>9.7475084236950007</v>
      </c>
      <c r="H344" s="61">
        <v>5.6733268624019999E-2</v>
      </c>
      <c r="J344" s="61">
        <v>9.2924140829960002</v>
      </c>
      <c r="K344" s="61">
        <v>0.1003925061643</v>
      </c>
    </row>
    <row r="345" spans="7:11">
      <c r="G345" s="61">
        <v>9.7629552217739999</v>
      </c>
      <c r="H345" s="61">
        <v>4.9962043572770003E-2</v>
      </c>
      <c r="J345" s="61">
        <v>9.2939249700859996</v>
      </c>
      <c r="K345" s="61">
        <v>0.1000399805769</v>
      </c>
    </row>
    <row r="346" spans="7:11">
      <c r="G346" s="61">
        <v>9.7685196402310002</v>
      </c>
      <c r="H346" s="61">
        <v>4.7241899304439998E-2</v>
      </c>
      <c r="J346" s="61">
        <v>9.2968874698619999</v>
      </c>
      <c r="K346" s="61">
        <v>0.10020698033060001</v>
      </c>
    </row>
    <row r="347" spans="7:11">
      <c r="G347" s="61">
        <v>9.7729661802960006</v>
      </c>
      <c r="H347" s="61">
        <v>4.505299306735E-2</v>
      </c>
      <c r="J347" s="61">
        <v>9.2978598782309998</v>
      </c>
      <c r="K347" s="61">
        <v>0.10044619086790001</v>
      </c>
    </row>
    <row r="348" spans="7:11">
      <c r="G348" s="61">
        <v>9.7817236830409993</v>
      </c>
      <c r="H348" s="61">
        <v>4.0571270524909997E-2</v>
      </c>
      <c r="J348" s="61">
        <v>9.3025790027109991</v>
      </c>
      <c r="K348" s="61">
        <v>0.1001511582234</v>
      </c>
    </row>
    <row r="349" spans="7:11">
      <c r="G349" s="61">
        <v>9.7854481469469992</v>
      </c>
      <c r="H349" s="61">
        <v>3.8533032757799998E-2</v>
      </c>
      <c r="J349" s="61">
        <v>9.3050931520290003</v>
      </c>
      <c r="K349" s="61">
        <v>9.9874302144190005E-2</v>
      </c>
    </row>
    <row r="350" spans="7:11">
      <c r="G350" s="61">
        <v>9.7894632212519994</v>
      </c>
      <c r="H350" s="61">
        <v>3.6209841051959998E-2</v>
      </c>
      <c r="J350" s="61">
        <v>9.3083407398559999</v>
      </c>
      <c r="K350" s="61">
        <v>0.1001589722882</v>
      </c>
    </row>
    <row r="351" spans="7:11">
      <c r="G351" s="61">
        <v>9.7925447215400006</v>
      </c>
      <c r="H351" s="61">
        <v>3.4436957778450003E-2</v>
      </c>
      <c r="J351" s="61">
        <v>9.3122296583650002</v>
      </c>
      <c r="K351" s="61">
        <v>0.1004600756954</v>
      </c>
    </row>
    <row r="352" spans="7:11">
      <c r="G352" s="61">
        <v>9.7957589388439992</v>
      </c>
      <c r="H352" s="61">
        <v>3.2463763403450002E-2</v>
      </c>
      <c r="J352" s="61">
        <v>9.3183833175519997</v>
      </c>
      <c r="K352" s="61">
        <v>0.1010435348204</v>
      </c>
    </row>
    <row r="353" spans="7:11">
      <c r="G353" s="61">
        <v>9.7974813237710006</v>
      </c>
      <c r="H353" s="61">
        <v>4.7755165172409998E-2</v>
      </c>
      <c r="J353" s="61">
        <v>9.3216789632860007</v>
      </c>
      <c r="K353" s="61">
        <v>0.10133334884380001</v>
      </c>
    </row>
    <row r="354" spans="7:11">
      <c r="G354" s="61">
        <v>9.7993799304370004</v>
      </c>
      <c r="H354" s="61">
        <v>3.0394294534940001E-2</v>
      </c>
      <c r="J354" s="61">
        <v>9.3271505878010004</v>
      </c>
      <c r="K354" s="61">
        <v>0.1039393188504</v>
      </c>
    </row>
    <row r="355" spans="7:11">
      <c r="G355" s="61">
        <v>9.8060984989689999</v>
      </c>
      <c r="H355" s="61">
        <v>2.6727286316380001E-2</v>
      </c>
      <c r="J355" s="61">
        <v>9.3297469947770004</v>
      </c>
      <c r="K355" s="61">
        <v>0.1024523210066</v>
      </c>
    </row>
    <row r="356" spans="7:11">
      <c r="G356" s="61">
        <v>9.8095722363950006</v>
      </c>
      <c r="H356" s="61">
        <v>2.5048669099890002E-2</v>
      </c>
      <c r="J356" s="61">
        <v>9.3312332477689992</v>
      </c>
      <c r="K356" s="61">
        <v>0.10487866592300001</v>
      </c>
    </row>
    <row r="357" spans="7:11">
      <c r="G357" s="61">
        <v>9.8134147139660008</v>
      </c>
      <c r="H357" s="61">
        <v>2.3240104483489999E-2</v>
      </c>
      <c r="J357" s="61">
        <v>9.3340999244719995</v>
      </c>
      <c r="K357" s="61">
        <v>0.10303459256020001</v>
      </c>
    </row>
    <row r="358" spans="7:11">
      <c r="G358" s="61">
        <v>9.8882196522860006</v>
      </c>
      <c r="H358" s="61">
        <v>6.3317103543400005E-2</v>
      </c>
      <c r="J358" s="61">
        <v>9.3342516002149996</v>
      </c>
      <c r="K358" s="61">
        <v>0.1053245176429</v>
      </c>
    </row>
    <row r="359" spans="7:11">
      <c r="G359" s="61">
        <v>9.8922620257360006</v>
      </c>
      <c r="H359" s="61">
        <v>6.6453084618060002E-2</v>
      </c>
      <c r="J359" s="61">
        <v>9.3372767057210009</v>
      </c>
      <c r="K359" s="61">
        <v>0.1052143748613</v>
      </c>
    </row>
    <row r="360" spans="7:11">
      <c r="G360" s="61">
        <v>9.8949095079310005</v>
      </c>
      <c r="H360" s="61">
        <v>6.8455497147579994E-2</v>
      </c>
      <c r="J360" s="61">
        <v>9.3391122378949998</v>
      </c>
      <c r="K360" s="61">
        <v>0.1035195248467</v>
      </c>
    </row>
    <row r="361" spans="7:11">
      <c r="G361" s="61">
        <v>9.8985461508759993</v>
      </c>
      <c r="H361" s="61">
        <v>7.1169086514450003E-2</v>
      </c>
      <c r="J361" s="61">
        <v>9.3437364779200003</v>
      </c>
      <c r="K361" s="61">
        <v>0.1046771971171</v>
      </c>
    </row>
    <row r="362" spans="7:11">
      <c r="G362" s="61">
        <v>9.9081166550839992</v>
      </c>
      <c r="H362" s="61">
        <v>7.7822810907180004E-2</v>
      </c>
      <c r="J362" s="61">
        <v>9.3489940959689992</v>
      </c>
      <c r="K362" s="61">
        <v>0.1041843018802</v>
      </c>
    </row>
    <row r="363" spans="7:11">
      <c r="G363" s="61">
        <v>9.9163219952630008</v>
      </c>
      <c r="H363" s="61">
        <v>8.2414127703630005E-2</v>
      </c>
      <c r="J363" s="61">
        <v>9.3532832213149995</v>
      </c>
      <c r="K363" s="61">
        <v>0.10377289280720001</v>
      </c>
    </row>
    <row r="364" spans="7:11">
      <c r="G364" s="61">
        <v>9.9170879870329998</v>
      </c>
      <c r="H364" s="61">
        <v>8.2854041338250001E-2</v>
      </c>
      <c r="J364" s="61">
        <v>9.3562860080399997</v>
      </c>
      <c r="K364" s="61">
        <v>0.1037428718185</v>
      </c>
    </row>
    <row r="365" spans="7:11">
      <c r="G365" s="61">
        <v>9.9199159790669995</v>
      </c>
      <c r="H365" s="61">
        <v>8.3702579951249995E-2</v>
      </c>
      <c r="J365" s="61">
        <v>9.3596599619230005</v>
      </c>
      <c r="K365" s="61">
        <v>0.1042056341382</v>
      </c>
    </row>
    <row r="366" spans="7:11">
      <c r="G366" s="61">
        <v>9.9273745446849997</v>
      </c>
      <c r="H366" s="61">
        <v>8.5665256032960005E-2</v>
      </c>
      <c r="J366" s="61">
        <v>9.3633679697420007</v>
      </c>
      <c r="K366" s="61">
        <v>0.1044590295352</v>
      </c>
    </row>
    <row r="367" spans="7:11">
      <c r="G367" s="61">
        <v>9.9304525441870002</v>
      </c>
      <c r="H367" s="61">
        <v>8.2552212955790003E-2</v>
      </c>
      <c r="J367" s="61">
        <v>9.3695191978210008</v>
      </c>
      <c r="K367" s="61">
        <v>0.1051903145639</v>
      </c>
    </row>
    <row r="368" spans="7:11">
      <c r="G368" s="61">
        <v>9.9322752469739992</v>
      </c>
      <c r="H368" s="61">
        <v>8.6259861154229997E-2</v>
      </c>
      <c r="J368" s="61">
        <v>9.3734871422830004</v>
      </c>
      <c r="K368" s="61">
        <v>0.1071732097094</v>
      </c>
    </row>
    <row r="369" spans="7:11">
      <c r="G369" s="61">
        <v>9.9359550940329999</v>
      </c>
      <c r="H369" s="61">
        <v>8.6391911580940006E-2</v>
      </c>
      <c r="J369" s="61">
        <v>9.3775476009710008</v>
      </c>
      <c r="K369" s="61">
        <v>0.1083474715786</v>
      </c>
    </row>
    <row r="370" spans="7:11">
      <c r="G370" s="61">
        <v>10.01137926711</v>
      </c>
      <c r="H370" s="61">
        <v>3.1248871743280001E-2</v>
      </c>
      <c r="J370" s="61">
        <v>9.3808609030469992</v>
      </c>
      <c r="K370" s="61">
        <v>0.10909859559149999</v>
      </c>
    </row>
    <row r="371" spans="7:11">
      <c r="G371" s="61">
        <v>10.013738098159999</v>
      </c>
      <c r="H371" s="61">
        <v>2.9087232416680001E-2</v>
      </c>
      <c r="J371" s="61">
        <v>9.3809845006390002</v>
      </c>
      <c r="K371" s="61">
        <v>0.10686402459119999</v>
      </c>
    </row>
    <row r="372" spans="7:11">
      <c r="G372" s="61">
        <v>10.016230885400001</v>
      </c>
      <c r="H372" s="61">
        <v>2.6771088371179998E-2</v>
      </c>
      <c r="J372" s="61">
        <v>9.3845122324059993</v>
      </c>
      <c r="K372" s="61">
        <v>0.1093782392569</v>
      </c>
    </row>
    <row r="373" spans="7:11">
      <c r="G373" s="61">
        <v>10.01959136851</v>
      </c>
      <c r="H373" s="61">
        <v>2.3878490545930001E-2</v>
      </c>
      <c r="J373" s="61">
        <v>9.3855428565259995</v>
      </c>
      <c r="K373" s="61">
        <v>0.107549050077</v>
      </c>
    </row>
    <row r="374" spans="7:11">
      <c r="G374" s="61">
        <v>10.027059231699999</v>
      </c>
      <c r="H374" s="61">
        <v>1.8289513577650001E-2</v>
      </c>
      <c r="J374" s="61">
        <v>9.3886367980949998</v>
      </c>
      <c r="K374" s="61">
        <v>0.1092597978275</v>
      </c>
    </row>
    <row r="375" spans="7:11">
      <c r="G375" s="61">
        <v>10.030511471320001</v>
      </c>
      <c r="H375" s="61">
        <v>1.6563921874510001E-2</v>
      </c>
      <c r="J375" s="61">
        <v>9.3892864203080002</v>
      </c>
      <c r="K375" s="61">
        <v>0.1078828319854</v>
      </c>
    </row>
    <row r="376" spans="7:11">
      <c r="G376" s="61">
        <v>10.03527794475</v>
      </c>
      <c r="H376" s="61">
        <v>1.5093279130040001E-2</v>
      </c>
      <c r="J376" s="61">
        <v>9.3923989963530001</v>
      </c>
      <c r="K376" s="61">
        <v>0.1080512439638</v>
      </c>
    </row>
    <row r="377" spans="7:11">
      <c r="G377" s="61">
        <v>10.03832610882</v>
      </c>
      <c r="H377" s="61">
        <v>1.437566883614E-2</v>
      </c>
      <c r="J377" s="61">
        <v>9.3972992092339993</v>
      </c>
      <c r="K377" s="61">
        <v>0.10844122337830001</v>
      </c>
    </row>
    <row r="378" spans="7:11">
      <c r="G378" s="61">
        <v>10.042355813029999</v>
      </c>
      <c r="H378" s="61">
        <v>1.433741629221E-2</v>
      </c>
      <c r="J378" s="61">
        <v>9.4003212247130001</v>
      </c>
      <c r="K378" s="61">
        <v>0.1082125979329</v>
      </c>
    </row>
    <row r="379" spans="7:11">
      <c r="G379" s="61">
        <v>10.047110181100001</v>
      </c>
      <c r="H379" s="61">
        <v>1.4907712492470001E-2</v>
      </c>
      <c r="J379" s="61">
        <v>9.4007105383089993</v>
      </c>
      <c r="K379" s="61">
        <v>0.1085796220611</v>
      </c>
    </row>
    <row r="380" spans="7:11">
      <c r="G380" s="61">
        <v>10.05029150641</v>
      </c>
      <c r="H380" s="61">
        <v>1.361994858315E-2</v>
      </c>
      <c r="J380" s="61">
        <v>9.4050386259989995</v>
      </c>
      <c r="K380" s="61">
        <v>0.10781655992979999</v>
      </c>
    </row>
    <row r="381" spans="7:11">
      <c r="G381" s="61">
        <v>10.05222586541</v>
      </c>
      <c r="H381" s="61">
        <v>1.6115630845640001E-2</v>
      </c>
      <c r="J381" s="61">
        <v>9.4083732907460007</v>
      </c>
      <c r="K381" s="61">
        <v>0.1080376088925</v>
      </c>
    </row>
    <row r="382" spans="7:11">
      <c r="G382" s="61">
        <v>10.056218479329999</v>
      </c>
      <c r="H382" s="61">
        <v>1.7193343986320001E-2</v>
      </c>
      <c r="J382" s="61">
        <v>9.4115239437940001</v>
      </c>
      <c r="K382" s="61">
        <v>0.10856630318170001</v>
      </c>
    </row>
    <row r="383" spans="7:11">
      <c r="G383" s="61">
        <v>10.059651832709999</v>
      </c>
      <c r="H383" s="61">
        <v>1.836667222304E-2</v>
      </c>
      <c r="J383" s="61">
        <v>9.4121779282709994</v>
      </c>
      <c r="K383" s="61">
        <v>0.1084270982083</v>
      </c>
    </row>
    <row r="384" spans="7:11">
      <c r="G384" s="61">
        <v>10.063159787209999</v>
      </c>
      <c r="H384" s="61">
        <v>1.958577144487E-2</v>
      </c>
      <c r="J384" s="61">
        <v>9.4149283799869998</v>
      </c>
      <c r="K384" s="61">
        <v>0.1094231547463</v>
      </c>
    </row>
    <row r="385" spans="7:11">
      <c r="G385" s="61">
        <v>10.067245806320001</v>
      </c>
      <c r="H385" s="61">
        <v>2.1047688738320001E-2</v>
      </c>
      <c r="J385" s="61">
        <v>9.4206540985319993</v>
      </c>
      <c r="K385" s="61">
        <v>0.109396657264</v>
      </c>
    </row>
    <row r="386" spans="7:11">
      <c r="G386" s="61">
        <v>10.1525601409</v>
      </c>
      <c r="H386" s="61">
        <v>4.8318580153060002E-2</v>
      </c>
      <c r="J386" s="61">
        <v>9.4244541024529997</v>
      </c>
      <c r="K386" s="61">
        <v>0.1119091155917</v>
      </c>
    </row>
    <row r="387" spans="7:11">
      <c r="G387" s="61">
        <v>10.15700993606</v>
      </c>
      <c r="H387" s="61">
        <v>4.986650396529E-2</v>
      </c>
      <c r="J387" s="61">
        <v>9.4274789423529999</v>
      </c>
      <c r="K387" s="61">
        <v>0.1103639087578</v>
      </c>
    </row>
    <row r="388" spans="7:11">
      <c r="G388" s="61">
        <v>10.1599186946</v>
      </c>
      <c r="H388" s="61">
        <v>5.0809023960080003E-2</v>
      </c>
      <c r="J388" s="61">
        <v>9.4280731913760008</v>
      </c>
      <c r="K388" s="61">
        <v>0.1129144170053</v>
      </c>
    </row>
    <row r="389" spans="7:11">
      <c r="G389" s="61">
        <v>10.163268653439999</v>
      </c>
      <c r="H389" s="61">
        <v>5.1796005340710001E-2</v>
      </c>
      <c r="J389" s="61">
        <v>9.4313265937330009</v>
      </c>
      <c r="K389" s="61">
        <v>0.1135287576568</v>
      </c>
    </row>
    <row r="390" spans="7:11">
      <c r="G390" s="61">
        <v>10.164735917630001</v>
      </c>
      <c r="H390" s="61">
        <v>5.2202268419870003E-2</v>
      </c>
      <c r="J390" s="61">
        <v>9.4321009672149998</v>
      </c>
      <c r="K390" s="61">
        <v>0.1111026316265</v>
      </c>
    </row>
    <row r="391" spans="7:11">
      <c r="G391" s="61">
        <v>10.169372461769999</v>
      </c>
      <c r="H391" s="61">
        <v>5.3324232828190002E-2</v>
      </c>
      <c r="J391" s="61">
        <v>9.4360349670249999</v>
      </c>
      <c r="K391" s="61">
        <v>0.1136153970739</v>
      </c>
    </row>
    <row r="392" spans="7:11">
      <c r="G392" s="61">
        <v>10.17309229022</v>
      </c>
      <c r="H392" s="61">
        <v>5.4128511725660002E-2</v>
      </c>
      <c r="J392" s="61">
        <v>9.4366533591799993</v>
      </c>
      <c r="K392" s="61">
        <v>0.11178741884810001</v>
      </c>
    </row>
    <row r="393" spans="7:11">
      <c r="G393" s="61">
        <v>10.17730941116</v>
      </c>
      <c r="H393" s="61">
        <v>5.5060098816810003E-2</v>
      </c>
      <c r="J393" s="61">
        <v>9.4407961946950003</v>
      </c>
      <c r="K393" s="61">
        <v>0.1121480165166</v>
      </c>
    </row>
    <row r="394" spans="7:11">
      <c r="G394" s="61">
        <v>10.18232897471</v>
      </c>
      <c r="H394" s="61">
        <v>5.6207747438489997E-2</v>
      </c>
      <c r="J394" s="61">
        <v>9.4450197695129994</v>
      </c>
      <c r="K394" s="61">
        <v>0.11269227582870001</v>
      </c>
    </row>
    <row r="395" spans="7:11">
      <c r="G395" s="61">
        <v>10.18642795379</v>
      </c>
      <c r="H395" s="61">
        <v>5.7187878836280001E-2</v>
      </c>
      <c r="J395" s="61">
        <v>9.4462625745909996</v>
      </c>
      <c r="K395" s="61">
        <v>0.1124965925605</v>
      </c>
    </row>
    <row r="396" spans="7:11">
      <c r="G396" s="61">
        <v>10.19044878275</v>
      </c>
      <c r="H396" s="61">
        <v>5.8082090992370002E-2</v>
      </c>
      <c r="J396" s="61">
        <v>9.4480431126659994</v>
      </c>
      <c r="K396" s="61">
        <v>0.1123829198887</v>
      </c>
    </row>
    <row r="397" spans="7:11">
      <c r="G397" s="61">
        <v>10.1964060899</v>
      </c>
      <c r="H397" s="61">
        <v>5.9546198144380003E-2</v>
      </c>
      <c r="J397" s="61">
        <v>9.452762026576</v>
      </c>
      <c r="K397" s="61">
        <v>0.1118949053519</v>
      </c>
    </row>
    <row r="398" spans="7:11">
      <c r="G398" s="61">
        <v>10.200533408609999</v>
      </c>
      <c r="H398" s="61">
        <v>6.0772071666650003E-2</v>
      </c>
      <c r="J398" s="61">
        <v>9.4560970215900007</v>
      </c>
      <c r="K398" s="61">
        <v>0.112095872102</v>
      </c>
    </row>
    <row r="399" spans="7:11">
      <c r="G399" s="61">
        <v>10.204051070449999</v>
      </c>
      <c r="H399" s="61">
        <v>6.1891544435609999E-2</v>
      </c>
      <c r="J399" s="61">
        <v>9.459247674637</v>
      </c>
      <c r="K399" s="61">
        <v>0.1126245663912</v>
      </c>
    </row>
    <row r="400" spans="7:11">
      <c r="G400" s="61">
        <v>10.208045777740001</v>
      </c>
      <c r="H400" s="61">
        <v>6.3056953752360007E-2</v>
      </c>
      <c r="J400" s="61">
        <v>9.4599016591149994</v>
      </c>
      <c r="K400" s="61">
        <v>0.11248536141779999</v>
      </c>
    </row>
    <row r="401" spans="7:11">
      <c r="G401" s="61">
        <v>10.2112687852</v>
      </c>
      <c r="H401" s="61">
        <v>6.4110804089160006E-2</v>
      </c>
      <c r="J401" s="61">
        <v>9.4626521108309998</v>
      </c>
      <c r="K401" s="61">
        <v>0.1134814179558</v>
      </c>
    </row>
    <row r="402" spans="7:11">
      <c r="G402" s="61">
        <v>10.21638494318</v>
      </c>
      <c r="H402" s="61">
        <v>6.5771454735089996E-2</v>
      </c>
      <c r="J402" s="61">
        <v>9.4683778293759993</v>
      </c>
      <c r="K402" s="61">
        <v>0.1134549204734</v>
      </c>
    </row>
    <row r="403" spans="7:11">
      <c r="G403" s="61">
        <v>10.2196632058</v>
      </c>
      <c r="H403" s="61">
        <v>6.6947705216759995E-2</v>
      </c>
      <c r="J403" s="61">
        <v>9.4721778332969997</v>
      </c>
      <c r="K403" s="61">
        <v>0.11596737880120001</v>
      </c>
    </row>
    <row r="404" spans="7:11">
      <c r="G404" s="61">
        <v>10.26430183529</v>
      </c>
      <c r="H404" s="61">
        <v>8.3124951489169999E-2</v>
      </c>
      <c r="J404" s="61">
        <v>9.4752026731969998</v>
      </c>
      <c r="K404" s="61">
        <v>0.11442217196729999</v>
      </c>
    </row>
    <row r="405" spans="7:11">
      <c r="G405" s="61">
        <v>10.294002939209999</v>
      </c>
      <c r="H405" s="61">
        <v>7.8884544836129999E-2</v>
      </c>
      <c r="J405" s="61">
        <v>9.4757969222200007</v>
      </c>
      <c r="K405" s="61">
        <v>0.11697268021480001</v>
      </c>
    </row>
    <row r="406" spans="7:11">
      <c r="G406" s="61">
        <v>10.297771565910001</v>
      </c>
      <c r="H406" s="61">
        <v>7.8640240229839994E-2</v>
      </c>
      <c r="J406" s="61">
        <v>9.4790503245760007</v>
      </c>
      <c r="K406" s="61">
        <v>0.1175870208663</v>
      </c>
    </row>
    <row r="407" spans="7:11">
      <c r="G407" s="61">
        <v>10.301056884219999</v>
      </c>
      <c r="H407" s="61">
        <v>7.8517765914900006E-2</v>
      </c>
      <c r="J407" s="61">
        <v>9.4798246980579997</v>
      </c>
      <c r="K407" s="61">
        <v>0.11516089483600001</v>
      </c>
    </row>
    <row r="408" spans="7:11">
      <c r="G408" s="61">
        <v>10.305154739160001</v>
      </c>
      <c r="H408" s="61">
        <v>7.8562663818719999E-2</v>
      </c>
      <c r="J408" s="61">
        <v>9.4837586978689998</v>
      </c>
      <c r="K408" s="61">
        <v>0.1176736602834</v>
      </c>
    </row>
    <row r="409" spans="7:11">
      <c r="G409" s="61">
        <v>10.311573742989999</v>
      </c>
      <c r="H409" s="61">
        <v>7.9156536824569995E-2</v>
      </c>
      <c r="J409" s="61">
        <v>9.4845249748320004</v>
      </c>
      <c r="K409" s="61">
        <v>0.1158864360342</v>
      </c>
    </row>
    <row r="410" spans="7:11">
      <c r="G410" s="61">
        <v>10.314521336569999</v>
      </c>
      <c r="H410" s="61">
        <v>7.9490053822789994E-2</v>
      </c>
      <c r="J410" s="61">
        <v>9.4887507214869995</v>
      </c>
      <c r="K410" s="61">
        <v>0.1163038763217</v>
      </c>
    </row>
    <row r="411" spans="7:11">
      <c r="G411" s="61">
        <v>10.31938064084</v>
      </c>
      <c r="H411" s="61">
        <v>8.020026413926E-2</v>
      </c>
      <c r="J411" s="61">
        <v>9.4947668316630001</v>
      </c>
      <c r="K411" s="61">
        <v>0.1163105824202</v>
      </c>
    </row>
    <row r="412" spans="7:11">
      <c r="G412" s="61">
        <v>10.32587388304</v>
      </c>
      <c r="H412" s="61">
        <v>8.1201743828209993E-2</v>
      </c>
      <c r="J412" s="61">
        <v>9.4955842487280009</v>
      </c>
      <c r="K412" s="61">
        <v>0.1163915125539</v>
      </c>
    </row>
    <row r="413" spans="7:11">
      <c r="G413" s="61">
        <v>10.330163102049999</v>
      </c>
      <c r="H413" s="61">
        <v>8.1877534351630005E-2</v>
      </c>
      <c r="J413" s="61">
        <v>9.4987730863440003</v>
      </c>
      <c r="K413" s="61">
        <v>0.1157900720462</v>
      </c>
    </row>
    <row r="414" spans="7:11">
      <c r="G414" s="61">
        <v>10.33350336068</v>
      </c>
      <c r="H414" s="61">
        <v>8.237608862003E-2</v>
      </c>
      <c r="J414" s="61">
        <v>9.5019751898619997</v>
      </c>
      <c r="K414" s="61">
        <v>0.115044923759</v>
      </c>
    </row>
    <row r="415" spans="7:11">
      <c r="G415" s="61">
        <v>10.3376448485</v>
      </c>
      <c r="H415" s="61">
        <v>8.2890500837170006E-2</v>
      </c>
      <c r="J415" s="61">
        <v>9.5068036774540001</v>
      </c>
      <c r="K415" s="61">
        <v>0.11357363036150001</v>
      </c>
    </row>
    <row r="416" spans="7:11">
      <c r="G416" s="61">
        <v>10.34151479648</v>
      </c>
      <c r="H416" s="61">
        <v>8.3262746960790002E-2</v>
      </c>
      <c r="J416" s="61">
        <v>9.5113697958620005</v>
      </c>
      <c r="K416" s="61">
        <v>0.1119686213354</v>
      </c>
    </row>
    <row r="417" spans="7:11">
      <c r="G417" s="61">
        <v>10.34551710715</v>
      </c>
      <c r="H417" s="61">
        <v>8.3447919554919994E-2</v>
      </c>
      <c r="J417" s="61">
        <v>9.5166215615930003</v>
      </c>
      <c r="K417" s="61">
        <v>0.1098858806046</v>
      </c>
    </row>
    <row r="418" spans="7:11">
      <c r="G418" s="61">
        <v>10.34842624691</v>
      </c>
      <c r="H418" s="61">
        <v>8.3543275180730001E-2</v>
      </c>
      <c r="J418" s="61">
        <v>9.5216757152659994</v>
      </c>
      <c r="K418" s="61">
        <v>0.10800991148029999</v>
      </c>
    </row>
    <row r="419" spans="7:11">
      <c r="G419" s="61">
        <v>10.35194279251</v>
      </c>
      <c r="H419" s="61">
        <v>8.3376545533929994E-2</v>
      </c>
      <c r="J419" s="61">
        <v>9.5269274809969993</v>
      </c>
      <c r="K419" s="61">
        <v>0.1059271707495</v>
      </c>
    </row>
    <row r="420" spans="7:11">
      <c r="G420" s="61">
        <v>10.35490968793</v>
      </c>
      <c r="H420" s="61">
        <v>8.3179377076340003E-2</v>
      </c>
      <c r="J420" s="61">
        <v>9.5319816346700001</v>
      </c>
      <c r="K420" s="61">
        <v>0.1040512016252</v>
      </c>
    </row>
    <row r="421" spans="7:11">
      <c r="G421" s="61">
        <v>10.360200913290001</v>
      </c>
      <c r="H421" s="61">
        <v>8.2412603214209998E-2</v>
      </c>
      <c r="J421" s="61">
        <v>9.537233400401</v>
      </c>
      <c r="K421" s="61">
        <v>0.10196846089430001</v>
      </c>
    </row>
    <row r="422" spans="7:11">
      <c r="G422" s="61">
        <v>10.44910000944</v>
      </c>
      <c r="H422" s="61">
        <v>6.1022860168039997E-2</v>
      </c>
      <c r="J422" s="61">
        <v>9.5422875540740009</v>
      </c>
      <c r="K422" s="61">
        <v>0.10009249177</v>
      </c>
    </row>
    <row r="423" spans="7:11">
      <c r="G423" s="61">
        <v>10.4500579117</v>
      </c>
      <c r="H423" s="61">
        <v>6.6159163378249994E-2</v>
      </c>
      <c r="J423" s="61">
        <v>9.5475393198040006</v>
      </c>
      <c r="K423" s="61">
        <v>9.8009751039210002E-2</v>
      </c>
    </row>
    <row r="424" spans="7:11">
      <c r="G424" s="61">
        <v>10.45331277617</v>
      </c>
      <c r="H424" s="61">
        <v>6.0317928615949999E-2</v>
      </c>
      <c r="J424" s="61">
        <v>9.5531717275099997</v>
      </c>
      <c r="K424" s="61">
        <v>9.5769358267529997E-2</v>
      </c>
    </row>
    <row r="425" spans="7:11">
      <c r="G425" s="61">
        <v>10.45692117302</v>
      </c>
      <c r="H425" s="61">
        <v>5.9884276091329999E-2</v>
      </c>
      <c r="J425" s="61">
        <v>9.559982113277</v>
      </c>
      <c r="K425" s="61">
        <v>9.309914315942E-2</v>
      </c>
    </row>
    <row r="426" spans="7:11">
      <c r="G426" s="61">
        <v>10.462691749219999</v>
      </c>
      <c r="H426" s="61">
        <v>5.9319849125769999E-2</v>
      </c>
      <c r="J426" s="61">
        <v>9.5627718145730007</v>
      </c>
      <c r="K426" s="61">
        <v>9.1994522175150001E-2</v>
      </c>
    </row>
    <row r="427" spans="7:11">
      <c r="G427" s="61">
        <v>10.468403120150001</v>
      </c>
      <c r="H427" s="61">
        <v>5.9314364533219997E-2</v>
      </c>
      <c r="J427" s="61">
        <v>9.5659927742979995</v>
      </c>
      <c r="K427" s="61">
        <v>9.0718518686979999E-2</v>
      </c>
    </row>
    <row r="428" spans="7:11">
      <c r="G428" s="61">
        <v>10.47554532192</v>
      </c>
      <c r="H428" s="61">
        <v>5.9864793168210001E-2</v>
      </c>
      <c r="J428" s="61">
        <v>9.5688180535150007</v>
      </c>
      <c r="K428" s="61">
        <v>8.9635989283279996E-2</v>
      </c>
    </row>
    <row r="429" spans="7:11">
      <c r="G429" s="61">
        <v>10.480493157250001</v>
      </c>
      <c r="H429" s="61">
        <v>6.0817237981570002E-2</v>
      </c>
      <c r="J429" s="61">
        <v>9.572643561724</v>
      </c>
      <c r="K429" s="61">
        <v>8.8132404554130003E-2</v>
      </c>
    </row>
    <row r="430" spans="7:11">
      <c r="G430" s="61">
        <v>10.48407154391</v>
      </c>
      <c r="H430" s="61">
        <v>6.1680513665420003E-2</v>
      </c>
      <c r="J430" s="61">
        <v>9.5760254983399999</v>
      </c>
      <c r="K430" s="61">
        <v>8.6852778809650005E-2</v>
      </c>
    </row>
    <row r="431" spans="7:11">
      <c r="G431" s="61">
        <v>10.49084993308</v>
      </c>
      <c r="H431" s="61">
        <v>6.3821800667110004E-2</v>
      </c>
      <c r="J431" s="61">
        <v>9.5783124598680001</v>
      </c>
      <c r="K431" s="61">
        <v>8.5946927351030003E-2</v>
      </c>
    </row>
    <row r="432" spans="7:11">
      <c r="G432" s="61">
        <v>10.49387337117</v>
      </c>
      <c r="H432" s="61">
        <v>6.4806128963359994E-2</v>
      </c>
      <c r="J432" s="61">
        <v>9.5829492887959997</v>
      </c>
      <c r="K432" s="61">
        <v>8.4185389634560001E-2</v>
      </c>
    </row>
    <row r="433" spans="7:11">
      <c r="G433" s="61">
        <v>10.49721035754</v>
      </c>
      <c r="H433" s="61">
        <v>6.5855794525869996E-2</v>
      </c>
      <c r="J433" s="61">
        <v>9.5871453691300008</v>
      </c>
      <c r="K433" s="61">
        <v>8.2463452147710004E-2</v>
      </c>
    </row>
    <row r="434" spans="7:11">
      <c r="G434" s="61">
        <v>10.501079945320001</v>
      </c>
      <c r="H434" s="61">
        <v>6.7039018860969996E-2</v>
      </c>
      <c r="J434" s="61">
        <v>9.5881319494110002</v>
      </c>
      <c r="K434" s="61">
        <v>8.2029870509360003E-2</v>
      </c>
    </row>
    <row r="435" spans="7:11">
      <c r="G435" s="61">
        <v>10.504160408240001</v>
      </c>
      <c r="H435" s="61">
        <v>6.7849741836390004E-2</v>
      </c>
      <c r="J435" s="61">
        <v>9.5917985302670008</v>
      </c>
      <c r="K435" s="61">
        <v>8.0491790677300001E-2</v>
      </c>
    </row>
    <row r="436" spans="7:11">
      <c r="G436" s="61">
        <v>10.589458519680001</v>
      </c>
      <c r="H436" s="61">
        <v>9.0152228775110005E-2</v>
      </c>
      <c r="J436" s="61">
        <v>9.5967182314000006</v>
      </c>
      <c r="K436" s="61">
        <v>7.8884765433929999E-2</v>
      </c>
    </row>
    <row r="437" spans="7:11">
      <c r="G437" s="61">
        <v>10.595438154229999</v>
      </c>
      <c r="H437" s="61">
        <v>9.3047421462889995E-2</v>
      </c>
      <c r="J437" s="61">
        <v>9.5988816742989993</v>
      </c>
      <c r="K437" s="61">
        <v>7.7789072250029997E-2</v>
      </c>
    </row>
    <row r="438" spans="7:11">
      <c r="G438" s="61">
        <v>10.605680557119999</v>
      </c>
      <c r="H438" s="61">
        <v>9.7590963993260005E-2</v>
      </c>
      <c r="J438" s="61">
        <v>9.6046451886970008</v>
      </c>
      <c r="K438" s="61">
        <v>7.7625904483290001E-2</v>
      </c>
    </row>
    <row r="439" spans="7:11">
      <c r="G439" s="61">
        <v>10.608871452740001</v>
      </c>
      <c r="H439" s="61">
        <v>9.9103002238350002E-2</v>
      </c>
      <c r="J439" s="61">
        <v>9.6080012579260003</v>
      </c>
      <c r="K439" s="61">
        <v>7.8226017338259998E-2</v>
      </c>
    </row>
    <row r="440" spans="7:11">
      <c r="G440" s="61">
        <v>10.612420376639999</v>
      </c>
      <c r="H440" s="61">
        <v>0.1182910974385</v>
      </c>
      <c r="J440" s="61">
        <v>9.6113059202880002</v>
      </c>
      <c r="K440" s="61">
        <v>7.98149520384E-2</v>
      </c>
    </row>
    <row r="441" spans="7:11">
      <c r="G441" s="61">
        <v>10.6178489659</v>
      </c>
      <c r="H441" s="61">
        <v>0.1030096141666</v>
      </c>
      <c r="J441" s="61">
        <v>9.6161148852789999</v>
      </c>
      <c r="K441" s="61">
        <v>8.3983892707009997E-2</v>
      </c>
    </row>
    <row r="442" spans="7:11">
      <c r="G442" s="61">
        <v>10.621182743509999</v>
      </c>
      <c r="H442" s="61">
        <v>0.1042808100145</v>
      </c>
      <c r="J442" s="61">
        <v>9.616626210483</v>
      </c>
      <c r="K442" s="61">
        <v>8.5047739198159999E-2</v>
      </c>
    </row>
    <row r="443" spans="7:11">
      <c r="G443" s="61">
        <v>10.625398528890001</v>
      </c>
      <c r="H443" s="61">
        <v>0.10583023412540001</v>
      </c>
      <c r="J443" s="61">
        <v>9.6183208869340007</v>
      </c>
      <c r="K443" s="61">
        <v>8.6659210032570003E-2</v>
      </c>
    </row>
    <row r="444" spans="7:11">
      <c r="G444" s="61">
        <v>10.628525160900001</v>
      </c>
      <c r="H444" s="61">
        <v>0.10701852204499999</v>
      </c>
      <c r="J444" s="61">
        <v>9.6214480584630007</v>
      </c>
      <c r="K444" s="61">
        <v>9.1744174344639995E-2</v>
      </c>
    </row>
    <row r="445" spans="7:11">
      <c r="G445" s="61">
        <v>10.632468629590001</v>
      </c>
      <c r="H445" s="61">
        <v>0.10864755180750001</v>
      </c>
      <c r="J445" s="61">
        <v>9.6242309898720002</v>
      </c>
      <c r="K445" s="61">
        <v>9.6344795157700003E-2</v>
      </c>
    </row>
    <row r="446" spans="7:11">
      <c r="G446" s="61">
        <v>10.645386505939999</v>
      </c>
      <c r="H446" s="61">
        <v>0.1138357612765</v>
      </c>
      <c r="J446" s="61">
        <v>9.6261697693760002</v>
      </c>
      <c r="K446" s="61">
        <v>9.9604343068350004E-2</v>
      </c>
    </row>
    <row r="447" spans="7:11">
      <c r="G447" s="61">
        <v>10.649562760529999</v>
      </c>
      <c r="H447" s="61">
        <v>0.1160267046144</v>
      </c>
      <c r="J447" s="61">
        <v>9.6286514880560006</v>
      </c>
      <c r="K447" s="61">
        <v>0.1038681426725</v>
      </c>
    </row>
    <row r="448" spans="7:11">
      <c r="G448" s="61">
        <v>10.720454780500001</v>
      </c>
      <c r="H448" s="61">
        <v>0.1598390520356</v>
      </c>
      <c r="J448" s="61">
        <v>9.6303445296699994</v>
      </c>
      <c r="K448" s="61">
        <v>0.1067160574123</v>
      </c>
    </row>
    <row r="449" spans="7:11">
      <c r="G449" s="61">
        <v>10.72272666304</v>
      </c>
      <c r="H449" s="61">
        <v>0.162103127047</v>
      </c>
      <c r="J449" s="61">
        <v>9.6332543202940002</v>
      </c>
      <c r="K449" s="61">
        <v>0.11155719375000001</v>
      </c>
    </row>
    <row r="450" spans="7:11">
      <c r="G450" s="61">
        <v>10.729036413919999</v>
      </c>
      <c r="H450" s="61">
        <v>0.1680198526467</v>
      </c>
      <c r="J450" s="61">
        <v>9.6380992004700001</v>
      </c>
      <c r="K450" s="61">
        <v>0.1192936672796</v>
      </c>
    </row>
    <row r="451" spans="7:11">
      <c r="G451" s="61">
        <v>10.734223947249999</v>
      </c>
      <c r="H451" s="61">
        <v>0.17274493761099999</v>
      </c>
      <c r="J451" s="61">
        <v>9.6404563662669993</v>
      </c>
      <c r="K451" s="61">
        <v>0.1228431573912</v>
      </c>
    </row>
    <row r="452" spans="7:11">
      <c r="G452" s="61">
        <v>10.737114806899999</v>
      </c>
      <c r="H452" s="61">
        <v>0.17529891498380001</v>
      </c>
      <c r="J452" s="61">
        <v>9.6423752547300001</v>
      </c>
      <c r="K452" s="61">
        <v>0.1258659459499</v>
      </c>
    </row>
    <row r="453" spans="7:11">
      <c r="G453" s="61">
        <v>10.74109015184</v>
      </c>
      <c r="H453" s="61">
        <v>0.1786565677302</v>
      </c>
      <c r="J453" s="61">
        <v>9.6445472436909991</v>
      </c>
      <c r="K453" s="61">
        <v>0.12923728678509999</v>
      </c>
    </row>
    <row r="454" spans="7:11">
      <c r="G454" s="61">
        <v>10.74608938285</v>
      </c>
      <c r="H454" s="61">
        <v>0.1829621959312</v>
      </c>
      <c r="J454" s="61">
        <v>9.6451583435729997</v>
      </c>
      <c r="K454" s="61">
        <v>0.12991356836369999</v>
      </c>
    </row>
    <row r="455" spans="7:11">
      <c r="G455" s="61">
        <v>10.74998891179</v>
      </c>
      <c r="H455" s="61">
        <v>0.1863690243651</v>
      </c>
      <c r="J455" s="61">
        <v>9.6474479668500006</v>
      </c>
      <c r="K455" s="61">
        <v>0.13391386217420001</v>
      </c>
    </row>
    <row r="456" spans="7:11">
      <c r="G456" s="61">
        <v>10.754289571599999</v>
      </c>
      <c r="H456" s="61">
        <v>0.19023260758839999</v>
      </c>
      <c r="J456" s="61">
        <v>9.6493023916059997</v>
      </c>
      <c r="K456" s="61">
        <v>0.13639761749160001</v>
      </c>
    </row>
    <row r="457" spans="7:11">
      <c r="G457" s="61">
        <v>10.75715257769</v>
      </c>
      <c r="H457" s="61">
        <v>0.1927481975658</v>
      </c>
      <c r="J457" s="61">
        <v>9.6498274079410002</v>
      </c>
      <c r="K457" s="61">
        <v>0.1376587431988</v>
      </c>
    </row>
    <row r="458" spans="7:11">
      <c r="G458" s="61">
        <v>10.759518723299999</v>
      </c>
      <c r="H458" s="61">
        <v>0.19632354073040001</v>
      </c>
      <c r="J458" s="61">
        <v>9.6526710494489993</v>
      </c>
      <c r="K458" s="61">
        <v>0.1422687076601</v>
      </c>
    </row>
    <row r="459" spans="7:11">
      <c r="G459" s="61">
        <v>10.76377921309</v>
      </c>
      <c r="H459" s="61">
        <v>0.19860977568570001</v>
      </c>
      <c r="J459" s="61">
        <v>9.6545139435130007</v>
      </c>
      <c r="K459" s="61">
        <v>0.14548762427350001</v>
      </c>
    </row>
    <row r="460" spans="7:11">
      <c r="G460" s="61">
        <v>10.767298975019999</v>
      </c>
      <c r="H460" s="61">
        <v>0.2016353777232</v>
      </c>
      <c r="J460" s="61">
        <v>9.6552557631470002</v>
      </c>
      <c r="K460" s="61">
        <v>0.14621215543509999</v>
      </c>
    </row>
    <row r="461" spans="7:11">
      <c r="G461" s="61">
        <v>10.77292205514</v>
      </c>
      <c r="H461" s="61">
        <v>0.2062652632659</v>
      </c>
      <c r="J461" s="61">
        <v>9.657015659132</v>
      </c>
      <c r="K461" s="61">
        <v>0.14978658158829999</v>
      </c>
    </row>
    <row r="462" spans="7:11">
      <c r="G462" s="61">
        <v>10.83451428167</v>
      </c>
      <c r="H462" s="61">
        <v>0.1622578014014</v>
      </c>
      <c r="J462" s="61">
        <v>9.6589330999449992</v>
      </c>
      <c r="K462" s="61">
        <v>0.1524919099733</v>
      </c>
    </row>
    <row r="463" spans="7:11">
      <c r="G463" s="61">
        <v>10.83676442418</v>
      </c>
      <c r="H463" s="61">
        <v>0.16001776050739999</v>
      </c>
      <c r="J463" s="61">
        <v>9.6595957923189992</v>
      </c>
      <c r="K463" s="61">
        <v>0.1541026042102</v>
      </c>
    </row>
    <row r="464" spans="7:11">
      <c r="G464" s="61">
        <v>10.84636882045</v>
      </c>
      <c r="H464" s="61">
        <v>0.15071147661379999</v>
      </c>
      <c r="J464" s="61">
        <v>9.664439305918</v>
      </c>
      <c r="K464" s="61">
        <v>0.16179843924359999</v>
      </c>
    </row>
    <row r="465" spans="7:11">
      <c r="G465" s="61">
        <v>10.85041201988</v>
      </c>
      <c r="H465" s="61">
        <v>0.14684691658650001</v>
      </c>
      <c r="J465" s="61">
        <v>9.6654995361459992</v>
      </c>
      <c r="K465" s="61">
        <v>0.16403195944099999</v>
      </c>
    </row>
    <row r="466" spans="7:11">
      <c r="G466" s="61">
        <v>10.853956913299999</v>
      </c>
      <c r="H466" s="61">
        <v>0.1433628501219</v>
      </c>
      <c r="J466" s="61">
        <v>9.6678324828700006</v>
      </c>
      <c r="K466" s="61">
        <v>0.16777028669040001</v>
      </c>
    </row>
    <row r="467" spans="7:11">
      <c r="G467" s="61">
        <v>10.857792503940001</v>
      </c>
      <c r="H467" s="61">
        <v>0.1390736377705</v>
      </c>
      <c r="J467" s="61">
        <v>9.6685775695189999</v>
      </c>
      <c r="K467" s="61">
        <v>0.168604891275</v>
      </c>
    </row>
    <row r="468" spans="7:11">
      <c r="G468" s="61">
        <v>10.862198312829999</v>
      </c>
      <c r="H468" s="61">
        <v>0.1340386040014</v>
      </c>
      <c r="J468" s="61">
        <v>9.6695229774670004</v>
      </c>
      <c r="K468" s="61">
        <v>0.1704829027684</v>
      </c>
    </row>
    <row r="469" spans="7:11">
      <c r="G469" s="61">
        <v>10.864442661029999</v>
      </c>
      <c r="H469" s="61">
        <v>0.13146845167939999</v>
      </c>
      <c r="J469" s="61">
        <v>9.6725323713619993</v>
      </c>
      <c r="K469" s="61">
        <v>0.17579576235979999</v>
      </c>
    </row>
    <row r="470" spans="7:11">
      <c r="G470" s="61">
        <v>10.87505812235</v>
      </c>
      <c r="H470" s="61">
        <v>0.12087822193140001</v>
      </c>
      <c r="J470" s="61">
        <v>9.6734775924920005</v>
      </c>
      <c r="K470" s="61">
        <v>0.1771134959473</v>
      </c>
    </row>
    <row r="471" spans="7:11">
      <c r="G471" s="61">
        <v>10.87758671299</v>
      </c>
      <c r="H471" s="61">
        <v>0.11841252148879999</v>
      </c>
      <c r="J471" s="61">
        <v>9.6748318636819999</v>
      </c>
      <c r="K471" s="61">
        <v>0.1799899092159</v>
      </c>
    </row>
    <row r="472" spans="7:11">
      <c r="G472" s="61">
        <v>10.88051329066</v>
      </c>
      <c r="H472" s="61">
        <v>0.1152859624496</v>
      </c>
      <c r="J472" s="61">
        <v>9.6771555315450009</v>
      </c>
      <c r="K472" s="61">
        <v>0.1840731121185</v>
      </c>
    </row>
    <row r="473" spans="7:11">
      <c r="G473" s="61">
        <v>10.88764638312</v>
      </c>
      <c r="H473" s="61">
        <v>0.1072037590711</v>
      </c>
      <c r="J473" s="61">
        <v>9.6778661015979992</v>
      </c>
      <c r="K473" s="61">
        <v>0.1848565912557</v>
      </c>
    </row>
    <row r="474" spans="7:11">
      <c r="G474" s="61">
        <v>10.890347889899999</v>
      </c>
      <c r="H474" s="61">
        <v>0.10393786311559999</v>
      </c>
      <c r="J474" s="61">
        <v>9.6793938491339997</v>
      </c>
      <c r="K474" s="61">
        <v>0.18774020637489999</v>
      </c>
    </row>
    <row r="475" spans="7:11">
      <c r="G475" s="61">
        <v>10.92346009529</v>
      </c>
      <c r="H475" s="61">
        <v>0.19237742781709999</v>
      </c>
      <c r="J475" s="61">
        <v>9.6816873030190003</v>
      </c>
      <c r="K475" s="61">
        <v>0.1912116020754</v>
      </c>
    </row>
    <row r="476" spans="7:11">
      <c r="G476" s="61">
        <v>10.925234257490001</v>
      </c>
      <c r="H476" s="61">
        <v>0.19792163426250001</v>
      </c>
      <c r="J476" s="61">
        <v>9.6846548578290008</v>
      </c>
      <c r="K476" s="61">
        <v>0.1960951464748</v>
      </c>
    </row>
    <row r="477" spans="7:11">
      <c r="G477" s="61">
        <v>10.92713595953</v>
      </c>
      <c r="H477" s="61">
        <v>0.20418373718009999</v>
      </c>
      <c r="J477" s="61">
        <v>9.6851766397110008</v>
      </c>
      <c r="K477" s="61">
        <v>0.1968294174654</v>
      </c>
    </row>
    <row r="478" spans="7:11">
      <c r="G478" s="61">
        <v>10.92842930356</v>
      </c>
      <c r="H478" s="61">
        <v>0.20852533265850001</v>
      </c>
      <c r="J478" s="61">
        <v>9.6860701142579995</v>
      </c>
      <c r="K478" s="61">
        <v>0.19826622628160001</v>
      </c>
    </row>
    <row r="479" spans="7:11">
      <c r="G479" s="61">
        <v>10.928503135250001</v>
      </c>
      <c r="H479" s="61">
        <v>0.20864853806790001</v>
      </c>
      <c r="J479" s="61">
        <v>9.6873412448330001</v>
      </c>
      <c r="K479" s="61">
        <v>0.20069118411170001</v>
      </c>
    </row>
    <row r="480" spans="7:11">
      <c r="G480" s="61">
        <v>10.9294841283</v>
      </c>
      <c r="H480" s="61">
        <v>0.21195475857679999</v>
      </c>
      <c r="J480" s="61">
        <v>9.6889332103020003</v>
      </c>
      <c r="K480" s="61">
        <v>0.20348984311820001</v>
      </c>
    </row>
    <row r="481" spans="7:11">
      <c r="G481" s="61">
        <v>10.93018748237</v>
      </c>
      <c r="H481" s="61">
        <v>0.21422515598530001</v>
      </c>
      <c r="J481" s="61">
        <v>9.6910936426460008</v>
      </c>
      <c r="K481" s="61">
        <v>0.20733870044489999</v>
      </c>
    </row>
    <row r="482" spans="7:11">
      <c r="G482" s="61">
        <v>10.931560068530001</v>
      </c>
      <c r="H482" s="61">
        <v>0.21854205778720001</v>
      </c>
      <c r="J482" s="61">
        <v>9.6939039250249994</v>
      </c>
      <c r="K482" s="61">
        <v>0.21218104032570001</v>
      </c>
    </row>
    <row r="483" spans="7:11">
      <c r="G483" s="61">
        <v>10.934064820070001</v>
      </c>
      <c r="H483" s="61">
        <v>0.22621445445210001</v>
      </c>
      <c r="J483" s="61">
        <v>9.6948158414830008</v>
      </c>
      <c r="K483" s="61">
        <v>0.21321194404249999</v>
      </c>
    </row>
    <row r="484" spans="7:11">
      <c r="G484" s="61">
        <v>10.935144817579999</v>
      </c>
      <c r="H484" s="61">
        <v>0.22947376735719999</v>
      </c>
      <c r="J484" s="61">
        <v>9.6968634462339995</v>
      </c>
      <c r="K484" s="61">
        <v>0.21721144230360001</v>
      </c>
    </row>
    <row r="485" spans="7:11">
      <c r="G485" s="61">
        <v>10.93661569905</v>
      </c>
      <c r="H485" s="61">
        <v>0.23349436846880001</v>
      </c>
      <c r="J485" s="61">
        <v>9.7009665788700001</v>
      </c>
      <c r="K485" s="61">
        <v>0.22275767598419999</v>
      </c>
    </row>
    <row r="486" spans="7:11">
      <c r="G486" s="61">
        <v>10.937894622430001</v>
      </c>
      <c r="H486" s="61">
        <v>0.23681156667639999</v>
      </c>
      <c r="J486" s="61">
        <v>9.7021445671330007</v>
      </c>
      <c r="K486" s="61">
        <v>0.22462565088540001</v>
      </c>
    </row>
    <row r="487" spans="7:11">
      <c r="G487" s="61">
        <v>10.939374675190001</v>
      </c>
      <c r="H487" s="61">
        <v>0.24079804330080001</v>
      </c>
      <c r="J487" s="61">
        <v>9.7059403096279997</v>
      </c>
      <c r="K487" s="61">
        <v>0.2270094576492</v>
      </c>
    </row>
    <row r="488" spans="7:11">
      <c r="G488" s="61">
        <v>10.9407182058</v>
      </c>
      <c r="H488" s="61">
        <v>0.24456636497779999</v>
      </c>
      <c r="J488" s="61">
        <v>9.7089586151410003</v>
      </c>
      <c r="K488" s="61">
        <v>0.22739825616340001</v>
      </c>
    </row>
    <row r="489" spans="7:11">
      <c r="G489" s="61">
        <v>10.943338626259999</v>
      </c>
      <c r="H489" s="61">
        <v>0.25168103213030002</v>
      </c>
      <c r="J489" s="61">
        <v>9.7094373492599999</v>
      </c>
      <c r="K489" s="61">
        <v>0.22866922862149999</v>
      </c>
    </row>
    <row r="490" spans="7:11">
      <c r="G490" s="61">
        <v>10.94545243654</v>
      </c>
      <c r="H490" s="61">
        <v>0.25775488297170002</v>
      </c>
      <c r="J490" s="61">
        <v>9.7128461500669996</v>
      </c>
      <c r="K490" s="61">
        <v>0.2281444022511</v>
      </c>
    </row>
    <row r="491" spans="7:11">
      <c r="G491" s="61">
        <v>10.975930823560001</v>
      </c>
      <c r="H491" s="61">
        <v>0.34583661155110001</v>
      </c>
      <c r="J491" s="61">
        <v>9.7157778957030008</v>
      </c>
      <c r="K491" s="61">
        <v>0.22929398787659999</v>
      </c>
    </row>
    <row r="492" spans="7:11">
      <c r="G492" s="61">
        <v>10.977048369229999</v>
      </c>
      <c r="H492" s="61">
        <v>0.3495063759323</v>
      </c>
      <c r="J492" s="61">
        <v>9.7189372722529992</v>
      </c>
      <c r="K492" s="61">
        <v>0.2277409299832</v>
      </c>
    </row>
    <row r="493" spans="7:11">
      <c r="G493" s="61">
        <v>10.978566359</v>
      </c>
      <c r="H493" s="61">
        <v>0.3544627603271</v>
      </c>
      <c r="J493" s="61">
        <v>9.7251685831820005</v>
      </c>
      <c r="K493" s="61">
        <v>0.2277842556188</v>
      </c>
    </row>
    <row r="494" spans="7:11">
      <c r="G494" s="61">
        <v>10.98001105708</v>
      </c>
      <c r="H494" s="61">
        <v>0.3587996017183</v>
      </c>
      <c r="J494" s="61">
        <v>9.7282430505480004</v>
      </c>
      <c r="K494" s="61">
        <v>0.2263091306818</v>
      </c>
    </row>
    <row r="495" spans="7:11">
      <c r="G495" s="61">
        <v>10.98106439311</v>
      </c>
      <c r="H495" s="61">
        <v>0.36194827709639998</v>
      </c>
      <c r="J495" s="61">
        <v>9.7312875406289994</v>
      </c>
      <c r="K495" s="61">
        <v>0.22114639804960001</v>
      </c>
    </row>
    <row r="496" spans="7:11">
      <c r="G496" s="61">
        <v>10.98281562078</v>
      </c>
      <c r="H496" s="61">
        <v>0.36707593607049999</v>
      </c>
      <c r="J496" s="61">
        <v>9.7352222770339996</v>
      </c>
      <c r="K496" s="61">
        <v>0.2193356568099</v>
      </c>
    </row>
    <row r="497" spans="7:11">
      <c r="G497" s="61">
        <v>10.98458418019</v>
      </c>
      <c r="H497" s="61">
        <v>0.3725797827622</v>
      </c>
      <c r="J497" s="61">
        <v>9.7422920658130003</v>
      </c>
      <c r="K497" s="61">
        <v>0.21120296332249999</v>
      </c>
    </row>
    <row r="498" spans="7:11">
      <c r="G498" s="61">
        <v>10.98591324903</v>
      </c>
      <c r="H498" s="61">
        <v>0.37659984125899998</v>
      </c>
      <c r="J498" s="61">
        <v>9.7441225080210003</v>
      </c>
      <c r="K498" s="61">
        <v>0.2096674215205</v>
      </c>
    </row>
    <row r="499" spans="7:11">
      <c r="G499" s="61">
        <v>10.98732071081</v>
      </c>
      <c r="H499" s="61">
        <v>0.3802309846411</v>
      </c>
      <c r="J499" s="61">
        <v>9.7461638403920006</v>
      </c>
      <c r="K499" s="61">
        <v>0.20752155123249999</v>
      </c>
    </row>
    <row r="500" spans="7:11">
      <c r="G500" s="61">
        <v>10.988721190430001</v>
      </c>
      <c r="H500" s="61">
        <v>0.3834589473278</v>
      </c>
      <c r="J500" s="61">
        <v>9.7498666110399999</v>
      </c>
      <c r="K500" s="61">
        <v>0.20404189676939999</v>
      </c>
    </row>
    <row r="501" spans="7:11">
      <c r="G501" s="61">
        <v>10.990798929189999</v>
      </c>
      <c r="H501" s="61">
        <v>0.38676223268909998</v>
      </c>
      <c r="J501" s="61">
        <v>9.7533940945009991</v>
      </c>
      <c r="K501" s="61">
        <v>0.20074081901519999</v>
      </c>
    </row>
    <row r="502" spans="7:11">
      <c r="G502" s="61">
        <v>10.99191353742</v>
      </c>
      <c r="H502" s="61">
        <v>0.38996958567439999</v>
      </c>
      <c r="J502" s="61">
        <v>9.7552301173319993</v>
      </c>
      <c r="K502" s="61">
        <v>0.1983577654592</v>
      </c>
    </row>
    <row r="503" spans="7:11">
      <c r="G503" s="61">
        <v>10.992798380309999</v>
      </c>
      <c r="H503" s="61">
        <v>0.39054155599610002</v>
      </c>
      <c r="J503" s="61">
        <v>9.7590066382000007</v>
      </c>
      <c r="K503" s="61">
        <v>0.1955264386427</v>
      </c>
    </row>
    <row r="504" spans="7:11">
      <c r="G504" s="61">
        <v>10.994684298219999</v>
      </c>
      <c r="H504" s="61">
        <v>0.3947610887354</v>
      </c>
      <c r="J504" s="61">
        <v>9.7619820665759995</v>
      </c>
      <c r="K504" s="61">
        <v>0.19251769180629999</v>
      </c>
    </row>
    <row r="505" spans="7:11">
      <c r="G505" s="61">
        <v>10.995668332579999</v>
      </c>
      <c r="H505" s="61">
        <v>0.39576597181419998</v>
      </c>
      <c r="J505" s="61">
        <v>9.7642717802060002</v>
      </c>
      <c r="K505" s="61">
        <v>0.1893215725323</v>
      </c>
    </row>
    <row r="506" spans="7:11">
      <c r="G506" s="61">
        <v>10.997496255830001</v>
      </c>
      <c r="H506" s="61">
        <v>0.3994181617434</v>
      </c>
      <c r="J506" s="61">
        <v>9.7684578498889998</v>
      </c>
      <c r="K506" s="61">
        <v>0.18533228092769999</v>
      </c>
    </row>
    <row r="507" spans="7:11">
      <c r="G507" s="61">
        <v>10.99929755982</v>
      </c>
      <c r="H507" s="61">
        <v>0.40216577969259998</v>
      </c>
      <c r="J507" s="61">
        <v>9.7725332967459995</v>
      </c>
      <c r="K507" s="61">
        <v>0.18098605435019999</v>
      </c>
    </row>
    <row r="508" spans="7:11">
      <c r="G508" s="61">
        <v>11.044726081049999</v>
      </c>
      <c r="H508" s="61">
        <v>0.31230152821969998</v>
      </c>
      <c r="J508" s="61">
        <v>9.7748246098229998</v>
      </c>
      <c r="K508" s="61">
        <v>0.1788496531123</v>
      </c>
    </row>
    <row r="509" spans="7:11">
      <c r="G509" s="61">
        <v>11.04501567813</v>
      </c>
      <c r="H509" s="61">
        <v>0.31345792607220002</v>
      </c>
      <c r="J509" s="61">
        <v>9.777632431972</v>
      </c>
      <c r="K509" s="61">
        <v>0.17625479874780001</v>
      </c>
    </row>
    <row r="510" spans="7:11">
      <c r="G510" s="61">
        <v>11.047123704940001</v>
      </c>
      <c r="H510" s="61">
        <v>0.30922388778859999</v>
      </c>
      <c r="J510" s="61">
        <v>9.7811599154339994</v>
      </c>
      <c r="K510" s="61">
        <v>0.17295372099350001</v>
      </c>
    </row>
    <row r="511" spans="7:11">
      <c r="G511" s="61">
        <v>11.049485821399999</v>
      </c>
      <c r="H511" s="61">
        <v>0.3042137778356</v>
      </c>
      <c r="J511" s="61">
        <v>9.7853390919710002</v>
      </c>
      <c r="K511" s="61">
        <v>0.1692338137014</v>
      </c>
    </row>
    <row r="512" spans="7:11">
      <c r="G512" s="61">
        <v>11.05151983372</v>
      </c>
      <c r="H512" s="61">
        <v>0.29943443741760001</v>
      </c>
      <c r="J512" s="61">
        <v>9.7895734286210008</v>
      </c>
      <c r="K512" s="61">
        <v>0.16360128367839999</v>
      </c>
    </row>
    <row r="513" spans="7:11">
      <c r="G513" s="61">
        <v>11.053599579729999</v>
      </c>
      <c r="H513" s="61">
        <v>0.29479628731849999</v>
      </c>
      <c r="J513" s="61">
        <v>9.7923809633480001</v>
      </c>
      <c r="K513" s="61">
        <v>0.1615350635691</v>
      </c>
    </row>
    <row r="514" spans="7:11">
      <c r="G514" s="61">
        <v>11.05417746472</v>
      </c>
      <c r="H514" s="61">
        <v>0.29332851508489999</v>
      </c>
      <c r="J514" s="61">
        <v>9.7972915730380006</v>
      </c>
      <c r="K514" s="61">
        <v>0.1560119375223</v>
      </c>
    </row>
    <row r="515" spans="7:11">
      <c r="G515" s="61">
        <v>11.05557654049</v>
      </c>
      <c r="H515" s="61">
        <v>0.290720874736</v>
      </c>
      <c r="J515" s="61">
        <v>9.7998442971280006</v>
      </c>
      <c r="K515" s="61">
        <v>0.1531021475838</v>
      </c>
    </row>
    <row r="516" spans="7:11">
      <c r="G516" s="61">
        <v>11.05748230403</v>
      </c>
      <c r="H516" s="61">
        <v>0.2862913193446</v>
      </c>
      <c r="J516" s="61">
        <v>9.8011937072710005</v>
      </c>
      <c r="K516" s="61">
        <v>0.15202621595640001</v>
      </c>
    </row>
    <row r="517" spans="7:11">
      <c r="G517" s="61">
        <v>11.060093532990001</v>
      </c>
      <c r="H517" s="61">
        <v>0.28060092160069999</v>
      </c>
      <c r="J517" s="61">
        <v>9.8031324307690006</v>
      </c>
      <c r="K517" s="61">
        <v>0.1513014481461</v>
      </c>
    </row>
    <row r="518" spans="7:11">
      <c r="G518" s="61">
        <v>11.06185543868</v>
      </c>
      <c r="H518" s="61">
        <v>0.27696237345359997</v>
      </c>
      <c r="J518" s="61">
        <v>9.8065948591269994</v>
      </c>
      <c r="K518" s="61">
        <v>0.15022864081539999</v>
      </c>
    </row>
    <row r="519" spans="7:11">
      <c r="G519" s="61">
        <v>11.063659662739999</v>
      </c>
      <c r="H519" s="61">
        <v>0.27332866032039999</v>
      </c>
      <c r="J519" s="61">
        <v>9.8079187799609997</v>
      </c>
      <c r="K519" s="61">
        <v>0.1501597164247</v>
      </c>
    </row>
    <row r="520" spans="7:11">
      <c r="G520" s="61">
        <v>11.065256958599999</v>
      </c>
      <c r="H520" s="61">
        <v>0.27024336216869999</v>
      </c>
      <c r="J520" s="61">
        <v>9.8111270902429997</v>
      </c>
      <c r="K520" s="61">
        <v>0.14980589245369999</v>
      </c>
    </row>
    <row r="521" spans="7:11">
      <c r="G521" s="61">
        <v>11.066096003209999</v>
      </c>
      <c r="H521" s="61">
        <v>0.26841360926329999</v>
      </c>
      <c r="J521" s="61">
        <v>9.8146756449189994</v>
      </c>
      <c r="K521" s="61">
        <v>0.1494690073995</v>
      </c>
    </row>
    <row r="522" spans="7:11">
      <c r="G522" s="61">
        <v>11.068372846999999</v>
      </c>
      <c r="H522" s="61">
        <v>0.26344969019879999</v>
      </c>
      <c r="J522" s="61">
        <v>9.8165821700119995</v>
      </c>
      <c r="K522" s="61">
        <v>0.15093216591600001</v>
      </c>
    </row>
    <row r="523" spans="7:11">
      <c r="G523" s="61">
        <v>11.06911157477</v>
      </c>
      <c r="H523" s="61">
        <v>0.26179715214990001</v>
      </c>
      <c r="J523" s="61">
        <v>9.8197301325109994</v>
      </c>
      <c r="K523" s="61">
        <v>0.1524006371113</v>
      </c>
    </row>
    <row r="524" spans="7:11">
      <c r="G524" s="61">
        <v>11.071160173899999</v>
      </c>
      <c r="H524" s="61">
        <v>0.25701109494180002</v>
      </c>
      <c r="J524" s="61">
        <v>9.8229831042269993</v>
      </c>
      <c r="K524" s="61">
        <v>0.15423576535649999</v>
      </c>
    </row>
    <row r="525" spans="7:11">
      <c r="G525" s="61">
        <v>11.07350471933</v>
      </c>
      <c r="H525" s="61">
        <v>0.25149466439820001</v>
      </c>
      <c r="J525" s="61">
        <v>9.8252688245569999</v>
      </c>
      <c r="K525" s="61">
        <v>0.1564483555516</v>
      </c>
    </row>
    <row r="526" spans="7:11">
      <c r="G526" s="61">
        <v>11.07494574815</v>
      </c>
      <c r="H526" s="61">
        <v>0.24801224325080001</v>
      </c>
      <c r="J526" s="61">
        <v>9.8278221906059997</v>
      </c>
      <c r="K526" s="61">
        <v>0.15631973887190001</v>
      </c>
    </row>
    <row r="527" spans="7:11">
      <c r="G527" s="61">
        <v>11.11779328429</v>
      </c>
      <c r="H527" s="61">
        <v>0.19472297953600001</v>
      </c>
      <c r="J527" s="61">
        <v>9.8280992605749997</v>
      </c>
      <c r="K527" s="61">
        <v>0.15979184257160001</v>
      </c>
    </row>
    <row r="528" spans="7:11">
      <c r="G528" s="61">
        <v>11.126125511970001</v>
      </c>
      <c r="H528" s="61">
        <v>0.20278612672310001</v>
      </c>
      <c r="J528" s="61">
        <v>9.8322364842069998</v>
      </c>
      <c r="K528" s="61">
        <v>0.16548769165310001</v>
      </c>
    </row>
    <row r="529" spans="7:11">
      <c r="G529" s="61">
        <v>11.128856098869999</v>
      </c>
      <c r="H529" s="61">
        <v>0.2058343468321</v>
      </c>
      <c r="J529" s="61">
        <v>9.8351037280529994</v>
      </c>
      <c r="K529" s="61">
        <v>0.16986371644949999</v>
      </c>
    </row>
    <row r="530" spans="7:11">
      <c r="G530" s="61">
        <v>11.132714535390001</v>
      </c>
      <c r="H530" s="61">
        <v>0.21030546365819999</v>
      </c>
      <c r="J530" s="61">
        <v>9.8360871093570008</v>
      </c>
      <c r="K530" s="61">
        <v>0.16969452928779999</v>
      </c>
    </row>
    <row r="531" spans="7:11">
      <c r="G531" s="61">
        <v>11.13501841559</v>
      </c>
      <c r="H531" s="61">
        <v>0.21275750688639999</v>
      </c>
      <c r="J531" s="61">
        <v>9.8364639192850003</v>
      </c>
      <c r="K531" s="61">
        <v>0.17048662550400001</v>
      </c>
    </row>
    <row r="532" spans="7:11">
      <c r="G532" s="61">
        <v>11.13549333499</v>
      </c>
      <c r="H532" s="61">
        <v>0.21278328166480001</v>
      </c>
      <c r="J532" s="61">
        <v>9.8371829626090008</v>
      </c>
      <c r="K532" s="61">
        <v>0.17352650931819999</v>
      </c>
    </row>
    <row r="533" spans="7:11">
      <c r="G533" s="61">
        <v>11.138117165840001</v>
      </c>
      <c r="H533" s="61">
        <v>0.21578673366209999</v>
      </c>
      <c r="J533" s="61">
        <v>9.8393597525850005</v>
      </c>
      <c r="K533" s="61">
        <v>0.1763283334812</v>
      </c>
    </row>
    <row r="534" spans="7:11">
      <c r="G534" s="61">
        <v>11.138701733790001</v>
      </c>
      <c r="H534" s="61">
        <v>0.2162005631533</v>
      </c>
      <c r="J534" s="61">
        <v>9.8404807386210003</v>
      </c>
      <c r="K534" s="61">
        <v>0.17949951117490001</v>
      </c>
    </row>
    <row r="535" spans="7:11">
      <c r="G535" s="61">
        <v>11.14115716497</v>
      </c>
      <c r="H535" s="61">
        <v>0.21881051619299999</v>
      </c>
      <c r="J535" s="61">
        <v>9.8420736405010008</v>
      </c>
      <c r="K535" s="61">
        <v>0.18245326083649999</v>
      </c>
    </row>
    <row r="536" spans="7:11">
      <c r="G536" s="61">
        <v>11.14470107865</v>
      </c>
      <c r="H536" s="61">
        <v>0.22215398265950001</v>
      </c>
      <c r="J536" s="61">
        <v>9.843605590268</v>
      </c>
      <c r="K536" s="61">
        <v>0.18545094316739999</v>
      </c>
    </row>
    <row r="537" spans="7:11">
      <c r="G537" s="61">
        <v>11.147009278840001</v>
      </c>
      <c r="H537" s="61">
        <v>0.2243541188806</v>
      </c>
      <c r="J537" s="61">
        <v>9.8463546410149991</v>
      </c>
      <c r="K537" s="61">
        <v>0.19083229986540001</v>
      </c>
    </row>
    <row r="538" spans="7:11">
      <c r="G538" s="61">
        <v>11.14931546687</v>
      </c>
      <c r="H538" s="61">
        <v>0.2266478581943</v>
      </c>
      <c r="J538" s="61">
        <v>9.8481322300829994</v>
      </c>
      <c r="K538" s="61">
        <v>0.19415661017829999</v>
      </c>
    </row>
    <row r="539" spans="7:11">
      <c r="G539" s="61">
        <v>11.15171385343</v>
      </c>
      <c r="H539" s="61">
        <v>0.2291268925469</v>
      </c>
      <c r="J539" s="61">
        <v>9.848605823822</v>
      </c>
      <c r="K539" s="61">
        <v>0.1949017094702</v>
      </c>
    </row>
    <row r="540" spans="7:11">
      <c r="G540" s="61">
        <v>11.155138087219999</v>
      </c>
      <c r="H540" s="61">
        <v>0.2331678125379</v>
      </c>
      <c r="J540" s="61">
        <v>9.8501525032650008</v>
      </c>
      <c r="K540" s="61">
        <v>0.19769694245319999</v>
      </c>
    </row>
    <row r="541" spans="7:11">
      <c r="G541" s="61">
        <v>11.15586577873</v>
      </c>
      <c r="H541" s="61">
        <v>0.2341589102262</v>
      </c>
      <c r="J541" s="61">
        <v>9.8524648256729996</v>
      </c>
      <c r="K541" s="61">
        <v>0.20233548097619999</v>
      </c>
    </row>
    <row r="542" spans="7:11">
      <c r="G542" s="61">
        <v>11.15948262124</v>
      </c>
      <c r="H542" s="61">
        <v>0.2379749617977</v>
      </c>
      <c r="J542" s="61">
        <v>9.8548325483999992</v>
      </c>
      <c r="K542" s="61">
        <v>0.2071116022034</v>
      </c>
    </row>
    <row r="543" spans="7:11">
      <c r="G543" s="61">
        <v>11.16394910186</v>
      </c>
      <c r="H543" s="61">
        <v>0.24246911718479999</v>
      </c>
      <c r="J543" s="61">
        <v>9.8563077861180002</v>
      </c>
      <c r="K543" s="61">
        <v>0.2101727376036</v>
      </c>
    </row>
    <row r="544" spans="7:11">
      <c r="G544" s="61">
        <v>11.16727467284</v>
      </c>
      <c r="H544" s="61">
        <v>0.24584528654349999</v>
      </c>
      <c r="J544" s="61">
        <v>9.8591114322259994</v>
      </c>
      <c r="K544" s="61">
        <v>0.21558356015810001</v>
      </c>
    </row>
    <row r="545" spans="7:11">
      <c r="G545" s="61">
        <v>11.17168025494</v>
      </c>
      <c r="H545" s="61">
        <v>0.25044358399900002</v>
      </c>
      <c r="J545" s="61">
        <v>9.8610610898549993</v>
      </c>
      <c r="K545" s="61">
        <v>0.2194242219466</v>
      </c>
    </row>
    <row r="546" spans="7:11">
      <c r="G546" s="61">
        <v>11.174309860719999</v>
      </c>
      <c r="H546" s="61">
        <v>0.2532237832382</v>
      </c>
      <c r="J546" s="61">
        <v>9.8627031688140008</v>
      </c>
      <c r="K546" s="61">
        <v>0.22285078132960001</v>
      </c>
    </row>
    <row r="547" spans="7:11">
      <c r="G547" s="61">
        <v>11.238656203910001</v>
      </c>
      <c r="H547" s="61">
        <v>0.3076342034947</v>
      </c>
      <c r="J547" s="61">
        <v>9.8646798718240003</v>
      </c>
      <c r="K547" s="61">
        <v>0.22678395787860001</v>
      </c>
    </row>
    <row r="548" spans="7:11">
      <c r="G548" s="61">
        <v>11.24321716067</v>
      </c>
      <c r="H548" s="61">
        <v>0.30947911161519998</v>
      </c>
      <c r="J548" s="61">
        <v>9.8655680712539997</v>
      </c>
      <c r="K548" s="61">
        <v>0.2276011969798</v>
      </c>
    </row>
    <row r="549" spans="7:11">
      <c r="G549" s="61">
        <v>11.246085754919999</v>
      </c>
      <c r="H549" s="61">
        <v>0.3105376119214</v>
      </c>
      <c r="J549" s="61">
        <v>9.8656743345490003</v>
      </c>
      <c r="K549" s="61">
        <v>0.22788371839150001</v>
      </c>
    </row>
    <row r="550" spans="7:11">
      <c r="G550" s="61">
        <v>11.24942988443</v>
      </c>
      <c r="H550" s="61">
        <v>0.31148824618190002</v>
      </c>
      <c r="J550" s="61">
        <v>9.8663207149440009</v>
      </c>
      <c r="K550" s="61">
        <v>0.22990710810850001</v>
      </c>
    </row>
    <row r="551" spans="7:11">
      <c r="G551" s="61">
        <v>11.25285386977</v>
      </c>
      <c r="H551" s="61">
        <v>0.3133262594324</v>
      </c>
      <c r="J551" s="61">
        <v>9.8692267484279999</v>
      </c>
      <c r="K551" s="61">
        <v>0.23542383888400001</v>
      </c>
    </row>
    <row r="552" spans="7:11">
      <c r="G552" s="61">
        <v>11.25344284569</v>
      </c>
      <c r="H552" s="61">
        <v>0.3132414873894</v>
      </c>
      <c r="J552" s="61">
        <v>9.8717281506710002</v>
      </c>
      <c r="K552" s="61">
        <v>0.2405362623184</v>
      </c>
    </row>
    <row r="553" spans="7:11">
      <c r="G553" s="61">
        <v>11.25633437222</v>
      </c>
      <c r="H553" s="61">
        <v>0.3149679993051</v>
      </c>
      <c r="J553" s="61">
        <v>9.8726553523810008</v>
      </c>
      <c r="K553" s="61">
        <v>0.24215847652040001</v>
      </c>
    </row>
    <row r="554" spans="7:11">
      <c r="G554" s="61">
        <v>11.25943578947</v>
      </c>
      <c r="H554" s="61">
        <v>0.316504993781</v>
      </c>
      <c r="J554" s="61">
        <v>9.8738526333119996</v>
      </c>
      <c r="K554" s="61">
        <v>0.24497665912649999</v>
      </c>
    </row>
    <row r="555" spans="7:11">
      <c r="G555" s="61">
        <v>11.26399213753</v>
      </c>
      <c r="H555" s="61">
        <v>0.31784830451649998</v>
      </c>
      <c r="J555" s="61">
        <v>9.8760023013739993</v>
      </c>
      <c r="K555" s="61">
        <v>0.249360989713</v>
      </c>
    </row>
    <row r="556" spans="7:11">
      <c r="G556" s="61">
        <v>11.264147104739999</v>
      </c>
      <c r="H556" s="61">
        <v>0.31867495071809998</v>
      </c>
      <c r="J556" s="61">
        <v>9.8787812966460002</v>
      </c>
      <c r="K556" s="61">
        <v>0.25453184244499999</v>
      </c>
    </row>
    <row r="557" spans="7:11">
      <c r="G557" s="61">
        <v>11.269890441779999</v>
      </c>
      <c r="H557" s="61">
        <v>0.32134620994039997</v>
      </c>
      <c r="J557" s="61">
        <v>9.8804587428529995</v>
      </c>
      <c r="K557" s="61">
        <v>0.25788037663050001</v>
      </c>
    </row>
    <row r="558" spans="7:11">
      <c r="G558" s="61">
        <v>11.272775231700001</v>
      </c>
      <c r="H558" s="61">
        <v>0.32152378170899998</v>
      </c>
      <c r="J558" s="61">
        <v>9.8825371964330007</v>
      </c>
      <c r="K558" s="61">
        <v>0.26203511878890001</v>
      </c>
    </row>
    <row r="559" spans="7:11">
      <c r="G559" s="61">
        <v>11.275341832300001</v>
      </c>
      <c r="H559" s="61">
        <v>0.32377452227409997</v>
      </c>
      <c r="J559" s="61">
        <v>9.8846500611539998</v>
      </c>
      <c r="K559" s="61">
        <v>0.26583622005849999</v>
      </c>
    </row>
    <row r="560" spans="7:11">
      <c r="G560" s="61">
        <v>11.276794177639999</v>
      </c>
      <c r="H560" s="61">
        <v>0.32329383132380002</v>
      </c>
      <c r="J560" s="61">
        <v>9.8868341123990007</v>
      </c>
      <c r="K560" s="61">
        <v>0.26946040919870001</v>
      </c>
    </row>
    <row r="561" spans="7:11">
      <c r="G561" s="61">
        <v>11.280436959099999</v>
      </c>
      <c r="H561" s="61">
        <v>0.32578082354299998</v>
      </c>
      <c r="J561" s="61">
        <v>9.8889488976699997</v>
      </c>
      <c r="K561" s="61">
        <v>0.27370681967889998</v>
      </c>
    </row>
    <row r="562" spans="7:11">
      <c r="G562" s="61">
        <v>11.283175686530001</v>
      </c>
      <c r="H562" s="61">
        <v>0.3268506444648</v>
      </c>
      <c r="J562" s="61">
        <v>9.8918164276060008</v>
      </c>
      <c r="K562" s="61">
        <v>0.27964340898970003</v>
      </c>
    </row>
    <row r="563" spans="7:11">
      <c r="G563" s="61">
        <v>11.28629210589</v>
      </c>
      <c r="H563" s="61">
        <v>0.32792431702129998</v>
      </c>
      <c r="J563" s="61">
        <v>9.8935688068999994</v>
      </c>
      <c r="K563" s="61">
        <v>0.28317043978349998</v>
      </c>
    </row>
    <row r="564" spans="7:11">
      <c r="G564" s="61">
        <v>11.29365970319</v>
      </c>
      <c r="H564" s="61">
        <v>0.33120339652070002</v>
      </c>
      <c r="J564" s="61">
        <v>9.8961719587440005</v>
      </c>
      <c r="K564" s="61">
        <v>0.28830233148669998</v>
      </c>
    </row>
    <row r="565" spans="7:11">
      <c r="G565" s="61">
        <v>11.293772194400001</v>
      </c>
      <c r="H565" s="61">
        <v>0.33061753115879999</v>
      </c>
      <c r="J565" s="61">
        <v>9.8977027532809991</v>
      </c>
      <c r="K565" s="61">
        <v>0.29150187263389998</v>
      </c>
    </row>
    <row r="566" spans="7:11">
      <c r="G566" s="61">
        <v>11.29872048917</v>
      </c>
      <c r="H566" s="61">
        <v>0.33233656499649999</v>
      </c>
      <c r="J566" s="61">
        <v>9.8981559979969997</v>
      </c>
      <c r="K566" s="61">
        <v>0.2925595456133</v>
      </c>
    </row>
    <row r="567" spans="7:11">
      <c r="G567" s="61">
        <v>11.30209303112</v>
      </c>
      <c r="H567" s="61">
        <v>0.33345893538690002</v>
      </c>
      <c r="J567" s="61">
        <v>9.8990789337600003</v>
      </c>
      <c r="K567" s="61">
        <v>0.29450605550089998</v>
      </c>
    </row>
    <row r="568" spans="7:11">
      <c r="G568" s="61">
        <v>11.37334349404</v>
      </c>
      <c r="H568" s="61">
        <v>0.38332639013879999</v>
      </c>
      <c r="J568" s="61">
        <v>9.8999402318230008</v>
      </c>
      <c r="K568" s="61">
        <v>0.29629281820699999</v>
      </c>
    </row>
    <row r="569" spans="7:11">
      <c r="G569" s="61">
        <v>11.3769363164</v>
      </c>
      <c r="H569" s="61">
        <v>0.38596790366709999</v>
      </c>
      <c r="J569" s="61">
        <v>9.901542466455</v>
      </c>
      <c r="K569" s="61">
        <v>0.2997371441742</v>
      </c>
    </row>
    <row r="570" spans="7:11">
      <c r="G570" s="61">
        <v>11.37757628014</v>
      </c>
      <c r="H570" s="61">
        <v>0.38686772793989999</v>
      </c>
      <c r="J570" s="61">
        <v>9.9028233516509996</v>
      </c>
      <c r="K570" s="61">
        <v>0.30214503536479997</v>
      </c>
    </row>
    <row r="571" spans="7:11">
      <c r="G571" s="61">
        <v>11.379355358310001</v>
      </c>
      <c r="H571" s="61">
        <v>0.38786218907089998</v>
      </c>
      <c r="J571" s="61">
        <v>9.9038803250340006</v>
      </c>
      <c r="K571" s="61">
        <v>0.30448829567579999</v>
      </c>
    </row>
    <row r="572" spans="7:11">
      <c r="G572" s="61">
        <v>11.382353291099999</v>
      </c>
      <c r="H572" s="61">
        <v>0.39053362085179999</v>
      </c>
      <c r="J572" s="61">
        <v>9.9055839970889998</v>
      </c>
      <c r="K572" s="61">
        <v>0.30790990255860001</v>
      </c>
    </row>
    <row r="573" spans="7:11">
      <c r="G573" s="61">
        <v>11.385445752200001</v>
      </c>
      <c r="H573" s="61">
        <v>0.39284631712910001</v>
      </c>
      <c r="J573" s="61">
        <v>9.9057726764920009</v>
      </c>
      <c r="K573" s="61">
        <v>0.30866712742969998</v>
      </c>
    </row>
    <row r="574" spans="7:11">
      <c r="G574" s="61">
        <v>11.38752792084</v>
      </c>
      <c r="H574" s="61">
        <v>0.39432238005760001</v>
      </c>
      <c r="J574" s="61">
        <v>9.9074272446219993</v>
      </c>
      <c r="K574" s="61">
        <v>0.3123000332491</v>
      </c>
    </row>
    <row r="575" spans="7:11">
      <c r="G575" s="61">
        <v>11.38876448129</v>
      </c>
      <c r="H575" s="61">
        <v>0.39524449670939998</v>
      </c>
      <c r="J575" s="61">
        <v>9.9091526702950006</v>
      </c>
      <c r="K575" s="61">
        <v>0.31577169399440003</v>
      </c>
    </row>
    <row r="576" spans="7:11">
      <c r="G576" s="61">
        <v>11.39196029242</v>
      </c>
      <c r="H576" s="61">
        <v>0.3977212405967</v>
      </c>
      <c r="J576" s="61">
        <v>9.9119435998360004</v>
      </c>
      <c r="K576" s="61">
        <v>0.31865223660030001</v>
      </c>
    </row>
    <row r="577" spans="7:11">
      <c r="G577" s="61">
        <v>11.39554418566</v>
      </c>
      <c r="H577" s="61">
        <v>0.40042199259729999</v>
      </c>
      <c r="J577" s="61">
        <v>9.9135082708460001</v>
      </c>
      <c r="K577" s="61">
        <v>0.32149195506599998</v>
      </c>
    </row>
    <row r="578" spans="7:11">
      <c r="G578" s="61">
        <v>11.397637661579999</v>
      </c>
      <c r="H578" s="61">
        <v>0.4022925044849</v>
      </c>
      <c r="J578" s="61">
        <v>9.9188443830209998</v>
      </c>
      <c r="K578" s="61">
        <v>0.32476260644959998</v>
      </c>
    </row>
    <row r="579" spans="7:11">
      <c r="G579" s="61">
        <v>11.398834120549999</v>
      </c>
      <c r="H579" s="61">
        <v>0.40303542821569999</v>
      </c>
      <c r="J579" s="61">
        <v>9.9228390875090007</v>
      </c>
      <c r="K579" s="61">
        <v>0.32548036424959997</v>
      </c>
    </row>
    <row r="580" spans="7:11">
      <c r="G580" s="61">
        <v>11.4019318919</v>
      </c>
      <c r="H580" s="61">
        <v>0.40545814888390003</v>
      </c>
      <c r="J580" s="61">
        <v>9.9260162688070004</v>
      </c>
      <c r="K580" s="61">
        <v>0.32938717494440001</v>
      </c>
    </row>
    <row r="581" spans="7:11">
      <c r="G581" s="61">
        <v>11.402512470950001</v>
      </c>
      <c r="H581" s="61">
        <v>0.40620169909499998</v>
      </c>
      <c r="J581" s="61">
        <v>9.9260416711610002</v>
      </c>
      <c r="K581" s="61">
        <v>0.32538368539570001</v>
      </c>
    </row>
    <row r="582" spans="7:11">
      <c r="G582" s="61">
        <v>11.4057842769</v>
      </c>
      <c r="H582" s="61">
        <v>0.4085325470483</v>
      </c>
      <c r="J582" s="61">
        <v>9.9291982127150007</v>
      </c>
      <c r="K582" s="61">
        <v>0.3254020554705</v>
      </c>
    </row>
    <row r="583" spans="7:11">
      <c r="G583" s="61">
        <v>11.4091863003</v>
      </c>
      <c r="H583" s="61">
        <v>0.41119366560460002</v>
      </c>
      <c r="J583" s="61">
        <v>9.9297657549719993</v>
      </c>
      <c r="K583" s="61">
        <v>0.32831518524429998</v>
      </c>
    </row>
    <row r="584" spans="7:11">
      <c r="G584" s="61">
        <v>11.413476027930001</v>
      </c>
      <c r="H584" s="61">
        <v>0.41417054513899998</v>
      </c>
      <c r="J584" s="61">
        <v>9.930827170793</v>
      </c>
      <c r="K584" s="61">
        <v>0.3210202407769</v>
      </c>
    </row>
    <row r="585" spans="7:11">
      <c r="G585" s="61">
        <v>11.417038912880001</v>
      </c>
      <c r="H585" s="61">
        <v>0.4164364667703</v>
      </c>
      <c r="J585" s="61">
        <v>9.9328508432380005</v>
      </c>
      <c r="K585" s="61">
        <v>0.32382166998650003</v>
      </c>
    </row>
    <row r="586" spans="7:11">
      <c r="G586" s="61">
        <v>11.42005003877</v>
      </c>
      <c r="H586" s="61">
        <v>0.41838349028409999</v>
      </c>
      <c r="J586" s="61">
        <v>9.9341149955549994</v>
      </c>
      <c r="K586" s="61">
        <v>0.3267911734999</v>
      </c>
    </row>
    <row r="587" spans="7:11">
      <c r="G587" s="61">
        <v>11.42375396215</v>
      </c>
      <c r="H587" s="61">
        <v>0.4204757604123</v>
      </c>
      <c r="J587" s="61">
        <v>9.9349190577030004</v>
      </c>
      <c r="K587" s="61">
        <v>0.31924247728909999</v>
      </c>
    </row>
    <row r="588" spans="7:11">
      <c r="G588" s="61">
        <v>11.42702446326</v>
      </c>
      <c r="H588" s="61">
        <v>0.42224346777150001</v>
      </c>
      <c r="J588" s="61">
        <v>9.9357942298340003</v>
      </c>
      <c r="K588" s="61">
        <v>0.32223955003440002</v>
      </c>
    </row>
    <row r="589" spans="7:11">
      <c r="G589" s="61">
        <v>11.506021934850001</v>
      </c>
      <c r="H589" s="61">
        <v>0.4462601580303</v>
      </c>
      <c r="J589" s="61">
        <v>9.9367947763669999</v>
      </c>
      <c r="K589" s="61">
        <v>0.31996114045520002</v>
      </c>
    </row>
    <row r="590" spans="7:11">
      <c r="G590" s="61">
        <v>11.510620917560001</v>
      </c>
      <c r="H590" s="61">
        <v>0.44954390684899997</v>
      </c>
      <c r="J590" s="61">
        <v>9.9392248382379993</v>
      </c>
      <c r="K590" s="61">
        <v>0.31778692767130001</v>
      </c>
    </row>
    <row r="591" spans="7:11">
      <c r="G591" s="61">
        <v>11.51493160857</v>
      </c>
      <c r="H591" s="61">
        <v>0.45112975039550002</v>
      </c>
      <c r="J591" s="61">
        <v>9.9419188326360004</v>
      </c>
      <c r="K591" s="61">
        <v>0.31353654127879999</v>
      </c>
    </row>
    <row r="592" spans="7:11">
      <c r="G592" s="61">
        <v>11.51873457966</v>
      </c>
      <c r="H592" s="61">
        <v>0.45242240812899998</v>
      </c>
      <c r="J592" s="61">
        <v>9.942036418611</v>
      </c>
      <c r="K592" s="61">
        <v>0.31052894122859998</v>
      </c>
    </row>
    <row r="593" spans="7:11">
      <c r="G593" s="61">
        <v>11.52423114168</v>
      </c>
      <c r="H593" s="61">
        <v>0.45454348587709997</v>
      </c>
      <c r="J593" s="61">
        <v>9.9426430362009999</v>
      </c>
      <c r="K593" s="61">
        <v>0.31215436505490002</v>
      </c>
    </row>
    <row r="594" spans="7:11">
      <c r="G594" s="61">
        <v>11.52835359433</v>
      </c>
      <c r="H594" s="61">
        <v>0.45619723533540002</v>
      </c>
      <c r="J594" s="61">
        <v>9.944198484248</v>
      </c>
      <c r="K594" s="61">
        <v>0.30675263929469998</v>
      </c>
    </row>
    <row r="595" spans="7:11">
      <c r="G595" s="61">
        <v>11.531029214749999</v>
      </c>
      <c r="H595" s="61">
        <v>0.45771342431270001</v>
      </c>
      <c r="J595" s="61">
        <v>9.9459436699060007</v>
      </c>
      <c r="K595" s="61">
        <v>0.30601366422979998</v>
      </c>
    </row>
    <row r="596" spans="7:11">
      <c r="G596" s="61">
        <v>11.53776174091</v>
      </c>
      <c r="H596" s="61">
        <v>0.46197614745589999</v>
      </c>
      <c r="J596" s="61">
        <v>9.9466238121499995</v>
      </c>
      <c r="K596" s="61">
        <v>0.30286151913539999</v>
      </c>
    </row>
    <row r="597" spans="7:11">
      <c r="G597" s="61">
        <v>11.541602890269999</v>
      </c>
      <c r="H597" s="61">
        <v>0.46495188044960001</v>
      </c>
      <c r="J597" s="61">
        <v>9.9489101150170001</v>
      </c>
      <c r="K597" s="61">
        <v>0.29932042924289998</v>
      </c>
    </row>
    <row r="598" spans="7:11">
      <c r="G598" s="61">
        <v>11.541697254840001</v>
      </c>
      <c r="H598" s="61">
        <v>0.4650430769137</v>
      </c>
      <c r="J598" s="61">
        <v>9.9507082758149998</v>
      </c>
      <c r="K598" s="61">
        <v>0.2975130515519</v>
      </c>
    </row>
    <row r="599" spans="7:11">
      <c r="G599" s="61">
        <v>11.54441633251</v>
      </c>
      <c r="H599" s="61">
        <v>0.46755301318640002</v>
      </c>
      <c r="J599" s="61">
        <v>9.9524937475820003</v>
      </c>
      <c r="K599" s="61">
        <v>0.29433727709450003</v>
      </c>
    </row>
    <row r="600" spans="7:11">
      <c r="G600" s="61">
        <v>11.54638749023</v>
      </c>
      <c r="H600" s="61">
        <v>0.46939370015600002</v>
      </c>
      <c r="J600" s="61">
        <v>9.9540510877919992</v>
      </c>
      <c r="K600" s="61">
        <v>0.2914056242236</v>
      </c>
    </row>
    <row r="601" spans="7:11">
      <c r="G601" s="61">
        <v>11.550910998939999</v>
      </c>
      <c r="H601" s="61">
        <v>0.47378405120279998</v>
      </c>
      <c r="J601" s="61">
        <v>9.9554977812699992</v>
      </c>
      <c r="K601" s="61">
        <v>0.28858790294890002</v>
      </c>
    </row>
    <row r="602" spans="7:11">
      <c r="G602" s="61">
        <v>11.55522722938</v>
      </c>
      <c r="H602" s="61">
        <v>0.47786710457449999</v>
      </c>
      <c r="J602" s="61">
        <v>9.9556100848300009</v>
      </c>
      <c r="K602" s="61">
        <v>0.28813147059299998</v>
      </c>
    </row>
    <row r="603" spans="7:11">
      <c r="G603" s="61">
        <v>11.55885016401</v>
      </c>
      <c r="H603" s="61">
        <v>0.48127527897650002</v>
      </c>
      <c r="J603" s="61">
        <v>9.9570514127289993</v>
      </c>
      <c r="K603" s="61">
        <v>0.28547037641169998</v>
      </c>
    </row>
    <row r="604" spans="7:11">
      <c r="G604" s="61">
        <v>11.629434112389999</v>
      </c>
      <c r="H604" s="61">
        <v>0.54680459948409998</v>
      </c>
      <c r="J604" s="61">
        <v>9.9590870034580004</v>
      </c>
      <c r="K604" s="61">
        <v>0.2812785098103</v>
      </c>
    </row>
    <row r="605" spans="7:11">
      <c r="G605" s="61">
        <v>11.635357194699999</v>
      </c>
      <c r="H605" s="61">
        <v>0.5524989959262</v>
      </c>
      <c r="J605" s="61">
        <v>9.9597517857569997</v>
      </c>
      <c r="K605" s="61">
        <v>0.27994101718910003</v>
      </c>
    </row>
    <row r="606" spans="7:11">
      <c r="G606" s="61">
        <v>11.64453347802</v>
      </c>
      <c r="H606" s="61">
        <v>0.5604343823654</v>
      </c>
      <c r="J606" s="61">
        <v>9.9610730267849998</v>
      </c>
      <c r="K606" s="61">
        <v>0.27676235370300001</v>
      </c>
    </row>
    <row r="607" spans="7:11">
      <c r="G607" s="61">
        <v>11.649634269590001</v>
      </c>
      <c r="H607" s="61">
        <v>0.56423089971819995</v>
      </c>
      <c r="J607" s="61">
        <v>9.9613427980220006</v>
      </c>
      <c r="K607" s="61">
        <v>0.27617147613600002</v>
      </c>
    </row>
    <row r="608" spans="7:11">
      <c r="G608" s="61">
        <v>11.66096510777</v>
      </c>
      <c r="H608" s="61">
        <v>0.57244235787730002</v>
      </c>
      <c r="J608" s="61">
        <v>9.9626742473899998</v>
      </c>
      <c r="K608" s="61">
        <v>0.27301386926499999</v>
      </c>
    </row>
    <row r="609" spans="7:11">
      <c r="G609" s="61">
        <v>11.67344244998</v>
      </c>
      <c r="H609" s="61">
        <v>0.5817030637549</v>
      </c>
      <c r="J609" s="61">
        <v>9.9633663780300008</v>
      </c>
      <c r="K609" s="61">
        <v>0.27151257866459999</v>
      </c>
    </row>
    <row r="610" spans="7:11">
      <c r="G610" s="61">
        <v>11.676821018349999</v>
      </c>
      <c r="H610" s="61">
        <v>0.58437704402500001</v>
      </c>
      <c r="J610" s="61">
        <v>9.9651825852710001</v>
      </c>
      <c r="K610" s="61">
        <v>0.26716964399650001</v>
      </c>
    </row>
    <row r="611" spans="7:11">
      <c r="G611" s="61">
        <v>11.75244426441</v>
      </c>
      <c r="H611" s="61">
        <v>0.63656560445150001</v>
      </c>
      <c r="J611" s="61">
        <v>9.9665983492989998</v>
      </c>
      <c r="K611" s="61">
        <v>0.26394551614079997</v>
      </c>
    </row>
    <row r="612" spans="7:11">
      <c r="G612" s="61">
        <v>11.7555015027</v>
      </c>
      <c r="H612" s="61">
        <v>0.63831417678369995</v>
      </c>
      <c r="J612" s="61">
        <v>9.9670618246749996</v>
      </c>
      <c r="K612" s="61">
        <v>0.26279177175309998</v>
      </c>
    </row>
    <row r="613" spans="7:11">
      <c r="G613" s="61">
        <v>11.759815219449999</v>
      </c>
      <c r="H613" s="61">
        <v>0.64077239582629997</v>
      </c>
      <c r="J613" s="61">
        <v>9.968093313672</v>
      </c>
      <c r="K613" s="61">
        <v>0.26042124357469998</v>
      </c>
    </row>
    <row r="614" spans="7:11">
      <c r="G614" s="61">
        <v>11.76647191096</v>
      </c>
      <c r="H614" s="61">
        <v>0.64451190925440005</v>
      </c>
      <c r="J614" s="61">
        <v>9.9692193526470003</v>
      </c>
      <c r="K614" s="61">
        <v>0.25773539962940001</v>
      </c>
    </row>
    <row r="615" spans="7:11">
      <c r="G615" s="61">
        <v>11.770872156919999</v>
      </c>
      <c r="H615" s="61">
        <v>0.6469188694654</v>
      </c>
      <c r="J615" s="61">
        <v>9.9701696151250001</v>
      </c>
      <c r="K615" s="61">
        <v>0.25537750491200001</v>
      </c>
    </row>
    <row r="616" spans="7:11">
      <c r="G616" s="61">
        <v>11.77535769202</v>
      </c>
      <c r="H616" s="61">
        <v>0.6493044918352</v>
      </c>
      <c r="J616" s="61">
        <v>9.9711985794449998</v>
      </c>
      <c r="K616" s="61">
        <v>0.25310126985999998</v>
      </c>
    </row>
    <row r="617" spans="7:11">
      <c r="G617" s="61">
        <v>11.77964251885</v>
      </c>
      <c r="H617" s="61">
        <v>0.65160976349050004</v>
      </c>
      <c r="J617" s="61">
        <v>9.9720019704790008</v>
      </c>
      <c r="K617" s="61">
        <v>0.25099232490680001</v>
      </c>
    </row>
    <row r="618" spans="7:11">
      <c r="G618" s="61">
        <v>11.78315658563</v>
      </c>
      <c r="H618" s="61">
        <v>0.65346455115250002</v>
      </c>
      <c r="J618" s="61">
        <v>9.9734016032760007</v>
      </c>
      <c r="K618" s="61">
        <v>0.24778154052429999</v>
      </c>
    </row>
    <row r="619" spans="7:11">
      <c r="G619" s="61">
        <v>11.7864029153</v>
      </c>
      <c r="H619" s="61">
        <v>0.6550696181565</v>
      </c>
      <c r="J619" s="61">
        <v>9.9745308005909994</v>
      </c>
      <c r="K619" s="61">
        <v>0.2450410710324</v>
      </c>
    </row>
    <row r="620" spans="7:11">
      <c r="G620" s="61">
        <v>11.790273586350001</v>
      </c>
      <c r="H620" s="61">
        <v>0.65697323991000001</v>
      </c>
      <c r="J620" s="61">
        <v>9.9748737567360006</v>
      </c>
      <c r="K620" s="61">
        <v>0.24431001482430001</v>
      </c>
    </row>
    <row r="621" spans="7:11">
      <c r="G621" s="61">
        <v>11.79391922984</v>
      </c>
      <c r="H621" s="61">
        <v>0.65883156450199998</v>
      </c>
      <c r="J621" s="61">
        <v>9.9761990363340001</v>
      </c>
      <c r="K621" s="61">
        <v>0.2410683080763</v>
      </c>
    </row>
    <row r="622" spans="7:11">
      <c r="G622" s="61">
        <v>11.80208624904</v>
      </c>
      <c r="H622" s="61">
        <v>0.66297439885660003</v>
      </c>
      <c r="J622" s="61">
        <v>9.9775615786399996</v>
      </c>
      <c r="K622" s="61">
        <v>0.23798772500359999</v>
      </c>
    </row>
    <row r="623" spans="7:11">
      <c r="G623" s="61">
        <v>11.806114429320001</v>
      </c>
      <c r="H623" s="61">
        <v>0.66496175417530001</v>
      </c>
      <c r="J623" s="61">
        <v>9.9798337690580006</v>
      </c>
      <c r="K623" s="61">
        <v>0.23308961274189999</v>
      </c>
    </row>
    <row r="624" spans="7:11">
      <c r="G624" s="61">
        <v>11.8062214387</v>
      </c>
      <c r="H624" s="61">
        <v>0.66501443987910003</v>
      </c>
      <c r="J624" s="61">
        <v>9.9807278217590003</v>
      </c>
      <c r="K624" s="61">
        <v>0.23165017473980001</v>
      </c>
    </row>
    <row r="625" spans="7:11">
      <c r="G625" s="61">
        <v>11.80995821304</v>
      </c>
      <c r="H625" s="61">
        <v>0.66679489398729996</v>
      </c>
      <c r="J625" s="61">
        <v>9.9818276842780005</v>
      </c>
      <c r="K625" s="61">
        <v>0.22906135343199999</v>
      </c>
    </row>
    <row r="626" spans="7:11">
      <c r="G626" s="61">
        <v>11.86616416613</v>
      </c>
      <c r="H626" s="61">
        <v>0.73375987682239996</v>
      </c>
      <c r="J626" s="61">
        <v>9.9835618956900003</v>
      </c>
      <c r="K626" s="61">
        <v>0.22602014811820001</v>
      </c>
    </row>
    <row r="627" spans="7:11">
      <c r="G627" s="61">
        <v>11.8674093552</v>
      </c>
      <c r="H627" s="61">
        <v>0.73760146209260002</v>
      </c>
      <c r="J627" s="61">
        <v>9.9862964894730002</v>
      </c>
      <c r="K627" s="61">
        <v>0.22126054849019999</v>
      </c>
    </row>
    <row r="628" spans="7:11">
      <c r="G628" s="61">
        <v>11.86909201742</v>
      </c>
      <c r="H628" s="61">
        <v>0.7423630938211</v>
      </c>
      <c r="J628" s="61">
        <v>9.9865188329189998</v>
      </c>
      <c r="K628" s="61">
        <v>0.22044155254280001</v>
      </c>
    </row>
    <row r="629" spans="7:11">
      <c r="G629" s="61">
        <v>11.87212983913</v>
      </c>
      <c r="H629" s="61">
        <v>0.75088072605949996</v>
      </c>
      <c r="J629" s="61">
        <v>9.9884393128810007</v>
      </c>
      <c r="K629" s="61">
        <v>0.21752121390240001</v>
      </c>
    </row>
    <row r="630" spans="7:11">
      <c r="G630" s="61">
        <v>11.873668938730001</v>
      </c>
      <c r="H630" s="61">
        <v>0.75509059561409997</v>
      </c>
      <c r="J630" s="61">
        <v>9.9891303976990002</v>
      </c>
      <c r="K630" s="61">
        <v>0.21613827670300001</v>
      </c>
    </row>
    <row r="631" spans="7:11">
      <c r="G631" s="61">
        <v>11.87561249831</v>
      </c>
      <c r="H631" s="61">
        <v>0.7606809180927</v>
      </c>
      <c r="J631" s="61">
        <v>9.9910208473070004</v>
      </c>
      <c r="K631" s="61">
        <v>0.2126190004131</v>
      </c>
    </row>
    <row r="632" spans="7:11">
      <c r="G632" s="61">
        <v>11.87770739886</v>
      </c>
      <c r="H632" s="61">
        <v>0.76688056486909995</v>
      </c>
      <c r="J632" s="61">
        <v>9.9929960677509992</v>
      </c>
      <c r="K632" s="61">
        <v>0.2083846884551</v>
      </c>
    </row>
    <row r="633" spans="7:11">
      <c r="G633" s="61">
        <v>11.87938193181</v>
      </c>
      <c r="H633" s="61">
        <v>0.77196366628260005</v>
      </c>
      <c r="J633" s="61">
        <v>9.9952104687569996</v>
      </c>
      <c r="K633" s="61">
        <v>0.20338587623830001</v>
      </c>
    </row>
    <row r="634" spans="7:11">
      <c r="G634" s="61">
        <v>11.880568398619999</v>
      </c>
      <c r="H634" s="61">
        <v>0.77550669387030002</v>
      </c>
      <c r="J634" s="61">
        <v>9.9952587699179993</v>
      </c>
      <c r="K634" s="61">
        <v>0.2033055154765</v>
      </c>
    </row>
    <row r="635" spans="7:11">
      <c r="G635" s="61">
        <v>11.88173849633</v>
      </c>
      <c r="H635" s="61">
        <v>0.77901915633289998</v>
      </c>
      <c r="J635" s="61">
        <v>9.9973136028549998</v>
      </c>
      <c r="K635" s="61">
        <v>0.19858795410970001</v>
      </c>
    </row>
    <row r="636" spans="7:11">
      <c r="G636" s="61">
        <v>11.882920992600001</v>
      </c>
      <c r="H636" s="61">
        <v>0.78274923293260001</v>
      </c>
      <c r="J636" s="61">
        <v>9.998249855908</v>
      </c>
      <c r="K636" s="61">
        <v>0.19637658657240001</v>
      </c>
    </row>
    <row r="637" spans="7:11">
      <c r="G637" s="61">
        <v>11.885074049889999</v>
      </c>
      <c r="H637" s="61">
        <v>0.78942321208440003</v>
      </c>
      <c r="J637" s="61">
        <v>9.9992587009269993</v>
      </c>
      <c r="K637" s="61">
        <v>0.1940545539179</v>
      </c>
    </row>
    <row r="638" spans="7:11">
      <c r="G638" s="61">
        <v>11.88794827798</v>
      </c>
      <c r="H638" s="61">
        <v>0.79801701248199997</v>
      </c>
      <c r="J638" s="61">
        <v>10.00100827514</v>
      </c>
      <c r="K638" s="61">
        <v>0.1900490326914</v>
      </c>
    </row>
    <row r="639" spans="7:11">
      <c r="G639" s="61">
        <v>11.88942261073</v>
      </c>
      <c r="H639" s="61">
        <v>0.80262162788129998</v>
      </c>
      <c r="J639" s="61">
        <v>10.001619385770001</v>
      </c>
      <c r="K639" s="61">
        <v>0.1886707112546</v>
      </c>
    </row>
    <row r="640" spans="7:11">
      <c r="G640" s="61">
        <v>11.890758503280001</v>
      </c>
      <c r="H640" s="61">
        <v>0.80693539306670004</v>
      </c>
      <c r="J640" s="61">
        <v>10.003029195290001</v>
      </c>
      <c r="K640" s="61">
        <v>0.18548736689510001</v>
      </c>
    </row>
    <row r="641" spans="7:11">
      <c r="G641" s="61">
        <v>11.920104429209999</v>
      </c>
      <c r="H641" s="61">
        <v>0.89349646913140002</v>
      </c>
      <c r="J641" s="61">
        <v>10.003640305919999</v>
      </c>
      <c r="K641" s="61">
        <v>0.18410904545830001</v>
      </c>
    </row>
    <row r="642" spans="7:11">
      <c r="G642" s="61">
        <v>11.92161317715</v>
      </c>
      <c r="H642" s="61">
        <v>0.89774646964549998</v>
      </c>
      <c r="J642" s="61">
        <v>10.0053193467</v>
      </c>
      <c r="K642" s="61">
        <v>0.18029636370980001</v>
      </c>
    </row>
    <row r="643" spans="7:11">
      <c r="G643" s="61">
        <v>11.923527719000001</v>
      </c>
      <c r="H643" s="61">
        <v>0.90296541926929996</v>
      </c>
      <c r="J643" s="61">
        <v>10.007278805229999</v>
      </c>
      <c r="K643" s="61">
        <v>0.1758273235136</v>
      </c>
    </row>
    <row r="644" spans="7:11">
      <c r="G644" s="61">
        <v>11.925478729090001</v>
      </c>
      <c r="H644" s="61">
        <v>0.90833981342189996</v>
      </c>
      <c r="J644" s="61">
        <v>10.00867570646</v>
      </c>
      <c r="K644" s="61">
        <v>0.1727302769523</v>
      </c>
    </row>
    <row r="645" spans="7:11">
      <c r="G645" s="61">
        <v>11.92661439856</v>
      </c>
      <c r="H645" s="61">
        <v>0.91030813922870002</v>
      </c>
      <c r="J645" s="61">
        <v>10.01016190737</v>
      </c>
      <c r="K645" s="61">
        <v>0.16948853996989999</v>
      </c>
    </row>
    <row r="646" spans="7:11">
      <c r="G646" s="61">
        <v>11.927704451029999</v>
      </c>
      <c r="H646" s="61">
        <v>0.91458559246049997</v>
      </c>
      <c r="J646" s="61">
        <v>10.0117903553</v>
      </c>
      <c r="K646" s="61">
        <v>0.16611603551599999</v>
      </c>
    </row>
    <row r="647" spans="7:11">
      <c r="G647" s="61">
        <v>11.92907301997</v>
      </c>
      <c r="H647" s="61">
        <v>0.9183704801575</v>
      </c>
      <c r="J647" s="61">
        <v>10.0127187155</v>
      </c>
      <c r="K647" s="61">
        <v>0.16420495271730001</v>
      </c>
    </row>
    <row r="648" spans="7:11">
      <c r="G648" s="61">
        <v>11.929500723609999</v>
      </c>
      <c r="H648" s="61">
        <v>0.91942808768670004</v>
      </c>
      <c r="J648" s="61">
        <v>10.01346275509</v>
      </c>
      <c r="K648" s="61">
        <v>0.1633443248309</v>
      </c>
    </row>
    <row r="649" spans="7:11">
      <c r="G649" s="61">
        <v>11.930961040090001</v>
      </c>
      <c r="H649" s="61">
        <v>0.9238078733067</v>
      </c>
      <c r="J649" s="61">
        <v>10.014499901640001</v>
      </c>
      <c r="K649" s="61">
        <v>0.16086048502059999</v>
      </c>
    </row>
    <row r="650" spans="7:11">
      <c r="G650" s="61">
        <v>11.932117064490001</v>
      </c>
      <c r="H650" s="61">
        <v>0.9272972776449</v>
      </c>
      <c r="J650" s="61">
        <v>10.01765512533</v>
      </c>
      <c r="K650" s="61">
        <v>0.15526363018969999</v>
      </c>
    </row>
    <row r="651" spans="7:11">
      <c r="G651" s="61">
        <v>11.933550384389999</v>
      </c>
      <c r="H651" s="61">
        <v>0.93154777073539996</v>
      </c>
      <c r="J651" s="61">
        <v>10.018410014680001</v>
      </c>
      <c r="K651" s="61">
        <v>0.15312306374369999</v>
      </c>
    </row>
    <row r="652" spans="7:11">
      <c r="G652" s="61">
        <v>11.934835337539999</v>
      </c>
      <c r="H652" s="61">
        <v>0.93549062525479998</v>
      </c>
      <c r="J652" s="61">
        <v>10.020064337839999</v>
      </c>
      <c r="K652" s="61">
        <v>0.1514683306995</v>
      </c>
    </row>
    <row r="653" spans="7:11">
      <c r="G653" s="61">
        <v>11.93670049652</v>
      </c>
      <c r="H653" s="61">
        <v>0.94110445792020003</v>
      </c>
      <c r="J653" s="61">
        <v>10.022887878280001</v>
      </c>
      <c r="K653" s="61">
        <v>0.1448755507892</v>
      </c>
    </row>
    <row r="654" spans="7:11">
      <c r="G654" s="61">
        <v>11.937832366289999</v>
      </c>
      <c r="H654" s="61">
        <v>0.94451920504529996</v>
      </c>
      <c r="J654" s="61">
        <v>10.02340562325</v>
      </c>
      <c r="K654" s="61">
        <v>0.14647682133580001</v>
      </c>
    </row>
    <row r="655" spans="7:11">
      <c r="G655" s="61">
        <v>11.93902373895</v>
      </c>
      <c r="H655" s="61">
        <v>0.94804456011159999</v>
      </c>
      <c r="J655" s="61">
        <v>10.025760581</v>
      </c>
      <c r="K655" s="61">
        <v>0.1391509215882</v>
      </c>
    </row>
    <row r="656" spans="7:11">
      <c r="G656" s="61">
        <v>11.939169801269999</v>
      </c>
      <c r="H656" s="61">
        <v>0.94745089058270004</v>
      </c>
      <c r="J656" s="61">
        <v>10.02605204839</v>
      </c>
      <c r="K656" s="61">
        <v>0.14286094902329999</v>
      </c>
    </row>
    <row r="657" spans="7:11">
      <c r="G657" s="61">
        <v>11.94032911833</v>
      </c>
      <c r="H657" s="61">
        <v>0.95176393638050005</v>
      </c>
      <c r="J657" s="61">
        <v>10.028550180650001</v>
      </c>
      <c r="K657" s="61">
        <v>0.140406224523</v>
      </c>
    </row>
    <row r="658" spans="7:11">
      <c r="G658" s="61">
        <v>11.942204663909999</v>
      </c>
      <c r="H658" s="61">
        <v>0.95694570541099999</v>
      </c>
      <c r="J658" s="61">
        <v>10.02865345136</v>
      </c>
      <c r="K658" s="61">
        <v>0.13620399811039999</v>
      </c>
    </row>
    <row r="659" spans="7:11">
      <c r="G659" s="61">
        <v>11.94420469626</v>
      </c>
      <c r="H659" s="61">
        <v>0.96368871445019999</v>
      </c>
      <c r="J659" s="61">
        <v>10.03091743117</v>
      </c>
      <c r="K659" s="61">
        <v>0.13836699688340001</v>
      </c>
    </row>
    <row r="660" spans="7:11">
      <c r="G660" s="61">
        <v>11.945103769219999</v>
      </c>
      <c r="H660" s="61">
        <v>0.96467672089680001</v>
      </c>
      <c r="J660" s="61">
        <v>10.033770559760001</v>
      </c>
      <c r="K660" s="61">
        <v>0.1368548179863</v>
      </c>
    </row>
    <row r="661" spans="7:11">
      <c r="G661" s="61">
        <v>11.946865920460001</v>
      </c>
      <c r="H661" s="61">
        <v>0.96946087990459995</v>
      </c>
      <c r="J661" s="61">
        <v>10.03553128457</v>
      </c>
      <c r="K661" s="61">
        <v>0.13328915429800001</v>
      </c>
    </row>
    <row r="662" spans="7:11">
      <c r="G662" s="61">
        <v>11.996390217269999</v>
      </c>
      <c r="H662" s="61">
        <v>0.91996877586369996</v>
      </c>
      <c r="J662" s="61">
        <v>10.03676099556</v>
      </c>
      <c r="K662" s="61">
        <v>0.13568087132439999</v>
      </c>
    </row>
    <row r="663" spans="7:11">
      <c r="G663" s="61">
        <v>11.99926356163</v>
      </c>
      <c r="H663" s="61">
        <v>0.91551456689849997</v>
      </c>
      <c r="J663" s="61">
        <v>10.040570433599999</v>
      </c>
      <c r="K663" s="61">
        <v>0.1328913532579</v>
      </c>
    </row>
    <row r="664" spans="7:11">
      <c r="G664" s="61">
        <v>12.001816370629999</v>
      </c>
      <c r="H664" s="61">
        <v>0.91241993080799999</v>
      </c>
      <c r="J664" s="61">
        <v>10.04099202506</v>
      </c>
      <c r="K664" s="61">
        <v>0.13296719102249999</v>
      </c>
    </row>
    <row r="665" spans="7:11">
      <c r="G665" s="61">
        <v>12.003549877419999</v>
      </c>
      <c r="H665" s="61">
        <v>0.9102078183365</v>
      </c>
      <c r="J665" s="61">
        <v>10.04223932697</v>
      </c>
      <c r="K665" s="61">
        <v>0.13506099929179999</v>
      </c>
    </row>
    <row r="666" spans="7:11">
      <c r="G666" s="61">
        <v>12.007389089309999</v>
      </c>
      <c r="H666" s="61">
        <v>0.90523130445919997</v>
      </c>
      <c r="J666" s="61">
        <v>10.04520737244</v>
      </c>
      <c r="K666" s="61">
        <v>0.13346327762849999</v>
      </c>
    </row>
    <row r="667" spans="7:11">
      <c r="G667" s="61">
        <v>12.01015156163</v>
      </c>
      <c r="H667" s="61">
        <v>0.90165474342679997</v>
      </c>
      <c r="J667" s="61">
        <v>10.045576717199999</v>
      </c>
      <c r="K667" s="61">
        <v>0.13502331029869999</v>
      </c>
    </row>
    <row r="668" spans="7:11">
      <c r="G668" s="61">
        <v>12.01329762107</v>
      </c>
      <c r="H668" s="61">
        <v>0.89749621917480005</v>
      </c>
      <c r="J668" s="61">
        <v>10.050000682749999</v>
      </c>
      <c r="K668" s="61">
        <v>0.13521310743910001</v>
      </c>
    </row>
    <row r="669" spans="7:11">
      <c r="G669" s="61">
        <v>12.015235278600001</v>
      </c>
      <c r="H669" s="61">
        <v>0.89521599157870002</v>
      </c>
      <c r="J669" s="61">
        <v>10.051270521819999</v>
      </c>
      <c r="K669" s="61">
        <v>0.13664800476069999</v>
      </c>
    </row>
    <row r="670" spans="7:11">
      <c r="G670" s="61">
        <v>12.01794630711</v>
      </c>
      <c r="H670" s="61">
        <v>0.89127407754940002</v>
      </c>
      <c r="J670" s="61">
        <v>10.054307616239999</v>
      </c>
      <c r="K670" s="61">
        <v>0.13888979432689999</v>
      </c>
    </row>
    <row r="671" spans="7:11">
      <c r="G671" s="61">
        <v>12.02154047124</v>
      </c>
      <c r="H671" s="61">
        <v>0.88650631590600004</v>
      </c>
      <c r="J671" s="61">
        <v>10.05464432077</v>
      </c>
      <c r="K671" s="61">
        <v>0.14035265273129999</v>
      </c>
    </row>
    <row r="672" spans="7:11">
      <c r="G672" s="61">
        <v>12.02365714495</v>
      </c>
      <c r="H672" s="61">
        <v>0.88503988775029996</v>
      </c>
      <c r="J672" s="61">
        <v>10.05755013426</v>
      </c>
      <c r="K672" s="61">
        <v>0.142157135115</v>
      </c>
    </row>
    <row r="673" spans="7:11">
      <c r="G673" s="61">
        <v>12.0261310937</v>
      </c>
      <c r="H673" s="61">
        <v>0.88046194464430005</v>
      </c>
      <c r="J673" s="61">
        <v>10.05813011135</v>
      </c>
      <c r="K673" s="61">
        <v>0.1430405941822</v>
      </c>
    </row>
    <row r="674" spans="7:11">
      <c r="G674" s="61">
        <v>12.027909740969999</v>
      </c>
      <c r="H674" s="61">
        <v>0.87883880732060005</v>
      </c>
      <c r="J674" s="61">
        <v>10.061014746430001</v>
      </c>
      <c r="K674" s="61">
        <v>0.1463323830952</v>
      </c>
    </row>
    <row r="675" spans="7:11">
      <c r="G675" s="61">
        <v>12.03077261834</v>
      </c>
      <c r="H675" s="61">
        <v>0.87426688924359997</v>
      </c>
      <c r="J675" s="61">
        <v>10.06161281572</v>
      </c>
      <c r="K675" s="61">
        <v>0.14638481947590001</v>
      </c>
    </row>
    <row r="676" spans="7:11">
      <c r="G676" s="61">
        <v>12.033042396500001</v>
      </c>
      <c r="H676" s="61">
        <v>0.87117047625440003</v>
      </c>
      <c r="J676" s="61">
        <v>10.06550896455</v>
      </c>
      <c r="K676" s="61">
        <v>0.15037822387749999</v>
      </c>
    </row>
    <row r="677" spans="7:11">
      <c r="G677" s="61">
        <v>12.035025151599999</v>
      </c>
      <c r="H677" s="61">
        <v>0.86848682982710002</v>
      </c>
      <c r="J677" s="61">
        <v>10.068228539830001</v>
      </c>
      <c r="K677" s="61">
        <v>0.1531653366804</v>
      </c>
    </row>
    <row r="678" spans="7:11">
      <c r="G678" s="61">
        <v>12.03783828772</v>
      </c>
      <c r="H678" s="61">
        <v>0.8648231179211</v>
      </c>
      <c r="J678" s="61">
        <v>10.07174014708</v>
      </c>
      <c r="K678" s="61">
        <v>0.156969828156</v>
      </c>
    </row>
    <row r="679" spans="7:11">
      <c r="G679" s="61">
        <v>12.038982895029999</v>
      </c>
      <c r="H679" s="61">
        <v>0.86298064565169996</v>
      </c>
      <c r="J679" s="61">
        <v>10.07269738001</v>
      </c>
      <c r="K679" s="61">
        <v>0.15856975832850001</v>
      </c>
    </row>
    <row r="680" spans="7:11">
      <c r="G680" s="61">
        <v>12.040121571429999</v>
      </c>
      <c r="H680" s="61">
        <v>0.86185043244269999</v>
      </c>
      <c r="J680" s="61">
        <v>10.07455116096</v>
      </c>
      <c r="K680" s="61">
        <v>0.15993890229909999</v>
      </c>
    </row>
    <row r="681" spans="7:11">
      <c r="G681" s="61">
        <v>12.0425720201</v>
      </c>
      <c r="H681" s="61">
        <v>0.85893861679640005</v>
      </c>
      <c r="J681" s="61">
        <v>10.08060393893</v>
      </c>
      <c r="K681" s="61">
        <v>0.16666864940750001</v>
      </c>
    </row>
    <row r="682" spans="7:11">
      <c r="G682" s="61">
        <v>12.044712511029999</v>
      </c>
      <c r="H682" s="61">
        <v>0.8564957043625</v>
      </c>
      <c r="J682" s="61">
        <v>10.084405951600001</v>
      </c>
      <c r="K682" s="61">
        <v>0.1714681424152</v>
      </c>
    </row>
    <row r="683" spans="7:11">
      <c r="G683" s="61">
        <v>12.10681260906</v>
      </c>
      <c r="H683" s="61">
        <v>0.80186481578640001</v>
      </c>
      <c r="J683" s="61">
        <v>10.08723565347</v>
      </c>
      <c r="K683" s="61">
        <v>0.1737127145432</v>
      </c>
    </row>
    <row r="684" spans="7:11">
      <c r="G684" s="61">
        <v>12.110485875389999</v>
      </c>
      <c r="H684" s="61">
        <v>0.79971550454889995</v>
      </c>
      <c r="J684" s="61">
        <v>10.08850468096</v>
      </c>
      <c r="K684" s="61">
        <v>0.17518582610819999</v>
      </c>
    </row>
    <row r="685" spans="7:11">
      <c r="G685" s="61">
        <v>12.113261825089999</v>
      </c>
      <c r="H685" s="61">
        <v>0.79733355798719996</v>
      </c>
      <c r="J685" s="61">
        <v>10.09079767939</v>
      </c>
      <c r="K685" s="61">
        <v>0.1775310891795</v>
      </c>
    </row>
    <row r="686" spans="7:11">
      <c r="G686" s="61">
        <v>12.114439764109999</v>
      </c>
      <c r="H686" s="61">
        <v>0.79691402533849998</v>
      </c>
      <c r="J686" s="61">
        <v>10.09284340312</v>
      </c>
      <c r="K686" s="61">
        <v>0.17948121866630001</v>
      </c>
    </row>
    <row r="687" spans="7:11">
      <c r="G687" s="61">
        <v>12.11707861807</v>
      </c>
      <c r="H687" s="61">
        <v>0.79510621183630004</v>
      </c>
      <c r="J687" s="61">
        <v>10.096194827070001</v>
      </c>
      <c r="K687" s="61">
        <v>0.18284287787969999</v>
      </c>
    </row>
    <row r="688" spans="7:11">
      <c r="G688" s="61">
        <v>12.12062029172</v>
      </c>
      <c r="H688" s="61">
        <v>0.79256048747569996</v>
      </c>
      <c r="J688" s="61">
        <v>10.099614578340001</v>
      </c>
      <c r="K688" s="61">
        <v>0.1862518488438</v>
      </c>
    </row>
    <row r="689" spans="7:11">
      <c r="G689" s="61">
        <v>12.125455708</v>
      </c>
      <c r="H689" s="61">
        <v>0.78923428755379998</v>
      </c>
      <c r="J689" s="61">
        <v>10.10894594388</v>
      </c>
      <c r="K689" s="61">
        <v>0.1960983777759</v>
      </c>
    </row>
    <row r="690" spans="7:11">
      <c r="G690" s="61">
        <v>12.125689375649999</v>
      </c>
      <c r="H690" s="61">
        <v>0.78897713779900003</v>
      </c>
      <c r="J690" s="61">
        <v>10.110229339889999</v>
      </c>
      <c r="K690" s="61">
        <v>0.1983004806226</v>
      </c>
    </row>
    <row r="691" spans="7:11">
      <c r="G691" s="61">
        <v>12.128988185580001</v>
      </c>
      <c r="H691" s="61">
        <v>0.78682602407640001</v>
      </c>
      <c r="J691" s="61">
        <v>10.11253183564</v>
      </c>
      <c r="K691" s="61">
        <v>0.20075745849230001</v>
      </c>
    </row>
    <row r="692" spans="7:11">
      <c r="G692" s="61">
        <v>12.12956155467</v>
      </c>
      <c r="H692" s="61">
        <v>0.78629034742509996</v>
      </c>
      <c r="J692" s="61">
        <v>10.11633055776</v>
      </c>
      <c r="K692" s="61">
        <v>0.2042667790162</v>
      </c>
    </row>
    <row r="693" spans="7:11">
      <c r="G693" s="61">
        <v>12.132207181509999</v>
      </c>
      <c r="H693" s="61">
        <v>0.78463648608119996</v>
      </c>
      <c r="J693" s="61">
        <v>10.117377988619999</v>
      </c>
      <c r="K693" s="61">
        <v>0.2055595317518</v>
      </c>
    </row>
    <row r="694" spans="7:11">
      <c r="G694" s="61">
        <v>12.13542016916</v>
      </c>
      <c r="H694" s="61">
        <v>0.78237478622540002</v>
      </c>
      <c r="J694" s="61">
        <v>10.11817171751</v>
      </c>
      <c r="K694" s="61">
        <v>0.206195502827</v>
      </c>
    </row>
    <row r="695" spans="7:11">
      <c r="G695" s="61">
        <v>12.137242799299999</v>
      </c>
      <c r="H695" s="61">
        <v>0.78123861115250004</v>
      </c>
      <c r="J695" s="61">
        <v>10.120917923069999</v>
      </c>
      <c r="K695" s="61">
        <v>0.2089934712215</v>
      </c>
    </row>
    <row r="696" spans="7:11">
      <c r="G696" s="61">
        <v>12.13898873576</v>
      </c>
      <c r="H696" s="61">
        <v>0.78001356044070003</v>
      </c>
      <c r="J696" s="61">
        <v>10.1216846384</v>
      </c>
      <c r="K696" s="61">
        <v>0.21000842622669999</v>
      </c>
    </row>
    <row r="697" spans="7:11">
      <c r="G697" s="61">
        <v>12.14048711545</v>
      </c>
      <c r="H697" s="61">
        <v>0.77910703192590003</v>
      </c>
      <c r="J697" s="61">
        <v>10.124357708</v>
      </c>
      <c r="K697" s="61">
        <v>0.21272656562219999</v>
      </c>
    </row>
    <row r="698" spans="7:11">
      <c r="G698" s="61">
        <v>12.146033202310001</v>
      </c>
      <c r="H698" s="61">
        <v>0.77544560980669996</v>
      </c>
      <c r="J698" s="61">
        <v>10.126855184909999</v>
      </c>
      <c r="K698" s="61">
        <v>0.2152602408306</v>
      </c>
    </row>
    <row r="699" spans="7:11">
      <c r="G699" s="61">
        <v>12.14889896026</v>
      </c>
      <c r="H699" s="61">
        <v>0.77356939421079995</v>
      </c>
      <c r="J699" s="61">
        <v>10.1292675519</v>
      </c>
      <c r="K699" s="61">
        <v>0.21764115056120001</v>
      </c>
    </row>
    <row r="700" spans="7:11">
      <c r="G700" s="61">
        <v>12.15330801767</v>
      </c>
      <c r="H700" s="61">
        <v>0.77062067538309997</v>
      </c>
      <c r="J700" s="61">
        <v>10.131469761789999</v>
      </c>
      <c r="K700" s="61">
        <v>0.21981310919620001</v>
      </c>
    </row>
    <row r="701" spans="7:11">
      <c r="G701" s="61">
        <v>12.15557101844</v>
      </c>
      <c r="H701" s="61">
        <v>0.76922638358700002</v>
      </c>
      <c r="J701" s="61">
        <v>10.131733058989999</v>
      </c>
      <c r="K701" s="61">
        <v>0.2212033250804</v>
      </c>
    </row>
    <row r="702" spans="7:11">
      <c r="G702" s="61">
        <v>12.15909614139</v>
      </c>
      <c r="H702" s="61">
        <v>0.76661739917649996</v>
      </c>
      <c r="J702" s="61">
        <v>10.132135648829999</v>
      </c>
      <c r="K702" s="61">
        <v>0.22037807559120001</v>
      </c>
    </row>
    <row r="703" spans="7:11">
      <c r="G703" s="61">
        <v>12.16339388099</v>
      </c>
      <c r="H703" s="61">
        <v>0.76357432628489996</v>
      </c>
      <c r="J703" s="61">
        <v>10.135846037669999</v>
      </c>
      <c r="K703" s="61">
        <v>0.224326941576</v>
      </c>
    </row>
    <row r="704" spans="7:11">
      <c r="G704" s="61">
        <v>12.166573456309999</v>
      </c>
      <c r="H704" s="61">
        <v>0.76133541129060001</v>
      </c>
      <c r="J704" s="61">
        <v>10.138191751220001</v>
      </c>
      <c r="K704" s="61">
        <v>0.22779675140729999</v>
      </c>
    </row>
    <row r="705" spans="7:11">
      <c r="G705" s="61">
        <v>12.168318305710001</v>
      </c>
      <c r="H705" s="61">
        <v>0.76010027406790004</v>
      </c>
      <c r="J705" s="61">
        <v>10.14017475096</v>
      </c>
      <c r="K705" s="61">
        <v>0.22862318041249999</v>
      </c>
    </row>
    <row r="706" spans="7:11">
      <c r="G706" s="61">
        <v>12.20963491643</v>
      </c>
      <c r="H706" s="61">
        <v>0.67216049463469996</v>
      </c>
      <c r="J706" s="61">
        <v>10.141397964599999</v>
      </c>
      <c r="K706" s="61">
        <v>0.2304614628586</v>
      </c>
    </row>
    <row r="707" spans="7:11">
      <c r="G707" s="61">
        <v>12.21025170657</v>
      </c>
      <c r="H707" s="61">
        <v>0.67120067112240001</v>
      </c>
      <c r="J707" s="61">
        <v>10.14420911479</v>
      </c>
      <c r="K707" s="61">
        <v>0.23200557856099999</v>
      </c>
    </row>
    <row r="708" spans="7:11">
      <c r="G708" s="61">
        <v>12.211800724630001</v>
      </c>
      <c r="H708" s="61">
        <v>0.66746994186069997</v>
      </c>
      <c r="J708" s="61">
        <v>10.145174354430001</v>
      </c>
      <c r="K708" s="61">
        <v>0.23356169361670001</v>
      </c>
    </row>
    <row r="709" spans="7:11">
      <c r="G709" s="61">
        <v>12.213628662330001</v>
      </c>
      <c r="H709" s="61">
        <v>0.66340866039360002</v>
      </c>
      <c r="J709" s="61">
        <v>10.15088649528</v>
      </c>
      <c r="K709" s="61">
        <v>0.23770215575920001</v>
      </c>
    </row>
    <row r="710" spans="7:11">
      <c r="G710" s="61">
        <v>12.21516283235</v>
      </c>
      <c r="H710" s="61">
        <v>0.66001496138820004</v>
      </c>
      <c r="J710" s="61">
        <v>10.154928683450001</v>
      </c>
      <c r="K710" s="61">
        <v>0.24048368273779999</v>
      </c>
    </row>
    <row r="711" spans="7:11">
      <c r="G711" s="61">
        <v>12.21599148009</v>
      </c>
      <c r="H711" s="61">
        <v>0.65806819240100001</v>
      </c>
      <c r="J711" s="61">
        <v>10.15647699867</v>
      </c>
      <c r="K711" s="61">
        <v>0.241401825948</v>
      </c>
    </row>
    <row r="712" spans="7:11">
      <c r="G712" s="61">
        <v>12.21705924728</v>
      </c>
      <c r="H712" s="61">
        <v>0.65570437235419998</v>
      </c>
      <c r="J712" s="61">
        <v>10.1587811326</v>
      </c>
      <c r="K712" s="61">
        <v>0.24317844000329999</v>
      </c>
    </row>
    <row r="713" spans="7:11">
      <c r="G713" s="61">
        <v>12.21866245517</v>
      </c>
      <c r="H713" s="61">
        <v>0.65217232819740001</v>
      </c>
      <c r="J713" s="61">
        <v>10.16302155134</v>
      </c>
      <c r="K713" s="61">
        <v>0.2462641976203</v>
      </c>
    </row>
    <row r="714" spans="7:11">
      <c r="G714" s="61">
        <v>12.21953577471</v>
      </c>
      <c r="H714" s="61">
        <v>0.65012149229240002</v>
      </c>
      <c r="J714" s="61">
        <v>10.166417365299999</v>
      </c>
      <c r="K714" s="61">
        <v>0.2487041274365</v>
      </c>
    </row>
    <row r="715" spans="7:11">
      <c r="G715" s="61">
        <v>12.220707150699999</v>
      </c>
      <c r="H715" s="61">
        <v>0.64751169249920004</v>
      </c>
      <c r="J715" s="61">
        <v>10.16959087629</v>
      </c>
      <c r="K715" s="61">
        <v>0.25093575286879999</v>
      </c>
    </row>
    <row r="716" spans="7:11">
      <c r="G716" s="61">
        <v>12.222900692910001</v>
      </c>
      <c r="H716" s="61">
        <v>0.64262544236850005</v>
      </c>
      <c r="J716" s="61">
        <v>10.17254000522</v>
      </c>
      <c r="K716" s="61">
        <v>0.25292681270840001</v>
      </c>
    </row>
    <row r="717" spans="7:11">
      <c r="G717" s="61">
        <v>12.223080069330001</v>
      </c>
      <c r="H717" s="61">
        <v>0.64217479218380003</v>
      </c>
      <c r="J717" s="61">
        <v>10.17617350337</v>
      </c>
      <c r="K717" s="61">
        <v>0.25553321129020001</v>
      </c>
    </row>
    <row r="718" spans="7:11">
      <c r="G718" s="61">
        <v>12.22425144532</v>
      </c>
      <c r="H718" s="61">
        <v>0.63956499239060005</v>
      </c>
      <c r="J718" s="61">
        <v>10.17927558889</v>
      </c>
      <c r="K718" s="61">
        <v>0.25756835491969998</v>
      </c>
    </row>
    <row r="719" spans="7:11">
      <c r="G719" s="61">
        <v>12.226444987520001</v>
      </c>
      <c r="H719" s="61">
        <v>0.63467874225989995</v>
      </c>
      <c r="J719" s="61">
        <v>10.18486145913</v>
      </c>
      <c r="K719" s="61">
        <v>0.26130497412819997</v>
      </c>
    </row>
    <row r="720" spans="7:11">
      <c r="G720" s="61">
        <v>12.22667652256</v>
      </c>
      <c r="H720" s="61">
        <v>0.63414534009229995</v>
      </c>
      <c r="J720" s="61">
        <v>10.18815781164</v>
      </c>
      <c r="K720" s="61">
        <v>0.26340915143749999</v>
      </c>
    </row>
    <row r="721" spans="7:11">
      <c r="G721" s="61">
        <v>12.227795739939999</v>
      </c>
      <c r="H721" s="61">
        <v>0.63161829228199995</v>
      </c>
      <c r="J721" s="61">
        <v>10.191670578589999</v>
      </c>
      <c r="K721" s="61">
        <v>0.26557435408079999</v>
      </c>
    </row>
    <row r="722" spans="7:11">
      <c r="G722" s="61">
        <v>12.22998928214</v>
      </c>
      <c r="H722" s="61">
        <v>0.62673204215129996</v>
      </c>
      <c r="J722" s="61">
        <v>10.19273254518</v>
      </c>
      <c r="K722" s="61">
        <v>0.26650578890859999</v>
      </c>
    </row>
    <row r="723" spans="7:11">
      <c r="G723" s="61">
        <v>12.230720085250001</v>
      </c>
      <c r="H723" s="61">
        <v>0.62537416609859997</v>
      </c>
      <c r="J723" s="61">
        <v>10.1955415519</v>
      </c>
      <c r="K723" s="61">
        <v>0.26847469650060002</v>
      </c>
    </row>
    <row r="724" spans="7:11">
      <c r="G724" s="61">
        <v>12.231340034560001</v>
      </c>
      <c r="H724" s="61">
        <v>0.62367159217339996</v>
      </c>
      <c r="J724" s="61">
        <v>10.19715814748</v>
      </c>
      <c r="K724" s="61">
        <v>0.26952175915960003</v>
      </c>
    </row>
    <row r="725" spans="7:11">
      <c r="G725" s="61">
        <v>12.233470285779999</v>
      </c>
      <c r="H725" s="61">
        <v>0.61892724740170002</v>
      </c>
      <c r="J725" s="61">
        <v>10.200710957429999</v>
      </c>
      <c r="K725" s="61">
        <v>0.27231930418529998</v>
      </c>
    </row>
    <row r="726" spans="7:11">
      <c r="G726" s="61">
        <v>12.235306013100001</v>
      </c>
      <c r="H726" s="61">
        <v>0.61481014199960005</v>
      </c>
      <c r="J726" s="61">
        <v>10.20316121626</v>
      </c>
      <c r="K726" s="61">
        <v>0.27413585074649999</v>
      </c>
    </row>
    <row r="727" spans="7:11">
      <c r="G727" s="61">
        <v>12.236931464950001</v>
      </c>
      <c r="H727" s="61">
        <v>0.61119047057389997</v>
      </c>
      <c r="J727" s="61">
        <v>10.20569369019</v>
      </c>
      <c r="K727" s="61">
        <v>0.27597461941380003</v>
      </c>
    </row>
    <row r="728" spans="7:11">
      <c r="G728" s="61">
        <v>12.23835648543</v>
      </c>
      <c r="H728" s="61">
        <v>0.60806869470299996</v>
      </c>
      <c r="J728" s="61">
        <v>10.20832515881</v>
      </c>
      <c r="K728" s="61">
        <v>0.2778041188764</v>
      </c>
    </row>
    <row r="729" spans="7:11">
      <c r="G729" s="61">
        <v>12.23959562778</v>
      </c>
      <c r="H729" s="61">
        <v>0.60597265670050005</v>
      </c>
      <c r="J729" s="61">
        <v>10.21133245451</v>
      </c>
      <c r="K729" s="61">
        <v>0.27985359335139998</v>
      </c>
    </row>
    <row r="730" spans="7:11">
      <c r="G730" s="61">
        <v>12.28392640365</v>
      </c>
      <c r="H730" s="61">
        <v>0.50603579115770003</v>
      </c>
      <c r="J730" s="61">
        <v>10.21262114246</v>
      </c>
      <c r="K730" s="61">
        <v>0.2805731300355</v>
      </c>
    </row>
    <row r="731" spans="7:11">
      <c r="G731" s="61">
        <v>12.284307741899999</v>
      </c>
      <c r="H731" s="61">
        <v>0.510922119098</v>
      </c>
      <c r="J731" s="61">
        <v>10.215637713670001</v>
      </c>
      <c r="K731" s="61">
        <v>0.28249002749230001</v>
      </c>
    </row>
    <row r="732" spans="7:11">
      <c r="G732" s="61">
        <v>12.28509833244</v>
      </c>
      <c r="H732" s="61">
        <v>0.51806221291010002</v>
      </c>
      <c r="J732" s="61">
        <v>10.21722958316</v>
      </c>
      <c r="K732" s="61">
        <v>0.28372672140779998</v>
      </c>
    </row>
    <row r="733" spans="7:11">
      <c r="G733" s="61">
        <v>12.28594399352</v>
      </c>
      <c r="H733" s="61">
        <v>0.52301068404520001</v>
      </c>
      <c r="J733" s="61">
        <v>10.219775326480001</v>
      </c>
      <c r="K733" s="61">
        <v>0.2853834917336</v>
      </c>
    </row>
    <row r="734" spans="7:11">
      <c r="G734" s="61">
        <v>12.286623452500001</v>
      </c>
      <c r="H734" s="61">
        <v>0.52688489230970004</v>
      </c>
      <c r="J734" s="61">
        <v>10.223440673540001</v>
      </c>
      <c r="K734" s="61">
        <v>0.2877994512498</v>
      </c>
    </row>
    <row r="735" spans="7:11">
      <c r="G735" s="61">
        <v>12.28756135753</v>
      </c>
      <c r="H735" s="61">
        <v>0.53194889728549999</v>
      </c>
      <c r="J735" s="61">
        <v>10.227100685370001</v>
      </c>
      <c r="K735" s="61">
        <v>0.29021295697779997</v>
      </c>
    </row>
    <row r="736" spans="7:11">
      <c r="G736" s="61">
        <v>12.288458640030001</v>
      </c>
      <c r="H736" s="61">
        <v>0.53629019493740004</v>
      </c>
      <c r="J736" s="61">
        <v>10.22954273983</v>
      </c>
      <c r="K736" s="61">
        <v>0.29199969735769998</v>
      </c>
    </row>
    <row r="737" spans="7:11">
      <c r="G737" s="61">
        <v>12.28933003849</v>
      </c>
      <c r="H737" s="61">
        <v>0.54011845027310001</v>
      </c>
      <c r="J737" s="61">
        <v>10.2320438864</v>
      </c>
      <c r="K737" s="61">
        <v>0.29378963223650001</v>
      </c>
    </row>
    <row r="738" spans="7:11">
      <c r="G738" s="61">
        <v>12.2904450187</v>
      </c>
      <c r="H738" s="61">
        <v>0.54555539266730002</v>
      </c>
      <c r="J738" s="61">
        <v>10.23535729516</v>
      </c>
      <c r="K738" s="61">
        <v>0.29565494814819998</v>
      </c>
    </row>
    <row r="739" spans="7:11">
      <c r="G739" s="61">
        <v>12.29146841769</v>
      </c>
      <c r="H739" s="61">
        <v>0.55185588340439995</v>
      </c>
      <c r="J739" s="61">
        <v>10.23750484906</v>
      </c>
      <c r="K739" s="61">
        <v>0.29643161154730002</v>
      </c>
    </row>
    <row r="740" spans="7:11">
      <c r="G740" s="61">
        <v>12.29193524685</v>
      </c>
      <c r="H740" s="61">
        <v>0.55521323361609998</v>
      </c>
      <c r="J740" s="61">
        <v>10.238795670169999</v>
      </c>
      <c r="K740" s="61">
        <v>0.29744653025779999</v>
      </c>
    </row>
    <row r="741" spans="7:11">
      <c r="G741" s="61">
        <v>12.302143171419999</v>
      </c>
      <c r="H741" s="61">
        <v>0.6624707297229</v>
      </c>
      <c r="J741" s="61">
        <v>10.24150684654</v>
      </c>
      <c r="K741" s="61">
        <v>0.29771609646960001</v>
      </c>
    </row>
    <row r="742" spans="7:11">
      <c r="G742" s="61">
        <v>12.30262987617</v>
      </c>
      <c r="H742" s="61">
        <v>0.66610140151529995</v>
      </c>
      <c r="J742" s="61">
        <v>10.244852240369999</v>
      </c>
      <c r="K742" s="61">
        <v>0.29843021840020001</v>
      </c>
    </row>
    <row r="743" spans="7:11">
      <c r="G743" s="61">
        <v>12.304277452359999</v>
      </c>
      <c r="H743" s="61">
        <v>0.67829890893510003</v>
      </c>
      <c r="J743" s="61">
        <v>10.24941772719</v>
      </c>
      <c r="K743" s="61">
        <v>0.29882339891839999</v>
      </c>
    </row>
    <row r="744" spans="7:11">
      <c r="G744" s="61">
        <v>12.304765981959999</v>
      </c>
      <c r="H744" s="61">
        <v>0.68249193261149999</v>
      </c>
      <c r="J744" s="61">
        <v>10.25132726637</v>
      </c>
      <c r="K744" s="61">
        <v>0.30044163996489998</v>
      </c>
    </row>
    <row r="745" spans="7:11">
      <c r="G745" s="61">
        <v>12.30530151762</v>
      </c>
      <c r="H745" s="61">
        <v>0.68664663681149996</v>
      </c>
      <c r="J745" s="61">
        <v>10.254856328580001</v>
      </c>
      <c r="K745" s="61">
        <v>0.30008879751790002</v>
      </c>
    </row>
    <row r="746" spans="7:11">
      <c r="G746" s="61">
        <v>12.305754733940001</v>
      </c>
      <c r="H746" s="61">
        <v>0.69017409380549999</v>
      </c>
      <c r="J746" s="61">
        <v>10.25812526488</v>
      </c>
      <c r="K746" s="61">
        <v>0.2990775733271</v>
      </c>
    </row>
    <row r="747" spans="7:11">
      <c r="G747" s="61">
        <v>12.306233659569999</v>
      </c>
      <c r="H747" s="61">
        <v>0.69413233182919998</v>
      </c>
      <c r="J747" s="61">
        <v>10.26111350301</v>
      </c>
      <c r="K747" s="61">
        <v>0.29781162026210001</v>
      </c>
    </row>
    <row r="748" spans="7:11">
      <c r="G748" s="61">
        <v>12.30801907054</v>
      </c>
      <c r="H748" s="61">
        <v>0.70743278118709996</v>
      </c>
      <c r="J748" s="61">
        <v>10.263887990380001</v>
      </c>
      <c r="K748" s="61">
        <v>0.29604715301099999</v>
      </c>
    </row>
    <row r="749" spans="7:11">
      <c r="G749" s="61">
        <v>12.30864164314</v>
      </c>
      <c r="H749" s="61">
        <v>0.71103420983190002</v>
      </c>
      <c r="J749" s="61">
        <v>10.26459429818</v>
      </c>
      <c r="K749" s="61">
        <v>0.29573718501430002</v>
      </c>
    </row>
    <row r="750" spans="7:11">
      <c r="G750" s="61">
        <v>12.309270766679999</v>
      </c>
      <c r="H750" s="61">
        <v>0.7151218881443</v>
      </c>
      <c r="J750" s="61">
        <v>10.267242899259999</v>
      </c>
      <c r="K750" s="61">
        <v>0.294636659046</v>
      </c>
    </row>
    <row r="751" spans="7:11">
      <c r="G751" s="61">
        <v>12.310411983650001</v>
      </c>
      <c r="H751" s="61">
        <v>0.72489325928610004</v>
      </c>
      <c r="J751" s="61">
        <v>10.27011784674</v>
      </c>
      <c r="K751" s="61">
        <v>0.29328475646070001</v>
      </c>
    </row>
    <row r="752" spans="7:11">
      <c r="G752" s="61">
        <v>12.31122347795</v>
      </c>
      <c r="H752" s="61">
        <v>0.73230809392509999</v>
      </c>
      <c r="J752" s="61">
        <v>10.27313332586</v>
      </c>
      <c r="K752" s="61">
        <v>0.29194935878610001</v>
      </c>
    </row>
    <row r="753" spans="7:11">
      <c r="G753" s="61">
        <v>12.31173025817</v>
      </c>
      <c r="H753" s="61">
        <v>0.73640946896729997</v>
      </c>
      <c r="J753" s="61">
        <v>10.27432399404</v>
      </c>
      <c r="K753" s="61">
        <v>0.29130000247569998</v>
      </c>
    </row>
    <row r="754" spans="7:11">
      <c r="G754" s="61">
        <v>12.320907688</v>
      </c>
      <c r="H754" s="61">
        <v>0.83078648491030005</v>
      </c>
      <c r="J754" s="61">
        <v>10.277291989509999</v>
      </c>
      <c r="K754" s="61">
        <v>0.28969592761169999</v>
      </c>
    </row>
    <row r="755" spans="7:11">
      <c r="G755" s="61">
        <v>12.322199659560001</v>
      </c>
      <c r="H755" s="61">
        <v>0.84621624987040001</v>
      </c>
      <c r="J755" s="61">
        <v>10.280231332310001</v>
      </c>
      <c r="K755" s="61">
        <v>0.288024648228</v>
      </c>
    </row>
    <row r="756" spans="7:11">
      <c r="G756" s="61">
        <v>12.32279449034</v>
      </c>
      <c r="H756" s="61">
        <v>0.8536139590031</v>
      </c>
      <c r="J756" s="61">
        <v>10.28367651252</v>
      </c>
      <c r="K756" s="61">
        <v>0.28621111327569998</v>
      </c>
    </row>
    <row r="757" spans="7:11">
      <c r="G757" s="61">
        <v>12.323553605720001</v>
      </c>
      <c r="H757" s="61">
        <v>0.86547310455860005</v>
      </c>
      <c r="J757" s="61">
        <v>10.283768789150001</v>
      </c>
      <c r="K757" s="61">
        <v>0.28619632763140002</v>
      </c>
    </row>
    <row r="758" spans="7:11">
      <c r="G758" s="61">
        <v>12.323907429429999</v>
      </c>
      <c r="H758" s="61">
        <v>0.86994087211799997</v>
      </c>
      <c r="J758" s="61">
        <v>10.285538642440001</v>
      </c>
      <c r="K758" s="61">
        <v>0.2852096494975</v>
      </c>
    </row>
    <row r="759" spans="7:11">
      <c r="G759" s="61">
        <v>12.32494956161</v>
      </c>
      <c r="H759" s="61">
        <v>0.88074856946260005</v>
      </c>
      <c r="J759" s="61">
        <v>10.28872865762</v>
      </c>
      <c r="K759" s="61">
        <v>0.28375345714580003</v>
      </c>
    </row>
    <row r="760" spans="7:11">
      <c r="G760" s="61">
        <v>12.326105421159999</v>
      </c>
      <c r="H760" s="61">
        <v>0.88658935838929998</v>
      </c>
      <c r="J760" s="61">
        <v>10.292453897850001</v>
      </c>
      <c r="K760" s="61">
        <v>0.28195661658870003</v>
      </c>
    </row>
    <row r="761" spans="7:11">
      <c r="G761" s="61">
        <v>12.327146678369999</v>
      </c>
      <c r="H761" s="61">
        <v>0.89269674270629995</v>
      </c>
      <c r="J761" s="61">
        <v>10.296971188840001</v>
      </c>
      <c r="K761" s="61">
        <v>0.2797439265578</v>
      </c>
    </row>
    <row r="762" spans="7:11">
      <c r="G762" s="61">
        <v>12.32773702371</v>
      </c>
      <c r="H762" s="61">
        <v>0.89720176698880005</v>
      </c>
      <c r="J762" s="61">
        <v>10.29996997778</v>
      </c>
      <c r="K762" s="61">
        <v>0.27829693713120002</v>
      </c>
    </row>
    <row r="763" spans="7:11">
      <c r="G763" s="61">
        <v>12.3281565322</v>
      </c>
      <c r="H763" s="61">
        <v>0.90116032796440004</v>
      </c>
      <c r="J763" s="61">
        <v>10.303846453129999</v>
      </c>
      <c r="K763" s="61">
        <v>0.27629819099879999</v>
      </c>
    </row>
    <row r="764" spans="7:11">
      <c r="G764" s="61">
        <v>12.328903270030001</v>
      </c>
      <c r="H764" s="61">
        <v>0.91116690668050004</v>
      </c>
      <c r="J764" s="61">
        <v>10.30728014422</v>
      </c>
      <c r="K764" s="61">
        <v>0.2744864138659</v>
      </c>
    </row>
    <row r="765" spans="7:11">
      <c r="G765" s="61">
        <v>12.32903379027</v>
      </c>
      <c r="H765" s="61">
        <v>0.91540651596830003</v>
      </c>
      <c r="J765" s="61">
        <v>10.3074519649</v>
      </c>
      <c r="K765" s="61">
        <v>0.27443968005359998</v>
      </c>
    </row>
    <row r="766" spans="7:11">
      <c r="G766" s="61">
        <v>12.339020089910001</v>
      </c>
      <c r="H766" s="61">
        <v>1.007958300634</v>
      </c>
      <c r="J766" s="61">
        <v>10.30867502349</v>
      </c>
      <c r="K766" s="61">
        <v>0.27391038571639997</v>
      </c>
    </row>
    <row r="767" spans="7:11">
      <c r="G767" s="61">
        <v>12.33987830843</v>
      </c>
      <c r="H767" s="61">
        <v>1.01193398034</v>
      </c>
      <c r="J767" s="61">
        <v>10.311103633129999</v>
      </c>
      <c r="K767" s="61">
        <v>0.27252874533799998</v>
      </c>
    </row>
    <row r="768" spans="7:11">
      <c r="G768" s="61">
        <v>12.340637935709999</v>
      </c>
      <c r="H768" s="61">
        <v>1.01573662342</v>
      </c>
      <c r="J768" s="61">
        <v>10.31388936596</v>
      </c>
      <c r="K768" s="61">
        <v>0.27109575564310001</v>
      </c>
    </row>
    <row r="769" spans="7:11">
      <c r="G769" s="61">
        <v>12.34129190951</v>
      </c>
      <c r="H769" s="61">
        <v>1.0199974435070001</v>
      </c>
      <c r="J769" s="61">
        <v>10.31793662524</v>
      </c>
      <c r="K769" s="61">
        <v>0.26921448561720002</v>
      </c>
    </row>
    <row r="770" spans="7:11">
      <c r="G770" s="61">
        <v>12.341805694630001</v>
      </c>
      <c r="H770" s="61">
        <v>1.0234196684270001</v>
      </c>
      <c r="J770" s="61">
        <v>10.32069122985</v>
      </c>
      <c r="K770" s="61">
        <v>0.26793843342610002</v>
      </c>
    </row>
    <row r="771" spans="7:11">
      <c r="G771" s="61">
        <v>12.3422269183</v>
      </c>
      <c r="H771" s="61">
        <v>1.0292261038370001</v>
      </c>
      <c r="J771" s="61">
        <v>10.32225994929</v>
      </c>
      <c r="K771" s="61">
        <v>0.26728589679539999</v>
      </c>
    </row>
    <row r="772" spans="7:11">
      <c r="G772" s="61">
        <v>12.34251250841</v>
      </c>
      <c r="H772" s="61">
        <v>1.033471153534</v>
      </c>
      <c r="J772" s="61">
        <v>10.327335810519999</v>
      </c>
      <c r="K772" s="61">
        <v>0.264845172849</v>
      </c>
    </row>
    <row r="773" spans="7:11">
      <c r="G773" s="61">
        <v>12.34269780358</v>
      </c>
      <c r="H773" s="61">
        <v>1.0370099660500001</v>
      </c>
      <c r="J773" s="61">
        <v>10.330647580759999</v>
      </c>
      <c r="K773" s="61">
        <v>0.26323854458450002</v>
      </c>
    </row>
    <row r="774" spans="7:11">
      <c r="G774" s="61">
        <v>12.34271676751</v>
      </c>
      <c r="H774" s="61">
        <v>1.037009998584</v>
      </c>
      <c r="J774" s="61">
        <v>10.330901862339999</v>
      </c>
      <c r="K774" s="61">
        <v>0.26313247036600002</v>
      </c>
    </row>
    <row r="775" spans="7:11">
      <c r="G775" s="61">
        <v>12.34336442158</v>
      </c>
      <c r="H775" s="61">
        <v>1.0424830320330001</v>
      </c>
      <c r="J775" s="61">
        <v>10.33439061709</v>
      </c>
      <c r="K775" s="61">
        <v>0.26119254434880002</v>
      </c>
    </row>
    <row r="776" spans="7:11">
      <c r="G776" s="61">
        <v>12.344205809949999</v>
      </c>
      <c r="H776" s="61">
        <v>1.049237214166</v>
      </c>
      <c r="J776" s="61">
        <v>10.33728775194</v>
      </c>
      <c r="K776" s="61">
        <v>0.25953883352430002</v>
      </c>
    </row>
    <row r="777" spans="7:11">
      <c r="G777" s="61">
        <v>12.344802685419999</v>
      </c>
      <c r="H777" s="61">
        <v>1.0542425694340001</v>
      </c>
      <c r="J777" s="61">
        <v>10.337384723750001</v>
      </c>
      <c r="K777" s="61">
        <v>0.25948008498519998</v>
      </c>
    </row>
    <row r="778" spans="7:11">
      <c r="G778" s="61">
        <v>12.34527137497</v>
      </c>
      <c r="H778" s="61">
        <v>1.0586129528220001</v>
      </c>
      <c r="J778" s="61">
        <v>10.340236190060001</v>
      </c>
      <c r="K778" s="61">
        <v>0.25773192697640002</v>
      </c>
    </row>
    <row r="779" spans="7:11">
      <c r="G779" s="61">
        <v>12.34573783317</v>
      </c>
      <c r="H779" s="61">
        <v>1.0632901992279999</v>
      </c>
      <c r="J779" s="61">
        <v>10.34183822182</v>
      </c>
      <c r="K779" s="61">
        <v>0.2571365707721</v>
      </c>
    </row>
    <row r="780" spans="7:11">
      <c r="G780" s="61">
        <v>12.34627626008</v>
      </c>
      <c r="H780" s="61">
        <v>1.0688993079860001</v>
      </c>
      <c r="J780" s="61">
        <v>10.34359929403</v>
      </c>
      <c r="K780" s="61">
        <v>0.25633742010389998</v>
      </c>
    </row>
    <row r="781" spans="7:11">
      <c r="G781" s="61">
        <v>12.347411890649999</v>
      </c>
      <c r="H781" s="61">
        <v>1.0805985923470001</v>
      </c>
      <c r="J781" s="61">
        <v>10.34643879978</v>
      </c>
      <c r="K781" s="61">
        <v>0.25528598096799998</v>
      </c>
    </row>
    <row r="782" spans="7:11">
      <c r="G782" s="61">
        <v>12.34815381964</v>
      </c>
      <c r="H782" s="61">
        <v>1.086570372435</v>
      </c>
      <c r="J782" s="61">
        <v>10.349602548149999</v>
      </c>
      <c r="K782" s="61">
        <v>0.25452681253640003</v>
      </c>
    </row>
    <row r="783" spans="7:11">
      <c r="G783" s="61">
        <v>12.348168407279999</v>
      </c>
      <c r="H783" s="61">
        <v>1.0865703974609999</v>
      </c>
      <c r="J783" s="61">
        <v>10.35287573492</v>
      </c>
      <c r="K783" s="61">
        <v>0.25408952384799999</v>
      </c>
    </row>
    <row r="784" spans="7:11">
      <c r="G784" s="61">
        <v>12.348725641110001</v>
      </c>
      <c r="H784" s="61">
        <v>1.090190390783</v>
      </c>
      <c r="J784" s="61">
        <v>10.3577978019</v>
      </c>
      <c r="K784" s="61">
        <v>0.25475692842710002</v>
      </c>
    </row>
    <row r="785" spans="7:11">
      <c r="G785" s="61">
        <v>12.34899341801</v>
      </c>
      <c r="H785" s="61">
        <v>1.091826956897</v>
      </c>
      <c r="J785" s="61">
        <v>10.362139838359999</v>
      </c>
      <c r="K785" s="61">
        <v>0.25607578655050001</v>
      </c>
    </row>
    <row r="786" spans="7:11">
      <c r="G786" s="61">
        <v>12.358247445809999</v>
      </c>
      <c r="H786" s="61">
        <v>1.1868777003419999</v>
      </c>
      <c r="J786" s="61">
        <v>10.365312338220001</v>
      </c>
      <c r="K786" s="61">
        <v>0.25713598843020002</v>
      </c>
    </row>
    <row r="787" spans="7:11">
      <c r="G787" s="61">
        <v>12.358597255379999</v>
      </c>
      <c r="H787" s="61">
        <v>1.190517180142</v>
      </c>
      <c r="J787" s="61">
        <v>10.36555757545</v>
      </c>
      <c r="K787" s="61">
        <v>0.25762414133680001</v>
      </c>
    </row>
    <row r="788" spans="7:11">
      <c r="G788" s="61">
        <v>12.359157342390001</v>
      </c>
      <c r="H788" s="61">
        <v>1.1946714749139999</v>
      </c>
      <c r="J788" s="61">
        <v>10.36939789392</v>
      </c>
      <c r="K788" s="61">
        <v>0.25945122790519998</v>
      </c>
    </row>
    <row r="789" spans="7:11">
      <c r="G789" s="61">
        <v>12.36043947352</v>
      </c>
      <c r="H789" s="61">
        <v>1.2021339286699999</v>
      </c>
      <c r="J789" s="61">
        <v>10.372236682240001</v>
      </c>
      <c r="K789" s="61">
        <v>0.2608370382338</v>
      </c>
    </row>
    <row r="790" spans="7:11">
      <c r="G790" s="61">
        <v>12.36151066769</v>
      </c>
      <c r="H790" s="61">
        <v>1.2079546769589999</v>
      </c>
      <c r="J790" s="61">
        <v>10.37515646088</v>
      </c>
      <c r="K790" s="61">
        <v>0.26220921519930002</v>
      </c>
    </row>
    <row r="791" spans="7:11">
      <c r="G791" s="61">
        <v>12.362401181339999</v>
      </c>
      <c r="H791" s="61">
        <v>1.212808211037</v>
      </c>
      <c r="J791" s="61">
        <v>10.378890374279999</v>
      </c>
      <c r="K791" s="61">
        <v>0.26418678662509998</v>
      </c>
    </row>
    <row r="792" spans="7:11">
      <c r="G792" s="61">
        <v>12.36332746796</v>
      </c>
      <c r="H792" s="61">
        <v>1.220041861556</v>
      </c>
      <c r="J792" s="61">
        <v>10.38251391377</v>
      </c>
      <c r="K792" s="61">
        <v>0.26592259402250001</v>
      </c>
    </row>
    <row r="793" spans="7:11">
      <c r="G793" s="61">
        <v>12.36409329378</v>
      </c>
      <c r="H793" s="61">
        <v>1.224958652078</v>
      </c>
      <c r="J793" s="61">
        <v>10.38590632341</v>
      </c>
      <c r="K793" s="61">
        <v>0.26746507009100001</v>
      </c>
    </row>
    <row r="794" spans="7:11">
      <c r="G794" s="61">
        <v>12.36549556141</v>
      </c>
      <c r="H794" s="61">
        <v>1.232109091099</v>
      </c>
      <c r="J794" s="61">
        <v>10.38860126284</v>
      </c>
      <c r="K794" s="61">
        <v>0.26878569616570003</v>
      </c>
    </row>
    <row r="795" spans="7:11">
      <c r="G795" s="61">
        <v>12.3671268905</v>
      </c>
      <c r="H795" s="61">
        <v>1.2379219935420001</v>
      </c>
      <c r="J795" s="61">
        <v>10.392105015289999</v>
      </c>
      <c r="K795" s="61">
        <v>0.27042063516870002</v>
      </c>
    </row>
    <row r="796" spans="7:11">
      <c r="G796" s="61">
        <v>12.36878966179</v>
      </c>
      <c r="H796" s="61">
        <v>1.242578268348</v>
      </c>
      <c r="J796" s="61">
        <v>10.39606234141</v>
      </c>
      <c r="K796" s="61">
        <v>0.27258210863769999</v>
      </c>
    </row>
    <row r="797" spans="7:11">
      <c r="G797" s="61">
        <v>12.37171554621</v>
      </c>
      <c r="H797" s="61">
        <v>1.2502798608529999</v>
      </c>
      <c r="J797" s="61">
        <v>10.399565226409999</v>
      </c>
      <c r="K797" s="61">
        <v>0.27429800415580002</v>
      </c>
    </row>
    <row r="798" spans="7:11">
      <c r="G798" s="61">
        <v>12.3747668836</v>
      </c>
      <c r="H798" s="61">
        <v>1.2581257761839999</v>
      </c>
      <c r="J798" s="61">
        <v>10.403041087</v>
      </c>
      <c r="K798" s="61">
        <v>0.27601583384950001</v>
      </c>
    </row>
    <row r="799" spans="7:11">
      <c r="G799" s="61">
        <v>12.3747668836</v>
      </c>
      <c r="H799" s="61">
        <v>1.2581257761839999</v>
      </c>
      <c r="J799" s="61">
        <v>10.40507244862</v>
      </c>
      <c r="K799" s="61">
        <v>0.27670605505399998</v>
      </c>
    </row>
    <row r="800" spans="7:11">
      <c r="G800" s="61">
        <v>12.375089618000001</v>
      </c>
      <c r="H800" s="61">
        <v>1.3487848877149999</v>
      </c>
      <c r="J800" s="61">
        <v>10.40893646774</v>
      </c>
      <c r="K800" s="61">
        <v>0.27891905199099998</v>
      </c>
    </row>
    <row r="801" spans="7:11">
      <c r="G801" s="61">
        <v>12.37592201072</v>
      </c>
      <c r="H801" s="61">
        <v>1.345342008759</v>
      </c>
      <c r="J801" s="61">
        <v>10.412559430769999</v>
      </c>
      <c r="K801" s="61">
        <v>0.28067843938010001</v>
      </c>
    </row>
    <row r="802" spans="7:11">
      <c r="G802" s="61">
        <v>12.377028172839999</v>
      </c>
      <c r="H802" s="61">
        <v>1.340252811577</v>
      </c>
      <c r="J802" s="61">
        <v>10.415817988060001</v>
      </c>
      <c r="K802" s="61">
        <v>0.28226408966720001</v>
      </c>
    </row>
    <row r="803" spans="7:11">
      <c r="G803" s="61">
        <v>12.37777321524</v>
      </c>
      <c r="H803" s="61">
        <v>1.3364506283749999</v>
      </c>
      <c r="J803" s="61">
        <v>10.418514720839999</v>
      </c>
      <c r="K803" s="61">
        <v>0.28355636850889998</v>
      </c>
    </row>
    <row r="804" spans="7:11">
      <c r="G804" s="61">
        <v>12.37872921152</v>
      </c>
      <c r="H804" s="61">
        <v>1.3315428013470001</v>
      </c>
      <c r="J804" s="61">
        <v>10.4218576798</v>
      </c>
      <c r="K804" s="61">
        <v>0.28509693206510001</v>
      </c>
    </row>
    <row r="805" spans="7:11">
      <c r="G805" s="61">
        <v>12.37951177904</v>
      </c>
      <c r="H805" s="61">
        <v>1.327708149155</v>
      </c>
      <c r="J805" s="61">
        <v>10.42488198156</v>
      </c>
      <c r="K805" s="61">
        <v>0.28646194175900003</v>
      </c>
    </row>
    <row r="806" spans="7:11">
      <c r="G806" s="61">
        <v>12.380180943319999</v>
      </c>
      <c r="H806" s="61">
        <v>1.324322204023</v>
      </c>
      <c r="J806" s="61">
        <v>10.42890316105</v>
      </c>
      <c r="K806" s="61">
        <v>0.2882469872349</v>
      </c>
    </row>
    <row r="807" spans="7:11">
      <c r="G807" s="61">
        <v>12.38148909091</v>
      </c>
      <c r="H807" s="61">
        <v>1.2802321640459999</v>
      </c>
      <c r="J807" s="61">
        <v>10.433254946830001</v>
      </c>
      <c r="K807" s="61">
        <v>0.2903198870325</v>
      </c>
    </row>
    <row r="808" spans="7:11">
      <c r="G808" s="61">
        <v>12.38148909091</v>
      </c>
      <c r="H808" s="61">
        <v>1.2802321640459999</v>
      </c>
      <c r="J808" s="61">
        <v>10.436920793460001</v>
      </c>
      <c r="K808" s="61">
        <v>0.29226160974199999</v>
      </c>
    </row>
    <row r="809" spans="7:11">
      <c r="G809" s="61">
        <v>12.381594765739999</v>
      </c>
      <c r="H809" s="61">
        <v>1.3167471845180001</v>
      </c>
      <c r="J809" s="61">
        <v>10.440562245180001</v>
      </c>
      <c r="K809" s="61">
        <v>0.29400263749310002</v>
      </c>
    </row>
    <row r="810" spans="7:11">
      <c r="G810" s="61">
        <v>12.381727969310001</v>
      </c>
      <c r="H810" s="61">
        <v>1.2813020329210001</v>
      </c>
      <c r="J810" s="61">
        <v>10.443978315580001</v>
      </c>
      <c r="K810" s="61">
        <v>0.29549683805679999</v>
      </c>
    </row>
    <row r="811" spans="7:11">
      <c r="G811" s="61">
        <v>12.382365819549999</v>
      </c>
      <c r="H811" s="61">
        <v>1.284932104361</v>
      </c>
      <c r="J811" s="61">
        <v>10.447368609410001</v>
      </c>
      <c r="K811" s="61">
        <v>0.29709253289979998</v>
      </c>
    </row>
    <row r="812" spans="7:11">
      <c r="G812" s="61">
        <v>12.38266168897</v>
      </c>
      <c r="H812" s="61">
        <v>1.310508906823</v>
      </c>
      <c r="J812" s="61">
        <v>10.449919518550001</v>
      </c>
      <c r="K812" s="61">
        <v>0.29814380842150001</v>
      </c>
    </row>
    <row r="813" spans="7:11">
      <c r="G813" s="61">
        <v>12.38289595576</v>
      </c>
      <c r="H813" s="61">
        <v>1.2892749596649999</v>
      </c>
      <c r="J813" s="61">
        <v>10.45408841882</v>
      </c>
      <c r="K813" s="61">
        <v>0.30034837860090002</v>
      </c>
    </row>
    <row r="814" spans="7:11">
      <c r="G814" s="61">
        <v>12.383337471600001</v>
      </c>
      <c r="H814" s="61">
        <v>1.2930884323359999</v>
      </c>
      <c r="J814" s="61">
        <v>10.45478966106</v>
      </c>
      <c r="K814" s="61">
        <v>0.30108018486440002</v>
      </c>
    </row>
    <row r="815" spans="7:11">
      <c r="G815" s="61">
        <v>12.383543972469999</v>
      </c>
      <c r="H815" s="61">
        <v>1.303136847537</v>
      </c>
      <c r="J815" s="61">
        <v>10.457991010680001</v>
      </c>
      <c r="K815" s="61">
        <v>0.30289366570319998</v>
      </c>
    </row>
    <row r="816" spans="7:11">
      <c r="G816" s="61">
        <v>12.38369158481</v>
      </c>
      <c r="H816" s="61">
        <v>1.298476724508</v>
      </c>
      <c r="J816" s="61">
        <v>10.46058438391</v>
      </c>
      <c r="K816" s="61">
        <v>0.30443237583490002</v>
      </c>
    </row>
    <row r="817" spans="7:11">
      <c r="G817" s="61">
        <v>12.4034492798</v>
      </c>
      <c r="H817" s="61">
        <v>1.1647090759750001</v>
      </c>
      <c r="J817" s="61">
        <v>10.46355936872</v>
      </c>
      <c r="K817" s="61">
        <v>0.30641842611190001</v>
      </c>
    </row>
    <row r="818" spans="7:11">
      <c r="G818" s="61">
        <v>12.4041630101</v>
      </c>
      <c r="H818" s="61">
        <v>1.1602575273889999</v>
      </c>
      <c r="J818" s="61">
        <v>10.46670852141</v>
      </c>
      <c r="K818" s="61">
        <v>0.30887531014910002</v>
      </c>
    </row>
    <row r="819" spans="7:11">
      <c r="G819" s="61">
        <v>12.4048843783</v>
      </c>
      <c r="H819" s="61">
        <v>1.1565751765359999</v>
      </c>
      <c r="J819" s="61">
        <v>10.47028051749</v>
      </c>
      <c r="K819" s="61">
        <v>0.31189594279279997</v>
      </c>
    </row>
    <row r="820" spans="7:11">
      <c r="G820" s="61">
        <v>12.40623693867</v>
      </c>
      <c r="H820" s="61">
        <v>1.1497848205529999</v>
      </c>
      <c r="J820" s="61">
        <v>10.47436372058</v>
      </c>
      <c r="K820" s="61">
        <v>0.31543739553119998</v>
      </c>
    </row>
    <row r="821" spans="7:11">
      <c r="G821" s="61">
        <v>12.40771192067</v>
      </c>
      <c r="H821" s="61">
        <v>1.1423500891030001</v>
      </c>
      <c r="J821" s="61">
        <v>10.475039421150001</v>
      </c>
      <c r="K821" s="61">
        <v>0.31607336917939999</v>
      </c>
    </row>
    <row r="822" spans="7:11">
      <c r="G822" s="61">
        <v>12.408494552460001</v>
      </c>
      <c r="H822" s="61">
        <v>1.1380321041120001</v>
      </c>
      <c r="J822" s="61">
        <v>10.476840807629999</v>
      </c>
      <c r="K822" s="61">
        <v>0.31770355088789998</v>
      </c>
    </row>
    <row r="823" spans="7:11">
      <c r="G823" s="61">
        <v>12.409218443369999</v>
      </c>
      <c r="H823" s="61">
        <v>1.1324615747669999</v>
      </c>
      <c r="J823" s="61">
        <v>10.47960568119</v>
      </c>
      <c r="K823" s="61">
        <v>0.32006018625880001</v>
      </c>
    </row>
    <row r="824" spans="7:11">
      <c r="G824" s="61">
        <v>12.40971181476</v>
      </c>
      <c r="H824" s="61">
        <v>1.1272655303350001</v>
      </c>
      <c r="J824" s="61">
        <v>10.48403879966</v>
      </c>
      <c r="K824" s="61">
        <v>0.32455212578819997</v>
      </c>
    </row>
    <row r="825" spans="7:11">
      <c r="G825" s="61">
        <v>12.41060477542</v>
      </c>
      <c r="H825" s="61">
        <v>1.1200827349039999</v>
      </c>
      <c r="J825" s="61">
        <v>10.48782294141</v>
      </c>
      <c r="K825" s="61">
        <v>0.32827883019109999</v>
      </c>
    </row>
    <row r="826" spans="7:11">
      <c r="G826" s="61">
        <v>12.41171237248</v>
      </c>
      <c r="H826" s="61">
        <v>1.1126886826510001</v>
      </c>
      <c r="J826" s="61">
        <v>10.49028144977</v>
      </c>
      <c r="K826" s="61">
        <v>0.3305758360712</v>
      </c>
    </row>
    <row r="827" spans="7:11">
      <c r="G827" s="61">
        <v>12.412260186919999</v>
      </c>
      <c r="H827" s="61">
        <v>1.108933863579</v>
      </c>
      <c r="J827" s="61">
        <v>10.496013946970001</v>
      </c>
      <c r="K827" s="61">
        <v>0.33580838482949998</v>
      </c>
    </row>
    <row r="828" spans="7:11">
      <c r="G828" s="61">
        <v>12.4128030158</v>
      </c>
      <c r="H828" s="61">
        <v>1.1044252928360001</v>
      </c>
      <c r="J828" s="61">
        <v>10.49990411848</v>
      </c>
      <c r="K828" s="61">
        <v>0.33954310660890002</v>
      </c>
    </row>
    <row r="829" spans="7:11">
      <c r="G829" s="61">
        <v>12.41324438643</v>
      </c>
      <c r="H829" s="61">
        <v>1.100577299425</v>
      </c>
      <c r="J829" s="61">
        <v>10.502095026699999</v>
      </c>
      <c r="K829" s="61">
        <v>0.34176920131290001</v>
      </c>
    </row>
    <row r="830" spans="7:11">
      <c r="G830" s="61">
        <v>12.413698149049999</v>
      </c>
      <c r="H830" s="61">
        <v>1.095695075706</v>
      </c>
      <c r="J830" s="61">
        <v>10.50435037814</v>
      </c>
      <c r="K830" s="61">
        <v>0.34406708979930001</v>
      </c>
    </row>
    <row r="831" spans="7:11">
      <c r="G831" s="61">
        <v>12.414055568589999</v>
      </c>
      <c r="H831" s="61">
        <v>1.089733964548</v>
      </c>
      <c r="J831" s="61">
        <v>10.506796119640001</v>
      </c>
      <c r="K831" s="61">
        <v>0.3463397978901</v>
      </c>
    </row>
    <row r="832" spans="7:11">
      <c r="G832" s="61">
        <v>12.45352554436</v>
      </c>
      <c r="H832" s="61">
        <v>0.82520698790409996</v>
      </c>
      <c r="J832" s="61">
        <v>10.513047409009999</v>
      </c>
      <c r="K832" s="61">
        <v>0.3521280620635</v>
      </c>
    </row>
    <row r="833" spans="7:11">
      <c r="G833" s="61">
        <v>12.45673893235</v>
      </c>
      <c r="H833" s="61">
        <v>0.80844366362740006</v>
      </c>
      <c r="J833" s="61">
        <v>10.51750432563</v>
      </c>
      <c r="K833" s="61">
        <v>0.35637605320459997</v>
      </c>
    </row>
    <row r="834" spans="7:11">
      <c r="G834" s="61">
        <v>12.45734597597</v>
      </c>
      <c r="H834" s="61">
        <v>0.8046599861364</v>
      </c>
      <c r="J834" s="61">
        <v>10.52115635078</v>
      </c>
      <c r="K834" s="61">
        <v>0.3600014825742</v>
      </c>
    </row>
    <row r="835" spans="7:11">
      <c r="G835" s="61">
        <v>12.458165093890001</v>
      </c>
      <c r="H835" s="61">
        <v>0.79969047971649998</v>
      </c>
      <c r="J835" s="61">
        <v>10.52360209227</v>
      </c>
      <c r="K835" s="61">
        <v>0.362274190665</v>
      </c>
    </row>
    <row r="836" spans="7:11">
      <c r="G836" s="61">
        <v>12.459660555099999</v>
      </c>
      <c r="H836" s="61">
        <v>0.78995871300120002</v>
      </c>
      <c r="J836" s="61">
        <v>10.529853381640001</v>
      </c>
      <c r="K836" s="61">
        <v>0.3680624548384</v>
      </c>
    </row>
    <row r="837" spans="7:11">
      <c r="G837" s="61">
        <v>12.46064175958</v>
      </c>
      <c r="H837" s="61">
        <v>0.78439033451960005</v>
      </c>
      <c r="J837" s="61">
        <v>10.534310298259999</v>
      </c>
      <c r="K837" s="61">
        <v>0.37231044597950003</v>
      </c>
    </row>
    <row r="838" spans="7:11">
      <c r="G838" s="61">
        <v>12.46140827889</v>
      </c>
      <c r="H838" s="61">
        <v>0.77967344691850005</v>
      </c>
      <c r="J838" s="61">
        <v>10.537962323409999</v>
      </c>
      <c r="K838" s="61">
        <v>0.3759358753491</v>
      </c>
    </row>
    <row r="839" spans="7:11">
      <c r="G839" s="61">
        <v>12.46190955879</v>
      </c>
      <c r="H839" s="61">
        <v>0.77615928458079997</v>
      </c>
      <c r="J839" s="61">
        <v>10.540408064899999</v>
      </c>
      <c r="K839" s="61">
        <v>0.37820858343989999</v>
      </c>
    </row>
    <row r="840" spans="7:11">
      <c r="G840" s="61">
        <v>12.46271642084</v>
      </c>
      <c r="H840" s="61">
        <v>0.76944444366359999</v>
      </c>
      <c r="J840" s="61">
        <v>10.546659354279999</v>
      </c>
      <c r="K840" s="61">
        <v>0.38399684761320002</v>
      </c>
    </row>
    <row r="841" spans="7:11">
      <c r="G841" s="61">
        <v>12.46400867441</v>
      </c>
      <c r="H841" s="61">
        <v>0.75894848735919995</v>
      </c>
      <c r="J841" s="61">
        <v>10.551116270890001</v>
      </c>
      <c r="K841" s="61">
        <v>0.38824483875440002</v>
      </c>
    </row>
    <row r="842" spans="7:11">
      <c r="G842" s="61">
        <v>12.46462816285</v>
      </c>
      <c r="H842" s="61">
        <v>0.75512726933779994</v>
      </c>
      <c r="J842" s="61">
        <v>10.55364069664</v>
      </c>
      <c r="K842" s="61">
        <v>0.39070759368570002</v>
      </c>
    </row>
    <row r="843" spans="7:11">
      <c r="G843" s="61">
        <v>12.46563026223</v>
      </c>
      <c r="H843" s="61">
        <v>0.74951163950069999</v>
      </c>
      <c r="J843" s="61">
        <v>10.55731111983</v>
      </c>
      <c r="K843" s="61">
        <v>0.39411643928970003</v>
      </c>
    </row>
    <row r="844" spans="7:11">
      <c r="G844" s="61">
        <v>12.466825964990001</v>
      </c>
      <c r="H844" s="61">
        <v>0.74339419184340005</v>
      </c>
      <c r="J844" s="61">
        <v>10.55894130668</v>
      </c>
      <c r="K844" s="61">
        <v>0.39522402725259997</v>
      </c>
    </row>
    <row r="845" spans="7:11">
      <c r="G845" s="61">
        <v>12.46773905075</v>
      </c>
      <c r="H845" s="61">
        <v>0.73929987105109995</v>
      </c>
      <c r="J845" s="61">
        <v>10.56134547746</v>
      </c>
      <c r="K845" s="61">
        <v>0.39777044834609998</v>
      </c>
    </row>
    <row r="846" spans="7:11">
      <c r="G846" s="61">
        <v>12.48534096387</v>
      </c>
      <c r="H846" s="61">
        <v>0.61055775202590001</v>
      </c>
      <c r="J846" s="61">
        <v>10.56290723453</v>
      </c>
      <c r="K846" s="61">
        <v>0.39884906528800002</v>
      </c>
    </row>
    <row r="847" spans="7:11">
      <c r="G847" s="61">
        <v>12.48534369906</v>
      </c>
      <c r="H847" s="61">
        <v>0.61055775671830004</v>
      </c>
      <c r="J847" s="61">
        <v>10.566357192410001</v>
      </c>
      <c r="K847" s="61">
        <v>0.40176126273689999</v>
      </c>
    </row>
    <row r="848" spans="7:11">
      <c r="G848" s="61">
        <v>12.486284734710001</v>
      </c>
      <c r="H848" s="61">
        <v>0.6042617534925</v>
      </c>
      <c r="J848" s="61">
        <v>10.568870765570001</v>
      </c>
      <c r="K848" s="61">
        <v>0.40420066707199998</v>
      </c>
    </row>
    <row r="849" spans="7:11">
      <c r="G849" s="61">
        <v>12.486953511219999</v>
      </c>
      <c r="H849" s="61">
        <v>0.59982958051540003</v>
      </c>
      <c r="J849" s="61">
        <v>10.57259342229</v>
      </c>
      <c r="K849" s="61">
        <v>0.40623337627849998</v>
      </c>
    </row>
    <row r="850" spans="7:11">
      <c r="G850" s="61">
        <v>12.48885388797</v>
      </c>
      <c r="H850" s="61">
        <v>0.5880174909036</v>
      </c>
      <c r="J850" s="61">
        <v>10.576082610929999</v>
      </c>
      <c r="K850" s="61">
        <v>0.4078499029214</v>
      </c>
    </row>
    <row r="851" spans="7:11">
      <c r="G851" s="61">
        <v>12.48898841954</v>
      </c>
      <c r="H851" s="61">
        <v>0.58721669652940001</v>
      </c>
      <c r="J851" s="61">
        <v>10.580681582</v>
      </c>
      <c r="K851" s="61">
        <v>0.40987006146049998</v>
      </c>
    </row>
    <row r="852" spans="7:11">
      <c r="G852" s="61">
        <v>12.489647286529999</v>
      </c>
      <c r="H852" s="61">
        <v>0.58311902251780001</v>
      </c>
      <c r="J852" s="61">
        <v>10.585719675109999</v>
      </c>
      <c r="K852" s="61">
        <v>0.41179977044229998</v>
      </c>
    </row>
    <row r="853" spans="7:11">
      <c r="G853" s="61">
        <v>12.491825889419999</v>
      </c>
      <c r="H853" s="61">
        <v>0.56273215741329996</v>
      </c>
      <c r="J853" s="61">
        <v>10.58615145668</v>
      </c>
      <c r="K853" s="61">
        <v>0.41235979459889999</v>
      </c>
    </row>
    <row r="854" spans="7:11">
      <c r="G854" s="61">
        <v>12.505825553879999</v>
      </c>
      <c r="H854" s="61">
        <v>0.66501261044649995</v>
      </c>
      <c r="J854" s="61">
        <v>10.588852000819999</v>
      </c>
      <c r="K854" s="61">
        <v>0.41358847101930002</v>
      </c>
    </row>
    <row r="855" spans="7:11">
      <c r="G855" s="61">
        <v>12.50641139565</v>
      </c>
      <c r="H855" s="61">
        <v>0.66844502916449999</v>
      </c>
      <c r="J855" s="61">
        <v>10.592210917759999</v>
      </c>
      <c r="K855" s="61">
        <v>0.41504284838630001</v>
      </c>
    </row>
    <row r="856" spans="7:11">
      <c r="G856" s="61">
        <v>12.506832334889999</v>
      </c>
      <c r="H856" s="61">
        <v>0.67308126664479995</v>
      </c>
      <c r="J856" s="61">
        <v>10.59497794286</v>
      </c>
      <c r="K856" s="61">
        <v>0.41629838516329998</v>
      </c>
    </row>
    <row r="857" spans="7:11">
      <c r="G857" s="61">
        <v>12.507301514130001</v>
      </c>
      <c r="H857" s="61">
        <v>0.67907447970349999</v>
      </c>
      <c r="J857" s="61">
        <v>10.59687854923</v>
      </c>
      <c r="K857" s="61">
        <v>0.41718130169590001</v>
      </c>
    </row>
    <row r="858" spans="7:11">
      <c r="G858" s="61">
        <v>12.507931130299999</v>
      </c>
      <c r="H858" s="61">
        <v>0.68564571105979999</v>
      </c>
      <c r="J858" s="61">
        <v>10.60170748216</v>
      </c>
      <c r="K858" s="61">
        <v>0.41966375610470003</v>
      </c>
    </row>
    <row r="859" spans="7:11">
      <c r="G859" s="61">
        <v>12.50847968283</v>
      </c>
      <c r="H859" s="61">
        <v>0.69073874291470005</v>
      </c>
      <c r="J859" s="61">
        <v>10.60334351547</v>
      </c>
      <c r="K859" s="61">
        <v>0.4200491948133</v>
      </c>
    </row>
    <row r="860" spans="7:11">
      <c r="G860" s="61">
        <v>12.509076564740001</v>
      </c>
      <c r="H860" s="61">
        <v>0.6974152325188</v>
      </c>
      <c r="J860" s="61">
        <v>10.60544973503</v>
      </c>
      <c r="K860" s="61">
        <v>0.4214123286325</v>
      </c>
    </row>
    <row r="861" spans="7:11">
      <c r="G861" s="61">
        <v>12.509449357659999</v>
      </c>
      <c r="H861" s="61">
        <v>0.70094685499429998</v>
      </c>
      <c r="J861" s="61">
        <v>10.60906266976</v>
      </c>
      <c r="K861" s="61">
        <v>0.42297895602969998</v>
      </c>
    </row>
    <row r="862" spans="7:11">
      <c r="G862" s="61">
        <v>12.50954410384</v>
      </c>
      <c r="H862" s="61">
        <v>0.70213868211389996</v>
      </c>
      <c r="J862" s="61">
        <v>10.611914701270001</v>
      </c>
      <c r="K862" s="61">
        <v>0.42428022174989999</v>
      </c>
    </row>
    <row r="863" spans="7:11">
      <c r="G863" s="61">
        <v>12.51047319307</v>
      </c>
      <c r="H863" s="61">
        <v>0.71144313271750004</v>
      </c>
      <c r="J863" s="61">
        <v>10.613815307639999</v>
      </c>
      <c r="K863" s="61">
        <v>0.42516313828259999</v>
      </c>
    </row>
    <row r="864" spans="7:11">
      <c r="G864" s="61">
        <v>12.511144527020001</v>
      </c>
      <c r="H864" s="61">
        <v>0.72155159490499998</v>
      </c>
      <c r="J864" s="61">
        <v>10.61658183688</v>
      </c>
      <c r="K864" s="61">
        <v>0.42644882606529999</v>
      </c>
    </row>
    <row r="865" spans="7:11">
      <c r="G865" s="61">
        <v>12.51142188845</v>
      </c>
      <c r="H865" s="61">
        <v>0.72570638839110002</v>
      </c>
      <c r="J865" s="61">
        <v>10.62018305334</v>
      </c>
      <c r="K865" s="61">
        <v>0.4284953085564</v>
      </c>
    </row>
    <row r="866" spans="7:11">
      <c r="G866" s="61">
        <v>12.52102643668</v>
      </c>
      <c r="H866" s="61">
        <v>0.82184200966630006</v>
      </c>
      <c r="J866" s="61">
        <v>10.622888433050001</v>
      </c>
      <c r="K866" s="61">
        <v>0.42937833720559998</v>
      </c>
    </row>
    <row r="867" spans="7:11">
      <c r="G867" s="61">
        <v>12.52173941289</v>
      </c>
      <c r="H867" s="61">
        <v>0.82639537896009996</v>
      </c>
      <c r="J867" s="61">
        <v>10.623249315560001</v>
      </c>
      <c r="K867" s="61">
        <v>0.42988004257419998</v>
      </c>
    </row>
    <row r="868" spans="7:11">
      <c r="G868" s="61">
        <v>12.522506648789999</v>
      </c>
      <c r="H868" s="61">
        <v>0.83149350428169999</v>
      </c>
      <c r="J868" s="61">
        <v>10.62730376102</v>
      </c>
      <c r="K868" s="61">
        <v>0.43171361759470001</v>
      </c>
    </row>
    <row r="869" spans="7:11">
      <c r="G869" s="61">
        <v>12.52328719702</v>
      </c>
      <c r="H869" s="61">
        <v>0.83796693991899995</v>
      </c>
      <c r="J869" s="61">
        <v>10.63178303432</v>
      </c>
      <c r="K869" s="61">
        <v>0.43386381868469998</v>
      </c>
    </row>
    <row r="870" spans="7:11">
      <c r="G870" s="61">
        <v>12.523756452760001</v>
      </c>
      <c r="H870" s="61">
        <v>0.84199499045949999</v>
      </c>
      <c r="J870" s="61">
        <v>10.635951218080001</v>
      </c>
      <c r="K870" s="61">
        <v>0.43573673790509998</v>
      </c>
    </row>
    <row r="871" spans="7:11">
      <c r="G871" s="61">
        <v>12.52430984581</v>
      </c>
      <c r="H871" s="61">
        <v>0.84699214909359999</v>
      </c>
      <c r="J871" s="61">
        <v>10.637446908679999</v>
      </c>
      <c r="K871" s="61">
        <v>0.43688328306860003</v>
      </c>
    </row>
    <row r="872" spans="7:11">
      <c r="G872" s="61">
        <v>12.52513331838</v>
      </c>
      <c r="H872" s="61">
        <v>0.85276991964780002</v>
      </c>
      <c r="J872" s="61">
        <v>10.64081236527</v>
      </c>
      <c r="K872" s="61">
        <v>0.43834726639999999</v>
      </c>
    </row>
    <row r="873" spans="7:11">
      <c r="G873" s="61">
        <v>12.525904957990001</v>
      </c>
      <c r="H873" s="61">
        <v>0.85838014829989995</v>
      </c>
      <c r="J873" s="61">
        <v>10.6445167996</v>
      </c>
      <c r="K873" s="61">
        <v>0.43996854907560001</v>
      </c>
    </row>
    <row r="874" spans="7:11">
      <c r="G874" s="61">
        <v>12.526935034299999</v>
      </c>
      <c r="H874" s="61">
        <v>0.86657900753149997</v>
      </c>
      <c r="J874" s="61">
        <v>10.648608746240001</v>
      </c>
      <c r="K874" s="61">
        <v>0.4416826592427</v>
      </c>
    </row>
    <row r="875" spans="7:11">
      <c r="G875" s="61">
        <v>12.527385440530001</v>
      </c>
      <c r="H875" s="61">
        <v>0.87050310746720005</v>
      </c>
      <c r="J875" s="61">
        <v>10.65210493805</v>
      </c>
      <c r="K875" s="61">
        <v>0.44344172874240001</v>
      </c>
    </row>
    <row r="876" spans="7:11">
      <c r="G876" s="61">
        <v>12.527410429090001</v>
      </c>
      <c r="H876" s="61">
        <v>0.87037704721889997</v>
      </c>
      <c r="J876" s="61">
        <v>10.654306958839999</v>
      </c>
      <c r="K876" s="61">
        <v>0.44476421296980001</v>
      </c>
    </row>
    <row r="877" spans="7:11">
      <c r="G877" s="61">
        <v>12.527934049940001</v>
      </c>
      <c r="H877" s="61">
        <v>0.87506042691069996</v>
      </c>
      <c r="J877" s="61">
        <v>10.65738669093</v>
      </c>
      <c r="K877" s="61">
        <v>0.44637423155040001</v>
      </c>
    </row>
    <row r="878" spans="7:11">
      <c r="G878" s="61">
        <v>12.528458920569999</v>
      </c>
      <c r="H878" s="61">
        <v>0.87967863305079996</v>
      </c>
      <c r="J878" s="61">
        <v>10.66041408525</v>
      </c>
      <c r="K878" s="61">
        <v>0.44800181858670002</v>
      </c>
    </row>
    <row r="879" spans="7:11">
      <c r="G879" s="61">
        <v>12.52883061368</v>
      </c>
      <c r="H879" s="61">
        <v>0.88353009603389998</v>
      </c>
      <c r="J879" s="61">
        <v>10.6632968533</v>
      </c>
      <c r="K879" s="61">
        <v>0.44978724402300002</v>
      </c>
    </row>
    <row r="880" spans="7:11">
      <c r="G880" s="61">
        <v>12.529401924289999</v>
      </c>
      <c r="H880" s="61">
        <v>0.88954528804129995</v>
      </c>
      <c r="J880" s="61">
        <v>10.66641699817</v>
      </c>
      <c r="K880" s="61">
        <v>0.45139942147950002</v>
      </c>
    </row>
    <row r="881" spans="7:11">
      <c r="G881" s="61">
        <v>12.53010817066</v>
      </c>
      <c r="H881" s="61">
        <v>0.89570354618699999</v>
      </c>
      <c r="J881" s="61">
        <v>10.66650748688</v>
      </c>
      <c r="K881" s="61">
        <v>0.45149819750890002</v>
      </c>
    </row>
    <row r="882" spans="7:11">
      <c r="G882" s="61">
        <v>12.538957423399999</v>
      </c>
      <c r="H882" s="61">
        <v>0.99800832328040001</v>
      </c>
      <c r="J882" s="61">
        <v>10.66738877167</v>
      </c>
      <c r="K882" s="61">
        <v>0.45210318979679998</v>
      </c>
    </row>
    <row r="883" spans="7:11">
      <c r="G883" s="61">
        <v>12.53970713743</v>
      </c>
      <c r="H883" s="61">
        <v>1.0020941462440001</v>
      </c>
      <c r="J883" s="61">
        <v>10.66936734249</v>
      </c>
      <c r="K883" s="61">
        <v>0.45445684426069999</v>
      </c>
    </row>
    <row r="884" spans="7:11">
      <c r="G884" s="61">
        <v>12.540422833639999</v>
      </c>
      <c r="H884" s="61">
        <v>1.0064504010169999</v>
      </c>
      <c r="J884" s="61">
        <v>10.671426038450001</v>
      </c>
      <c r="K884" s="61">
        <v>0.45598085759520002</v>
      </c>
    </row>
    <row r="885" spans="7:11">
      <c r="G885" s="61">
        <v>12.54103318366</v>
      </c>
      <c r="H885" s="61">
        <v>1.0106974250880001</v>
      </c>
      <c r="J885" s="61">
        <v>10.67383806454</v>
      </c>
      <c r="K885" s="61">
        <v>0.4587398003525</v>
      </c>
    </row>
    <row r="886" spans="7:11">
      <c r="G886" s="61">
        <v>12.5418296053</v>
      </c>
      <c r="H886" s="61">
        <v>1.0168038282930001</v>
      </c>
      <c r="J886" s="61">
        <v>10.67632878289</v>
      </c>
      <c r="K886" s="61">
        <v>0.46147389024250002</v>
      </c>
    </row>
    <row r="887" spans="7:11">
      <c r="G887" s="61">
        <v>12.54233698526</v>
      </c>
      <c r="H887" s="61">
        <v>1.0211647225989999</v>
      </c>
      <c r="J887" s="61">
        <v>10.67747740021</v>
      </c>
      <c r="K887" s="61">
        <v>0.46297543188489998</v>
      </c>
    </row>
    <row r="888" spans="7:11">
      <c r="G888" s="61">
        <v>12.542727350890001</v>
      </c>
      <c r="H888" s="61">
        <v>1.025284724709</v>
      </c>
      <c r="J888" s="61">
        <v>10.67869790168</v>
      </c>
      <c r="K888" s="61">
        <v>0.46519470517290001</v>
      </c>
    </row>
    <row r="889" spans="7:11">
      <c r="G889" s="61">
        <v>12.54328416756</v>
      </c>
      <c r="H889" s="61">
        <v>1.0309991082000001</v>
      </c>
      <c r="J889" s="61">
        <v>10.680746583259999</v>
      </c>
      <c r="K889" s="61">
        <v>0.46957165744689999</v>
      </c>
    </row>
    <row r="890" spans="7:11">
      <c r="G890" s="61">
        <v>12.54382795131</v>
      </c>
      <c r="H890" s="61">
        <v>1.035851139774</v>
      </c>
      <c r="J890" s="61">
        <v>10.682476782009999</v>
      </c>
      <c r="K890" s="61">
        <v>0.47478856038310002</v>
      </c>
    </row>
    <row r="891" spans="7:11">
      <c r="G891" s="61">
        <v>12.54457250612</v>
      </c>
      <c r="H891" s="61">
        <v>1.041257300529</v>
      </c>
      <c r="J891" s="61">
        <v>10.68268085169</v>
      </c>
      <c r="K891" s="61">
        <v>0.47653968135180003</v>
      </c>
    </row>
    <row r="892" spans="7:11">
      <c r="G892" s="61">
        <v>12.54532910142</v>
      </c>
      <c r="H892" s="61">
        <v>1.0463355968170001</v>
      </c>
      <c r="J892" s="61">
        <v>10.68408562656</v>
      </c>
      <c r="K892" s="61">
        <v>0.4802805482327</v>
      </c>
    </row>
    <row r="893" spans="7:11">
      <c r="G893" s="61">
        <v>12.546178007230001</v>
      </c>
      <c r="H893" s="61">
        <v>1.052830850211</v>
      </c>
      <c r="J893" s="61">
        <v>10.685081851650001</v>
      </c>
      <c r="K893" s="61">
        <v>0.48265346171610002</v>
      </c>
    </row>
    <row r="894" spans="7:11">
      <c r="G894" s="61">
        <v>12.546507126290001</v>
      </c>
      <c r="H894" s="61">
        <v>1.056399931199</v>
      </c>
      <c r="J894" s="61">
        <v>10.68552941147</v>
      </c>
      <c r="K894" s="61">
        <v>0.48572998391299999</v>
      </c>
    </row>
    <row r="895" spans="7:11">
      <c r="G895" s="61">
        <v>12.546934095299999</v>
      </c>
      <c r="H895" s="61">
        <v>1.0608101054479999</v>
      </c>
      <c r="J895" s="61">
        <v>10.68643467855</v>
      </c>
      <c r="K895" s="61">
        <v>0.48923617758120003</v>
      </c>
    </row>
    <row r="896" spans="7:11">
      <c r="G896" s="61">
        <v>12.54727791447</v>
      </c>
      <c r="H896" s="61">
        <v>1.064511048505</v>
      </c>
      <c r="J896" s="61">
        <v>10.68752100078</v>
      </c>
      <c r="K896" s="61">
        <v>0.49216014467140001</v>
      </c>
    </row>
    <row r="897" spans="7:11">
      <c r="G897" s="61">
        <v>12.54775271267</v>
      </c>
      <c r="H897" s="61">
        <v>1.0696167901839999</v>
      </c>
      <c r="J897" s="61">
        <v>10.687664111909999</v>
      </c>
      <c r="K897" s="61">
        <v>0.49395025147490002</v>
      </c>
    </row>
    <row r="898" spans="7:11">
      <c r="G898" s="61">
        <v>12.558327446490001</v>
      </c>
      <c r="H898" s="61">
        <v>1.1666104714929999</v>
      </c>
      <c r="J898" s="61">
        <v>10.689319650690001</v>
      </c>
      <c r="K898" s="61">
        <v>0.49890264353149999</v>
      </c>
    </row>
    <row r="899" spans="7:11">
      <c r="G899" s="61">
        <v>12.55891646367</v>
      </c>
      <c r="H899" s="61">
        <v>1.169975882058</v>
      </c>
      <c r="J899" s="61">
        <v>10.68946276182</v>
      </c>
      <c r="K899" s="61">
        <v>0.50069275033509997</v>
      </c>
    </row>
    <row r="900" spans="7:11">
      <c r="G900" s="61">
        <v>12.55953729903</v>
      </c>
      <c r="H900" s="61">
        <v>1.1727408071380001</v>
      </c>
      <c r="J900" s="61">
        <v>10.690712825969999</v>
      </c>
      <c r="K900" s="61">
        <v>0.50409479127809997</v>
      </c>
    </row>
    <row r="901" spans="7:11">
      <c r="G901" s="61">
        <v>12.55980933925</v>
      </c>
      <c r="H901" s="61">
        <v>1.1761136865749999</v>
      </c>
      <c r="J901" s="61">
        <v>10.69082028317</v>
      </c>
      <c r="K901" s="61">
        <v>0.50578818854030005</v>
      </c>
    </row>
    <row r="902" spans="7:11">
      <c r="G902" s="61">
        <v>12.560390248339999</v>
      </c>
      <c r="H902" s="61">
        <v>1.1803028657279999</v>
      </c>
      <c r="J902" s="61">
        <v>10.69188559104</v>
      </c>
      <c r="K902" s="61">
        <v>0.51007220966220002</v>
      </c>
    </row>
    <row r="903" spans="7:11">
      <c r="G903" s="61">
        <v>12.560854292949999</v>
      </c>
      <c r="H903" s="61">
        <v>1.1841989284850001</v>
      </c>
      <c r="J903" s="61">
        <v>10.69290376298</v>
      </c>
      <c r="K903" s="61">
        <v>0.51378954782429997</v>
      </c>
    </row>
    <row r="904" spans="7:11">
      <c r="G904" s="61">
        <v>12.561422256289999</v>
      </c>
      <c r="H904" s="61">
        <v>1.189276380578</v>
      </c>
      <c r="J904" s="61">
        <v>10.69375810593</v>
      </c>
      <c r="K904" s="61">
        <v>0.51702353521800004</v>
      </c>
    </row>
    <row r="905" spans="7:11">
      <c r="G905" s="61">
        <v>12.56172865496</v>
      </c>
      <c r="H905" s="61">
        <v>1.1928581831439999</v>
      </c>
      <c r="J905" s="61">
        <v>10.69379840048</v>
      </c>
      <c r="K905" s="61">
        <v>0.51571911189929998</v>
      </c>
    </row>
    <row r="906" spans="7:11">
      <c r="G906" s="61">
        <v>12.56204582638</v>
      </c>
      <c r="H906" s="61">
        <v>1.200144660454</v>
      </c>
      <c r="J906" s="61">
        <v>10.69516249082</v>
      </c>
      <c r="K906" s="61">
        <v>0.52175941747249999</v>
      </c>
    </row>
    <row r="907" spans="7:11">
      <c r="G907" s="61">
        <v>12.56206106526</v>
      </c>
      <c r="H907" s="61">
        <v>1.200144686597</v>
      </c>
      <c r="J907" s="61">
        <v>10.69603332022</v>
      </c>
      <c r="K907" s="61">
        <v>0.52435686562530004</v>
      </c>
    </row>
    <row r="908" spans="7:11">
      <c r="G908" s="61">
        <v>12.56213493025</v>
      </c>
      <c r="H908" s="61">
        <v>1.1975606743330001</v>
      </c>
      <c r="J908" s="61">
        <v>10.696759063189999</v>
      </c>
      <c r="K908" s="61">
        <v>0.52690104223849998</v>
      </c>
    </row>
    <row r="909" spans="7:11">
      <c r="G909" s="61">
        <v>12.56272479141</v>
      </c>
      <c r="H909" s="61">
        <v>1.203967015495</v>
      </c>
      <c r="J909" s="61">
        <v>10.6983513828</v>
      </c>
      <c r="K909" s="61">
        <v>0.53187040801100005</v>
      </c>
    </row>
    <row r="910" spans="7:11">
      <c r="G910" s="61">
        <v>12.56272915093</v>
      </c>
      <c r="H910" s="61">
        <v>1.203701930289</v>
      </c>
      <c r="J910" s="61">
        <v>10.69952357194</v>
      </c>
      <c r="K910" s="61">
        <v>0.53571428246060004</v>
      </c>
    </row>
    <row r="911" spans="7:11">
      <c r="G911" s="61">
        <v>12.563200296310001</v>
      </c>
      <c r="H911" s="61">
        <v>1.208016401836</v>
      </c>
      <c r="J911" s="61">
        <v>10.69954979435</v>
      </c>
      <c r="K911" s="61">
        <v>0.5366513307038</v>
      </c>
    </row>
    <row r="912" spans="7:11">
      <c r="G912" s="61">
        <v>12.56409093896</v>
      </c>
      <c r="H912" s="61">
        <v>1.21841093388</v>
      </c>
      <c r="J912" s="61">
        <v>10.700116057280001</v>
      </c>
      <c r="K912" s="61">
        <v>0.5374776756388</v>
      </c>
    </row>
    <row r="913" spans="7:11">
      <c r="G913" s="61">
        <v>12.564111894110001</v>
      </c>
      <c r="H913" s="61">
        <v>1.215262547274</v>
      </c>
      <c r="J913" s="61">
        <v>10.700661782759999</v>
      </c>
      <c r="K913" s="61">
        <v>0.54050804156749999</v>
      </c>
    </row>
    <row r="914" spans="7:11">
      <c r="G914" s="61">
        <v>12.56500664517</v>
      </c>
      <c r="H914" s="61">
        <v>1.2229430321670001</v>
      </c>
      <c r="J914" s="61">
        <v>10.7022145205</v>
      </c>
      <c r="K914" s="61">
        <v>0.54523469051639994</v>
      </c>
    </row>
    <row r="915" spans="7:11">
      <c r="G915" s="61">
        <v>12.565814344650001</v>
      </c>
      <c r="H915" s="61">
        <v>1.229529075663</v>
      </c>
      <c r="J915" s="61">
        <v>10.7034625414</v>
      </c>
      <c r="K915" s="61">
        <v>0.54982752316969996</v>
      </c>
    </row>
    <row r="916" spans="7:11">
      <c r="G916" s="61">
        <v>12.56625948404</v>
      </c>
      <c r="H916" s="61">
        <v>1.2423278132719999</v>
      </c>
      <c r="J916" s="61">
        <v>10.70588906973</v>
      </c>
      <c r="K916" s="61">
        <v>0.55881115453219998</v>
      </c>
    </row>
    <row r="917" spans="7:11">
      <c r="G917" s="61">
        <v>12.566345456440001</v>
      </c>
      <c r="H917" s="61">
        <v>1.23411540979</v>
      </c>
      <c r="J917" s="61">
        <v>10.706481555070001</v>
      </c>
      <c r="K917" s="61">
        <v>0.56057454771049997</v>
      </c>
    </row>
    <row r="918" spans="7:11">
      <c r="G918" s="61">
        <v>12.56636340543</v>
      </c>
      <c r="H918" s="61">
        <v>1.2341050853990001</v>
      </c>
      <c r="J918" s="61">
        <v>10.707626878939999</v>
      </c>
      <c r="K918" s="61">
        <v>0.56440653979120003</v>
      </c>
    </row>
    <row r="919" spans="7:11">
      <c r="G919" s="61">
        <v>12.56642677678</v>
      </c>
      <c r="H919" s="61">
        <v>1.237810371386</v>
      </c>
      <c r="J919" s="61">
        <v>10.70936301609</v>
      </c>
      <c r="K919" s="61">
        <v>0.57039284262620005</v>
      </c>
    </row>
    <row r="920" spans="7:11">
      <c r="G920" s="61">
        <v>12.56646501496</v>
      </c>
      <c r="H920" s="61">
        <v>1.2448372887929999</v>
      </c>
      <c r="J920" s="61">
        <v>10.710729590310001</v>
      </c>
      <c r="K920" s="61">
        <v>0.57505645454609999</v>
      </c>
    </row>
    <row r="921" spans="7:11">
      <c r="G921" s="61">
        <v>12.583521584570001</v>
      </c>
      <c r="H921" s="61">
        <v>1.339093472926</v>
      </c>
      <c r="J921" s="61">
        <v>10.712206726530001</v>
      </c>
      <c r="K921" s="61">
        <v>0.58056971827170001</v>
      </c>
    </row>
    <row r="922" spans="7:11">
      <c r="G922" s="61">
        <v>12.590074520170001</v>
      </c>
      <c r="H922" s="61">
        <v>1.3452615929109999</v>
      </c>
      <c r="J922" s="61">
        <v>10.71224702109</v>
      </c>
      <c r="K922" s="61">
        <v>0.57926529495300005</v>
      </c>
    </row>
    <row r="923" spans="7:11">
      <c r="G923" s="61">
        <v>12.59045252542</v>
      </c>
      <c r="H923" s="61">
        <v>1.34187497945</v>
      </c>
      <c r="J923" s="61">
        <v>10.713101364030001</v>
      </c>
      <c r="K923" s="61">
        <v>0.58249928234670001</v>
      </c>
    </row>
    <row r="924" spans="7:11">
      <c r="G924" s="61">
        <v>12.590799457139999</v>
      </c>
      <c r="H924" s="61">
        <v>1.349872762145</v>
      </c>
      <c r="J924" s="61">
        <v>10.71354339767</v>
      </c>
      <c r="K924" s="61">
        <v>0.58545162537590001</v>
      </c>
    </row>
    <row r="925" spans="7:11">
      <c r="G925" s="61">
        <v>12.591052327830001</v>
      </c>
      <c r="H925" s="61">
        <v>1.418570462922</v>
      </c>
      <c r="J925" s="61">
        <v>10.715184843839999</v>
      </c>
      <c r="K925" s="61">
        <v>0.59050064163070004</v>
      </c>
    </row>
    <row r="926" spans="7:11">
      <c r="G926" s="61">
        <v>12.59112698677</v>
      </c>
      <c r="H926" s="61">
        <v>1.356203034033</v>
      </c>
      <c r="J926" s="61">
        <v>10.71529230104</v>
      </c>
      <c r="K926" s="61">
        <v>0.59219403889290001</v>
      </c>
    </row>
    <row r="927" spans="7:11">
      <c r="G927" s="61">
        <v>12.59216466621</v>
      </c>
      <c r="H927" s="61">
        <v>1.3668433399910001</v>
      </c>
      <c r="J927" s="61">
        <v>10.71654236519</v>
      </c>
      <c r="K927" s="61">
        <v>0.59559607983600005</v>
      </c>
    </row>
    <row r="928" spans="7:11">
      <c r="G928" s="61">
        <v>12.59232890072</v>
      </c>
      <c r="H928" s="61">
        <v>1.370439676715</v>
      </c>
      <c r="J928" s="61">
        <v>10.716685476329999</v>
      </c>
      <c r="K928" s="61">
        <v>0.59738618663950005</v>
      </c>
    </row>
    <row r="929" spans="7:11">
      <c r="G929" s="61">
        <v>12.592375280220001</v>
      </c>
      <c r="H929" s="61">
        <v>1.387736012048</v>
      </c>
      <c r="J929" s="61">
        <v>10.7183410151</v>
      </c>
      <c r="K929" s="61">
        <v>0.60233857869609997</v>
      </c>
    </row>
    <row r="930" spans="7:11">
      <c r="G930" s="61">
        <v>12.59241806749</v>
      </c>
      <c r="H930" s="61">
        <v>1.374425359735</v>
      </c>
      <c r="J930" s="61">
        <v>10.718484126230001</v>
      </c>
      <c r="K930" s="61">
        <v>0.6041286854997</v>
      </c>
    </row>
    <row r="931" spans="7:11">
      <c r="G931" s="61">
        <v>12.592442534010001</v>
      </c>
      <c r="H931" s="61">
        <v>1.3804976200750001</v>
      </c>
      <c r="J931" s="61">
        <v>10.719759695360001</v>
      </c>
      <c r="K931" s="61">
        <v>0.60753077019799995</v>
      </c>
    </row>
    <row r="932" spans="7:11">
      <c r="G932" s="61">
        <v>12.59255156681</v>
      </c>
      <c r="H932" s="61">
        <v>1.383922345714</v>
      </c>
      <c r="J932" s="61">
        <v>10.719902806489999</v>
      </c>
      <c r="K932" s="61">
        <v>0.60932087700159998</v>
      </c>
    </row>
    <row r="933" spans="7:11">
      <c r="G933" s="61">
        <v>12.623244184240001</v>
      </c>
      <c r="H933" s="61">
        <v>1.2415712453429999</v>
      </c>
      <c r="J933" s="61">
        <v>10.721558345269999</v>
      </c>
      <c r="K933" s="61">
        <v>0.61427326905820001</v>
      </c>
    </row>
    <row r="934" spans="7:11">
      <c r="G934" s="61">
        <v>12.62387283929</v>
      </c>
      <c r="H934" s="61">
        <v>1.2379109699349999</v>
      </c>
      <c r="J934" s="61">
        <v>10.7217014564</v>
      </c>
      <c r="K934" s="61">
        <v>0.61606337586180004</v>
      </c>
    </row>
    <row r="935" spans="7:11">
      <c r="G935" s="61">
        <v>12.62448220263</v>
      </c>
      <c r="H935" s="61">
        <v>1.2342499516280001</v>
      </c>
      <c r="J935" s="61">
        <v>10.72297702553</v>
      </c>
      <c r="K935" s="61">
        <v>0.61946546056009999</v>
      </c>
    </row>
    <row r="936" spans="7:11">
      <c r="G936" s="61">
        <v>12.62502659758</v>
      </c>
      <c r="H936" s="61">
        <v>1.2303663694210001</v>
      </c>
      <c r="J936" s="61">
        <v>10.72312013666</v>
      </c>
      <c r="K936" s="61">
        <v>0.62125556736370002</v>
      </c>
    </row>
    <row r="937" spans="7:11">
      <c r="G937" s="61">
        <v>12.625548398739999</v>
      </c>
      <c r="H937" s="61">
        <v>1.226570452279</v>
      </c>
      <c r="J937" s="61">
        <v>10.72477567544</v>
      </c>
      <c r="K937" s="61">
        <v>0.62620795942030005</v>
      </c>
    </row>
    <row r="938" spans="7:11">
      <c r="G938" s="61">
        <v>12.62595832117</v>
      </c>
      <c r="H938" s="61">
        <v>1.2231777103979999</v>
      </c>
      <c r="J938" s="61">
        <v>10.724918786570001</v>
      </c>
      <c r="K938" s="61">
        <v>0.62799806622380006</v>
      </c>
    </row>
    <row r="939" spans="7:11">
      <c r="G939" s="61">
        <v>12.62669656061</v>
      </c>
      <c r="H939" s="61">
        <v>1.216925090101</v>
      </c>
      <c r="J939" s="61">
        <v>10.726194355700001</v>
      </c>
      <c r="K939" s="61">
        <v>0.63140015092220003</v>
      </c>
    </row>
    <row r="940" spans="7:11">
      <c r="G940" s="61">
        <v>12.627200478700001</v>
      </c>
      <c r="H940" s="61">
        <v>1.2125041734749999</v>
      </c>
      <c r="J940" s="61">
        <v>10.72633746683</v>
      </c>
      <c r="K940" s="61">
        <v>0.63319025772579995</v>
      </c>
    </row>
    <row r="941" spans="7:11">
      <c r="G941" s="61">
        <v>12.62722105362</v>
      </c>
      <c r="H941" s="61">
        <v>1.2126585009990001</v>
      </c>
      <c r="J941" s="61">
        <v>10.727993005609999</v>
      </c>
      <c r="K941" s="61">
        <v>0.63814264978239998</v>
      </c>
    </row>
    <row r="942" spans="7:11">
      <c r="G942" s="61">
        <v>12.62791328998</v>
      </c>
      <c r="H942" s="61">
        <v>1.208425433932</v>
      </c>
      <c r="J942" s="61">
        <v>10.72813611674</v>
      </c>
      <c r="K942" s="61">
        <v>0.63993275658589999</v>
      </c>
    </row>
    <row r="943" spans="7:11">
      <c r="G943" s="61">
        <v>12.628475174369999</v>
      </c>
      <c r="H943" s="61">
        <v>1.205078328068</v>
      </c>
      <c r="J943" s="61">
        <v>10.72941168587</v>
      </c>
      <c r="K943" s="61">
        <v>0.64333484128429996</v>
      </c>
    </row>
    <row r="944" spans="7:11">
      <c r="G944" s="61">
        <v>12.62919454531</v>
      </c>
      <c r="H944" s="61">
        <v>1.2008409282729999</v>
      </c>
      <c r="J944" s="61">
        <v>10.72950549055</v>
      </c>
      <c r="K944" s="61">
        <v>0.64502821512480002</v>
      </c>
    </row>
    <row r="945" spans="7:11">
      <c r="G945" s="61">
        <v>12.629861240729999</v>
      </c>
      <c r="H945" s="61">
        <v>1.1963009437000001</v>
      </c>
      <c r="J945" s="61">
        <v>10.730596058290001</v>
      </c>
      <c r="K945" s="61">
        <v>0.64931227958140003</v>
      </c>
    </row>
    <row r="946" spans="7:11">
      <c r="G946" s="61">
        <v>12.63042594661</v>
      </c>
      <c r="H946" s="61">
        <v>1.192362205769</v>
      </c>
      <c r="J946" s="61">
        <v>10.731640348499999</v>
      </c>
      <c r="K946" s="61">
        <v>0.65303937290580005</v>
      </c>
    </row>
    <row r="947" spans="7:11">
      <c r="G947" s="61">
        <v>12.63101129763</v>
      </c>
      <c r="H947" s="61">
        <v>1.1884318014849999</v>
      </c>
      <c r="J947" s="61">
        <v>10.73254627877</v>
      </c>
      <c r="K947" s="61">
        <v>0.65487640453530005</v>
      </c>
    </row>
    <row r="948" spans="7:11">
      <c r="G948" s="61">
        <v>12.63115232174</v>
      </c>
      <c r="H948" s="61">
        <v>1.1853860587859999</v>
      </c>
      <c r="J948" s="61">
        <v>10.73282231262</v>
      </c>
      <c r="K948" s="61">
        <v>0.65728938673699999</v>
      </c>
    </row>
    <row r="949" spans="7:11">
      <c r="G949" s="61">
        <v>12.63180016676</v>
      </c>
      <c r="H949" s="61">
        <v>1.1831030601829999</v>
      </c>
      <c r="J949" s="61">
        <v>10.733981844560001</v>
      </c>
      <c r="K949" s="61">
        <v>0.66129190927409998</v>
      </c>
    </row>
    <row r="950" spans="7:11">
      <c r="G950" s="61">
        <v>12.632461232240001</v>
      </c>
      <c r="H950" s="61">
        <v>1.17713304624</v>
      </c>
      <c r="J950" s="61">
        <v>10.735650853959999</v>
      </c>
      <c r="K950" s="61">
        <v>0.666765772481</v>
      </c>
    </row>
    <row r="951" spans="7:11">
      <c r="G951" s="61">
        <v>12.63291009253</v>
      </c>
      <c r="H951" s="61">
        <v>1.1755552646409999</v>
      </c>
      <c r="J951" s="61">
        <v>10.73674318358</v>
      </c>
      <c r="K951" s="61">
        <v>0.67139415404909997</v>
      </c>
    </row>
    <row r="952" spans="7:11">
      <c r="G952" s="61">
        <v>12.6338488106</v>
      </c>
      <c r="H952" s="61">
        <v>1.169212405735</v>
      </c>
      <c r="J952" s="61">
        <v>10.7375886567</v>
      </c>
      <c r="K952" s="61">
        <v>0.67300319490649996</v>
      </c>
    </row>
    <row r="953" spans="7:11">
      <c r="G953" s="61">
        <v>12.634630062639999</v>
      </c>
      <c r="H953" s="61">
        <v>1.1649441288960001</v>
      </c>
      <c r="J953" s="61">
        <v>10.7379010282</v>
      </c>
      <c r="K953" s="61">
        <v>0.67575709978120002</v>
      </c>
    </row>
    <row r="954" spans="7:11">
      <c r="G954" s="61">
        <v>12.648298737939999</v>
      </c>
      <c r="H954" s="61">
        <v>1.0638333308700001</v>
      </c>
      <c r="J954" s="61">
        <v>10.73882280336</v>
      </c>
      <c r="K954" s="61">
        <v>0.67696759896360004</v>
      </c>
    </row>
    <row r="955" spans="7:11">
      <c r="G955" s="61">
        <v>12.64889510241</v>
      </c>
      <c r="H955" s="61">
        <v>1.060499740592</v>
      </c>
      <c r="J955" s="61">
        <v>10.740030825630001</v>
      </c>
      <c r="K955" s="61">
        <v>0.68314839146249995</v>
      </c>
    </row>
    <row r="956" spans="7:11">
      <c r="G956" s="61">
        <v>12.649801746530001</v>
      </c>
      <c r="H956" s="61">
        <v>1.055084388492</v>
      </c>
      <c r="J956" s="61">
        <v>10.740973887259999</v>
      </c>
      <c r="K956" s="61">
        <v>0.68457903339799997</v>
      </c>
    </row>
    <row r="957" spans="7:11">
      <c r="G957" s="61">
        <v>12.649989655620001</v>
      </c>
      <c r="H957" s="61">
        <v>1.053956384073</v>
      </c>
      <c r="J957" s="61">
        <v>10.74256596717</v>
      </c>
      <c r="K957" s="61">
        <v>0.68995640055639995</v>
      </c>
    </row>
    <row r="958" spans="7:11">
      <c r="G958" s="61">
        <v>12.650524732959999</v>
      </c>
      <c r="H958" s="61">
        <v>1.050569483159</v>
      </c>
      <c r="J958" s="61">
        <v>10.74412841374</v>
      </c>
      <c r="K958" s="61">
        <v>0.69747105772880003</v>
      </c>
    </row>
    <row r="959" spans="7:11">
      <c r="G959" s="61">
        <v>12.651214049849999</v>
      </c>
      <c r="H959" s="61">
        <v>1.0459711412420001</v>
      </c>
      <c r="J959" s="61">
        <v>10.74481512793</v>
      </c>
      <c r="K959" s="61">
        <v>0.69976645343199995</v>
      </c>
    </row>
    <row r="960" spans="7:11">
      <c r="G960" s="61">
        <v>12.651717583110001</v>
      </c>
      <c r="H960" s="61">
        <v>1.0424314908829999</v>
      </c>
      <c r="J960" s="61">
        <v>10.745196859289999</v>
      </c>
      <c r="K960" s="61">
        <v>0.69911796675009996</v>
      </c>
    </row>
    <row r="961" spans="7:11">
      <c r="G961" s="61">
        <v>12.652766844469999</v>
      </c>
      <c r="H961" s="61">
        <v>1.035072667553</v>
      </c>
      <c r="J961" s="61">
        <v>10.746137835740001</v>
      </c>
      <c r="K961" s="61">
        <v>0.70232710034680002</v>
      </c>
    </row>
    <row r="962" spans="7:11">
      <c r="G962" s="61">
        <v>12.653309870699999</v>
      </c>
      <c r="H962" s="61">
        <v>1.0313115244890001</v>
      </c>
      <c r="J962" s="61">
        <v>10.748016439420001</v>
      </c>
      <c r="K962" s="61">
        <v>0.70926204949850002</v>
      </c>
    </row>
    <row r="963" spans="7:11">
      <c r="G963" s="61">
        <v>12.654016163610001</v>
      </c>
      <c r="H963" s="61">
        <v>1.0263970309129999</v>
      </c>
      <c r="J963" s="61">
        <v>10.74955588634</v>
      </c>
      <c r="K963" s="61">
        <v>0.71488312855879999</v>
      </c>
    </row>
    <row r="964" spans="7:11">
      <c r="G964" s="61">
        <v>12.65477101946</v>
      </c>
      <c r="H964" s="61">
        <v>1.0211201411969999</v>
      </c>
      <c r="J964" s="61">
        <v>10.74992555132</v>
      </c>
      <c r="K964" s="61">
        <v>0.71709521446320001</v>
      </c>
    </row>
    <row r="965" spans="7:11">
      <c r="G965" s="61">
        <v>12.656032756109999</v>
      </c>
      <c r="H965" s="61">
        <v>1.0119915378090001</v>
      </c>
      <c r="J965" s="61">
        <v>10.74992555132</v>
      </c>
      <c r="K965" s="61">
        <v>0.71709521446320001</v>
      </c>
    </row>
    <row r="966" spans="7:11">
      <c r="G966" s="61">
        <v>12.65649829086</v>
      </c>
      <c r="H966" s="61">
        <v>1.0085793201590001</v>
      </c>
      <c r="J966" s="61">
        <v>10.750880081449999</v>
      </c>
      <c r="K966" s="61">
        <v>0.71980972452259995</v>
      </c>
    </row>
    <row r="967" spans="7:11">
      <c r="G967" s="61">
        <v>12.65718514284</v>
      </c>
      <c r="H967" s="61">
        <v>1.0035937038959999</v>
      </c>
      <c r="J967" s="61">
        <v>10.75198026598</v>
      </c>
      <c r="K967" s="61">
        <v>0.72388483014229998</v>
      </c>
    </row>
    <row r="968" spans="7:11">
      <c r="G968" s="61">
        <v>12.65781232973</v>
      </c>
      <c r="H968" s="61">
        <v>0.99931199502669998</v>
      </c>
      <c r="J968" s="61">
        <v>10.75260749902</v>
      </c>
      <c r="K968" s="61">
        <v>0.72720388443320005</v>
      </c>
    </row>
    <row r="969" spans="7:11">
      <c r="G969" s="61">
        <v>12.658390092339999</v>
      </c>
      <c r="H969" s="61">
        <v>0.99534317065300004</v>
      </c>
      <c r="J969" s="61">
        <v>10.75260749902</v>
      </c>
      <c r="K969" s="61">
        <v>0.72720388443320005</v>
      </c>
    </row>
    <row r="970" spans="7:11">
      <c r="G970" s="61">
        <v>12.65908542148</v>
      </c>
      <c r="H970" s="61">
        <v>0.99086137848059996</v>
      </c>
      <c r="J970" s="61">
        <v>10.75395189724</v>
      </c>
      <c r="K970" s="61">
        <v>0.73214777159510003</v>
      </c>
    </row>
    <row r="971" spans="7:11">
      <c r="G971" s="61">
        <v>12.673327427289999</v>
      </c>
      <c r="H971" s="61">
        <v>0.8906576981762</v>
      </c>
      <c r="J971" s="61">
        <v>10.75521776808</v>
      </c>
      <c r="K971" s="61">
        <v>0.73718874365919995</v>
      </c>
    </row>
    <row r="972" spans="7:11">
      <c r="G972" s="61">
        <v>12.67397189117</v>
      </c>
      <c r="H972" s="61">
        <v>0.88578587061790004</v>
      </c>
      <c r="J972" s="61">
        <v>10.75665714622</v>
      </c>
      <c r="K972" s="61">
        <v>0.74207129012990003</v>
      </c>
    </row>
    <row r="973" spans="7:11">
      <c r="G973" s="61">
        <v>12.674815841019999</v>
      </c>
      <c r="H973" s="61">
        <v>0.87988697622339995</v>
      </c>
      <c r="J973" s="61">
        <v>10.75788018626</v>
      </c>
      <c r="K973" s="61">
        <v>0.74575129143730001</v>
      </c>
    </row>
    <row r="974" spans="7:11">
      <c r="G974" s="61">
        <v>12.675482348399999</v>
      </c>
      <c r="H974" s="61">
        <v>0.8752655092353</v>
      </c>
      <c r="J974" s="61">
        <v>10.75943606926</v>
      </c>
      <c r="K974" s="61">
        <v>0.75049762518850005</v>
      </c>
    </row>
    <row r="975" spans="7:11">
      <c r="G975" s="61">
        <v>12.676009862600001</v>
      </c>
      <c r="H975" s="61">
        <v>0.87144539264889997</v>
      </c>
      <c r="J975" s="61">
        <v>10.760803563990001</v>
      </c>
      <c r="K975" s="61">
        <v>0.75401024472949996</v>
      </c>
    </row>
    <row r="976" spans="7:11">
      <c r="G976" s="61">
        <v>12.676600753680001</v>
      </c>
      <c r="H976" s="61">
        <v>0.86694069553639996</v>
      </c>
      <c r="J976" s="61">
        <v>10.7630187409</v>
      </c>
      <c r="K976" s="61">
        <v>0.75623855595650002</v>
      </c>
    </row>
    <row r="977" spans="7:11">
      <c r="G977" s="61">
        <v>12.677628163110001</v>
      </c>
      <c r="H977" s="61">
        <v>0.85935372482929995</v>
      </c>
      <c r="J977" s="61">
        <v>10.78851980632</v>
      </c>
      <c r="K977" s="61">
        <v>0.75334624518780002</v>
      </c>
    </row>
    <row r="978" spans="7:11">
      <c r="G978" s="61">
        <v>12.678889045029999</v>
      </c>
      <c r="H978" s="61">
        <v>0.85048974610859995</v>
      </c>
      <c r="J978" s="61">
        <v>10.79091116525</v>
      </c>
      <c r="K978" s="61">
        <v>0.74595098316980002</v>
      </c>
    </row>
    <row r="979" spans="7:11">
      <c r="G979" s="61">
        <v>12.67951565057</v>
      </c>
      <c r="H979" s="61">
        <v>0.84609079458150005</v>
      </c>
      <c r="J979" s="61">
        <v>10.79110563723</v>
      </c>
      <c r="K979" s="61">
        <v>0.74967015654040003</v>
      </c>
    </row>
    <row r="980" spans="7:11">
      <c r="G980" s="61">
        <v>12.68009972598</v>
      </c>
      <c r="H980" s="61">
        <v>0.84197602559960005</v>
      </c>
      <c r="J980" s="61">
        <v>10.79231021122</v>
      </c>
      <c r="K980" s="61">
        <v>0.74620692684330003</v>
      </c>
    </row>
    <row r="981" spans="7:11">
      <c r="G981" s="61">
        <v>12.681216483049999</v>
      </c>
      <c r="H981" s="61">
        <v>0.83466970950230002</v>
      </c>
      <c r="J981" s="61">
        <v>10.794373057470001</v>
      </c>
      <c r="K981" s="61">
        <v>0.73718097789579995</v>
      </c>
    </row>
    <row r="982" spans="7:11">
      <c r="G982" s="61">
        <v>12.68283189662</v>
      </c>
      <c r="H982" s="61">
        <v>0.82427331124519998</v>
      </c>
      <c r="J982" s="61">
        <v>10.794542332860001</v>
      </c>
      <c r="K982" s="61">
        <v>0.74042646882730001</v>
      </c>
    </row>
    <row r="983" spans="7:11">
      <c r="G983" s="61">
        <v>12.683429443690001</v>
      </c>
      <c r="H983" s="61">
        <v>0.82036254739839998</v>
      </c>
      <c r="J983" s="61">
        <v>10.79717160267</v>
      </c>
      <c r="K983" s="61">
        <v>0.73172068313969996</v>
      </c>
    </row>
    <row r="984" spans="7:11">
      <c r="G984" s="61">
        <v>12.700020339190001</v>
      </c>
      <c r="H984" s="61">
        <v>0.70084089854660003</v>
      </c>
      <c r="J984" s="61">
        <v>10.798225146089999</v>
      </c>
      <c r="K984" s="61">
        <v>0.72838938857080004</v>
      </c>
    </row>
    <row r="985" spans="7:11">
      <c r="G985" s="61">
        <v>12.70036030502</v>
      </c>
      <c r="H985" s="61">
        <v>0.70273933264080002</v>
      </c>
      <c r="J985" s="61">
        <v>10.799391826280001</v>
      </c>
      <c r="K985" s="61">
        <v>0.72435794914959994</v>
      </c>
    </row>
    <row r="986" spans="7:11">
      <c r="G986" s="61">
        <v>12.700577376349999</v>
      </c>
      <c r="H986" s="61">
        <v>0.69859113934729999</v>
      </c>
      <c r="J986" s="61">
        <v>10.80046720567</v>
      </c>
      <c r="K986" s="61">
        <v>0.72075159508959996</v>
      </c>
    </row>
    <row r="987" spans="7:11">
      <c r="G987" s="61">
        <v>12.700854726539999</v>
      </c>
      <c r="H987" s="61">
        <v>0.69389538597099998</v>
      </c>
      <c r="J987" s="61">
        <v>10.80152417875</v>
      </c>
      <c r="K987" s="61">
        <v>0.71626199696079995</v>
      </c>
    </row>
    <row r="988" spans="7:11">
      <c r="G988" s="61">
        <v>12.700995921680001</v>
      </c>
      <c r="H988" s="61">
        <v>0.70647863241730002</v>
      </c>
      <c r="J988" s="61">
        <v>10.80270142584</v>
      </c>
      <c r="K988" s="61">
        <v>0.71144410431609995</v>
      </c>
    </row>
    <row r="989" spans="7:11">
      <c r="G989" s="61">
        <v>12.701288655020001</v>
      </c>
      <c r="H989" s="61">
        <v>0.70093091097180005</v>
      </c>
      <c r="J989" s="61">
        <v>10.80275201451</v>
      </c>
      <c r="K989" s="61">
        <v>0.7112508943543</v>
      </c>
    </row>
    <row r="990" spans="7:11">
      <c r="G990" s="61">
        <v>12.701936056419999</v>
      </c>
      <c r="H990" s="61">
        <v>0.69081296828210004</v>
      </c>
      <c r="J990" s="61">
        <v>10.80407087078</v>
      </c>
      <c r="K990" s="61">
        <v>0.70592156825980001</v>
      </c>
    </row>
    <row r="991" spans="7:11">
      <c r="G991" s="61">
        <v>12.70194490516</v>
      </c>
      <c r="H991" s="61">
        <v>0.68828694870950002</v>
      </c>
      <c r="J991" s="61">
        <v>10.80495530374</v>
      </c>
      <c r="K991" s="61">
        <v>0.70242928741550004</v>
      </c>
    </row>
    <row r="992" spans="7:11">
      <c r="G992" s="61">
        <v>12.702606277039999</v>
      </c>
      <c r="H992" s="61">
        <v>0.70927459373549995</v>
      </c>
      <c r="J992" s="61">
        <v>10.80613712739</v>
      </c>
      <c r="K992" s="61">
        <v>0.69817258280079997</v>
      </c>
    </row>
    <row r="993" spans="7:11">
      <c r="G993" s="61">
        <v>12.70279453256</v>
      </c>
      <c r="H993" s="61">
        <v>0.68437267538930002</v>
      </c>
      <c r="J993" s="61">
        <v>10.80641151256</v>
      </c>
      <c r="K993" s="61">
        <v>0.69731585479720004</v>
      </c>
    </row>
    <row r="994" spans="7:11">
      <c r="G994" s="61">
        <v>12.703334185519999</v>
      </c>
      <c r="H994" s="61">
        <v>0.68045088935690001</v>
      </c>
      <c r="J994" s="61">
        <v>10.80739772824</v>
      </c>
      <c r="K994" s="61">
        <v>0.69428556000209996</v>
      </c>
    </row>
    <row r="995" spans="7:11">
      <c r="G995" s="61">
        <v>12.703916451810001</v>
      </c>
      <c r="H995" s="61">
        <v>0.71261753106400005</v>
      </c>
      <c r="J995" s="61">
        <v>10.80836878697</v>
      </c>
      <c r="K995" s="61">
        <v>0.69107023782720001</v>
      </c>
    </row>
    <row r="996" spans="7:11">
      <c r="G996" s="61">
        <v>12.7040362729</v>
      </c>
      <c r="H996" s="61">
        <v>0.71499085551569996</v>
      </c>
      <c r="J996" s="61">
        <v>10.809328166449999</v>
      </c>
      <c r="K996" s="61">
        <v>0.68777677959789996</v>
      </c>
    </row>
    <row r="997" spans="7:11">
      <c r="G997" s="61">
        <v>12.704245723970001</v>
      </c>
      <c r="H997" s="61">
        <v>0.67512896917550003</v>
      </c>
      <c r="J997" s="61">
        <v>10.810353216179999</v>
      </c>
      <c r="K997" s="61">
        <v>0.68415784188590001</v>
      </c>
    </row>
    <row r="998" spans="7:11">
      <c r="G998" s="61">
        <v>12.704722143910001</v>
      </c>
      <c r="H998" s="61">
        <v>0.67822157509949998</v>
      </c>
      <c r="J998" s="61">
        <v>10.81137321331</v>
      </c>
      <c r="K998" s="61">
        <v>0.68036935165849999</v>
      </c>
    </row>
    <row r="999" spans="7:11">
      <c r="G999" s="61">
        <v>12.70513532903</v>
      </c>
      <c r="H999" s="61">
        <v>0.71569706720119997</v>
      </c>
      <c r="J999" s="61">
        <v>10.8121591322</v>
      </c>
      <c r="K999" s="61">
        <v>0.67701897589540005</v>
      </c>
    </row>
    <row r="1000" spans="7:11">
      <c r="G1000" s="61">
        <v>12.705378601490001</v>
      </c>
      <c r="H1000" s="61">
        <v>0.66875264193740003</v>
      </c>
      <c r="J1000" s="61">
        <v>10.81302689909</v>
      </c>
      <c r="K1000" s="61">
        <v>0.67379538246649995</v>
      </c>
    </row>
    <row r="1001" spans="7:11">
      <c r="G1001" s="61">
        <v>12.705496998839999</v>
      </c>
      <c r="H1001" s="61">
        <v>0.67269380357440001</v>
      </c>
      <c r="J1001" s="61">
        <v>10.813731983969999</v>
      </c>
      <c r="K1001" s="61">
        <v>0.67043393974499998</v>
      </c>
    </row>
    <row r="1002" spans="7:11">
      <c r="G1002" s="61">
        <v>12.7058653986</v>
      </c>
      <c r="H1002" s="61">
        <v>0.66573214681240001</v>
      </c>
      <c r="J1002" s="61">
        <v>10.8149166626</v>
      </c>
      <c r="K1002" s="61">
        <v>0.66581169743680002</v>
      </c>
    </row>
    <row r="1003" spans="7:11">
      <c r="G1003" s="61">
        <v>12.70654272038</v>
      </c>
      <c r="H1003" s="61">
        <v>0.72004366241380002</v>
      </c>
      <c r="J1003" s="61">
        <v>10.81580342651</v>
      </c>
      <c r="K1003" s="61">
        <v>0.66248575325659997</v>
      </c>
    </row>
    <row r="1004" spans="7:11">
      <c r="G1004" s="61">
        <v>12.706774483009999</v>
      </c>
      <c r="H1004" s="61">
        <v>0.66009016226420003</v>
      </c>
      <c r="J1004" s="61">
        <v>10.816956511400001</v>
      </c>
      <c r="K1004" s="61">
        <v>0.65842724130889996</v>
      </c>
    </row>
    <row r="1005" spans="7:11">
      <c r="G1005" s="61">
        <v>12.70721397909</v>
      </c>
      <c r="H1005" s="61">
        <v>0.72985759115049997</v>
      </c>
      <c r="J1005" s="61">
        <v>10.81781647717</v>
      </c>
      <c r="K1005" s="61">
        <v>0.65632318587289995</v>
      </c>
    </row>
    <row r="1006" spans="7:11">
      <c r="G1006" s="61">
        <v>12.70736672724</v>
      </c>
      <c r="H1006" s="61">
        <v>0.65632191029630005</v>
      </c>
      <c r="J1006" s="61">
        <v>10.81801561392</v>
      </c>
      <c r="K1006" s="61">
        <v>0.65510201896219999</v>
      </c>
    </row>
    <row r="1007" spans="7:11">
      <c r="G1007" s="61">
        <v>12.707513142070001</v>
      </c>
      <c r="H1007" s="61">
        <v>0.72128331998630002</v>
      </c>
      <c r="J1007" s="61">
        <v>10.81987048375</v>
      </c>
      <c r="K1007" s="61">
        <v>0.6487623670296</v>
      </c>
    </row>
    <row r="1008" spans="7:11">
      <c r="G1008" s="61">
        <v>12.70792644874</v>
      </c>
      <c r="H1008" s="61">
        <v>0.65280074830409995</v>
      </c>
      <c r="J1008" s="61">
        <v>10.820614300160001</v>
      </c>
      <c r="K1008" s="61">
        <v>0.64639710269210005</v>
      </c>
    </row>
    <row r="1009" spans="7:11">
      <c r="G1009" s="61">
        <v>12.70884549837</v>
      </c>
      <c r="H1009" s="61">
        <v>0.65279409325640003</v>
      </c>
      <c r="J1009" s="61">
        <v>10.82113620434</v>
      </c>
      <c r="K1009" s="61">
        <v>0.64431916460250005</v>
      </c>
    </row>
    <row r="1010" spans="7:11">
      <c r="G1010" s="61">
        <v>12.71526520616</v>
      </c>
      <c r="H1010" s="61">
        <v>0.73326790354509996</v>
      </c>
      <c r="J1010" s="61">
        <v>10.82215892922</v>
      </c>
      <c r="K1010" s="61">
        <v>0.64062395240699999</v>
      </c>
    </row>
    <row r="1011" spans="7:11">
      <c r="G1011" s="61">
        <v>12.716633824840001</v>
      </c>
      <c r="H1011" s="61">
        <v>0.73869636739510003</v>
      </c>
      <c r="J1011" s="61">
        <v>10.822974568359999</v>
      </c>
      <c r="K1011" s="61">
        <v>0.63727362763079998</v>
      </c>
    </row>
    <row r="1012" spans="7:11">
      <c r="G1012" s="61">
        <v>12.72049965327</v>
      </c>
      <c r="H1012" s="61">
        <v>0.73817310374099998</v>
      </c>
      <c r="J1012" s="61">
        <v>10.82386303428</v>
      </c>
      <c r="K1012" s="61">
        <v>0.63405006971220002</v>
      </c>
    </row>
    <row r="1013" spans="7:11">
      <c r="G1013" s="61">
        <v>12.72141452382</v>
      </c>
      <c r="H1013" s="61">
        <v>0.73981724564880003</v>
      </c>
      <c r="J1013" s="61">
        <v>10.82460187671</v>
      </c>
      <c r="K1013" s="61">
        <v>0.63068868490389995</v>
      </c>
    </row>
    <row r="1014" spans="7:11">
      <c r="G1014" s="61">
        <v>12.721499268560001</v>
      </c>
      <c r="H1014" s="61">
        <v>0.73716885163379997</v>
      </c>
      <c r="J1014" s="61">
        <v>10.82583526536</v>
      </c>
      <c r="K1014" s="61">
        <v>0.6259806164942</v>
      </c>
    </row>
    <row r="1015" spans="7:11">
      <c r="G1015" s="61">
        <v>12.72638271227</v>
      </c>
      <c r="H1015" s="61">
        <v>0.75156158528469996</v>
      </c>
      <c r="J1015" s="61">
        <v>10.82672180222</v>
      </c>
      <c r="K1015" s="61">
        <v>0.62266847883510001</v>
      </c>
    </row>
    <row r="1016" spans="7:11">
      <c r="G1016" s="61">
        <v>12.7285405242</v>
      </c>
      <c r="H1016" s="61">
        <v>0.75829915066200004</v>
      </c>
      <c r="J1016" s="61">
        <v>10.82837032189</v>
      </c>
      <c r="K1016" s="61">
        <v>0.61733858478659998</v>
      </c>
    </row>
    <row r="1017" spans="7:11">
      <c r="G1017" s="61">
        <v>12.72855794006</v>
      </c>
      <c r="H1017" s="61">
        <v>0.75829918054000001</v>
      </c>
      <c r="J1017" s="61">
        <v>10.829484656489999</v>
      </c>
      <c r="K1017" s="61">
        <v>0.61378886819159995</v>
      </c>
    </row>
    <row r="1018" spans="7:11">
      <c r="G1018" s="61">
        <v>12.728730709160001</v>
      </c>
      <c r="H1018" s="61">
        <v>0.75868075456759998</v>
      </c>
      <c r="J1018" s="61">
        <v>10.83072308529</v>
      </c>
      <c r="K1018" s="61">
        <v>0.60974267448609998</v>
      </c>
    </row>
    <row r="1019" spans="7:11">
      <c r="G1019" s="61">
        <v>12.72980964468</v>
      </c>
      <c r="H1019" s="61">
        <v>0.76354186569570004</v>
      </c>
      <c r="J1019" s="61">
        <v>10.83175355094</v>
      </c>
      <c r="K1019" s="61">
        <v>0.60556733178410005</v>
      </c>
    </row>
    <row r="1020" spans="7:11">
      <c r="G1020" s="61">
        <v>12.730294377710001</v>
      </c>
      <c r="H1020" s="61">
        <v>0.76677479714649999</v>
      </c>
      <c r="J1020" s="61">
        <v>10.83205958686</v>
      </c>
      <c r="K1020" s="61">
        <v>0.60281813167080001</v>
      </c>
    </row>
    <row r="1021" spans="7:11">
      <c r="G1021" s="61">
        <v>12.73101896725</v>
      </c>
      <c r="H1021" s="61">
        <v>0.77014185555129999</v>
      </c>
      <c r="J1021" s="61">
        <v>10.83320296682</v>
      </c>
      <c r="K1021" s="61">
        <v>0.59993376011620003</v>
      </c>
    </row>
    <row r="1022" spans="7:11">
      <c r="G1022" s="61">
        <v>12.731247434789999</v>
      </c>
      <c r="H1022" s="61">
        <v>0.7716057806976</v>
      </c>
      <c r="J1022" s="61">
        <v>10.834765485729999</v>
      </c>
      <c r="K1022" s="61">
        <v>0.59424083621760004</v>
      </c>
    </row>
    <row r="1023" spans="7:11">
      <c r="G1023" s="61">
        <v>12.732006027920001</v>
      </c>
      <c r="H1023" s="61">
        <v>0.77570121972289996</v>
      </c>
      <c r="J1023" s="61">
        <v>10.83520021903</v>
      </c>
      <c r="K1023" s="61">
        <v>0.59076868498040003</v>
      </c>
    </row>
    <row r="1024" spans="7:11">
      <c r="G1024" s="61">
        <v>12.732742397359999</v>
      </c>
      <c r="H1024" s="61">
        <v>0.78353878081189998</v>
      </c>
      <c r="J1024" s="61">
        <v>10.835724395550001</v>
      </c>
      <c r="K1024" s="61">
        <v>0.59002050554310004</v>
      </c>
    </row>
    <row r="1025" spans="7:11">
      <c r="G1025" s="61">
        <v>12.73278820452</v>
      </c>
      <c r="H1025" s="61">
        <v>0.77961663126869996</v>
      </c>
      <c r="J1025" s="61">
        <v>10.835751063589999</v>
      </c>
      <c r="K1025" s="61">
        <v>0.59002055129380004</v>
      </c>
    </row>
    <row r="1026" spans="7:11">
      <c r="G1026" s="61">
        <v>12.7337756717</v>
      </c>
      <c r="H1026" s="61">
        <v>0.78460420706480005</v>
      </c>
      <c r="J1026" s="61">
        <v>10.836812188750001</v>
      </c>
      <c r="K1026" s="61">
        <v>0.58590667535230001</v>
      </c>
    </row>
    <row r="1027" spans="7:11">
      <c r="G1027" s="61">
        <v>12.734228206699999</v>
      </c>
      <c r="H1027" s="61">
        <v>0.78726947080609999</v>
      </c>
      <c r="J1027" s="61">
        <v>10.838139981699999</v>
      </c>
      <c r="K1027" s="61">
        <v>0.58124709469309999</v>
      </c>
    </row>
    <row r="1028" spans="7:11">
      <c r="G1028" s="61">
        <v>12.734398874289999</v>
      </c>
      <c r="H1028" s="61">
        <v>0.78831104675230002</v>
      </c>
      <c r="J1028" s="61">
        <v>10.839440954980001</v>
      </c>
      <c r="K1028" s="61">
        <v>0.5774920344583</v>
      </c>
    </row>
    <row r="1029" spans="7:11">
      <c r="G1029" s="61">
        <v>12.734989194460001</v>
      </c>
      <c r="H1029" s="61">
        <v>0.79185219886449998</v>
      </c>
      <c r="J1029" s="61">
        <v>10.83983273077</v>
      </c>
      <c r="K1029" s="61">
        <v>0.57618128222849996</v>
      </c>
    </row>
    <row r="1030" spans="7:11">
      <c r="G1030" s="61">
        <v>12.735019325490001</v>
      </c>
      <c r="H1030" s="61">
        <v>0.79196599825879999</v>
      </c>
      <c r="J1030" s="61">
        <v>10.84132338359</v>
      </c>
      <c r="K1030" s="61">
        <v>0.57132705101299996</v>
      </c>
    </row>
    <row r="1031" spans="7:11">
      <c r="G1031" s="61">
        <v>12.73556817713</v>
      </c>
      <c r="H1031" s="61">
        <v>0.79544468917349997</v>
      </c>
      <c r="J1031" s="61">
        <v>10.84235387713</v>
      </c>
      <c r="K1031" s="61">
        <v>0.56638093666269995</v>
      </c>
    </row>
    <row r="1032" spans="7:11">
      <c r="G1032" s="61">
        <v>12.73613918673</v>
      </c>
      <c r="H1032" s="61">
        <v>0.79898639531540006</v>
      </c>
      <c r="J1032" s="61">
        <v>10.84238054517</v>
      </c>
      <c r="K1032" s="61">
        <v>0.56638098241339996</v>
      </c>
    </row>
    <row r="1033" spans="7:11">
      <c r="G1033" s="61">
        <v>12.736830590109999</v>
      </c>
      <c r="H1033" s="61">
        <v>0.80297671241470003</v>
      </c>
      <c r="J1033" s="61">
        <v>10.842904721689999</v>
      </c>
      <c r="K1033" s="61">
        <v>0.56563280297609997</v>
      </c>
    </row>
    <row r="1034" spans="7:11">
      <c r="G1034" s="61">
        <v>12.737246829989999</v>
      </c>
      <c r="H1034" s="61">
        <v>0.80536189931330004</v>
      </c>
      <c r="J1034" s="61">
        <v>10.843339454980001</v>
      </c>
      <c r="K1034" s="61">
        <v>0.56216065173889995</v>
      </c>
    </row>
    <row r="1035" spans="7:11">
      <c r="G1035" s="61">
        <v>12.73786179016</v>
      </c>
      <c r="H1035" s="61">
        <v>0.80868353254979997</v>
      </c>
      <c r="J1035" s="61">
        <v>10.844351633740001</v>
      </c>
      <c r="K1035" s="61">
        <v>0.56004666614179999</v>
      </c>
    </row>
    <row r="1036" spans="7:11">
      <c r="G1036" s="61">
        <v>12.73849136992</v>
      </c>
      <c r="H1036" s="61">
        <v>0.81213649039299995</v>
      </c>
      <c r="J1036" s="61">
        <v>10.846222689779999</v>
      </c>
      <c r="K1036" s="61">
        <v>0.55223404297809997</v>
      </c>
    </row>
    <row r="1037" spans="7:11">
      <c r="G1037" s="61">
        <v>12.739187386139999</v>
      </c>
      <c r="H1037" s="61">
        <v>0.83368360628850002</v>
      </c>
      <c r="J1037" s="61">
        <v>10.846809181359999</v>
      </c>
      <c r="K1037" s="61">
        <v>0.55037168761660005</v>
      </c>
    </row>
    <row r="1038" spans="7:11">
      <c r="G1038" s="61">
        <v>12.73938939083</v>
      </c>
      <c r="H1038" s="61">
        <v>0.81645958209479996</v>
      </c>
      <c r="J1038" s="61">
        <v>10.847832922249999</v>
      </c>
      <c r="K1038" s="61">
        <v>0.54623154710760002</v>
      </c>
    </row>
    <row r="1039" spans="7:11">
      <c r="G1039" s="61">
        <v>12.73956578786</v>
      </c>
      <c r="H1039" s="61">
        <v>0.82809662061769995</v>
      </c>
      <c r="J1039" s="61">
        <v>10.849128297949999</v>
      </c>
      <c r="K1039" s="61">
        <v>0.54157191083470002</v>
      </c>
    </row>
    <row r="1040" spans="7:11">
      <c r="G1040" s="61">
        <v>12.740055706490001</v>
      </c>
      <c r="H1040" s="61">
        <v>0.81975011270630005</v>
      </c>
      <c r="J1040" s="61">
        <v>10.8502625945</v>
      </c>
      <c r="K1040" s="61">
        <v>0.53748335160109995</v>
      </c>
    </row>
    <row r="1041" spans="7:11">
      <c r="G1041" s="61">
        <v>12.740708017019999</v>
      </c>
      <c r="H1041" s="61">
        <v>0.82615327213440004</v>
      </c>
      <c r="J1041" s="61">
        <v>10.850776576079999</v>
      </c>
      <c r="K1041" s="61">
        <v>0.53643615425739999</v>
      </c>
    </row>
    <row r="1042" spans="7:11">
      <c r="G1042" s="61">
        <v>12.74129728049</v>
      </c>
      <c r="H1042" s="61">
        <v>0.82580221280569999</v>
      </c>
      <c r="J1042" s="61">
        <v>10.85223798819</v>
      </c>
      <c r="K1042" s="61">
        <v>0.53158187287780001</v>
      </c>
    </row>
    <row r="1043" spans="7:11">
      <c r="G1043" s="61">
        <v>12.75766982443</v>
      </c>
      <c r="H1043" s="61">
        <v>0.91771425246939997</v>
      </c>
      <c r="J1043" s="61">
        <v>10.85304914372</v>
      </c>
      <c r="K1043" s="61">
        <v>0.52753708856579995</v>
      </c>
    </row>
    <row r="1044" spans="7:11">
      <c r="G1044" s="61">
        <v>12.75839078261</v>
      </c>
      <c r="H1044" s="61">
        <v>0.92229807056180002</v>
      </c>
      <c r="J1044" s="61">
        <v>10.853799177100001</v>
      </c>
      <c r="K1044" s="61">
        <v>0.52588759027370002</v>
      </c>
    </row>
    <row r="1045" spans="7:11">
      <c r="G1045" s="61">
        <v>12.759029244500001</v>
      </c>
      <c r="H1045" s="61">
        <v>0.92625617764229995</v>
      </c>
      <c r="J1045" s="61">
        <v>10.854902519019999</v>
      </c>
      <c r="K1045" s="61">
        <v>0.52149553087470002</v>
      </c>
    </row>
    <row r="1046" spans="7:11">
      <c r="G1046" s="61">
        <v>12.75965776868</v>
      </c>
      <c r="H1046" s="61">
        <v>0.9307911819711</v>
      </c>
      <c r="J1046" s="61">
        <v>10.85697289829</v>
      </c>
      <c r="K1046" s="61">
        <v>0.51395299494989999</v>
      </c>
    </row>
    <row r="1047" spans="7:11">
      <c r="G1047" s="61">
        <v>12.760419412879999</v>
      </c>
      <c r="H1047" s="61">
        <v>0.93559002488249998</v>
      </c>
      <c r="J1047" s="61">
        <v>10.85720895707</v>
      </c>
      <c r="K1047" s="61">
        <v>0.51084011484939995</v>
      </c>
    </row>
    <row r="1048" spans="7:11">
      <c r="G1048" s="61">
        <v>12.76085890827</v>
      </c>
      <c r="H1048" s="61">
        <v>0.94117961064110001</v>
      </c>
      <c r="J1048" s="61">
        <v>10.85819337383</v>
      </c>
      <c r="K1048" s="61">
        <v>0.50943980184290005</v>
      </c>
    </row>
    <row r="1049" spans="7:11">
      <c r="G1049" s="61">
        <v>12.76153446504</v>
      </c>
      <c r="H1049" s="61">
        <v>0.94213912072740003</v>
      </c>
      <c r="J1049" s="61">
        <v>10.85948297899</v>
      </c>
      <c r="K1049" s="61">
        <v>0.50471150557959998</v>
      </c>
    </row>
    <row r="1050" spans="7:11">
      <c r="G1050" s="61">
        <v>12.762384600440001</v>
      </c>
      <c r="H1050" s="61">
        <v>0.94687344198050005</v>
      </c>
      <c r="J1050" s="61">
        <v>10.86072748856</v>
      </c>
      <c r="K1050" s="61">
        <v>0.50122125506610005</v>
      </c>
    </row>
    <row r="1051" spans="7:11">
      <c r="G1051" s="61">
        <v>12.762395978800001</v>
      </c>
      <c r="H1051" s="61">
        <v>0.94687346150079998</v>
      </c>
      <c r="J1051" s="61">
        <v>10.86358550938</v>
      </c>
      <c r="K1051" s="61">
        <v>0.49174919619450003</v>
      </c>
    </row>
    <row r="1052" spans="7:11">
      <c r="G1052" s="61">
        <v>12.7630631381</v>
      </c>
      <c r="H1052" s="61">
        <v>0.95062034376740001</v>
      </c>
      <c r="J1052" s="61">
        <v>10.86531995222</v>
      </c>
      <c r="K1052" s="61">
        <v>0.48681821682400001</v>
      </c>
    </row>
    <row r="1053" spans="7:11">
      <c r="G1053" s="61">
        <v>12.763521587670001</v>
      </c>
      <c r="H1053" s="61">
        <v>0.95492899970110001</v>
      </c>
      <c r="J1053" s="61">
        <v>10.899045654009999</v>
      </c>
      <c r="K1053" s="61">
        <v>0.49282238661689998</v>
      </c>
    </row>
    <row r="1054" spans="7:11">
      <c r="G1054" s="61">
        <v>12.764520710839999</v>
      </c>
      <c r="H1054" s="61">
        <v>0.95836690937239999</v>
      </c>
      <c r="J1054" s="61">
        <v>10.900079686170001</v>
      </c>
      <c r="K1054" s="61">
        <v>0.49655830066169998</v>
      </c>
    </row>
    <row r="1055" spans="7:11">
      <c r="G1055" s="61">
        <v>12.7657256236</v>
      </c>
      <c r="H1055" s="61">
        <v>0.96460108328159999</v>
      </c>
      <c r="J1055" s="61">
        <v>10.90078898422</v>
      </c>
      <c r="K1055" s="61">
        <v>0.49985876943599999</v>
      </c>
    </row>
    <row r="1056" spans="7:11">
      <c r="G1056" s="61">
        <v>12.76688018049</v>
      </c>
      <c r="H1056" s="61">
        <v>0.97130531745699999</v>
      </c>
      <c r="J1056" s="61">
        <v>10.901343881780001</v>
      </c>
      <c r="K1056" s="61">
        <v>0.50442378124309994</v>
      </c>
    </row>
    <row r="1057" spans="7:11">
      <c r="G1057" s="61">
        <v>12.767612864029999</v>
      </c>
      <c r="H1057" s="61">
        <v>0.97593808996800002</v>
      </c>
      <c r="J1057" s="61">
        <v>10.90161858652</v>
      </c>
      <c r="K1057" s="61">
        <v>0.50938183000699999</v>
      </c>
    </row>
    <row r="1058" spans="7:11">
      <c r="G1058" s="61">
        <v>12.76821351083</v>
      </c>
      <c r="H1058" s="61">
        <v>0.97995690866670004</v>
      </c>
      <c r="J1058" s="61">
        <v>10.90171141739</v>
      </c>
      <c r="K1058" s="61">
        <v>0.50942857926240004</v>
      </c>
    </row>
    <row r="1059" spans="7:11">
      <c r="G1059" s="61">
        <v>12.769188136229999</v>
      </c>
      <c r="H1059" s="61">
        <v>0.98604581244699996</v>
      </c>
      <c r="J1059" s="61">
        <v>10.90218521714</v>
      </c>
      <c r="K1059" s="61">
        <v>0.51556661532610004</v>
      </c>
    </row>
    <row r="1060" spans="7:11">
      <c r="G1060" s="61">
        <v>12.770127657850001</v>
      </c>
      <c r="H1060" s="61">
        <v>0.99040304802430001</v>
      </c>
      <c r="J1060" s="61">
        <v>10.90272517927</v>
      </c>
      <c r="K1060" s="61">
        <v>0.52015069276159998</v>
      </c>
    </row>
    <row r="1061" spans="7:11">
      <c r="G1061" s="61">
        <v>12.77105603193</v>
      </c>
      <c r="H1061" s="61">
        <v>0.99395782079070005</v>
      </c>
      <c r="J1061" s="61">
        <v>10.903085187869999</v>
      </c>
      <c r="K1061" s="61">
        <v>0.52462932718120003</v>
      </c>
    </row>
    <row r="1062" spans="7:11">
      <c r="G1062" s="61">
        <v>12.77246449888</v>
      </c>
      <c r="H1062" s="61">
        <v>0.99877096627170003</v>
      </c>
      <c r="J1062" s="61">
        <v>10.90317558576</v>
      </c>
      <c r="K1062" s="61">
        <v>0.52506309815660002</v>
      </c>
    </row>
    <row r="1063" spans="7:11">
      <c r="G1063" s="61">
        <v>12.788732159069999</v>
      </c>
      <c r="H1063" s="61">
        <v>1.0964186731629999</v>
      </c>
      <c r="J1063" s="61">
        <v>10.90364036053</v>
      </c>
      <c r="K1063" s="61">
        <v>0.5292962264612</v>
      </c>
    </row>
    <row r="1064" spans="7:11">
      <c r="G1064" s="61">
        <v>12.78876355223</v>
      </c>
      <c r="H1064" s="61">
        <v>1.0920525631</v>
      </c>
      <c r="J1064" s="61">
        <v>10.904573877760001</v>
      </c>
      <c r="K1064" s="61">
        <v>0.53505018144399996</v>
      </c>
    </row>
    <row r="1065" spans="7:11">
      <c r="G1065" s="61">
        <v>12.78951227362</v>
      </c>
      <c r="H1065" s="61">
        <v>1.1002047524759999</v>
      </c>
      <c r="J1065" s="61">
        <v>10.905380062160001</v>
      </c>
      <c r="K1065" s="61">
        <v>0.54069037303580003</v>
      </c>
    </row>
    <row r="1066" spans="7:11">
      <c r="G1066" s="61">
        <v>12.790266930870001</v>
      </c>
      <c r="H1066" s="61">
        <v>1.099387203539</v>
      </c>
      <c r="J1066" s="61">
        <v>10.90548886641</v>
      </c>
      <c r="K1066" s="61">
        <v>0.54024223923680004</v>
      </c>
    </row>
    <row r="1067" spans="7:11">
      <c r="G1067" s="61">
        <v>12.79147788515</v>
      </c>
      <c r="H1067" s="61">
        <v>1.1054522032730001</v>
      </c>
      <c r="J1067" s="61">
        <v>10.90612230216</v>
      </c>
      <c r="K1067" s="61">
        <v>0.54527149660109997</v>
      </c>
    </row>
    <row r="1068" spans="7:11">
      <c r="G1068" s="61">
        <v>12.792616176279999</v>
      </c>
      <c r="H1068" s="61">
        <v>1.1112678649809999</v>
      </c>
      <c r="J1068" s="61">
        <v>10.906756635840001</v>
      </c>
      <c r="K1068" s="61">
        <v>0.55142609183080005</v>
      </c>
    </row>
    <row r="1069" spans="7:11">
      <c r="G1069" s="61">
        <v>12.793098756939999</v>
      </c>
      <c r="H1069" s="61">
        <v>1.1166132409209999</v>
      </c>
      <c r="J1069" s="61">
        <v>10.907294099510001</v>
      </c>
      <c r="K1069" s="61">
        <v>0.55497735315060004</v>
      </c>
    </row>
    <row r="1070" spans="7:11">
      <c r="G1070" s="61">
        <v>12.793127888040001</v>
      </c>
      <c r="H1070" s="61">
        <v>1.114691948665</v>
      </c>
      <c r="J1070" s="61">
        <v>10.90756771513</v>
      </c>
      <c r="K1070" s="61">
        <v>0.55729990953060005</v>
      </c>
    </row>
    <row r="1071" spans="7:11">
      <c r="G1071" s="61">
        <v>12.79384497174</v>
      </c>
      <c r="H1071" s="61">
        <v>1.120043713034</v>
      </c>
      <c r="J1071" s="61">
        <v>10.908219421429999</v>
      </c>
      <c r="K1071" s="61">
        <v>0.56060083141149997</v>
      </c>
    </row>
    <row r="1072" spans="7:11">
      <c r="G1072" s="61">
        <v>12.79410508926</v>
      </c>
      <c r="H1072" s="61">
        <v>1.1209752696799999</v>
      </c>
      <c r="J1072" s="61">
        <v>10.90874831174</v>
      </c>
      <c r="K1072" s="61">
        <v>0.56480982030600002</v>
      </c>
    </row>
    <row r="1073" spans="7:11">
      <c r="G1073" s="61">
        <v>12.794814483310001</v>
      </c>
      <c r="H1073" s="61">
        <v>1.1252742028410001</v>
      </c>
      <c r="J1073" s="61">
        <v>10.90973568407</v>
      </c>
      <c r="K1073" s="61">
        <v>0.57463249529579996</v>
      </c>
    </row>
    <row r="1074" spans="7:11">
      <c r="G1074" s="61">
        <v>12.795743705810001</v>
      </c>
      <c r="H1074" s="61">
        <v>1.1299859491449999</v>
      </c>
      <c r="J1074" s="61">
        <v>10.91034977398</v>
      </c>
      <c r="K1074" s="61">
        <v>0.57874774809170004</v>
      </c>
    </row>
    <row r="1075" spans="7:11">
      <c r="G1075" s="61">
        <v>12.79656020166</v>
      </c>
      <c r="H1075" s="61">
        <v>1.133920140501</v>
      </c>
      <c r="J1075" s="61">
        <v>10.910438859939999</v>
      </c>
      <c r="K1075" s="61">
        <v>0.5820833037491</v>
      </c>
    </row>
    <row r="1076" spans="7:11">
      <c r="G1076" s="61">
        <v>12.797512230540001</v>
      </c>
      <c r="H1076" s="61">
        <v>1.1385303480640001</v>
      </c>
      <c r="J1076" s="61">
        <v>10.911280991909999</v>
      </c>
      <c r="K1076" s="61">
        <v>0.58354312238460004</v>
      </c>
    </row>
    <row r="1077" spans="7:11">
      <c r="G1077" s="61">
        <v>12.798604517479999</v>
      </c>
      <c r="H1077" s="61">
        <v>1.1438098574810001</v>
      </c>
      <c r="J1077" s="61">
        <v>10.911932637310001</v>
      </c>
      <c r="K1077" s="61">
        <v>0.58763288450910001</v>
      </c>
    </row>
    <row r="1078" spans="7:11">
      <c r="G1078" s="61">
        <v>12.79944253611</v>
      </c>
      <c r="H1078" s="61">
        <v>1.1477199404080001</v>
      </c>
      <c r="J1078" s="61">
        <v>10.9122607927</v>
      </c>
      <c r="K1078" s="61">
        <v>0.59133455747700003</v>
      </c>
    </row>
    <row r="1079" spans="7:11">
      <c r="G1079" s="61">
        <v>12.800347627260001</v>
      </c>
      <c r="H1079" s="61">
        <v>1.151262546393</v>
      </c>
      <c r="J1079" s="61">
        <v>10.91242979535</v>
      </c>
      <c r="K1079" s="61">
        <v>0.59419748137770001</v>
      </c>
    </row>
    <row r="1080" spans="7:11">
      <c r="G1080" s="61">
        <v>12.80110672116</v>
      </c>
      <c r="H1080" s="61">
        <v>1.1654978934439999</v>
      </c>
      <c r="J1080" s="61">
        <v>10.912729254</v>
      </c>
      <c r="K1080" s="61">
        <v>0.59627650000450005</v>
      </c>
    </row>
    <row r="1081" spans="7:11">
      <c r="G1081" s="61">
        <v>12.80130602134</v>
      </c>
      <c r="H1081" s="61">
        <v>1.156442594257</v>
      </c>
      <c r="J1081" s="61">
        <v>10.91381457254</v>
      </c>
      <c r="K1081" s="61">
        <v>0.6031787370799</v>
      </c>
    </row>
    <row r="1082" spans="7:11">
      <c r="G1082" s="61">
        <v>12.802355252070001</v>
      </c>
      <c r="H1082" s="61">
        <v>1.162800448007</v>
      </c>
      <c r="J1082" s="61">
        <v>10.9141962747</v>
      </c>
      <c r="K1082" s="61">
        <v>0.60643096923340001</v>
      </c>
    </row>
    <row r="1083" spans="7:11">
      <c r="G1083" s="61">
        <v>12.840944263140001</v>
      </c>
      <c r="H1083" s="61">
        <v>1.24893304449</v>
      </c>
      <c r="J1083" s="61">
        <v>10.914709044049999</v>
      </c>
      <c r="K1083" s="61">
        <v>0.60908938504099996</v>
      </c>
    </row>
    <row r="1084" spans="7:11">
      <c r="G1084" s="61">
        <v>12.84314155765</v>
      </c>
      <c r="H1084" s="61">
        <v>1.2509846550749999</v>
      </c>
      <c r="J1084" s="61">
        <v>10.91529940439</v>
      </c>
      <c r="K1084" s="61">
        <v>0.61398447864859995</v>
      </c>
    </row>
    <row r="1085" spans="7:11">
      <c r="G1085" s="61">
        <v>12.847058853309999</v>
      </c>
      <c r="H1085" s="61">
        <v>1.2556437520579999</v>
      </c>
      <c r="J1085" s="61">
        <v>10.91586453237</v>
      </c>
      <c r="K1085" s="61">
        <v>0.61871283769770002</v>
      </c>
    </row>
    <row r="1086" spans="7:11">
      <c r="G1086" s="61">
        <v>12.84933198281</v>
      </c>
      <c r="H1086" s="61">
        <v>1.2586851721009999</v>
      </c>
      <c r="J1086" s="61">
        <v>10.915882281869999</v>
      </c>
      <c r="K1086" s="61">
        <v>0.61869258044249997</v>
      </c>
    </row>
    <row r="1087" spans="7:11">
      <c r="G1087" s="61">
        <v>12.851808504959999</v>
      </c>
      <c r="H1087" s="61">
        <v>1.2617143176150001</v>
      </c>
      <c r="J1087" s="61">
        <v>10.916568432689999</v>
      </c>
      <c r="K1087" s="61">
        <v>0.62236035305509996</v>
      </c>
    </row>
    <row r="1088" spans="7:11">
      <c r="G1088" s="61">
        <v>12.854322138440001</v>
      </c>
      <c r="H1088" s="61">
        <v>1.2648755471599999</v>
      </c>
      <c r="J1088" s="61">
        <v>10.91657580681</v>
      </c>
      <c r="K1088" s="61">
        <v>0.6251624980339</v>
      </c>
    </row>
    <row r="1089" spans="7:11">
      <c r="G1089" s="61">
        <v>12.85710751255</v>
      </c>
      <c r="H1089" s="61">
        <v>1.2686608610029999</v>
      </c>
      <c r="J1089" s="61">
        <v>10.91757359162</v>
      </c>
      <c r="K1089" s="61">
        <v>0.62727235713980001</v>
      </c>
    </row>
    <row r="1090" spans="7:11">
      <c r="G1090" s="61">
        <v>12.861027468090001</v>
      </c>
      <c r="H1090" s="61">
        <v>1.2741735954240001</v>
      </c>
      <c r="J1090" s="61">
        <v>10.91816336988</v>
      </c>
      <c r="K1090" s="61">
        <v>0.63090443677660002</v>
      </c>
    </row>
    <row r="1091" spans="7:11">
      <c r="G1091" s="61">
        <v>12.86469555343</v>
      </c>
      <c r="H1091" s="61">
        <v>1.279089525274</v>
      </c>
      <c r="J1091" s="61">
        <v>10.91834144549</v>
      </c>
      <c r="K1091" s="61">
        <v>0.63810649640670003</v>
      </c>
    </row>
    <row r="1092" spans="7:11">
      <c r="G1092" s="61">
        <v>12.86571885043</v>
      </c>
      <c r="H1092" s="61">
        <v>1.280315842607</v>
      </c>
      <c r="J1092" s="61">
        <v>10.9187748448</v>
      </c>
      <c r="K1092" s="61">
        <v>0.63543847802749998</v>
      </c>
    </row>
    <row r="1093" spans="7:11">
      <c r="G1093" s="61">
        <v>12.868253867889999</v>
      </c>
      <c r="H1093" s="61">
        <v>1.2836564289300001</v>
      </c>
      <c r="J1093" s="61">
        <v>10.919218225210001</v>
      </c>
      <c r="K1093" s="61">
        <v>0.64049519198549998</v>
      </c>
    </row>
    <row r="1094" spans="7:11">
      <c r="G1094" s="61">
        <v>12.87041090684</v>
      </c>
      <c r="H1094" s="61">
        <v>1.286195831368</v>
      </c>
      <c r="J1094" s="61">
        <v>10.9197610035</v>
      </c>
      <c r="K1094" s="61">
        <v>0.64619114278029999</v>
      </c>
    </row>
    <row r="1095" spans="7:11">
      <c r="G1095" s="61">
        <v>12.872073985089999</v>
      </c>
      <c r="H1095" s="61">
        <v>1.288815219572</v>
      </c>
      <c r="J1095" s="61">
        <v>10.92024186341</v>
      </c>
      <c r="K1095" s="61">
        <v>0.65033244782720001</v>
      </c>
    </row>
    <row r="1096" spans="7:11">
      <c r="G1096" s="61">
        <v>12.873509293430001</v>
      </c>
      <c r="H1096" s="61">
        <v>1.2898684416270001</v>
      </c>
      <c r="J1096" s="61">
        <v>10.92069670842</v>
      </c>
      <c r="K1096" s="61">
        <v>0.65405369999770002</v>
      </c>
    </row>
    <row r="1097" spans="7:11">
      <c r="G1097" s="61">
        <v>12.874491727240001</v>
      </c>
      <c r="H1097" s="61">
        <v>1.2916820240789999</v>
      </c>
      <c r="J1097" s="61">
        <v>10.92085761657</v>
      </c>
      <c r="K1097" s="61">
        <v>0.65716252911420003</v>
      </c>
    </row>
    <row r="1098" spans="7:11">
      <c r="G1098" s="61">
        <v>12.8771053008</v>
      </c>
      <c r="H1098" s="61">
        <v>1.293996672947</v>
      </c>
      <c r="J1098" s="61">
        <v>10.92132450583</v>
      </c>
      <c r="K1098" s="61">
        <v>0.6604044199129</v>
      </c>
    </row>
    <row r="1099" spans="7:11">
      <c r="G1099" s="61">
        <v>12.87898396256</v>
      </c>
      <c r="H1099" s="61">
        <v>1.296834078117</v>
      </c>
      <c r="J1099" s="61">
        <v>10.921848054250001</v>
      </c>
      <c r="K1099" s="61">
        <v>0.66543430807000004</v>
      </c>
    </row>
    <row r="1100" spans="7:11">
      <c r="G1100" s="61">
        <v>12.883579805509999</v>
      </c>
      <c r="H1100" s="61">
        <v>1.301796384188</v>
      </c>
      <c r="J1100" s="61">
        <v>10.92272378268</v>
      </c>
      <c r="K1100" s="61">
        <v>0.67087235260389999</v>
      </c>
    </row>
    <row r="1101" spans="7:11">
      <c r="G1101" s="61">
        <v>12.890360923039999</v>
      </c>
      <c r="H1101" s="61">
        <v>1.3091727743870001</v>
      </c>
      <c r="J1101" s="61">
        <v>10.923310858720001</v>
      </c>
      <c r="K1101" s="61">
        <v>0.67435799796780005</v>
      </c>
    </row>
    <row r="1102" spans="7:11">
      <c r="G1102" s="61">
        <v>12.946285201289999</v>
      </c>
      <c r="H1102" s="61">
        <v>1.378830680613</v>
      </c>
      <c r="J1102" s="61">
        <v>10.92403036222</v>
      </c>
      <c r="K1102" s="61">
        <v>0.68016512880760005</v>
      </c>
    </row>
    <row r="1103" spans="7:11">
      <c r="G1103" s="61">
        <v>12.94770845949</v>
      </c>
      <c r="H1103" s="61">
        <v>1.3798675343919999</v>
      </c>
      <c r="J1103" s="61">
        <v>10.92452564681</v>
      </c>
      <c r="K1103" s="61">
        <v>0.68536169564229998</v>
      </c>
    </row>
    <row r="1104" spans="7:11">
      <c r="G1104" s="61">
        <v>12.95035856949</v>
      </c>
      <c r="H1104" s="61">
        <v>1.384183578564</v>
      </c>
      <c r="J1104" s="61">
        <v>10.92506717845</v>
      </c>
      <c r="K1104" s="61">
        <v>0.68955901806730002</v>
      </c>
    </row>
    <row r="1105" spans="7:11">
      <c r="G1105" s="61">
        <v>12.95316711359</v>
      </c>
      <c r="H1105" s="61">
        <v>1.3885553493089999</v>
      </c>
      <c r="J1105" s="61">
        <v>10.92564877239</v>
      </c>
      <c r="K1105" s="61">
        <v>0.69325769869429998</v>
      </c>
    </row>
    <row r="1106" spans="7:11">
      <c r="G1106" s="61">
        <v>12.954827734229999</v>
      </c>
      <c r="H1106" s="61">
        <v>1.3911078863320001</v>
      </c>
      <c r="J1106" s="61">
        <v>10.926342729830001</v>
      </c>
      <c r="K1106" s="61">
        <v>0.69748614478119997</v>
      </c>
    </row>
    <row r="1107" spans="7:11">
      <c r="G1107" s="61">
        <v>12.956991592730001</v>
      </c>
      <c r="H1107" s="61">
        <v>1.3943297085249999</v>
      </c>
      <c r="J1107" s="61">
        <v>10.92698926509</v>
      </c>
      <c r="K1107" s="61">
        <v>0.70370721736620001</v>
      </c>
    </row>
    <row r="1108" spans="7:11">
      <c r="G1108" s="61">
        <v>12.95882625574</v>
      </c>
      <c r="H1108" s="61">
        <v>1.3970048817239999</v>
      </c>
      <c r="J1108" s="61">
        <v>10.927385671230001</v>
      </c>
      <c r="K1108" s="61">
        <v>0.7077944005265</v>
      </c>
    </row>
    <row r="1109" spans="7:11">
      <c r="G1109" s="61">
        <v>12.96013743496</v>
      </c>
      <c r="H1109" s="61">
        <v>1.3986327603819999</v>
      </c>
      <c r="J1109" s="61">
        <v>10.928196582409999</v>
      </c>
      <c r="K1109" s="61">
        <v>0.71352795283530002</v>
      </c>
    </row>
    <row r="1110" spans="7:11">
      <c r="G1110" s="61">
        <v>12.96099443054</v>
      </c>
      <c r="H1110" s="61">
        <v>1.400073735533</v>
      </c>
      <c r="J1110" s="61">
        <v>10.929190889639999</v>
      </c>
      <c r="K1110" s="61">
        <v>0.71862136551900002</v>
      </c>
    </row>
    <row r="1111" spans="7:11">
      <c r="G1111" s="61">
        <v>12.96927445841</v>
      </c>
      <c r="H1111" s="61">
        <v>1.410800094838</v>
      </c>
      <c r="J1111" s="61">
        <v>10.9298751342</v>
      </c>
      <c r="K1111" s="61">
        <v>0.72284181818589999</v>
      </c>
    </row>
    <row r="1112" spans="7:11">
      <c r="G1112" s="61">
        <v>12.97209888545</v>
      </c>
      <c r="H1112" s="61">
        <v>1.4141965774409999</v>
      </c>
      <c r="J1112" s="61">
        <v>10.929917716929999</v>
      </c>
      <c r="K1112" s="61">
        <v>0.72580892324349999</v>
      </c>
    </row>
    <row r="1113" spans="7:11">
      <c r="G1113" s="61">
        <v>12.972893920720001</v>
      </c>
      <c r="H1113" s="61">
        <v>1.415562575781</v>
      </c>
      <c r="J1113" s="61">
        <v>10.93037045512</v>
      </c>
      <c r="K1113" s="61">
        <v>0.72804000212889997</v>
      </c>
    </row>
    <row r="1114" spans="7:11">
      <c r="G1114" s="61">
        <v>12.97653402712</v>
      </c>
      <c r="H1114" s="61">
        <v>1.420193862121</v>
      </c>
      <c r="J1114" s="61">
        <v>10.93075596403</v>
      </c>
      <c r="K1114" s="61">
        <v>0.7319866821155</v>
      </c>
    </row>
    <row r="1115" spans="7:11">
      <c r="G1115" s="61">
        <v>12.97938666662</v>
      </c>
      <c r="H1115" s="61">
        <v>1.4237534272229999</v>
      </c>
      <c r="J1115" s="61">
        <v>10.93179455278</v>
      </c>
      <c r="K1115" s="61">
        <v>0.73886320274079997</v>
      </c>
    </row>
    <row r="1116" spans="7:11">
      <c r="G1116" s="61">
        <v>12.98179752784</v>
      </c>
      <c r="H1116" s="61">
        <v>1.426649137196</v>
      </c>
      <c r="J1116" s="61">
        <v>10.932242183850001</v>
      </c>
      <c r="K1116" s="61">
        <v>0.74329414822119999</v>
      </c>
    </row>
    <row r="1117" spans="7:11">
      <c r="G1117" s="61">
        <v>12.984975185330001</v>
      </c>
      <c r="H1117" s="61">
        <v>1.430483652995</v>
      </c>
      <c r="J1117" s="61">
        <v>10.932498573089999</v>
      </c>
      <c r="K1117" s="61">
        <v>0.74339736965549996</v>
      </c>
    </row>
    <row r="1118" spans="7:11">
      <c r="G1118" s="61">
        <v>12.98792952156</v>
      </c>
      <c r="H1118" s="61">
        <v>1.4323215126519999</v>
      </c>
      <c r="J1118" s="61">
        <v>10.93290781374</v>
      </c>
      <c r="K1118" s="61">
        <v>0.74685497793309996</v>
      </c>
    </row>
    <row r="1119" spans="7:11">
      <c r="G1119" s="61">
        <v>13.06008231985</v>
      </c>
      <c r="H1119" s="61">
        <v>1.4563925965340001</v>
      </c>
      <c r="J1119" s="61">
        <v>10.933036661339999</v>
      </c>
      <c r="K1119" s="61">
        <v>0.75004622155760003</v>
      </c>
    </row>
    <row r="1120" spans="7:11">
      <c r="G1120" s="61">
        <v>13.063510000919999</v>
      </c>
      <c r="H1120" s="61">
        <v>1.4547122299849999</v>
      </c>
      <c r="J1120" s="61">
        <v>10.93340184398</v>
      </c>
      <c r="K1120" s="61">
        <v>0.75199790817669998</v>
      </c>
    </row>
    <row r="1121" spans="7:11">
      <c r="G1121" s="61">
        <v>13.0635591373</v>
      </c>
      <c r="H1121" s="61">
        <v>1.4552628117990001</v>
      </c>
      <c r="J1121" s="61">
        <v>10.93387890106</v>
      </c>
      <c r="K1121" s="61">
        <v>0.75589797315200002</v>
      </c>
    </row>
    <row r="1122" spans="7:11">
      <c r="G1122" s="61">
        <v>13.0682666971</v>
      </c>
      <c r="H1122" s="61">
        <v>1.4535521917600001</v>
      </c>
      <c r="J1122" s="61">
        <v>10.934885621539999</v>
      </c>
      <c r="K1122" s="61">
        <v>0.76151785771989999</v>
      </c>
    </row>
    <row r="1123" spans="7:11">
      <c r="G1123" s="61">
        <v>13.071580905819999</v>
      </c>
      <c r="H1123" s="61">
        <v>1.4518333079829999</v>
      </c>
      <c r="J1123" s="61">
        <v>10.935896560090001</v>
      </c>
      <c r="K1123" s="61">
        <v>0.76694865139940005</v>
      </c>
    </row>
    <row r="1124" spans="7:11">
      <c r="G1124" s="61">
        <v>13.075981197859999</v>
      </c>
      <c r="H1124" s="61">
        <v>1.4506191011739999</v>
      </c>
      <c r="J1124" s="61">
        <v>10.93608979667</v>
      </c>
      <c r="K1124" s="61">
        <v>0.76906189541729997</v>
      </c>
    </row>
    <row r="1125" spans="7:11">
      <c r="G1125" s="61">
        <v>13.079892431059999</v>
      </c>
      <c r="H1125" s="61">
        <v>1.449105480756</v>
      </c>
      <c r="J1125" s="61">
        <v>10.936529995840001</v>
      </c>
      <c r="K1125" s="61">
        <v>0.77197790876369998</v>
      </c>
    </row>
    <row r="1126" spans="7:11">
      <c r="G1126" s="61">
        <v>13.083637777970001</v>
      </c>
      <c r="H1126" s="61">
        <v>1.4477564051859999</v>
      </c>
      <c r="J1126" s="61">
        <v>10.937164329510001</v>
      </c>
      <c r="K1126" s="61">
        <v>0.77813250399339995</v>
      </c>
    </row>
    <row r="1127" spans="7:11">
      <c r="G1127" s="61">
        <v>13.08731464649</v>
      </c>
      <c r="H1127" s="61">
        <v>1.4462759637139999</v>
      </c>
      <c r="J1127" s="61">
        <v>10.937764730750001</v>
      </c>
      <c r="K1127" s="61">
        <v>0.78324085511090002</v>
      </c>
    </row>
    <row r="1128" spans="7:11">
      <c r="G1128" s="61">
        <v>13.088252423489999</v>
      </c>
      <c r="H1128" s="61">
        <v>1.4461574876800001</v>
      </c>
      <c r="J1128" s="61">
        <v>10.938150638030001</v>
      </c>
      <c r="K1128" s="61">
        <v>0.7849728941038</v>
      </c>
    </row>
    <row r="1129" spans="7:11">
      <c r="G1129" s="61">
        <v>13.09164918427</v>
      </c>
      <c r="H1129" s="61">
        <v>1.4450578371989999</v>
      </c>
      <c r="J1129" s="61">
        <v>10.938983780319999</v>
      </c>
      <c r="K1129" s="61">
        <v>0.79021545429469997</v>
      </c>
    </row>
    <row r="1130" spans="7:11">
      <c r="G1130" s="61">
        <v>13.09623762671</v>
      </c>
      <c r="H1130" s="61">
        <v>1.443698763585</v>
      </c>
      <c r="J1130" s="61">
        <v>10.93956762917</v>
      </c>
      <c r="K1130" s="61">
        <v>0.79560847006580004</v>
      </c>
    </row>
    <row r="1131" spans="7:11">
      <c r="G1131" s="61">
        <v>13.10141842188</v>
      </c>
      <c r="H1131" s="61">
        <v>1.4421843463740001</v>
      </c>
      <c r="J1131" s="61">
        <v>10.940185481009999</v>
      </c>
      <c r="K1131" s="61">
        <v>0.80199602863789998</v>
      </c>
    </row>
    <row r="1132" spans="7:11">
      <c r="G1132" s="61">
        <v>13.10314217194</v>
      </c>
      <c r="H1132" s="61">
        <v>1.441451412668</v>
      </c>
      <c r="J1132" s="61">
        <v>10.940722944679999</v>
      </c>
      <c r="K1132" s="61">
        <v>0.80554728995760005</v>
      </c>
    </row>
    <row r="1133" spans="7:11">
      <c r="G1133" s="61">
        <v>13.10536884123</v>
      </c>
      <c r="H1133" s="61">
        <v>1.4409525340880001</v>
      </c>
      <c r="J1133" s="61">
        <v>10.9409965603</v>
      </c>
      <c r="K1133" s="61">
        <v>0.80786984633769998</v>
      </c>
    </row>
    <row r="1134" spans="7:11">
      <c r="G1134" s="61">
        <v>13.109475530559999</v>
      </c>
      <c r="H1134" s="61">
        <v>1.4395801105779999</v>
      </c>
      <c r="J1134" s="61">
        <v>10.9416482666</v>
      </c>
      <c r="K1134" s="61">
        <v>0.81117076821849998</v>
      </c>
    </row>
    <row r="1135" spans="7:11">
      <c r="G1135" s="61">
        <v>13.11124381686</v>
      </c>
      <c r="H1135" s="61">
        <v>1.4390124616319999</v>
      </c>
      <c r="J1135" s="61">
        <v>10.942177156910001</v>
      </c>
      <c r="K1135" s="61">
        <v>0.81537975711300004</v>
      </c>
    </row>
    <row r="1136" spans="7:11">
      <c r="G1136" s="61">
        <v>13.11465184891</v>
      </c>
      <c r="H1136" s="61">
        <v>1.4377817365009999</v>
      </c>
      <c r="J1136" s="61">
        <v>10.943164529240001</v>
      </c>
      <c r="K1136" s="61">
        <v>0.82520243210290001</v>
      </c>
    </row>
    <row r="1137" spans="7:11">
      <c r="G1137" s="61">
        <v>13.115858805049999</v>
      </c>
      <c r="H1137" s="61">
        <v>1.4373967938100001</v>
      </c>
      <c r="J1137" s="61">
        <v>10.943778619150001</v>
      </c>
      <c r="K1137" s="61">
        <v>0.82931768489879998</v>
      </c>
    </row>
    <row r="1138" spans="7:11">
      <c r="G1138" s="61">
        <v>13.11913044492</v>
      </c>
      <c r="H1138" s="61">
        <v>1.4376673473729999</v>
      </c>
      <c r="J1138" s="61">
        <v>10.94386770511</v>
      </c>
      <c r="K1138" s="61">
        <v>0.83265324055610002</v>
      </c>
    </row>
    <row r="1139" spans="7:11">
      <c r="G1139" s="61">
        <v>13.12307410277</v>
      </c>
      <c r="H1139" s="61">
        <v>1.434854110067</v>
      </c>
      <c r="J1139" s="61">
        <v>10.94470983708</v>
      </c>
      <c r="K1139" s="61">
        <v>0.83411305919159995</v>
      </c>
    </row>
    <row r="1140" spans="7:11">
      <c r="G1140" s="61">
        <v>13.12589417979</v>
      </c>
      <c r="H1140" s="61">
        <v>1.4339869947920001</v>
      </c>
      <c r="J1140" s="61">
        <v>10.945361482479999</v>
      </c>
      <c r="K1140" s="61">
        <v>0.83820282131620005</v>
      </c>
    </row>
    <row r="1141" spans="7:11">
      <c r="G1141" s="61">
        <v>13.21023560713</v>
      </c>
      <c r="H1141" s="61">
        <v>1.4352043661980001</v>
      </c>
      <c r="J1141" s="61">
        <v>10.945689637879999</v>
      </c>
      <c r="K1141" s="61">
        <v>0.84190449428409997</v>
      </c>
    </row>
    <row r="1142" spans="7:11">
      <c r="G1142" s="61">
        <v>13.21324405426</v>
      </c>
      <c r="H1142" s="61">
        <v>1.4352095273700001</v>
      </c>
      <c r="J1142" s="61">
        <v>10.945858640519999</v>
      </c>
      <c r="K1142" s="61">
        <v>0.84476741818470003</v>
      </c>
    </row>
    <row r="1143" spans="7:11">
      <c r="G1143" s="61">
        <v>13.218176635960001</v>
      </c>
      <c r="H1143" s="61">
        <v>1.4353505358530001</v>
      </c>
      <c r="J1143" s="61">
        <v>10.94615809918</v>
      </c>
      <c r="K1143" s="61">
        <v>0.84684643681149996</v>
      </c>
    </row>
    <row r="1144" spans="7:11">
      <c r="G1144" s="61">
        <v>13.226291384290001</v>
      </c>
      <c r="H1144" s="61">
        <v>1.436093462076</v>
      </c>
      <c r="J1144" s="61">
        <v>10.947328964920001</v>
      </c>
      <c r="K1144" s="61">
        <v>0.8538516116896</v>
      </c>
    </row>
    <row r="1145" spans="7:11">
      <c r="G1145" s="61">
        <v>13.23109623711</v>
      </c>
      <c r="H1145" s="61">
        <v>1.436974545497</v>
      </c>
      <c r="J1145" s="61">
        <v>10.948122414729999</v>
      </c>
      <c r="K1145" s="61">
        <v>0.85842660201840004</v>
      </c>
    </row>
    <row r="1146" spans="7:11">
      <c r="G1146" s="61">
        <v>13.23449269712</v>
      </c>
      <c r="H1146" s="61">
        <v>1.4382386839620001</v>
      </c>
      <c r="J1146" s="61">
        <v>10.94826084166</v>
      </c>
      <c r="K1146" s="61">
        <v>0.86114721272770001</v>
      </c>
    </row>
    <row r="1147" spans="7:11">
      <c r="G1147" s="61">
        <v>13.23786377475</v>
      </c>
      <c r="H1147" s="61">
        <v>1.4397107257370001</v>
      </c>
      <c r="J1147" s="61">
        <v>10.9486662867</v>
      </c>
      <c r="K1147" s="61">
        <v>0.86397627453960002</v>
      </c>
    </row>
    <row r="1148" spans="7:11">
      <c r="G1148" s="61">
        <v>13.2404316364</v>
      </c>
      <c r="H1148" s="61">
        <v>1.4412793389</v>
      </c>
      <c r="J1148" s="61">
        <v>10.949090796</v>
      </c>
      <c r="K1148" s="61">
        <v>0.86903497488780002</v>
      </c>
    </row>
    <row r="1149" spans="7:11">
      <c r="G1149" s="61">
        <v>13.24301848578</v>
      </c>
      <c r="H1149" s="61">
        <v>1.4429577299359999</v>
      </c>
      <c r="J1149" s="61">
        <v>10.949743260010001</v>
      </c>
      <c r="K1149" s="61">
        <v>0.8732264966819</v>
      </c>
    </row>
    <row r="1150" spans="7:11">
      <c r="G1150" s="61">
        <v>13.245594104309999</v>
      </c>
      <c r="H1150" s="61">
        <v>1.444827889658</v>
      </c>
      <c r="J1150" s="61">
        <v>10.95053986482</v>
      </c>
      <c r="K1150" s="61">
        <v>0.8772413261516</v>
      </c>
    </row>
    <row r="1151" spans="7:11">
      <c r="G1151" s="61">
        <v>13.2501537435</v>
      </c>
      <c r="H1151" s="61">
        <v>1.4481258071209999</v>
      </c>
      <c r="J1151" s="61">
        <v>10.95114042827</v>
      </c>
      <c r="K1151" s="61">
        <v>0.88169767535249999</v>
      </c>
    </row>
    <row r="1152" spans="7:11">
      <c r="G1152" s="61">
        <v>13.25504492134</v>
      </c>
      <c r="H1152" s="61">
        <v>1.4516852483880001</v>
      </c>
      <c r="J1152" s="61">
        <v>10.95152987262</v>
      </c>
      <c r="K1152" s="61">
        <v>0.88565425950629995</v>
      </c>
    </row>
    <row r="1153" spans="7:11">
      <c r="G1153" s="61">
        <v>13.256794941080001</v>
      </c>
      <c r="H1153" s="61">
        <v>1.4535760155490001</v>
      </c>
      <c r="J1153" s="61">
        <v>10.951703447290001</v>
      </c>
      <c r="K1153" s="61">
        <v>0.88678251206820002</v>
      </c>
    </row>
    <row r="1154" spans="7:11">
      <c r="G1154" s="61">
        <v>13.261066411310001</v>
      </c>
      <c r="H1154" s="61">
        <v>1.4560626790869999</v>
      </c>
      <c r="J1154" s="61">
        <v>10.95225574793</v>
      </c>
      <c r="K1154" s="61">
        <v>0.89214072023260005</v>
      </c>
    </row>
    <row r="1155" spans="7:11">
      <c r="G1155" s="61">
        <v>13.26453153115</v>
      </c>
      <c r="H1155" s="61">
        <v>1.458745972619</v>
      </c>
      <c r="J1155" s="61">
        <v>10.953047741940001</v>
      </c>
      <c r="K1155" s="61">
        <v>0.89729579944610005</v>
      </c>
    </row>
    <row r="1156" spans="7:11">
      <c r="G1156" s="61">
        <v>13.33094368321</v>
      </c>
      <c r="H1156" s="61">
        <v>1.514258849193</v>
      </c>
      <c r="J1156" s="61">
        <v>10.95364323071</v>
      </c>
      <c r="K1156" s="61">
        <v>0.9008706893831</v>
      </c>
    </row>
    <row r="1157" spans="7:11">
      <c r="G1157" s="61">
        <v>13.33277381453</v>
      </c>
      <c r="H1157" s="61">
        <v>1.514537160288</v>
      </c>
      <c r="J1157" s="61">
        <v>10.954186946349999</v>
      </c>
      <c r="K1157" s="61">
        <v>0.90563203531150005</v>
      </c>
    </row>
    <row r="1158" spans="7:11">
      <c r="G1158" s="61">
        <v>13.334288304219999</v>
      </c>
      <c r="H1158" s="61">
        <v>1.5201067728940001</v>
      </c>
      <c r="J1158" s="61">
        <v>10.95422221383</v>
      </c>
      <c r="K1158" s="61">
        <v>0.90742740642230002</v>
      </c>
    </row>
    <row r="1159" spans="7:11">
      <c r="G1159" s="61">
        <v>13.33597630909</v>
      </c>
      <c r="H1159" s="61">
        <v>1.526317138824</v>
      </c>
      <c r="J1159" s="61">
        <v>10.95469462458</v>
      </c>
      <c r="K1159" s="61">
        <v>0.91101806441019995</v>
      </c>
    </row>
    <row r="1160" spans="7:11">
      <c r="G1160" s="61">
        <v>13.337227346480001</v>
      </c>
      <c r="H1160" s="61">
        <v>1.5337006074420001</v>
      </c>
      <c r="J1160" s="61">
        <v>10.955492629849999</v>
      </c>
      <c r="K1160" s="61">
        <v>0.91724022491110002</v>
      </c>
    </row>
    <row r="1161" spans="7:11">
      <c r="G1161" s="61">
        <v>13.338016828380001</v>
      </c>
      <c r="H1161" s="61">
        <v>1.539785828569</v>
      </c>
      <c r="J1161" s="61">
        <v>10.956204745000001</v>
      </c>
      <c r="K1161" s="61">
        <v>0.92145531711020001</v>
      </c>
    </row>
    <row r="1162" spans="7:11">
      <c r="G1162" s="61">
        <v>13.338578832510001</v>
      </c>
      <c r="H1162" s="61">
        <v>1.543451818741</v>
      </c>
      <c r="J1162" s="61">
        <v>10.95684690231</v>
      </c>
      <c r="K1162" s="61">
        <v>0.92739425243749996</v>
      </c>
    </row>
    <row r="1163" spans="7:11">
      <c r="G1163" s="61">
        <v>13.33927904828</v>
      </c>
      <c r="H1163" s="61">
        <v>1.547608111155</v>
      </c>
      <c r="J1163" s="61">
        <v>10.956936876129999</v>
      </c>
      <c r="K1163" s="61">
        <v>0.92602731159969998</v>
      </c>
    </row>
    <row r="1164" spans="7:11">
      <c r="G1164" s="61">
        <v>13.340277092139999</v>
      </c>
      <c r="H1164" s="61">
        <v>1.554420939301</v>
      </c>
      <c r="J1164" s="61">
        <v>10.957193020029999</v>
      </c>
      <c r="K1164" s="61">
        <v>0.93109398196600002</v>
      </c>
    </row>
    <row r="1165" spans="7:11">
      <c r="G1165" s="61">
        <v>13.341047715929999</v>
      </c>
      <c r="H1165" s="61">
        <v>1.5609501687280001</v>
      </c>
      <c r="J1165" s="61">
        <v>10.957851936699999</v>
      </c>
      <c r="K1165" s="61">
        <v>0.93440961849769999</v>
      </c>
    </row>
    <row r="1166" spans="7:11">
      <c r="G1166" s="61">
        <v>13.341747766139999</v>
      </c>
      <c r="H1166" s="61">
        <v>1.5664297784700001</v>
      </c>
      <c r="J1166" s="61">
        <v>10.958623606210001</v>
      </c>
      <c r="K1166" s="61">
        <v>0.94085131701830005</v>
      </c>
    </row>
    <row r="1167" spans="7:11">
      <c r="G1167" s="61">
        <v>13.342640749179999</v>
      </c>
      <c r="H1167" s="61">
        <v>1.5716017408139999</v>
      </c>
      <c r="J1167" s="61">
        <v>10.959071285549999</v>
      </c>
      <c r="K1167" s="61">
        <v>0.94651066186919997</v>
      </c>
    </row>
    <row r="1168" spans="7:11">
      <c r="G1168" s="61">
        <v>13.343239120070001</v>
      </c>
      <c r="H1168" s="61">
        <v>1.5754876084460001</v>
      </c>
      <c r="J1168" s="61">
        <v>10.959194461379999</v>
      </c>
      <c r="K1168" s="61">
        <v>0.94443351381569995</v>
      </c>
    </row>
    <row r="1169" spans="7:11">
      <c r="G1169" s="61">
        <v>13.343929084299999</v>
      </c>
      <c r="H1169" s="61">
        <v>1.580454643098</v>
      </c>
      <c r="J1169" s="61">
        <v>10.95987643354</v>
      </c>
      <c r="K1169" s="61">
        <v>0.94875412544540005</v>
      </c>
    </row>
    <row r="1170" spans="7:11">
      <c r="G1170" s="61">
        <v>13.344401426279999</v>
      </c>
      <c r="H1170" s="61">
        <v>1.583781268324</v>
      </c>
      <c r="J1170" s="61">
        <v>10.960024429500001</v>
      </c>
      <c r="K1170" s="61">
        <v>0.95464139088819999</v>
      </c>
    </row>
    <row r="1171" spans="7:11">
      <c r="G1171" s="61">
        <v>13.355984697769999</v>
      </c>
      <c r="H1171" s="61">
        <v>1.6802571472229999</v>
      </c>
      <c r="J1171" s="61">
        <v>10.96034161425</v>
      </c>
      <c r="K1171" s="61">
        <v>0.95350800185660001</v>
      </c>
    </row>
    <row r="1172" spans="7:11">
      <c r="G1172" s="61">
        <v>13.356285323630001</v>
      </c>
      <c r="H1172" s="61">
        <v>1.684188654807</v>
      </c>
      <c r="J1172" s="61">
        <v>10.960821327730001</v>
      </c>
      <c r="K1172" s="61">
        <v>0.95852040829200003</v>
      </c>
    </row>
    <row r="1173" spans="7:11">
      <c r="G1173" s="61">
        <v>13.357134524699999</v>
      </c>
      <c r="H1173" s="61">
        <v>1.6963691218370001</v>
      </c>
      <c r="J1173" s="61">
        <v>10.96168177505</v>
      </c>
      <c r="K1173" s="61">
        <v>0.96430691066170005</v>
      </c>
    </row>
    <row r="1174" spans="7:11">
      <c r="G1174" s="61">
        <v>13.357797217130001</v>
      </c>
      <c r="H1174" s="61">
        <v>1.7053585445820001</v>
      </c>
      <c r="J1174" s="61">
        <v>10.96231593543</v>
      </c>
      <c r="K1174" s="61">
        <v>0.96994864398519998</v>
      </c>
    </row>
    <row r="1175" spans="7:11">
      <c r="G1175" s="61">
        <v>13.358160736449999</v>
      </c>
      <c r="H1175" s="61">
        <v>1.7092054375800001</v>
      </c>
      <c r="J1175" s="61">
        <v>10.962960176059999</v>
      </c>
      <c r="K1175" s="61">
        <v>0.97058726435440001</v>
      </c>
    </row>
    <row r="1176" spans="7:11">
      <c r="G1176" s="61">
        <v>13.358648100350001</v>
      </c>
      <c r="H1176" s="61">
        <v>1.712602252792</v>
      </c>
      <c r="J1176" s="61">
        <v>10.96365351741</v>
      </c>
      <c r="K1176" s="61">
        <v>0.97506272130229998</v>
      </c>
    </row>
    <row r="1177" spans="7:11">
      <c r="G1177" s="61">
        <v>13.35961198489</v>
      </c>
      <c r="H1177" s="61">
        <v>1.7183260161630001</v>
      </c>
      <c r="J1177" s="61">
        <v>10.96413683484</v>
      </c>
      <c r="K1177" s="61">
        <v>0.97845667311009998</v>
      </c>
    </row>
    <row r="1178" spans="7:11">
      <c r="G1178" s="61">
        <v>13.3602501261</v>
      </c>
      <c r="H1178" s="61">
        <v>1.721902655744</v>
      </c>
      <c r="J1178" s="61">
        <v>10.964217890420001</v>
      </c>
      <c r="K1178" s="61">
        <v>0.98401759855100002</v>
      </c>
    </row>
    <row r="1179" spans="7:11">
      <c r="G1179" s="61">
        <v>13.36083271013</v>
      </c>
      <c r="H1179" s="61">
        <v>1.725933965261</v>
      </c>
      <c r="J1179" s="61">
        <v>10.965191727500001</v>
      </c>
      <c r="K1179" s="61">
        <v>0.99040565251680002</v>
      </c>
    </row>
    <row r="1180" spans="7:11">
      <c r="G1180" s="61">
        <v>13.361528259250001</v>
      </c>
      <c r="H1180" s="61">
        <v>1.730678146409</v>
      </c>
      <c r="J1180" s="61">
        <v>10.96567064748</v>
      </c>
      <c r="K1180" s="61">
        <v>0.98601761895789997</v>
      </c>
    </row>
    <row r="1181" spans="7:11">
      <c r="G1181" s="61">
        <v>13.362146796819999</v>
      </c>
      <c r="H1181" s="61">
        <v>1.7343443018439999</v>
      </c>
      <c r="J1181" s="61">
        <v>10.966858913879999</v>
      </c>
      <c r="K1181" s="61">
        <v>0.99205496519909997</v>
      </c>
    </row>
    <row r="1182" spans="7:11">
      <c r="G1182" s="61">
        <v>13.363059446159999</v>
      </c>
      <c r="H1182" s="61">
        <v>1.7391392888120001</v>
      </c>
      <c r="J1182" s="61">
        <v>10.967200528739999</v>
      </c>
      <c r="K1182" s="61">
        <v>1.002297562204</v>
      </c>
    </row>
    <row r="1183" spans="7:11">
      <c r="G1183" s="61">
        <v>13.363849933319999</v>
      </c>
      <c r="H1183" s="61">
        <v>1.7431158517709999</v>
      </c>
      <c r="J1183" s="61">
        <v>10.967465160570001</v>
      </c>
      <c r="K1183" s="61">
        <v>0.99581165372309999</v>
      </c>
    </row>
    <row r="1184" spans="7:11">
      <c r="G1184" s="61">
        <v>13.364306955889999</v>
      </c>
      <c r="H1184" s="61">
        <v>1.746915367068</v>
      </c>
      <c r="J1184" s="61">
        <v>10.96779349038</v>
      </c>
      <c r="K1184" s="61">
        <v>1.0056078227409999</v>
      </c>
    </row>
    <row r="1185" spans="7:11">
      <c r="G1185" s="61">
        <v>13.365500517979999</v>
      </c>
      <c r="H1185" s="61">
        <v>1.754611940277</v>
      </c>
      <c r="J1185" s="61">
        <v>10.968443561220001</v>
      </c>
      <c r="K1185" s="61">
        <v>1.0091559124789999</v>
      </c>
    </row>
    <row r="1186" spans="7:11">
      <c r="G1186" s="61">
        <v>13.366138063259999</v>
      </c>
      <c r="H1186" s="61">
        <v>1.7581959526369999</v>
      </c>
      <c r="J1186" s="61">
        <v>10.9686915638</v>
      </c>
      <c r="K1186" s="61">
        <v>1.003743602114</v>
      </c>
    </row>
    <row r="1187" spans="7:11">
      <c r="G1187" s="61">
        <v>13.378289498759999</v>
      </c>
      <c r="H1187" s="61">
        <v>1.8575708429840001</v>
      </c>
      <c r="J1187" s="61">
        <v>10.96949695432</v>
      </c>
      <c r="K1187" s="61">
        <v>1.01454671208</v>
      </c>
    </row>
    <row r="1188" spans="7:11">
      <c r="G1188" s="61">
        <v>13.3783171226</v>
      </c>
      <c r="H1188" s="61">
        <v>1.861635442583</v>
      </c>
      <c r="J1188" s="61">
        <v>10.969498658339999</v>
      </c>
      <c r="K1188" s="61">
        <v>1.0087265411740001</v>
      </c>
    </row>
    <row r="1189" spans="7:11">
      <c r="G1189" s="61">
        <v>13.378829767319999</v>
      </c>
      <c r="H1189" s="61">
        <v>1.866034138401</v>
      </c>
      <c r="J1189" s="61">
        <v>10.97015483905</v>
      </c>
      <c r="K1189" s="61">
        <v>1.018281983939</v>
      </c>
    </row>
    <row r="1190" spans="7:11">
      <c r="G1190" s="61">
        <v>13.379591684599999</v>
      </c>
      <c r="H1190" s="61">
        <v>1.8705834743850001</v>
      </c>
      <c r="J1190" s="61">
        <v>10.970155343289999</v>
      </c>
      <c r="K1190" s="61">
        <v>1.012050601139</v>
      </c>
    </row>
    <row r="1191" spans="7:11">
      <c r="G1191" s="61">
        <v>13.38072589471</v>
      </c>
      <c r="H1191" s="61">
        <v>1.877498729881</v>
      </c>
      <c r="J1191" s="61">
        <v>10.98663850032</v>
      </c>
      <c r="K1191" s="61">
        <v>1.1348692636919999</v>
      </c>
    </row>
    <row r="1192" spans="7:11">
      <c r="G1192" s="61">
        <v>13.381329056409999</v>
      </c>
      <c r="H1192" s="61">
        <v>1.8808683221139999</v>
      </c>
      <c r="J1192" s="61">
        <v>10.987018974990001</v>
      </c>
      <c r="K1192" s="61">
        <v>1.129583582657</v>
      </c>
    </row>
    <row r="1193" spans="7:11">
      <c r="G1193" s="61">
        <v>13.381917824929999</v>
      </c>
      <c r="H1193" s="61">
        <v>1.8841892908760001</v>
      </c>
      <c r="J1193" s="61">
        <v>10.98769056555</v>
      </c>
      <c r="K1193" s="61">
        <v>1.115195168152</v>
      </c>
    </row>
    <row r="1194" spans="7:11">
      <c r="G1194" s="61">
        <v>13.382542419629999</v>
      </c>
      <c r="H1194" s="61">
        <v>1.8880402705549999</v>
      </c>
      <c r="J1194" s="61">
        <v>10.987862174869999</v>
      </c>
      <c r="K1194" s="61">
        <v>1.1095587022040001</v>
      </c>
    </row>
    <row r="1195" spans="7:11">
      <c r="G1195" s="61">
        <v>13.383022997319999</v>
      </c>
      <c r="H1195" s="61">
        <v>1.8927905611910001</v>
      </c>
      <c r="J1195" s="61">
        <v>10.987921662310001</v>
      </c>
      <c r="K1195" s="61">
        <v>1.106099304857</v>
      </c>
    </row>
    <row r="1196" spans="7:11">
      <c r="G1196" s="61">
        <v>13.38357197471</v>
      </c>
      <c r="H1196" s="61">
        <v>1.8996887731829999</v>
      </c>
      <c r="J1196" s="61">
        <v>10.98803980371</v>
      </c>
      <c r="K1196" s="61">
        <v>1.1010822081189999</v>
      </c>
    </row>
    <row r="1197" spans="7:11">
      <c r="G1197" s="61">
        <v>13.383883509089999</v>
      </c>
      <c r="H1197" s="61">
        <v>1.904035804342</v>
      </c>
      <c r="J1197" s="61">
        <v>10.988052269100001</v>
      </c>
      <c r="K1197" s="61">
        <v>1.0967979481500001</v>
      </c>
    </row>
    <row r="1198" spans="7:11">
      <c r="G1198" s="61">
        <v>13.384386444980001</v>
      </c>
      <c r="H1198" s="61">
        <v>1.9088913509950001</v>
      </c>
      <c r="J1198" s="61">
        <v>10.988080961610001</v>
      </c>
      <c r="K1198" s="61">
        <v>1.09336995464</v>
      </c>
    </row>
    <row r="1199" spans="7:11">
      <c r="G1199" s="61">
        <v>13.38482330463</v>
      </c>
      <c r="H1199" s="61">
        <v>1.9127260417030001</v>
      </c>
      <c r="J1199" s="61">
        <v>10.98817743051</v>
      </c>
      <c r="K1199" s="61">
        <v>1.084556116735</v>
      </c>
    </row>
    <row r="1200" spans="7:11">
      <c r="G1200" s="61">
        <v>13.38521597191</v>
      </c>
      <c r="H1200" s="61">
        <v>1.9160773263649999</v>
      </c>
      <c r="J1200" s="61">
        <v>10.988254535899999</v>
      </c>
      <c r="K1200" s="61">
        <v>1.079466572809</v>
      </c>
    </row>
    <row r="1201" spans="7:11">
      <c r="G1201" s="61">
        <v>13.385597977630001</v>
      </c>
      <c r="H1201" s="61">
        <v>1.9195147576530001</v>
      </c>
      <c r="J1201" s="61">
        <v>10.988303005840001</v>
      </c>
      <c r="K1201" s="61">
        <v>1.0758783365489999</v>
      </c>
    </row>
    <row r="1202" spans="7:11">
      <c r="G1202" s="61">
        <v>13.386126844210001</v>
      </c>
      <c r="H1202" s="61">
        <v>1.924006652176</v>
      </c>
      <c r="J1202" s="61">
        <v>10.98832623409</v>
      </c>
      <c r="K1202" s="61">
        <v>1.070787528828</v>
      </c>
    </row>
    <row r="1203" spans="7:11">
      <c r="G1203" s="61">
        <v>13.38669198901</v>
      </c>
      <c r="H1203" s="61">
        <v>1.929194805196</v>
      </c>
      <c r="J1203" s="61">
        <v>10.98839383598</v>
      </c>
      <c r="K1203" s="61">
        <v>1.067063488381</v>
      </c>
    </row>
    <row r="1204" spans="7:11">
      <c r="G1204" s="61">
        <v>13.38705944598</v>
      </c>
      <c r="H1204" s="61">
        <v>1.9331119174339999</v>
      </c>
      <c r="J1204" s="61">
        <v>10.9884576665</v>
      </c>
      <c r="K1204" s="61">
        <v>1.0586250034389999</v>
      </c>
    </row>
    <row r="1205" spans="7:11">
      <c r="G1205" s="61">
        <v>13.39910185492</v>
      </c>
      <c r="H1205" s="61">
        <v>2.033773618748</v>
      </c>
      <c r="J1205" s="61">
        <v>10.98845923923</v>
      </c>
      <c r="K1205" s="61">
        <v>1.0622585065779999</v>
      </c>
    </row>
    <row r="1206" spans="7:11">
      <c r="G1206" s="61">
        <v>13.39929248917</v>
      </c>
      <c r="H1206" s="61">
        <v>2.0302121645679998</v>
      </c>
      <c r="J1206" s="61">
        <v>11.00826658944</v>
      </c>
      <c r="K1206" s="61">
        <v>1.0037142414069999</v>
      </c>
    </row>
    <row r="1207" spans="7:11">
      <c r="G1207" s="61">
        <v>13.40002764133</v>
      </c>
      <c r="H1207" s="61">
        <v>2.033982393409</v>
      </c>
      <c r="J1207" s="61">
        <v>11.009133789650001</v>
      </c>
      <c r="K1207" s="61">
        <v>0.99969226793699995</v>
      </c>
    </row>
    <row r="1208" spans="7:11">
      <c r="G1208" s="61">
        <v>13.400119860709999</v>
      </c>
      <c r="H1208" s="61">
        <v>2.039288819672</v>
      </c>
      <c r="J1208" s="61">
        <v>11.0106247893</v>
      </c>
      <c r="K1208" s="61">
        <v>0.99289289846420004</v>
      </c>
    </row>
    <row r="1209" spans="7:11">
      <c r="G1209" s="61">
        <v>13.40074732039</v>
      </c>
      <c r="H1209" s="61">
        <v>2.0432462082149998</v>
      </c>
      <c r="J1209" s="61">
        <v>11.01159990198</v>
      </c>
      <c r="K1209" s="61">
        <v>0.98819593365619995</v>
      </c>
    </row>
    <row r="1210" spans="7:11">
      <c r="G1210" s="61">
        <v>13.401562587140001</v>
      </c>
      <c r="H1210" s="61">
        <v>2.049395131312</v>
      </c>
      <c r="J1210" s="61">
        <v>11.01232550872</v>
      </c>
      <c r="K1210" s="61">
        <v>0.98403691235110002</v>
      </c>
    </row>
    <row r="1211" spans="7:11">
      <c r="G1211" s="61">
        <v>13.401840632720001</v>
      </c>
      <c r="H1211" s="61">
        <v>2.0459710956460002</v>
      </c>
      <c r="J1211" s="61">
        <v>11.01288598362</v>
      </c>
      <c r="K1211" s="61">
        <v>0.97911816234979998</v>
      </c>
    </row>
    <row r="1212" spans="7:11">
      <c r="G1212" s="61">
        <v>13.40226720814</v>
      </c>
      <c r="H1212" s="61">
        <v>2.054721635241</v>
      </c>
      <c r="J1212" s="61">
        <v>11.01333297197</v>
      </c>
      <c r="K1212" s="61">
        <v>0.97440291332039997</v>
      </c>
    </row>
    <row r="1213" spans="7:11">
      <c r="G1213" s="61">
        <v>13.402341475189999</v>
      </c>
      <c r="H1213" s="61">
        <v>2.0543407634420001</v>
      </c>
      <c r="J1213" s="61">
        <v>11.013908618029999</v>
      </c>
      <c r="K1213" s="61">
        <v>0.96833990569950001</v>
      </c>
    </row>
    <row r="1214" spans="7:11">
      <c r="G1214" s="61">
        <v>13.403049089350001</v>
      </c>
      <c r="H1214" s="61">
        <v>2.0597945697300002</v>
      </c>
      <c r="J1214" s="61">
        <v>11.01463929478</v>
      </c>
      <c r="K1214" s="61">
        <v>0.96212573216380004</v>
      </c>
    </row>
    <row r="1215" spans="7:11">
      <c r="G1215" s="61">
        <v>13.403146003010001</v>
      </c>
      <c r="H1215" s="61">
        <v>2.0612965523570002</v>
      </c>
      <c r="J1215" s="61">
        <v>11.015161465489999</v>
      </c>
      <c r="K1215" s="61">
        <v>0.95794173541700001</v>
      </c>
    </row>
    <row r="1216" spans="7:11">
      <c r="G1216" s="61">
        <v>13.403510109939999</v>
      </c>
      <c r="H1216" s="61">
        <v>2.065584159918</v>
      </c>
      <c r="J1216" s="61">
        <v>11.015718744140001</v>
      </c>
      <c r="K1216" s="61">
        <v>0.95324946892119999</v>
      </c>
    </row>
    <row r="1217" spans="7:11">
      <c r="G1217" s="61">
        <v>13.40419497813</v>
      </c>
      <c r="H1217" s="61">
        <v>2.0730079300390001</v>
      </c>
      <c r="J1217" s="61">
        <v>11.016524278389999</v>
      </c>
      <c r="K1217" s="61">
        <v>0.94793823852579995</v>
      </c>
    </row>
    <row r="1218" spans="7:11">
      <c r="G1218" s="61">
        <v>13.40445648345</v>
      </c>
      <c r="H1218" s="61">
        <v>2.0706656727800001</v>
      </c>
      <c r="J1218" s="61">
        <v>11.017397913190001</v>
      </c>
      <c r="K1218" s="61">
        <v>0.94322945227749999</v>
      </c>
    </row>
    <row r="1219" spans="7:11">
      <c r="G1219" s="61">
        <v>13.404744104080001</v>
      </c>
      <c r="H1219" s="61">
        <v>2.0766966697660001</v>
      </c>
      <c r="J1219" s="61">
        <v>11.01819783282</v>
      </c>
      <c r="K1219" s="61">
        <v>0.93908602034249999</v>
      </c>
    </row>
    <row r="1220" spans="7:11">
      <c r="G1220" s="61">
        <v>13.405493165999999</v>
      </c>
      <c r="H1220" s="61">
        <v>2.080909851555</v>
      </c>
      <c r="J1220" s="61">
        <v>11.01881761958</v>
      </c>
      <c r="K1220" s="61">
        <v>0.93462760713530002</v>
      </c>
    </row>
    <row r="1221" spans="7:11">
      <c r="G1221" s="61">
        <v>13.40566833277</v>
      </c>
      <c r="H1221" s="61">
        <v>2.0778527219140002</v>
      </c>
      <c r="J1221" s="61">
        <v>11.01963050512</v>
      </c>
      <c r="K1221" s="61">
        <v>0.92768396442839995</v>
      </c>
    </row>
    <row r="1222" spans="7:11">
      <c r="G1222" s="61">
        <v>13.40635261281</v>
      </c>
      <c r="H1222" s="61">
        <v>2.0858549889820002</v>
      </c>
      <c r="J1222" s="61">
        <v>11.02045623159</v>
      </c>
      <c r="K1222" s="61">
        <v>0.92187985506570003</v>
      </c>
    </row>
    <row r="1223" spans="7:11">
      <c r="G1223" s="61">
        <v>13.406729810610001</v>
      </c>
      <c r="H1223" s="61">
        <v>2.0898446498280001</v>
      </c>
      <c r="J1223" s="61">
        <v>11.02138812866</v>
      </c>
      <c r="K1223" s="61">
        <v>0.91620636200159999</v>
      </c>
    </row>
    <row r="1224" spans="7:11">
      <c r="G1224" s="61">
        <v>13.4076315815</v>
      </c>
      <c r="H1224" s="61">
        <v>2.0983076217429999</v>
      </c>
      <c r="J1224" s="61">
        <v>11.02202222823</v>
      </c>
      <c r="K1224" s="61">
        <v>0.91229066973399997</v>
      </c>
    </row>
    <row r="1225" spans="7:11">
      <c r="G1225" s="61">
        <v>13.40803336073</v>
      </c>
      <c r="H1225" s="61">
        <v>2.095310394368</v>
      </c>
      <c r="J1225" s="61">
        <v>11.02256073064</v>
      </c>
      <c r="K1225" s="61">
        <v>0.90880929285779999</v>
      </c>
    </row>
    <row r="1226" spans="7:11">
      <c r="G1226" s="61">
        <v>13.40838386363</v>
      </c>
      <c r="H1226" s="61">
        <v>2.103236192892</v>
      </c>
      <c r="J1226" s="61">
        <v>11.02306247361</v>
      </c>
      <c r="K1226" s="61">
        <v>0.90523921400999996</v>
      </c>
    </row>
    <row r="1227" spans="7:11">
      <c r="G1227" s="61">
        <v>13.40909654823</v>
      </c>
      <c r="H1227" s="61">
        <v>2.1044635560349998</v>
      </c>
      <c r="J1227" s="61">
        <v>11.023952301870001</v>
      </c>
      <c r="K1227" s="61">
        <v>0.89960567272339997</v>
      </c>
    </row>
    <row r="1228" spans="7:11">
      <c r="G1228" s="61">
        <v>13.40918035034</v>
      </c>
      <c r="H1228" s="61">
        <v>2.1083741508439999</v>
      </c>
      <c r="J1228" s="61">
        <v>11.02528427479</v>
      </c>
      <c r="K1228" s="61">
        <v>0.89111352151669998</v>
      </c>
    </row>
    <row r="1229" spans="7:11">
      <c r="G1229" s="61">
        <v>13.40980113699</v>
      </c>
      <c r="H1229" s="61">
        <v>2.1123436688080002</v>
      </c>
      <c r="J1229" s="61">
        <v>11.025976970489999</v>
      </c>
      <c r="K1229" s="61">
        <v>0.88641732575639998</v>
      </c>
    </row>
    <row r="1230" spans="7:11">
      <c r="G1230" s="61">
        <v>13.427171251700001</v>
      </c>
      <c r="H1230" s="61">
        <v>2.2442747508490002</v>
      </c>
      <c r="J1230" s="61">
        <v>11.0264878481</v>
      </c>
      <c r="K1230" s="61">
        <v>0.88297209423459999</v>
      </c>
    </row>
    <row r="1231" spans="7:11">
      <c r="G1231" s="61">
        <v>13.427522679619999</v>
      </c>
      <c r="H1231" s="61">
        <v>2.2415132501060002</v>
      </c>
      <c r="J1231" s="61">
        <v>11.027207559980001</v>
      </c>
      <c r="K1231" s="61">
        <v>0.87783632584969995</v>
      </c>
    </row>
    <row r="1232" spans="7:11">
      <c r="G1232" s="61">
        <v>13.42766759987</v>
      </c>
      <c r="H1232" s="61">
        <v>2.2530780213049999</v>
      </c>
      <c r="J1232" s="61">
        <v>11.02813005404</v>
      </c>
      <c r="K1232" s="61">
        <v>0.87205503099369996</v>
      </c>
    </row>
    <row r="1233" spans="7:11">
      <c r="G1233" s="61">
        <v>13.42795377238</v>
      </c>
      <c r="H1233" s="61">
        <v>2.2506803322560001</v>
      </c>
      <c r="J1233" s="61">
        <v>11.02880478484</v>
      </c>
      <c r="K1233" s="61">
        <v>0.86845653657230004</v>
      </c>
    </row>
    <row r="1234" spans="7:11">
      <c r="G1234" s="61">
        <v>13.428012943360001</v>
      </c>
      <c r="H1234" s="61">
        <v>2.2572347430409998</v>
      </c>
      <c r="J1234" s="61">
        <v>11.02950204309</v>
      </c>
      <c r="K1234" s="61">
        <v>0.86419607138440002</v>
      </c>
    </row>
    <row r="1235" spans="7:11">
      <c r="G1235" s="61">
        <v>13.428704133749999</v>
      </c>
      <c r="H1235" s="61">
        <v>2.2603149177869999</v>
      </c>
      <c r="J1235" s="61">
        <v>11.03011735003</v>
      </c>
      <c r="K1235" s="61">
        <v>0.85979520982830004</v>
      </c>
    </row>
    <row r="1236" spans="7:11">
      <c r="G1236" s="61">
        <v>13.42927817432</v>
      </c>
      <c r="H1236" s="61">
        <v>2.2661224068569998</v>
      </c>
      <c r="J1236" s="61">
        <v>11.030552507239999</v>
      </c>
      <c r="K1236" s="61">
        <v>0.85626966861700005</v>
      </c>
    </row>
    <row r="1237" spans="7:11">
      <c r="G1237" s="61">
        <v>13.429290524040001</v>
      </c>
      <c r="H1237" s="61">
        <v>2.2659660647800002</v>
      </c>
      <c r="J1237" s="61">
        <v>11.03121066492</v>
      </c>
      <c r="K1237" s="61">
        <v>0.85180626901550005</v>
      </c>
    </row>
    <row r="1238" spans="7:11">
      <c r="G1238" s="61">
        <v>13.429335247779999</v>
      </c>
      <c r="H1238" s="61">
        <v>2.2674098164530001</v>
      </c>
      <c r="J1238" s="61">
        <v>11.03199065369</v>
      </c>
      <c r="K1238" s="61">
        <v>0.84640329814969995</v>
      </c>
    </row>
    <row r="1239" spans="7:11">
      <c r="G1239" s="61">
        <v>13.42993660974</v>
      </c>
      <c r="H1239" s="61">
        <v>2.2701607249219999</v>
      </c>
      <c r="J1239" s="61">
        <v>11.03257664201</v>
      </c>
      <c r="K1239" s="61">
        <v>0.84196358165829999</v>
      </c>
    </row>
    <row r="1240" spans="7:11">
      <c r="G1240" s="61">
        <v>13.430063307519999</v>
      </c>
      <c r="H1240" s="61">
        <v>2.2712222726319999</v>
      </c>
      <c r="J1240" s="61">
        <v>11.03326778201</v>
      </c>
      <c r="K1240" s="61">
        <v>0.83722914181060004</v>
      </c>
    </row>
    <row r="1241" spans="7:11">
      <c r="G1241" s="61">
        <v>13.431042812619999</v>
      </c>
      <c r="H1241" s="61">
        <v>2.2769290497479999</v>
      </c>
      <c r="J1241" s="61">
        <v>11.03416627709</v>
      </c>
      <c r="K1241" s="61">
        <v>0.83153876705829999</v>
      </c>
    </row>
    <row r="1242" spans="7:11">
      <c r="G1242" s="61">
        <v>13.43174549187</v>
      </c>
      <c r="H1242" s="61">
        <v>2.2811860603470002</v>
      </c>
      <c r="J1242" s="61">
        <v>11.03477855545</v>
      </c>
      <c r="K1242" s="61">
        <v>0.8275488616469</v>
      </c>
    </row>
    <row r="1243" spans="7:11">
      <c r="G1243" s="61">
        <v>13.432232782010001</v>
      </c>
      <c r="H1243" s="61">
        <v>2.2202514599260001</v>
      </c>
      <c r="J1243" s="61">
        <v>11.03584237494</v>
      </c>
      <c r="K1243" s="61">
        <v>0.82107339454189998</v>
      </c>
    </row>
    <row r="1244" spans="7:11">
      <c r="G1244" s="61">
        <v>13.43232044026</v>
      </c>
      <c r="H1244" s="61">
        <v>2.2844955330199999</v>
      </c>
      <c r="J1244" s="61">
        <v>11.03673018039</v>
      </c>
      <c r="K1244" s="61">
        <v>0.81664596412379997</v>
      </c>
    </row>
    <row r="1245" spans="7:11">
      <c r="G1245" s="61">
        <v>13.43491109797</v>
      </c>
      <c r="H1245" s="61">
        <v>2.2110099643619998</v>
      </c>
      <c r="J1245" s="61">
        <v>11.03793775386</v>
      </c>
      <c r="K1245" s="61">
        <v>0.81002168417429998</v>
      </c>
    </row>
    <row r="1246" spans="7:11">
      <c r="G1246" s="61">
        <v>13.43697277983</v>
      </c>
      <c r="H1246" s="61">
        <v>2.205020846919</v>
      </c>
      <c r="J1246" s="61">
        <v>11.038552919840001</v>
      </c>
      <c r="K1246" s="61">
        <v>0.80556392116859998</v>
      </c>
    </row>
    <row r="1247" spans="7:11">
      <c r="G1247" s="61">
        <v>13.43895084044</v>
      </c>
      <c r="H1247" s="61">
        <v>2.1993438881060001</v>
      </c>
      <c r="J1247" s="61">
        <v>11.039133962679999</v>
      </c>
      <c r="K1247" s="61">
        <v>0.80122034341790005</v>
      </c>
    </row>
    <row r="1248" spans="7:11">
      <c r="G1248" s="61">
        <v>13.440198348079999</v>
      </c>
      <c r="H1248" s="61">
        <v>2.197610977614</v>
      </c>
      <c r="J1248" s="61">
        <v>11.03956633646</v>
      </c>
      <c r="K1248" s="61">
        <v>0.79775430002110004</v>
      </c>
    </row>
    <row r="1249" spans="7:11">
      <c r="G1249" s="61">
        <v>13.44061811988</v>
      </c>
      <c r="H1249" s="61">
        <v>2.195002215388</v>
      </c>
      <c r="J1249" s="61">
        <v>11.0403560694</v>
      </c>
      <c r="K1249" s="61">
        <v>0.7907965442796</v>
      </c>
    </row>
    <row r="1250" spans="7:11">
      <c r="G1250" s="61">
        <v>13.44217956906</v>
      </c>
      <c r="H1250" s="61">
        <v>2.1908212567219998</v>
      </c>
      <c r="J1250" s="61">
        <v>11.040981783639999</v>
      </c>
      <c r="K1250" s="61">
        <v>0.78576393671239997</v>
      </c>
    </row>
    <row r="1251" spans="7:11">
      <c r="G1251" s="61">
        <v>13.443962648879999</v>
      </c>
      <c r="H1251" s="61">
        <v>2.1855292590299999</v>
      </c>
      <c r="J1251" s="61">
        <v>11.041843402330001</v>
      </c>
      <c r="K1251" s="61">
        <v>0.77985886399390003</v>
      </c>
    </row>
    <row r="1252" spans="7:11">
      <c r="G1252" s="61">
        <v>13.444790663399999</v>
      </c>
      <c r="H1252" s="61">
        <v>2.1820831901140001</v>
      </c>
      <c r="J1252" s="61">
        <v>11.042455680690001</v>
      </c>
      <c r="K1252" s="61">
        <v>0.77586895858250005</v>
      </c>
    </row>
    <row r="1253" spans="7:11">
      <c r="G1253" s="61">
        <v>13.4453578695</v>
      </c>
      <c r="H1253" s="61">
        <v>2.1787084971559998</v>
      </c>
      <c r="J1253" s="61">
        <v>11.043221393</v>
      </c>
      <c r="K1253" s="61">
        <v>0.77102692931630001</v>
      </c>
    </row>
    <row r="1254" spans="7:11">
      <c r="G1254" s="61">
        <v>13.44606207933</v>
      </c>
      <c r="H1254" s="61">
        <v>2.1737165173370001</v>
      </c>
      <c r="J1254" s="61">
        <v>11.044387796040001</v>
      </c>
      <c r="K1254" s="61">
        <v>0.76525005546659997</v>
      </c>
    </row>
    <row r="1255" spans="7:11">
      <c r="G1255" s="61">
        <v>13.446594337160001</v>
      </c>
      <c r="H1255" s="61">
        <v>2.169666059436</v>
      </c>
      <c r="J1255" s="61">
        <v>11.04546852512</v>
      </c>
      <c r="K1255" s="61">
        <v>0.75999344896410004</v>
      </c>
    </row>
    <row r="1256" spans="7:11">
      <c r="G1256" s="61">
        <v>13.447150176359999</v>
      </c>
      <c r="H1256" s="61">
        <v>2.165073087518</v>
      </c>
      <c r="J1256" s="61">
        <v>11.04610821819</v>
      </c>
      <c r="K1256" s="61">
        <v>0.75581978744040001</v>
      </c>
    </row>
    <row r="1257" spans="7:11">
      <c r="G1257" s="61">
        <v>13.447951678640001</v>
      </c>
      <c r="H1257" s="61">
        <v>2.1557816482960002</v>
      </c>
      <c r="J1257" s="61">
        <v>11.04657875178</v>
      </c>
      <c r="K1257" s="61">
        <v>0.75215697318270003</v>
      </c>
    </row>
    <row r="1258" spans="7:11">
      <c r="G1258" s="61">
        <v>13.44811825217</v>
      </c>
      <c r="H1258" s="61">
        <v>2.151296445331</v>
      </c>
      <c r="J1258" s="61">
        <v>11.047306104960001</v>
      </c>
      <c r="K1258" s="61">
        <v>0.74684847763149997</v>
      </c>
    </row>
    <row r="1259" spans="7:11">
      <c r="G1259" s="61">
        <v>13.44912831133</v>
      </c>
      <c r="H1259" s="61">
        <v>2.1345301641269998</v>
      </c>
      <c r="J1259" s="61">
        <v>11.04813144589</v>
      </c>
      <c r="K1259" s="61">
        <v>0.74229474011950003</v>
      </c>
    </row>
    <row r="1260" spans="7:11">
      <c r="G1260" s="61">
        <v>13.460423626640001</v>
      </c>
      <c r="H1260" s="61">
        <v>2.0346796433750001</v>
      </c>
      <c r="J1260" s="61">
        <v>11.04945575562</v>
      </c>
      <c r="K1260" s="61">
        <v>0.73449002868699997</v>
      </c>
    </row>
    <row r="1261" spans="7:11">
      <c r="G1261" s="61">
        <v>13.460866907390001</v>
      </c>
      <c r="H1261" s="61">
        <v>2.0283325242450001</v>
      </c>
      <c r="J1261" s="61">
        <v>11.050443810379999</v>
      </c>
      <c r="K1261" s="61">
        <v>0.7273695509425</v>
      </c>
    </row>
    <row r="1262" spans="7:11">
      <c r="G1262" s="61">
        <v>13.460967945829999</v>
      </c>
      <c r="H1262" s="61">
        <v>2.0235210733439999</v>
      </c>
      <c r="J1262" s="61">
        <v>11.050936125910001</v>
      </c>
      <c r="K1262" s="61">
        <v>0.72387117422150005</v>
      </c>
    </row>
    <row r="1263" spans="7:11">
      <c r="G1263" s="61">
        <v>13.461104413079999</v>
      </c>
      <c r="H1263" s="61">
        <v>2.019052949782</v>
      </c>
      <c r="J1263" s="61">
        <v>11.0518458601</v>
      </c>
      <c r="K1263" s="61">
        <v>0.71734619425040003</v>
      </c>
    </row>
    <row r="1264" spans="7:11">
      <c r="G1264" s="61">
        <v>13.46146788571</v>
      </c>
      <c r="H1264" s="61">
        <v>2.0142275573639998</v>
      </c>
      <c r="J1264" s="61">
        <v>11.052641296639999</v>
      </c>
      <c r="K1264" s="61">
        <v>0.71178971593579998</v>
      </c>
    </row>
    <row r="1265" spans="7:11">
      <c r="G1265" s="61">
        <v>13.464182206229999</v>
      </c>
      <c r="H1265" s="61">
        <v>1.9972388806770001</v>
      </c>
      <c r="J1265" s="61">
        <v>11.053406602140001</v>
      </c>
      <c r="K1265" s="61">
        <v>0.70608936601219996</v>
      </c>
    </row>
    <row r="1266" spans="7:11">
      <c r="G1266" s="61">
        <v>13.46419998492</v>
      </c>
      <c r="H1266" s="61">
        <v>1.9972389111769999</v>
      </c>
      <c r="J1266" s="61">
        <v>11.053923066239999</v>
      </c>
      <c r="K1266" s="61">
        <v>0.70241201378740004</v>
      </c>
    </row>
    <row r="1267" spans="7:11">
      <c r="G1267" s="61">
        <v>13.464814027659999</v>
      </c>
      <c r="H1267" s="61">
        <v>1.9931616793239999</v>
      </c>
      <c r="J1267" s="61">
        <v>11.054628871</v>
      </c>
      <c r="K1267" s="61">
        <v>0.69777539000269995</v>
      </c>
    </row>
    <row r="1268" spans="7:11">
      <c r="G1268" s="61">
        <v>13.4648355005</v>
      </c>
      <c r="H1268" s="61">
        <v>1.96437701606</v>
      </c>
      <c r="J1268" s="61">
        <v>11.05568603509</v>
      </c>
      <c r="K1268" s="61">
        <v>0.68991131971279995</v>
      </c>
    </row>
    <row r="1269" spans="7:11">
      <c r="G1269" s="61">
        <v>13.465012432150001</v>
      </c>
      <c r="H1269" s="61">
        <v>1.9681452646969999</v>
      </c>
      <c r="J1269" s="61">
        <v>11.05674319918</v>
      </c>
      <c r="K1269" s="61">
        <v>0.68204724942299999</v>
      </c>
    </row>
    <row r="1270" spans="7:11">
      <c r="G1270" s="61">
        <v>13.46505155312</v>
      </c>
      <c r="H1270" s="61">
        <v>1.9914198716489999</v>
      </c>
      <c r="J1270" s="61">
        <v>11.05779178261</v>
      </c>
      <c r="K1270" s="61">
        <v>0.67508317452970001</v>
      </c>
    </row>
    <row r="1271" spans="7:11">
      <c r="G1271" s="61">
        <v>13.46524444277</v>
      </c>
      <c r="H1271" s="61">
        <v>1.972449276788</v>
      </c>
      <c r="J1271" s="61">
        <v>11.058287827739999</v>
      </c>
      <c r="K1271" s="61">
        <v>0.67167973698070005</v>
      </c>
    </row>
    <row r="1272" spans="7:11">
      <c r="G1272" s="61">
        <v>13.465495411199999</v>
      </c>
      <c r="H1272" s="61">
        <v>1.9779350567739999</v>
      </c>
      <c r="J1272" s="61">
        <v>11.05928638414</v>
      </c>
      <c r="K1272" s="61">
        <v>0.66559494257280005</v>
      </c>
    </row>
    <row r="1273" spans="7:11">
      <c r="G1273" s="61">
        <v>13.46554462914</v>
      </c>
      <c r="H1273" s="61">
        <v>1.9859534995379999</v>
      </c>
      <c r="J1273" s="61">
        <v>11.06029397504</v>
      </c>
      <c r="K1273" s="61">
        <v>0.65995125448970005</v>
      </c>
    </row>
    <row r="1274" spans="7:11">
      <c r="G1274" s="61">
        <v>13.4655795348</v>
      </c>
      <c r="H1274" s="61">
        <v>1.9868824617509999</v>
      </c>
      <c r="J1274" s="61">
        <v>11.060841467099999</v>
      </c>
      <c r="K1274" s="61">
        <v>0.65651483907999997</v>
      </c>
    </row>
    <row r="1275" spans="7:11">
      <c r="G1275" s="61">
        <v>13.465656789620001</v>
      </c>
      <c r="H1275" s="61">
        <v>1.9813075147829999</v>
      </c>
      <c r="J1275" s="61">
        <v>11.061533181430001</v>
      </c>
      <c r="K1275" s="61">
        <v>0.65167711857020005</v>
      </c>
    </row>
    <row r="1276" spans="7:11">
      <c r="G1276" s="61">
        <v>13.47424574307</v>
      </c>
      <c r="H1276" s="61">
        <v>1.8713635859940001</v>
      </c>
      <c r="J1276" s="61">
        <v>11.06212065151</v>
      </c>
      <c r="K1276" s="61">
        <v>0.64782554315429997</v>
      </c>
    </row>
    <row r="1277" spans="7:11">
      <c r="G1277" s="61">
        <v>13.475297455890001</v>
      </c>
      <c r="H1277" s="61">
        <v>1.8678105893879999</v>
      </c>
      <c r="J1277" s="61">
        <v>11.06276066481</v>
      </c>
      <c r="K1277" s="61">
        <v>0.64404320080730004</v>
      </c>
    </row>
    <row r="1278" spans="7:11">
      <c r="G1278" s="61">
        <v>13.476970513139999</v>
      </c>
      <c r="H1278" s="61">
        <v>1.8609143695179999</v>
      </c>
      <c r="J1278" s="61">
        <v>11.063376486679999</v>
      </c>
      <c r="K1278" s="61">
        <v>0.64042673831069996</v>
      </c>
    </row>
    <row r="1279" spans="7:11">
      <c r="G1279" s="61">
        <v>13.47778306315</v>
      </c>
      <c r="H1279" s="61">
        <v>1.8567429719120001</v>
      </c>
      <c r="J1279" s="61">
        <v>11.064313436959999</v>
      </c>
      <c r="K1279" s="61">
        <v>0.63404073916299997</v>
      </c>
    </row>
    <row r="1280" spans="7:11">
      <c r="G1280" s="61">
        <v>13.478245052389999</v>
      </c>
      <c r="H1280" s="61">
        <v>1.852185572227</v>
      </c>
      <c r="J1280" s="61">
        <v>11.06511025132</v>
      </c>
      <c r="K1280" s="61">
        <v>0.62840307278410001</v>
      </c>
    </row>
    <row r="1281" spans="7:11">
      <c r="G1281" s="61">
        <v>13.47837371428</v>
      </c>
      <c r="H1281" s="61">
        <v>1.848135846738</v>
      </c>
      <c r="J1281" s="61">
        <v>11.06574576975</v>
      </c>
      <c r="K1281" s="61">
        <v>0.62483819388469997</v>
      </c>
    </row>
    <row r="1282" spans="7:11">
      <c r="G1282" s="61">
        <v>13.478374841260001</v>
      </c>
      <c r="H1282" s="61">
        <v>1.8446761706449999</v>
      </c>
      <c r="J1282" s="61">
        <v>11.06671298296</v>
      </c>
      <c r="K1282" s="61">
        <v>0.61960255128120001</v>
      </c>
    </row>
    <row r="1283" spans="7:11">
      <c r="G1283" s="61">
        <v>13.478474292830001</v>
      </c>
      <c r="H1283" s="61">
        <v>1.8410625416969999</v>
      </c>
      <c r="J1283" s="61">
        <v>11.067847776960001</v>
      </c>
      <c r="K1283" s="61">
        <v>0.61355175147550001</v>
      </c>
    </row>
    <row r="1284" spans="7:11">
      <c r="G1284" s="61">
        <v>13.47883207804</v>
      </c>
      <c r="H1284" s="61">
        <v>1.836381374703</v>
      </c>
      <c r="J1284" s="61">
        <v>11.06914206081</v>
      </c>
      <c r="K1284" s="61">
        <v>0.60530980124660005</v>
      </c>
    </row>
    <row r="1285" spans="7:11">
      <c r="G1285" s="61">
        <v>13.479353885349999</v>
      </c>
      <c r="H1285" s="61">
        <v>1.831209588184</v>
      </c>
      <c r="J1285" s="61">
        <v>11.069732188990001</v>
      </c>
      <c r="K1285" s="61">
        <v>0.60111980852689995</v>
      </c>
    </row>
    <row r="1286" spans="7:11">
      <c r="G1286" s="61">
        <v>13.481231236339999</v>
      </c>
      <c r="H1286" s="61">
        <v>1.81805194891</v>
      </c>
      <c r="J1286" s="61">
        <v>11.070144770760001</v>
      </c>
      <c r="K1286" s="61">
        <v>0.59770660742040005</v>
      </c>
    </row>
    <row r="1287" spans="7:11">
      <c r="G1287" s="61">
        <v>13.48124749114</v>
      </c>
      <c r="H1287" s="61">
        <v>1.8180519767959999</v>
      </c>
      <c r="J1287" s="61">
        <v>11.070903409410001</v>
      </c>
      <c r="K1287" s="61">
        <v>0.5920802223585</v>
      </c>
    </row>
    <row r="1288" spans="7:11">
      <c r="G1288" s="61">
        <v>13.482056880429999</v>
      </c>
      <c r="H1288" s="61">
        <v>1.812486835119</v>
      </c>
      <c r="J1288" s="61">
        <v>11.072077645449999</v>
      </c>
      <c r="K1288" s="61">
        <v>0.58441355035590004</v>
      </c>
    </row>
    <row r="1289" spans="7:11">
      <c r="G1289" s="61">
        <v>13.48216223306</v>
      </c>
      <c r="H1289" s="61">
        <v>1.7919393755020001</v>
      </c>
      <c r="J1289" s="61">
        <v>11.07292409762</v>
      </c>
      <c r="K1289" s="61">
        <v>0.57872912356850004</v>
      </c>
    </row>
    <row r="1290" spans="7:11">
      <c r="G1290" s="61">
        <v>13.48233673497</v>
      </c>
      <c r="H1290" s="61">
        <v>1.7958880275039999</v>
      </c>
      <c r="J1290" s="61">
        <v>11.073653713420001</v>
      </c>
      <c r="K1290" s="61">
        <v>0.5738802875422</v>
      </c>
    </row>
    <row r="1291" spans="7:11">
      <c r="G1291" s="61">
        <v>13.482444043699999</v>
      </c>
      <c r="H1291" s="61">
        <v>1.808565074338</v>
      </c>
      <c r="J1291" s="61">
        <v>11.074306923889999</v>
      </c>
      <c r="K1291" s="61">
        <v>0.57020730784920004</v>
      </c>
    </row>
    <row r="1292" spans="7:11">
      <c r="G1292" s="61">
        <v>13.4825829955</v>
      </c>
      <c r="H1292" s="61">
        <v>1.8075147413429999</v>
      </c>
      <c r="J1292" s="61">
        <v>11.075569179129999</v>
      </c>
      <c r="K1292" s="61">
        <v>0.56241099637110004</v>
      </c>
    </row>
    <row r="1293" spans="7:11">
      <c r="G1293" s="61">
        <v>13.48258523282</v>
      </c>
      <c r="H1293" s="61">
        <v>1.8028273344029999</v>
      </c>
      <c r="J1293" s="61">
        <v>11.07639639696</v>
      </c>
      <c r="K1293" s="61">
        <v>0.55712831354930004</v>
      </c>
    </row>
    <row r="1294" spans="7:11">
      <c r="G1294" s="61">
        <v>13.492717011310001</v>
      </c>
      <c r="H1294" s="61">
        <v>1.6956047711460001</v>
      </c>
      <c r="J1294" s="61">
        <v>11.076871143329999</v>
      </c>
      <c r="K1294" s="61">
        <v>0.55350635015680005</v>
      </c>
    </row>
    <row r="1295" spans="7:11">
      <c r="G1295" s="61">
        <v>13.49382236077</v>
      </c>
      <c r="H1295" s="61">
        <v>1.6783410558859999</v>
      </c>
      <c r="J1295" s="61">
        <v>11.077476252869999</v>
      </c>
      <c r="K1295" s="61">
        <v>0.54911184065319996</v>
      </c>
    </row>
    <row r="1296" spans="7:11">
      <c r="G1296" s="61">
        <v>13.494321931389999</v>
      </c>
      <c r="H1296" s="61">
        <v>1.6735220459239999</v>
      </c>
      <c r="J1296" s="61">
        <v>11.07800240531</v>
      </c>
      <c r="K1296" s="61">
        <v>0.54565195157739999</v>
      </c>
    </row>
    <row r="1297" spans="7:11">
      <c r="G1297" s="61">
        <v>13.49573718229</v>
      </c>
      <c r="H1297" s="61">
        <v>1.6635658033880001</v>
      </c>
      <c r="J1297" s="61">
        <v>11.078935530400001</v>
      </c>
      <c r="K1297" s="61">
        <v>0.54033326479300003</v>
      </c>
    </row>
    <row r="1298" spans="7:11">
      <c r="G1298" s="61">
        <v>13.49648642379</v>
      </c>
      <c r="H1298" s="61">
        <v>1.6590805951830001</v>
      </c>
      <c r="J1298" s="61">
        <v>11.08021527316</v>
      </c>
      <c r="K1298" s="61">
        <v>0.53382844119030004</v>
      </c>
    </row>
    <row r="1299" spans="7:11">
      <c r="G1299" s="61">
        <v>13.49764452318</v>
      </c>
      <c r="H1299" s="61">
        <v>1.650835038179</v>
      </c>
      <c r="J1299" s="61">
        <v>11.08147781395</v>
      </c>
      <c r="K1299" s="61">
        <v>0.52509050165140003</v>
      </c>
    </row>
    <row r="1300" spans="7:11">
      <c r="G1300" s="61">
        <v>13.49810076808</v>
      </c>
      <c r="H1300" s="61">
        <v>1.6466661949720001</v>
      </c>
      <c r="J1300" s="61">
        <v>11.081790247300001</v>
      </c>
      <c r="K1300" s="61">
        <v>0.52142114423569996</v>
      </c>
    </row>
    <row r="1301" spans="7:11">
      <c r="G1301" s="61">
        <v>13.4982578716</v>
      </c>
      <c r="H1301" s="61">
        <v>1.6424771455139999</v>
      </c>
      <c r="J1301" s="61">
        <v>11.08239426227</v>
      </c>
      <c r="K1301" s="61">
        <v>0.51454033892850004</v>
      </c>
    </row>
    <row r="1302" spans="7:11">
      <c r="G1302" s="61">
        <v>13.49851397221</v>
      </c>
      <c r="H1302" s="61">
        <v>1.636674216099</v>
      </c>
      <c r="J1302" s="61">
        <v>11.08312004579</v>
      </c>
      <c r="K1302" s="61">
        <v>0.50892811899400003</v>
      </c>
    </row>
    <row r="1303" spans="7:11">
      <c r="G1303" s="61">
        <v>13.499003040790001</v>
      </c>
      <c r="H1303" s="61">
        <v>1.6298214607149999</v>
      </c>
      <c r="J1303" s="61">
        <v>11.08409703799</v>
      </c>
      <c r="K1303" s="61">
        <v>0.50224681444499997</v>
      </c>
    </row>
    <row r="1304" spans="7:11">
      <c r="G1304" s="61">
        <v>13.49989266097</v>
      </c>
      <c r="H1304" s="61">
        <v>1.622104507415</v>
      </c>
      <c r="J1304" s="61">
        <v>11.084830513030001</v>
      </c>
      <c r="K1304" s="61">
        <v>0.4982785224929</v>
      </c>
    </row>
    <row r="1305" spans="7:11">
      <c r="G1305" s="61">
        <v>13.502240701730001</v>
      </c>
      <c r="H1305" s="61">
        <v>1.61071782484</v>
      </c>
      <c r="J1305" s="61">
        <v>11.08680090418</v>
      </c>
      <c r="K1305" s="61">
        <v>0.48909717080490001</v>
      </c>
    </row>
    <row r="1306" spans="7:11">
      <c r="G1306" s="61">
        <v>13.511021932269999</v>
      </c>
      <c r="H1306" s="61">
        <v>1.511351292871</v>
      </c>
      <c r="J1306" s="61">
        <v>11.087665814399999</v>
      </c>
      <c r="K1306" s="61">
        <v>0.4844770345512</v>
      </c>
    </row>
    <row r="1307" spans="7:11">
      <c r="G1307" s="61">
        <v>13.51102867913</v>
      </c>
      <c r="H1307" s="61">
        <v>1.5077437412970001</v>
      </c>
      <c r="J1307" s="61">
        <v>11.10461758296</v>
      </c>
      <c r="K1307" s="61">
        <v>0.39918732468509999</v>
      </c>
    </row>
    <row r="1308" spans="7:11">
      <c r="G1308" s="61">
        <v>13.51118727533</v>
      </c>
      <c r="H1308" s="61">
        <v>1.5155336479370001</v>
      </c>
      <c r="J1308" s="61">
        <v>11.104944520729999</v>
      </c>
      <c r="K1308" s="61">
        <v>0.4032945625962</v>
      </c>
    </row>
    <row r="1309" spans="7:11">
      <c r="G1309" s="61">
        <v>13.511316090499999</v>
      </c>
      <c r="H1309" s="61">
        <v>1.5023451903480001</v>
      </c>
      <c r="J1309" s="61">
        <v>11.105629315230001</v>
      </c>
      <c r="K1309" s="61">
        <v>0.41416978602400001</v>
      </c>
    </row>
    <row r="1310" spans="7:11">
      <c r="G1310" s="61">
        <v>13.51173025736</v>
      </c>
      <c r="H1310" s="61">
        <v>1.497863594379</v>
      </c>
      <c r="J1310" s="61">
        <v>11.10613591994</v>
      </c>
      <c r="K1310" s="61">
        <v>0.42331378259359997</v>
      </c>
    </row>
    <row r="1311" spans="7:11">
      <c r="G1311" s="61">
        <v>13.51238558104</v>
      </c>
      <c r="H1311" s="61">
        <v>1.4929486314810001</v>
      </c>
      <c r="J1311" s="61">
        <v>11.106404443760001</v>
      </c>
      <c r="K1311" s="61">
        <v>0.4294182032992</v>
      </c>
    </row>
    <row r="1312" spans="7:11">
      <c r="G1312" s="61">
        <v>13.513040664649999</v>
      </c>
      <c r="H1312" s="61">
        <v>1.488257586941</v>
      </c>
      <c r="J1312" s="61">
        <v>11.10673431162</v>
      </c>
      <c r="K1312" s="61">
        <v>0.43731360362479998</v>
      </c>
    </row>
    <row r="1313" spans="7:11">
      <c r="G1313" s="61">
        <v>13.513635671939999</v>
      </c>
      <c r="H1313" s="61">
        <v>1.4841575375480001</v>
      </c>
      <c r="J1313" s="61">
        <v>11.106839789289999</v>
      </c>
      <c r="K1313" s="61">
        <v>0.44128822750930002</v>
      </c>
    </row>
    <row r="1314" spans="7:11">
      <c r="G1314" s="61">
        <v>13.514255861400001</v>
      </c>
      <c r="H1314" s="61">
        <v>1.4798826944800001</v>
      </c>
      <c r="J1314" s="61">
        <v>11.10694727642</v>
      </c>
      <c r="K1314" s="61">
        <v>0.44483381617470003</v>
      </c>
    </row>
    <row r="1315" spans="7:11">
      <c r="G1315" s="61">
        <v>13.51467880061</v>
      </c>
      <c r="H1315" s="61">
        <v>1.476082041583</v>
      </c>
      <c r="J1315" s="61">
        <v>11.127794690449999</v>
      </c>
      <c r="K1315" s="61">
        <v>0.4917951795935</v>
      </c>
    </row>
    <row r="1316" spans="7:11">
      <c r="G1316" s="61">
        <v>13.51501348931</v>
      </c>
      <c r="H1316" s="61">
        <v>1.4687975434730001</v>
      </c>
      <c r="J1316" s="61">
        <v>11.12847992537</v>
      </c>
      <c r="K1316" s="61">
        <v>0.49525975265790001</v>
      </c>
    </row>
    <row r="1317" spans="7:11">
      <c r="G1317" s="61">
        <v>13.515164873850001</v>
      </c>
      <c r="H1317" s="61">
        <v>1.4628523350239999</v>
      </c>
      <c r="J1317" s="61">
        <v>11.1293091857</v>
      </c>
      <c r="K1317" s="61">
        <v>0.49980840344999999</v>
      </c>
    </row>
    <row r="1318" spans="7:11">
      <c r="G1318" s="61">
        <v>13.51551471058</v>
      </c>
      <c r="H1318" s="61">
        <v>1.458309563364</v>
      </c>
      <c r="J1318" s="61">
        <v>11.130480463350001</v>
      </c>
      <c r="K1318" s="61">
        <v>0.50521779818269996</v>
      </c>
    </row>
    <row r="1319" spans="7:11">
      <c r="G1319" s="61">
        <v>13.51601130749</v>
      </c>
      <c r="H1319" s="61">
        <v>1.4537837526090001</v>
      </c>
      <c r="J1319" s="61">
        <v>11.132875504119999</v>
      </c>
      <c r="K1319" s="61">
        <v>0.51634515538659997</v>
      </c>
    </row>
    <row r="1320" spans="7:11">
      <c r="G1320" s="61">
        <v>13.516725998889999</v>
      </c>
      <c r="H1320" s="61">
        <v>1.44876186216</v>
      </c>
      <c r="J1320" s="61">
        <v>11.13398420805</v>
      </c>
      <c r="K1320" s="61">
        <v>0.52130676393450004</v>
      </c>
    </row>
    <row r="1321" spans="7:11">
      <c r="G1321" s="61">
        <v>13.517811854710001</v>
      </c>
      <c r="H1321" s="61">
        <v>1.4428682863019999</v>
      </c>
      <c r="J1321" s="61">
        <v>11.134702785030001</v>
      </c>
      <c r="K1321" s="61">
        <v>0.52460297404989997</v>
      </c>
    </row>
    <row r="1322" spans="7:11">
      <c r="G1322" s="61">
        <v>13.51844856027</v>
      </c>
      <c r="H1322" s="61">
        <v>1.4394197918589999</v>
      </c>
      <c r="J1322" s="61">
        <v>11.135658681500001</v>
      </c>
      <c r="K1322" s="61">
        <v>0.52912450444589998</v>
      </c>
    </row>
    <row r="1323" spans="7:11">
      <c r="G1323" s="61">
        <v>13.51916935136</v>
      </c>
      <c r="H1323" s="61">
        <v>1.435636576604</v>
      </c>
      <c r="J1323" s="61">
        <v>11.1365462639</v>
      </c>
      <c r="K1323" s="61">
        <v>0.53298687074960005</v>
      </c>
    </row>
    <row r="1324" spans="7:11">
      <c r="G1324" s="61">
        <v>13.52550800425</v>
      </c>
      <c r="H1324" s="61">
        <v>1.3434675143870001</v>
      </c>
      <c r="J1324" s="61">
        <v>11.13758719754</v>
      </c>
      <c r="K1324" s="61">
        <v>0.53765585644589997</v>
      </c>
    </row>
    <row r="1325" spans="7:11">
      <c r="G1325" s="61">
        <v>13.52705542454</v>
      </c>
      <c r="H1325" s="61">
        <v>1.340356814565</v>
      </c>
      <c r="J1325" s="61">
        <v>11.1383103836</v>
      </c>
      <c r="K1325" s="61">
        <v>0.54108405356620004</v>
      </c>
    </row>
    <row r="1326" spans="7:11">
      <c r="G1326" s="61">
        <v>13.527082185319999</v>
      </c>
      <c r="H1326" s="61">
        <v>1.340326272857</v>
      </c>
      <c r="J1326" s="61">
        <v>11.13924281107</v>
      </c>
      <c r="K1326" s="61">
        <v>0.54554988148460004</v>
      </c>
    </row>
    <row r="1327" spans="7:11">
      <c r="G1327" s="61">
        <v>13.52766882884</v>
      </c>
      <c r="H1327" s="61">
        <v>1.3343378201789999</v>
      </c>
      <c r="J1327" s="61">
        <v>11.13999589032</v>
      </c>
      <c r="K1327" s="61">
        <v>0.54909667126460004</v>
      </c>
    </row>
    <row r="1328" spans="7:11">
      <c r="G1328" s="61">
        <v>13.52847309943</v>
      </c>
      <c r="H1328" s="61">
        <v>1.327381478897</v>
      </c>
      <c r="J1328" s="61">
        <v>11.14140771366</v>
      </c>
      <c r="K1328" s="61">
        <v>0.55560527061599996</v>
      </c>
    </row>
    <row r="1329" spans="7:11">
      <c r="G1329" s="61">
        <v>13.528842001199999</v>
      </c>
      <c r="H1329" s="61">
        <v>1.3239506231060001</v>
      </c>
      <c r="J1329" s="61">
        <v>11.14233443348</v>
      </c>
      <c r="K1329" s="61">
        <v>0.56046647896229995</v>
      </c>
    </row>
    <row r="1330" spans="7:11">
      <c r="G1330" s="61">
        <v>13.52942246364</v>
      </c>
      <c r="H1330" s="61">
        <v>1.3179733277429999</v>
      </c>
      <c r="J1330" s="61">
        <v>11.143263718629999</v>
      </c>
      <c r="K1330" s="61">
        <v>0.56491541560860004</v>
      </c>
    </row>
    <row r="1331" spans="7:11">
      <c r="G1331" s="61">
        <v>13.52979634389</v>
      </c>
      <c r="H1331" s="61">
        <v>1.3139858354180001</v>
      </c>
      <c r="J1331" s="61">
        <v>11.14496385745</v>
      </c>
      <c r="K1331" s="61">
        <v>0.57328839060509995</v>
      </c>
    </row>
    <row r="1332" spans="7:11">
      <c r="G1332" s="61">
        <v>13.5301925806</v>
      </c>
      <c r="H1332" s="61">
        <v>1.3096087782879999</v>
      </c>
      <c r="J1332" s="61">
        <v>11.14591726494</v>
      </c>
      <c r="K1332" s="61">
        <v>0.57852831587520004</v>
      </c>
    </row>
    <row r="1333" spans="7:11">
      <c r="G1333" s="61">
        <v>13.530376564979999</v>
      </c>
      <c r="H1333" s="61">
        <v>1.307420862718</v>
      </c>
      <c r="J1333" s="61">
        <v>11.14687601904</v>
      </c>
      <c r="K1333" s="61">
        <v>0.58332791632850001</v>
      </c>
    </row>
    <row r="1334" spans="7:11">
      <c r="G1334" s="61">
        <v>13.53094943394</v>
      </c>
      <c r="H1334" s="61">
        <v>1.2998030377050001</v>
      </c>
      <c r="J1334" s="61">
        <v>11.148550409749999</v>
      </c>
      <c r="K1334" s="61">
        <v>0.59048361596450005</v>
      </c>
    </row>
    <row r="1335" spans="7:11">
      <c r="G1335" s="61">
        <v>13.531478201520001</v>
      </c>
      <c r="H1335" s="61">
        <v>1.291640413324</v>
      </c>
      <c r="J1335" s="61">
        <v>11.149888754079999</v>
      </c>
      <c r="K1335" s="61">
        <v>0.59615538774309995</v>
      </c>
    </row>
    <row r="1336" spans="7:11">
      <c r="G1336" s="61">
        <v>13.532005849380001</v>
      </c>
      <c r="H1336" s="61">
        <v>1.2841902221949999</v>
      </c>
      <c r="J1336" s="61">
        <v>11.15101986394</v>
      </c>
      <c r="K1336" s="61">
        <v>0.60139240762839996</v>
      </c>
    </row>
    <row r="1337" spans="7:11">
      <c r="G1337" s="61">
        <v>13.532328926670001</v>
      </c>
      <c r="H1337" s="61">
        <v>1.280291437839</v>
      </c>
      <c r="J1337" s="61">
        <v>11.15207584238</v>
      </c>
      <c r="K1337" s="61">
        <v>0.60628053522580005</v>
      </c>
    </row>
    <row r="1338" spans="7:11">
      <c r="G1338" s="61">
        <v>13.53266943679</v>
      </c>
      <c r="H1338" s="61">
        <v>1.276698359289</v>
      </c>
      <c r="J1338" s="61">
        <v>11.152777134700001</v>
      </c>
      <c r="K1338" s="61">
        <v>0.60956014989170004</v>
      </c>
    </row>
    <row r="1339" spans="7:11">
      <c r="G1339" s="61">
        <v>13.53326888718</v>
      </c>
      <c r="H1339" s="61">
        <v>1.2718981331100001</v>
      </c>
      <c r="J1339" s="61">
        <v>11.1536735592</v>
      </c>
      <c r="K1339" s="61">
        <v>0.61362985101419998</v>
      </c>
    </row>
    <row r="1340" spans="7:11">
      <c r="G1340" s="61">
        <v>13.534582596790001</v>
      </c>
      <c r="H1340" s="61">
        <v>1.266056149148</v>
      </c>
      <c r="J1340" s="61">
        <v>11.154766213849999</v>
      </c>
      <c r="K1340" s="61">
        <v>0.61891450603520004</v>
      </c>
    </row>
    <row r="1341" spans="7:11">
      <c r="G1341" s="61">
        <v>13.53489339447</v>
      </c>
      <c r="H1341" s="61">
        <v>1.2661943266190001</v>
      </c>
      <c r="J1341" s="61">
        <v>11.15574833524</v>
      </c>
      <c r="K1341" s="61">
        <v>0.6237572841058</v>
      </c>
    </row>
    <row r="1342" spans="7:11">
      <c r="G1342" s="61">
        <v>13.537177129870001</v>
      </c>
      <c r="H1342" s="61">
        <v>1.2572417895379999</v>
      </c>
      <c r="J1342" s="61">
        <v>11.157303541499999</v>
      </c>
      <c r="K1342" s="61">
        <v>0.63090027433710005</v>
      </c>
    </row>
    <row r="1343" spans="7:11">
      <c r="G1343" s="61">
        <v>13.53877221264</v>
      </c>
      <c r="H1343" s="61">
        <v>1.253474165171</v>
      </c>
      <c r="J1343" s="61">
        <v>11.15811807859</v>
      </c>
      <c r="K1343" s="61">
        <v>0.63482565504480004</v>
      </c>
    </row>
    <row r="1344" spans="7:11">
      <c r="G1344" s="61">
        <v>13.54485177782</v>
      </c>
      <c r="H1344" s="61">
        <v>1.1557320247189999</v>
      </c>
      <c r="J1344" s="61">
        <v>11.159146205340001</v>
      </c>
      <c r="K1344" s="61">
        <v>0.63948778364030001</v>
      </c>
    </row>
    <row r="1345" spans="7:11">
      <c r="G1345" s="61">
        <v>13.54601283189</v>
      </c>
      <c r="H1345" s="61">
        <v>1.150871317732</v>
      </c>
      <c r="J1345" s="61">
        <v>11.15993998511</v>
      </c>
      <c r="K1345" s="61">
        <v>0.64281348403500005</v>
      </c>
    </row>
    <row r="1346" spans="7:11">
      <c r="G1346" s="61">
        <v>13.546885270120001</v>
      </c>
      <c r="H1346" s="61">
        <v>1.1472438147920001</v>
      </c>
      <c r="J1346" s="61">
        <v>11.16131663584</v>
      </c>
      <c r="K1346" s="61">
        <v>0.64893517010260005</v>
      </c>
    </row>
    <row r="1347" spans="7:11">
      <c r="G1347" s="61">
        <v>13.54750636685</v>
      </c>
      <c r="H1347" s="61">
        <v>1.144124168646</v>
      </c>
      <c r="J1347" s="61">
        <v>11.162134480360001</v>
      </c>
      <c r="K1347" s="61">
        <v>0.65303348965230001</v>
      </c>
    </row>
    <row r="1348" spans="7:11">
      <c r="G1348" s="61">
        <v>13.54851302929</v>
      </c>
      <c r="H1348" s="61">
        <v>1.1410022422949999</v>
      </c>
      <c r="J1348" s="61">
        <v>11.163166869259999</v>
      </c>
      <c r="K1348" s="61">
        <v>0.6578344820216</v>
      </c>
    </row>
    <row r="1349" spans="7:11">
      <c r="G1349" s="61">
        <v>13.54871637872</v>
      </c>
      <c r="H1349" s="61">
        <v>1.1389906909659999</v>
      </c>
      <c r="J1349" s="61">
        <v>11.164277273650001</v>
      </c>
      <c r="K1349" s="61">
        <v>0.66281694575960004</v>
      </c>
    </row>
    <row r="1350" spans="7:11">
      <c r="G1350" s="61">
        <v>13.550076636489999</v>
      </c>
      <c r="H1350" s="61">
        <v>1.1342487279519999</v>
      </c>
      <c r="J1350" s="61">
        <v>11.16529472645</v>
      </c>
      <c r="K1350" s="61">
        <v>0.66751395458929996</v>
      </c>
    </row>
    <row r="1351" spans="7:11">
      <c r="G1351" s="61">
        <v>13.550110888180001</v>
      </c>
      <c r="H1351" s="61">
        <v>1.2648026606580001</v>
      </c>
      <c r="J1351" s="61">
        <v>11.16628557107</v>
      </c>
      <c r="K1351" s="61">
        <v>0.67237097029019999</v>
      </c>
    </row>
    <row r="1352" spans="7:11">
      <c r="G1352" s="61">
        <v>13.55058917161</v>
      </c>
      <c r="H1352" s="61">
        <v>1.133758516159</v>
      </c>
      <c r="J1352" s="61">
        <v>11.16728640801</v>
      </c>
      <c r="K1352" s="61">
        <v>0.677394672468</v>
      </c>
    </row>
    <row r="1353" spans="7:11">
      <c r="G1353" s="61">
        <v>13.55141014444</v>
      </c>
      <c r="H1353" s="61">
        <v>1.1294642523180001</v>
      </c>
      <c r="J1353" s="61">
        <v>11.167935755129999</v>
      </c>
      <c r="K1353" s="61">
        <v>0.68090029522380002</v>
      </c>
    </row>
    <row r="1354" spans="7:11">
      <c r="G1354" s="61">
        <v>13.552896733020001</v>
      </c>
      <c r="H1354" s="61">
        <v>1.123790265569</v>
      </c>
      <c r="J1354" s="61">
        <v>11.16875683822</v>
      </c>
      <c r="K1354" s="61">
        <v>0.68484955298450001</v>
      </c>
    </row>
    <row r="1355" spans="7:11">
      <c r="G1355" s="61">
        <v>13.55400320431</v>
      </c>
      <c r="H1355" s="61">
        <v>1.119332263367</v>
      </c>
      <c r="J1355" s="61">
        <v>11.17103759075</v>
      </c>
      <c r="K1355" s="61">
        <v>0.69569700273360002</v>
      </c>
    </row>
    <row r="1356" spans="7:11">
      <c r="G1356" s="61">
        <v>13.554632707510001</v>
      </c>
      <c r="H1356" s="61">
        <v>1.117250248278</v>
      </c>
      <c r="J1356" s="61">
        <v>11.171866745299999</v>
      </c>
      <c r="K1356" s="61">
        <v>0.69922557090740001</v>
      </c>
    </row>
    <row r="1357" spans="7:11">
      <c r="G1357" s="61">
        <v>13.555274951079999</v>
      </c>
      <c r="H1357" s="61">
        <v>1.113112936776</v>
      </c>
      <c r="J1357" s="61">
        <v>11.17303723935</v>
      </c>
      <c r="K1357" s="61">
        <v>0.70462290532960004</v>
      </c>
    </row>
    <row r="1358" spans="7:11">
      <c r="G1358" s="61">
        <v>13.55617675311</v>
      </c>
      <c r="H1358" s="61">
        <v>1.1083547194609999</v>
      </c>
      <c r="J1358" s="61">
        <v>11.17421579446</v>
      </c>
      <c r="K1358" s="61">
        <v>0.70978140226999997</v>
      </c>
    </row>
    <row r="1359" spans="7:11">
      <c r="G1359" s="61">
        <v>13.55667477309</v>
      </c>
      <c r="H1359" s="61">
        <v>1.10423808518</v>
      </c>
      <c r="J1359" s="61">
        <v>11.1749712069</v>
      </c>
      <c r="K1359" s="61">
        <v>0.71313784713850004</v>
      </c>
    </row>
    <row r="1360" spans="7:11">
      <c r="G1360" s="61">
        <v>13.557428416</v>
      </c>
      <c r="H1360" s="61">
        <v>1.0976292032279999</v>
      </c>
      <c r="J1360" s="61">
        <v>11.175868492619999</v>
      </c>
      <c r="K1360" s="61">
        <v>0.71728516860930003</v>
      </c>
    </row>
    <row r="1361" spans="7:11">
      <c r="G1361" s="61">
        <v>13.55744278932</v>
      </c>
      <c r="H1361" s="61">
        <v>1.097866597276</v>
      </c>
      <c r="J1361" s="61">
        <v>11.176901114970001</v>
      </c>
      <c r="K1361" s="61">
        <v>0.72260602991909995</v>
      </c>
    </row>
    <row r="1362" spans="7:11">
      <c r="G1362" s="61">
        <v>13.557850715000001</v>
      </c>
      <c r="H1362" s="61">
        <v>1.0917180197</v>
      </c>
      <c r="J1362" s="61">
        <v>11.17801531634</v>
      </c>
      <c r="K1362" s="61">
        <v>0.72809945845680002</v>
      </c>
    </row>
    <row r="1363" spans="7:11">
      <c r="G1363" s="61">
        <v>13.55807181268</v>
      </c>
      <c r="H1363" s="61">
        <v>1.088048695765</v>
      </c>
      <c r="J1363" s="61">
        <v>11.179450147400001</v>
      </c>
      <c r="K1363" s="61">
        <v>0.73460809727929999</v>
      </c>
    </row>
    <row r="1364" spans="7:11">
      <c r="G1364" s="61">
        <v>13.558129676529999</v>
      </c>
      <c r="H1364" s="61">
        <v>1.092083319875</v>
      </c>
      <c r="J1364" s="61">
        <v>11.180412935290001</v>
      </c>
      <c r="K1364" s="61">
        <v>0.73946936750259995</v>
      </c>
    </row>
    <row r="1365" spans="7:11">
      <c r="G1365" s="61">
        <v>13.55815018999</v>
      </c>
      <c r="H1365" s="61">
        <v>1.0919962943479999</v>
      </c>
      <c r="J1365" s="61">
        <v>11.18140127429</v>
      </c>
      <c r="K1365" s="61">
        <v>0.74389079163789995</v>
      </c>
    </row>
    <row r="1366" spans="7:11">
      <c r="G1366" s="61">
        <v>13.55844399699</v>
      </c>
      <c r="H1366" s="61">
        <v>1.088444357385</v>
      </c>
      <c r="J1366" s="61">
        <v>11.18389121713</v>
      </c>
      <c r="K1366" s="61">
        <v>0.75498453403120003</v>
      </c>
    </row>
    <row r="1367" spans="7:11">
      <c r="G1367" s="61">
        <v>13.558769388549999</v>
      </c>
      <c r="H1367" s="61">
        <v>1.079917397927</v>
      </c>
      <c r="J1367" s="61">
        <v>11.1848952846</v>
      </c>
      <c r="K1367" s="61">
        <v>0.75996174239549996</v>
      </c>
    </row>
    <row r="1368" spans="7:11">
      <c r="G1368" s="61">
        <v>13.559320459469999</v>
      </c>
      <c r="H1368" s="61">
        <v>1.0749228667249999</v>
      </c>
      <c r="J1368" s="61">
        <v>11.185518599510001</v>
      </c>
      <c r="K1368" s="61">
        <v>0.7632735684095</v>
      </c>
    </row>
    <row r="1369" spans="7:11">
      <c r="G1369" s="61">
        <v>13.55982122837</v>
      </c>
      <c r="H1369" s="61">
        <v>1.071326128448</v>
      </c>
      <c r="J1369" s="61">
        <v>11.187065287359999</v>
      </c>
      <c r="K1369" s="61">
        <v>0.77064321030369998</v>
      </c>
    </row>
    <row r="1370" spans="7:11">
      <c r="G1370" s="61">
        <v>13.55989730978</v>
      </c>
      <c r="H1370" s="61">
        <v>1.0376997137849999</v>
      </c>
      <c r="J1370" s="61">
        <v>11.187878808220001</v>
      </c>
      <c r="K1370" s="61">
        <v>0.77441155632509995</v>
      </c>
    </row>
    <row r="1371" spans="7:11">
      <c r="G1371" s="61">
        <v>13.56083048879</v>
      </c>
      <c r="H1371" s="61">
        <v>1.0417443288120001</v>
      </c>
      <c r="J1371" s="61">
        <v>11.188684835729999</v>
      </c>
      <c r="K1371" s="61">
        <v>0.7779255512023</v>
      </c>
    </row>
    <row r="1372" spans="7:11">
      <c r="G1372" s="61">
        <v>13.56083519459</v>
      </c>
      <c r="H1372" s="61">
        <v>1.066147633101</v>
      </c>
      <c r="J1372" s="61">
        <v>11.18962355767</v>
      </c>
      <c r="K1372" s="61">
        <v>0.7821521372211</v>
      </c>
    </row>
    <row r="1373" spans="7:11">
      <c r="G1373" s="61">
        <v>13.561303136079999</v>
      </c>
      <c r="H1373" s="61">
        <v>1.0557002806310001</v>
      </c>
      <c r="J1373" s="61">
        <v>11.19061582398</v>
      </c>
      <c r="K1373" s="61">
        <v>0.78684910284190002</v>
      </c>
    </row>
    <row r="1374" spans="7:11">
      <c r="G1374" s="61">
        <v>13.56153081309</v>
      </c>
      <c r="H1374" s="61">
        <v>1.0624726425940001</v>
      </c>
      <c r="J1374" s="61">
        <v>11.192171030240001</v>
      </c>
      <c r="K1374" s="61">
        <v>0.79399209307310004</v>
      </c>
    </row>
    <row r="1375" spans="7:11">
      <c r="G1375" s="61">
        <v>13.56184676132</v>
      </c>
      <c r="H1375" s="61">
        <v>1.047982103377</v>
      </c>
      <c r="J1375" s="61">
        <v>11.192985567339999</v>
      </c>
      <c r="K1375" s="61">
        <v>0.79791747378080002</v>
      </c>
    </row>
    <row r="1376" spans="7:11">
      <c r="G1376" s="61">
        <v>13.562294724479999</v>
      </c>
      <c r="H1376" s="61">
        <v>1.053518134575</v>
      </c>
      <c r="J1376" s="61">
        <v>11.19401369409</v>
      </c>
      <c r="K1376" s="61">
        <v>0.80257960237629999</v>
      </c>
    </row>
    <row r="1377" spans="7:11">
      <c r="G1377" s="61">
        <v>13.562304126440001</v>
      </c>
      <c r="H1377" s="61">
        <v>1.0574433015289999</v>
      </c>
      <c r="J1377" s="61">
        <v>11.19480747385</v>
      </c>
      <c r="K1377" s="61">
        <v>0.80590530277100003</v>
      </c>
    </row>
    <row r="1378" spans="7:11">
      <c r="G1378" s="61">
        <v>13.569888479579999</v>
      </c>
      <c r="H1378" s="61">
        <v>1.2046440382329999</v>
      </c>
      <c r="J1378" s="61">
        <v>11.19618412458</v>
      </c>
      <c r="K1378" s="61">
        <v>0.81202698883860003</v>
      </c>
    </row>
    <row r="1379" spans="7:11">
      <c r="G1379" s="61">
        <v>13.56992643409</v>
      </c>
      <c r="H1379" s="61">
        <v>1.2091585845990001</v>
      </c>
      <c r="J1379" s="61">
        <v>11.197240466309999</v>
      </c>
      <c r="K1379" s="61">
        <v>0.81724652510450002</v>
      </c>
    </row>
    <row r="1380" spans="7:11">
      <c r="G1380" s="61">
        <v>13.570392492890001</v>
      </c>
      <c r="H1380" s="61">
        <v>1.2250735521739999</v>
      </c>
      <c r="J1380" s="61">
        <v>11.19852415636</v>
      </c>
      <c r="K1380" s="61">
        <v>0.82351106376369998</v>
      </c>
    </row>
    <row r="1381" spans="7:11">
      <c r="G1381" s="61">
        <v>13.577291283139999</v>
      </c>
      <c r="H1381" s="61">
        <v>1.3802177662540001</v>
      </c>
      <c r="J1381" s="61">
        <v>11.199456583830001</v>
      </c>
      <c r="K1381" s="61">
        <v>0.82797689168209998</v>
      </c>
    </row>
    <row r="1382" spans="7:11">
      <c r="G1382" s="61">
        <v>13.57820682252</v>
      </c>
      <c r="H1382" s="61">
        <v>1.3844311237810001</v>
      </c>
      <c r="J1382" s="61">
        <v>11.200209663080001</v>
      </c>
      <c r="K1382" s="61">
        <v>0.83152368146209998</v>
      </c>
    </row>
    <row r="1383" spans="7:11">
      <c r="G1383" s="61">
        <v>13.579153123439999</v>
      </c>
      <c r="H1383" s="61">
        <v>1.418224360065</v>
      </c>
      <c r="J1383" s="61">
        <v>11.201237265230001</v>
      </c>
      <c r="K1383" s="61">
        <v>0.83634478530470002</v>
      </c>
    </row>
    <row r="1384" spans="7:11">
      <c r="G1384" s="61">
        <v>13.579261449120001</v>
      </c>
      <c r="H1384" s="61">
        <v>1.4134696544130001</v>
      </c>
      <c r="J1384" s="61">
        <v>11.20218244782</v>
      </c>
      <c r="K1384" s="61">
        <v>0.84080019196510003</v>
      </c>
    </row>
    <row r="1385" spans="7:11">
      <c r="G1385" s="61">
        <v>13.57938756305</v>
      </c>
      <c r="H1385" s="61">
        <v>1.393011197126</v>
      </c>
      <c r="J1385" s="61">
        <v>11.20310062854</v>
      </c>
      <c r="K1385" s="61">
        <v>0.84511665786349999</v>
      </c>
    </row>
    <row r="1386" spans="7:11">
      <c r="G1386" s="61">
        <v>13.579435262840001</v>
      </c>
      <c r="H1386" s="61">
        <v>1.423400477872</v>
      </c>
      <c r="J1386" s="61">
        <v>11.204091768030001</v>
      </c>
      <c r="K1386" s="61">
        <v>0.84917726469099997</v>
      </c>
    </row>
    <row r="1387" spans="7:11">
      <c r="G1387" s="61">
        <v>13.579636545710001</v>
      </c>
      <c r="H1387" s="61">
        <v>1.4069603144189999</v>
      </c>
      <c r="J1387" s="61">
        <v>11.2066247284</v>
      </c>
      <c r="K1387" s="61">
        <v>0.85972649497999998</v>
      </c>
    </row>
    <row r="1388" spans="7:11">
      <c r="G1388" s="61">
        <v>13.57965576726</v>
      </c>
      <c r="H1388" s="61">
        <v>1.401270645016</v>
      </c>
      <c r="J1388" s="61">
        <v>11.207717748029999</v>
      </c>
      <c r="K1388" s="61">
        <v>0.86350793882760002</v>
      </c>
    </row>
    <row r="1389" spans="7:11">
      <c r="G1389" s="61">
        <v>13.57975444102</v>
      </c>
      <c r="H1389" s="61">
        <v>1.391539416743</v>
      </c>
      <c r="J1389" s="61">
        <v>11.209838230000001</v>
      </c>
      <c r="K1389" s="61">
        <v>0.86991745413199995</v>
      </c>
    </row>
    <row r="1390" spans="7:11">
      <c r="G1390" s="61">
        <v>13.58046911674</v>
      </c>
      <c r="H1390" s="61">
        <v>1.4226113259540001</v>
      </c>
      <c r="J1390" s="61">
        <v>11.21165879069</v>
      </c>
      <c r="K1390" s="61">
        <v>0.87495755975449996</v>
      </c>
    </row>
    <row r="1391" spans="7:11">
      <c r="G1391" s="61">
        <v>13.580593969620001</v>
      </c>
      <c r="H1391" s="61">
        <v>1.418153625033</v>
      </c>
      <c r="J1391" s="61">
        <v>11.21291840624</v>
      </c>
      <c r="K1391" s="61">
        <v>0.87834051838339999</v>
      </c>
    </row>
    <row r="1392" spans="7:11">
      <c r="G1392" s="61">
        <v>13.58072037931</v>
      </c>
      <c r="H1392" s="61">
        <v>1.4146927791570001</v>
      </c>
      <c r="J1392" s="61">
        <v>11.214407542369999</v>
      </c>
      <c r="K1392" s="61">
        <v>0.88208166476399996</v>
      </c>
    </row>
    <row r="1393" spans="7:11">
      <c r="G1393" s="61">
        <v>13.58079362921</v>
      </c>
      <c r="H1393" s="61">
        <v>1.3994177538070001</v>
      </c>
      <c r="J1393" s="61">
        <v>11.215930506299999</v>
      </c>
      <c r="K1393" s="61">
        <v>0.88577296699249997</v>
      </c>
    </row>
    <row r="1394" spans="7:11">
      <c r="G1394" s="61">
        <v>13.58091805724</v>
      </c>
      <c r="H1394" s="61">
        <v>1.4293451335980001</v>
      </c>
      <c r="J1394" s="61">
        <v>11.217819653619999</v>
      </c>
      <c r="K1394" s="61">
        <v>0.89049912587909996</v>
      </c>
    </row>
    <row r="1395" spans="7:11">
      <c r="G1395" s="61">
        <v>13.580939579520001</v>
      </c>
      <c r="H1395" s="61">
        <v>1.4104064844140001</v>
      </c>
      <c r="J1395" s="61">
        <v>11.21913987888</v>
      </c>
      <c r="K1395" s="61">
        <v>0.89388361771729996</v>
      </c>
    </row>
    <row r="1396" spans="7:11">
      <c r="G1396" s="61">
        <v>13.58107809741</v>
      </c>
      <c r="H1396" s="61">
        <v>1.403680914176</v>
      </c>
      <c r="J1396" s="61">
        <v>11.221293973910001</v>
      </c>
      <c r="K1396" s="61">
        <v>0.89927222353970004</v>
      </c>
    </row>
    <row r="1397" spans="7:11">
      <c r="G1397" s="61">
        <v>13.58134833081</v>
      </c>
      <c r="H1397" s="61">
        <v>1.471007413236</v>
      </c>
      <c r="J1397" s="61">
        <v>11.225079612869999</v>
      </c>
      <c r="K1397" s="61">
        <v>0.90825722653730001</v>
      </c>
    </row>
    <row r="1398" spans="7:11">
      <c r="G1398" s="61">
        <v>13.581372672020001</v>
      </c>
      <c r="H1398" s="61">
        <v>1.4343140298270001</v>
      </c>
      <c r="J1398" s="61">
        <v>11.22846646684</v>
      </c>
      <c r="K1398" s="61">
        <v>0.91726403810790003</v>
      </c>
    </row>
    <row r="1399" spans="7:11">
      <c r="G1399" s="61">
        <v>13.58142983646</v>
      </c>
      <c r="H1399" s="61">
        <v>1.4403244126720001</v>
      </c>
      <c r="J1399" s="61">
        <v>11.22968383661</v>
      </c>
      <c r="K1399" s="61">
        <v>0.92064261114059998</v>
      </c>
    </row>
    <row r="1400" spans="7:11">
      <c r="G1400" s="61">
        <v>13.58209730498</v>
      </c>
      <c r="H1400" s="61">
        <v>1.467419137819</v>
      </c>
      <c r="J1400" s="61">
        <v>11.231648627929999</v>
      </c>
      <c r="K1400" s="61">
        <v>0.92597949132089996</v>
      </c>
    </row>
    <row r="1401" spans="7:11">
      <c r="G1401" s="61">
        <v>13.58213747954</v>
      </c>
      <c r="H1401" s="61">
        <v>1.444689646516</v>
      </c>
      <c r="J1401" s="61">
        <v>11.23333922778</v>
      </c>
      <c r="K1401" s="61">
        <v>0.93064466621490005</v>
      </c>
    </row>
    <row r="1402" spans="7:11">
      <c r="G1402" s="61">
        <v>13.582713961690001</v>
      </c>
      <c r="H1402" s="61">
        <v>1.4499927595769999</v>
      </c>
      <c r="J1402" s="61">
        <v>11.234724611820001</v>
      </c>
      <c r="K1402" s="61">
        <v>0.93431713614159995</v>
      </c>
    </row>
    <row r="1403" spans="7:11">
      <c r="G1403" s="61">
        <v>13.58273570948</v>
      </c>
      <c r="H1403" s="61">
        <v>1.4637441859260001</v>
      </c>
      <c r="J1403" s="61">
        <v>11.23658795209</v>
      </c>
      <c r="K1403" s="61">
        <v>0.93901399279359998</v>
      </c>
    </row>
    <row r="1404" spans="7:11">
      <c r="G1404" s="61">
        <v>13.58313674069</v>
      </c>
      <c r="H1404" s="61">
        <v>1.4599914355920001</v>
      </c>
      <c r="J1404" s="61">
        <v>11.23865738788</v>
      </c>
      <c r="K1404" s="61">
        <v>0.9439683135361</v>
      </c>
    </row>
    <row r="1405" spans="7:11">
      <c r="G1405" s="61">
        <v>13.58315549007</v>
      </c>
      <c r="H1405" s="61">
        <v>1.449002738473</v>
      </c>
      <c r="J1405" s="61">
        <v>11.2401187799</v>
      </c>
      <c r="K1405" s="61">
        <v>0.94741735041940001</v>
      </c>
    </row>
    <row r="1406" spans="7:11">
      <c r="G1406" s="61">
        <v>13.58317174487</v>
      </c>
      <c r="H1406" s="61">
        <v>1.4490027663589999</v>
      </c>
      <c r="J1406" s="61">
        <v>11.241906683270001</v>
      </c>
      <c r="K1406" s="61">
        <v>0.95158519896009996</v>
      </c>
    </row>
    <row r="1407" spans="7:11">
      <c r="G1407" s="61">
        <v>13.5833416191</v>
      </c>
      <c r="H1407" s="61">
        <v>1.4554217410129999</v>
      </c>
      <c r="J1407" s="61">
        <v>11.243230083629999</v>
      </c>
      <c r="K1407" s="61">
        <v>0.95463530948440001</v>
      </c>
    </row>
    <row r="1408" spans="7:11">
      <c r="G1408" s="61">
        <v>13.583448622000001</v>
      </c>
      <c r="H1408" s="61">
        <v>1.4575453517000001</v>
      </c>
      <c r="J1408" s="61">
        <v>11.2445847154</v>
      </c>
      <c r="K1408" s="61">
        <v>0.95780204662570001</v>
      </c>
    </row>
    <row r="1409" spans="7:11">
      <c r="G1409" s="61">
        <v>13.583448869570001</v>
      </c>
      <c r="H1409" s="61">
        <v>1.4541890134</v>
      </c>
      <c r="J1409" s="61">
        <v>11.246150017410001</v>
      </c>
      <c r="K1409" s="61">
        <v>0.96149183699090002</v>
      </c>
    </row>
    <row r="1410" spans="7:11">
      <c r="G1410" s="61">
        <v>13.58817265913</v>
      </c>
      <c r="H1410" s="61">
        <v>1.560966362332</v>
      </c>
      <c r="J1410" s="61">
        <v>11.248107228509999</v>
      </c>
      <c r="K1410" s="61">
        <v>0.9662029152428</v>
      </c>
    </row>
    <row r="1411" spans="7:11">
      <c r="G1411" s="61">
        <v>13.588282563670001</v>
      </c>
      <c r="H1411" s="61">
        <v>1.56787081163</v>
      </c>
      <c r="J1411" s="61">
        <v>11.25076561697</v>
      </c>
      <c r="K1411" s="61">
        <v>0.97257144434620002</v>
      </c>
    </row>
    <row r="1412" spans="7:11">
      <c r="G1412" s="61">
        <v>13.58840934358</v>
      </c>
      <c r="H1412" s="61">
        <v>1.5715346283980001</v>
      </c>
      <c r="J1412" s="61">
        <v>11.25292994392</v>
      </c>
      <c r="K1412" s="61">
        <v>0.97791315127970002</v>
      </c>
    </row>
    <row r="1413" spans="7:11">
      <c r="G1413" s="61">
        <v>13.58867256291</v>
      </c>
      <c r="H1413" s="61">
        <v>1.5772658066630001</v>
      </c>
      <c r="J1413" s="61">
        <v>11.25448620573</v>
      </c>
      <c r="K1413" s="61">
        <v>0.98203048829759998</v>
      </c>
    </row>
    <row r="1414" spans="7:11">
      <c r="G1414" s="61">
        <v>13.58891949663</v>
      </c>
      <c r="H1414" s="61">
        <v>1.581689227099</v>
      </c>
      <c r="J1414" s="61">
        <v>11.255862155579999</v>
      </c>
      <c r="K1414" s="61">
        <v>0.98538323203540001</v>
      </c>
    </row>
    <row r="1415" spans="7:11">
      <c r="G1415" s="61">
        <v>13.58919779869</v>
      </c>
      <c r="H1415" s="61">
        <v>1.585235475268</v>
      </c>
      <c r="J1415" s="61">
        <v>11.25911307234</v>
      </c>
      <c r="K1415" s="61">
        <v>0.99263067693380003</v>
      </c>
    </row>
    <row r="1416" spans="7:11">
      <c r="G1416" s="61">
        <v>13.589625215150001</v>
      </c>
      <c r="H1416" s="61">
        <v>1.590350034454</v>
      </c>
      <c r="J1416" s="61">
        <v>11.26067251135</v>
      </c>
      <c r="K1416" s="61">
        <v>0.99603852992819997</v>
      </c>
    </row>
    <row r="1417" spans="7:11">
      <c r="G1417" s="61">
        <v>13.590151259660001</v>
      </c>
      <c r="H1417" s="61">
        <v>1.5981169570860001</v>
      </c>
      <c r="J1417" s="61">
        <v>11.26588956908</v>
      </c>
      <c r="K1417" s="61">
        <v>1.0088776853550001</v>
      </c>
    </row>
    <row r="1418" spans="7:11">
      <c r="G1418" s="61">
        <v>13.59040045809</v>
      </c>
      <c r="H1418" s="61">
        <v>1.604853148741</v>
      </c>
      <c r="J1418" s="61">
        <v>11.26773826028</v>
      </c>
      <c r="K1418" s="61">
        <v>1.0133266817319999</v>
      </c>
    </row>
    <row r="1419" spans="7:11">
      <c r="G1419" s="61">
        <v>13.590485704660001</v>
      </c>
      <c r="H1419" s="61">
        <v>1.6115890591269999</v>
      </c>
      <c r="J1419" s="61">
        <v>11.269550057709999</v>
      </c>
      <c r="K1419" s="61">
        <v>1.0177873924180001</v>
      </c>
    </row>
    <row r="1420" spans="7:11">
      <c r="G1420" s="61">
        <v>13.5905411901</v>
      </c>
      <c r="H1420" s="61">
        <v>1.616221390784</v>
      </c>
      <c r="J1420" s="61">
        <v>11.2708971954</v>
      </c>
      <c r="K1420" s="61">
        <v>1.021333656143</v>
      </c>
    </row>
    <row r="1421" spans="7:11">
      <c r="G1421" s="61">
        <v>13.59085215554</v>
      </c>
      <c r="H1421" s="61">
        <v>1.623606272517</v>
      </c>
      <c r="J1421" s="61">
        <v>11.27355127513</v>
      </c>
      <c r="K1421" s="61">
        <v>1.0280990193220001</v>
      </c>
    </row>
    <row r="1422" spans="7:11">
      <c r="G1422" s="61">
        <v>13.591272661010001</v>
      </c>
      <c r="H1422" s="61">
        <v>1.6293558028840001</v>
      </c>
      <c r="J1422" s="61">
        <v>11.27563474305</v>
      </c>
      <c r="K1422" s="61">
        <v>1.033105305021</v>
      </c>
    </row>
    <row r="1423" spans="7:11">
      <c r="G1423" s="61">
        <v>13.591641701409999</v>
      </c>
      <c r="H1423" s="61">
        <v>1.6333934949840001</v>
      </c>
      <c r="J1423" s="61">
        <v>11.276874084559999</v>
      </c>
      <c r="K1423" s="61">
        <v>1.036166160321</v>
      </c>
    </row>
    <row r="1424" spans="7:11">
      <c r="G1424" s="61">
        <v>13.59786726097</v>
      </c>
      <c r="H1424" s="61">
        <v>1.73520043405</v>
      </c>
      <c r="J1424" s="61">
        <v>11.278661039439999</v>
      </c>
      <c r="K1424" s="61">
        <v>1.040566959542</v>
      </c>
    </row>
    <row r="1425" spans="7:11">
      <c r="G1425" s="61">
        <v>13.59809976124</v>
      </c>
      <c r="H1425" s="61">
        <v>1.7401930173410001</v>
      </c>
      <c r="J1425" s="61">
        <v>11.28003377532</v>
      </c>
      <c r="K1425" s="61">
        <v>1.0437491452559999</v>
      </c>
    </row>
    <row r="1426" spans="7:11">
      <c r="G1426" s="61">
        <v>13.598280550089999</v>
      </c>
      <c r="H1426" s="61">
        <v>1.745577496688</v>
      </c>
      <c r="J1426" s="61">
        <v>11.2812066133</v>
      </c>
      <c r="K1426" s="61">
        <v>1.0465107827360001</v>
      </c>
    </row>
    <row r="1427" spans="7:11">
      <c r="G1427" s="61">
        <v>13.59834082934</v>
      </c>
      <c r="H1427" s="61">
        <v>1.75872897541</v>
      </c>
      <c r="J1427" s="61">
        <v>11.28185893665</v>
      </c>
      <c r="K1427" s="61">
        <v>1.047986185196</v>
      </c>
    </row>
    <row r="1428" spans="7:11">
      <c r="G1428" s="61">
        <v>13.598342745549999</v>
      </c>
      <c r="H1428" s="61">
        <v>1.750655701463</v>
      </c>
      <c r="J1428" s="61">
        <v>11.283078143799999</v>
      </c>
      <c r="K1428" s="61">
        <v>1.050821231132</v>
      </c>
    </row>
    <row r="1429" spans="7:11">
      <c r="G1429" s="61">
        <v>13.59834629857</v>
      </c>
      <c r="H1429" s="61">
        <v>1.7631864348749999</v>
      </c>
      <c r="J1429" s="61">
        <v>11.283503515870001</v>
      </c>
      <c r="K1429" s="61">
        <v>1.0517294611120001</v>
      </c>
    </row>
    <row r="1430" spans="7:11">
      <c r="G1430" s="61">
        <v>13.598626941459999</v>
      </c>
      <c r="H1430" s="61">
        <v>1.7702689842779999</v>
      </c>
      <c r="J1430" s="61">
        <v>11.28629601528</v>
      </c>
      <c r="K1430" s="61">
        <v>1.0582160881960001</v>
      </c>
    </row>
    <row r="1431" spans="7:11">
      <c r="G1431" s="61">
        <v>13.59892533613</v>
      </c>
      <c r="H1431" s="61">
        <v>1.7746174714039999</v>
      </c>
      <c r="J1431" s="61">
        <v>11.28854058164</v>
      </c>
      <c r="K1431" s="61">
        <v>1.064407783237</v>
      </c>
    </row>
    <row r="1432" spans="7:11">
      <c r="G1432" s="61">
        <v>13.59925446417</v>
      </c>
      <c r="H1432" s="61">
        <v>1.77877321823</v>
      </c>
      <c r="J1432" s="61">
        <v>11.29072539265</v>
      </c>
      <c r="K1432" s="61">
        <v>1.0706027429839999</v>
      </c>
    </row>
    <row r="1433" spans="7:11">
      <c r="G1433" s="61">
        <v>13.5999640875</v>
      </c>
      <c r="H1433" s="61">
        <v>1.786722085886</v>
      </c>
      <c r="J1433" s="61">
        <v>11.290802248529999</v>
      </c>
      <c r="K1433" s="61">
        <v>1.070813389614</v>
      </c>
    </row>
    <row r="1434" spans="7:11">
      <c r="G1434" s="61">
        <v>13.60030252352</v>
      </c>
      <c r="H1434" s="61">
        <v>1.7904396284620001</v>
      </c>
      <c r="J1434" s="61">
        <v>11.292003009669999</v>
      </c>
      <c r="K1434" s="61">
        <v>1.07419853939</v>
      </c>
    </row>
    <row r="1435" spans="7:11">
      <c r="G1435" s="61">
        <v>13.600651387119999</v>
      </c>
      <c r="H1435" s="61">
        <v>1.7957654548749999</v>
      </c>
      <c r="J1435" s="61">
        <v>11.29331098686</v>
      </c>
      <c r="K1435" s="61">
        <v>1.077784711626</v>
      </c>
    </row>
    <row r="1436" spans="7:11">
      <c r="G1436" s="61">
        <v>13.60096269384</v>
      </c>
      <c r="H1436" s="61">
        <v>1.802877430313</v>
      </c>
      <c r="J1436" s="61">
        <v>11.295949928300001</v>
      </c>
      <c r="K1436" s="61">
        <v>1.084840048869</v>
      </c>
    </row>
    <row r="1437" spans="7:11">
      <c r="G1437" s="61">
        <v>13.60132382199</v>
      </c>
      <c r="H1437" s="61">
        <v>1.8214467757649999</v>
      </c>
      <c r="J1437" s="61">
        <v>11.29744956891</v>
      </c>
      <c r="K1437" s="61">
        <v>1.088211507802</v>
      </c>
    </row>
    <row r="1438" spans="7:11">
      <c r="G1438" s="61">
        <v>13.60506331192</v>
      </c>
      <c r="H1438" s="61">
        <v>1.918694514819</v>
      </c>
      <c r="J1438" s="61">
        <v>11.299829637869999</v>
      </c>
      <c r="K1438" s="61">
        <v>1.0936475634139999</v>
      </c>
    </row>
    <row r="1439" spans="7:11">
      <c r="G1439" s="61">
        <v>13.605791160480001</v>
      </c>
      <c r="H1439" s="61">
        <v>1.9242765802370001</v>
      </c>
      <c r="J1439" s="61">
        <v>11.301279333549999</v>
      </c>
      <c r="K1439" s="61">
        <v>1.096559647916</v>
      </c>
    </row>
    <row r="1440" spans="7:11">
      <c r="G1440" s="61">
        <v>13.606761618529999</v>
      </c>
      <c r="H1440" s="61">
        <v>1.9307701393109999</v>
      </c>
      <c r="J1440" s="61">
        <v>11.305042018869999</v>
      </c>
      <c r="K1440" s="61">
        <v>1.102948686118</v>
      </c>
    </row>
    <row r="1441" spans="7:11">
      <c r="G1441" s="61">
        <v>13.6072538777</v>
      </c>
      <c r="H1441" s="61">
        <v>1.9342187202429999</v>
      </c>
      <c r="J1441" s="61">
        <v>11.30706611934</v>
      </c>
      <c r="K1441" s="61">
        <v>1.1060931824910001</v>
      </c>
    </row>
    <row r="1442" spans="7:11">
      <c r="G1442" s="61">
        <v>13.60789363314</v>
      </c>
      <c r="H1442" s="61">
        <v>1.938398398086</v>
      </c>
      <c r="J1442" s="61">
        <v>11.317719690620001</v>
      </c>
      <c r="K1442" s="61">
        <v>1.1164310157040001</v>
      </c>
    </row>
    <row r="1443" spans="7:11">
      <c r="G1443" s="61">
        <v>13.60906395722</v>
      </c>
      <c r="H1443" s="61">
        <v>1.9467973715469999</v>
      </c>
      <c r="J1443" s="61">
        <v>11.32131888771</v>
      </c>
      <c r="K1443" s="61">
        <v>1.118331014</v>
      </c>
    </row>
    <row r="1444" spans="7:11">
      <c r="G1444" s="61">
        <v>13.609539123979999</v>
      </c>
      <c r="H1444" s="61">
        <v>1.976200104566</v>
      </c>
      <c r="J1444" s="61">
        <v>11.324533693319999</v>
      </c>
      <c r="K1444" s="61">
        <v>1.119723272871</v>
      </c>
    </row>
    <row r="1445" spans="7:11">
      <c r="G1445" s="61">
        <v>13.609554092230001</v>
      </c>
      <c r="H1445" s="61">
        <v>1.96914707296</v>
      </c>
      <c r="J1445" s="61">
        <v>11.32891009844</v>
      </c>
      <c r="K1445" s="61">
        <v>1.1215829518210001</v>
      </c>
    </row>
    <row r="1446" spans="7:11">
      <c r="G1446" s="61">
        <v>13.609597228909999</v>
      </c>
      <c r="H1446" s="61">
        <v>1.953687645045</v>
      </c>
      <c r="J1446" s="61">
        <v>11.332955182919999</v>
      </c>
      <c r="K1446" s="61">
        <v>1.1233062344689999</v>
      </c>
    </row>
    <row r="1447" spans="7:11">
      <c r="G1447" s="61">
        <v>13.609632994549999</v>
      </c>
      <c r="H1447" s="61">
        <v>1.979641255365</v>
      </c>
      <c r="J1447" s="61">
        <v>11.33821009727</v>
      </c>
      <c r="K1447" s="61">
        <v>1.125577811638</v>
      </c>
    </row>
    <row r="1448" spans="7:11">
      <c r="G1448" s="61">
        <v>13.609639049949999</v>
      </c>
      <c r="H1448" s="61">
        <v>1.9622792330959999</v>
      </c>
      <c r="J1448" s="61">
        <v>11.34501375938</v>
      </c>
      <c r="K1448" s="61">
        <v>1.1284341651880001</v>
      </c>
    </row>
    <row r="1449" spans="7:11">
      <c r="G1449" s="61">
        <v>13.609690826510001</v>
      </c>
      <c r="H1449" s="61">
        <v>1.957807339843</v>
      </c>
      <c r="J1449" s="61">
        <v>11.34936976787</v>
      </c>
      <c r="K1449" s="61">
        <v>1.1301394893309999</v>
      </c>
    </row>
    <row r="1450" spans="7:11">
      <c r="G1450" s="61">
        <v>13.609784070490001</v>
      </c>
      <c r="H1450" s="61">
        <v>1.983156000903</v>
      </c>
      <c r="J1450" s="61">
        <v>11.35295608789</v>
      </c>
      <c r="K1450" s="61">
        <v>1.131459659955</v>
      </c>
    </row>
    <row r="1451" spans="7:11">
      <c r="G1451" s="61">
        <v>13.610087091640001</v>
      </c>
      <c r="H1451" s="61">
        <v>1.987173965475</v>
      </c>
      <c r="J1451" s="61">
        <v>11.35646364742</v>
      </c>
      <c r="K1451" s="61">
        <v>1.1327573264849999</v>
      </c>
    </row>
    <row r="1452" spans="7:11">
      <c r="G1452" s="61">
        <v>13.61068548976</v>
      </c>
      <c r="H1452" s="61">
        <v>1.9915675924239999</v>
      </c>
      <c r="J1452" s="61">
        <v>11.359877085680001</v>
      </c>
      <c r="K1452" s="61">
        <v>1.1343083956410001</v>
      </c>
    </row>
    <row r="1453" spans="7:11">
      <c r="G1453" s="61">
        <v>13.616144071220001</v>
      </c>
      <c r="H1453" s="61">
        <v>2.094741210105</v>
      </c>
      <c r="J1453" s="61">
        <v>11.366239054059999</v>
      </c>
      <c r="K1453" s="61">
        <v>1.1372619552450001</v>
      </c>
    </row>
    <row r="1454" spans="7:11">
      <c r="G1454" s="61">
        <v>13.616272674299999</v>
      </c>
      <c r="H1454" s="61">
        <v>2.098531114919</v>
      </c>
      <c r="J1454" s="61">
        <v>11.36998501119</v>
      </c>
      <c r="K1454" s="61">
        <v>1.139044374509</v>
      </c>
    </row>
    <row r="1455" spans="7:11">
      <c r="G1455" s="61">
        <v>13.616419742510001</v>
      </c>
      <c r="H1455" s="61">
        <v>2.1037699442369999</v>
      </c>
      <c r="J1455" s="61">
        <v>11.375496759640001</v>
      </c>
      <c r="K1455" s="61">
        <v>1.141569431325</v>
      </c>
    </row>
    <row r="1456" spans="7:11">
      <c r="G1456" s="61">
        <v>13.61656099398</v>
      </c>
      <c r="H1456" s="61">
        <v>2.1099848025819998</v>
      </c>
      <c r="J1456" s="61">
        <v>11.38229928751</v>
      </c>
      <c r="K1456" s="61">
        <v>1.1444947528880001</v>
      </c>
    </row>
    <row r="1457" spans="7:11">
      <c r="G1457" s="61">
        <v>13.6167598849</v>
      </c>
      <c r="H1457" s="61">
        <v>2.117214600024</v>
      </c>
      <c r="J1457" s="61">
        <v>11.38659254669</v>
      </c>
      <c r="K1457" s="61">
        <v>1.1461919969000001</v>
      </c>
    </row>
    <row r="1458" spans="7:11">
      <c r="G1458" s="61">
        <v>13.616900299239999</v>
      </c>
      <c r="H1458" s="61">
        <v>2.1001210600950002</v>
      </c>
      <c r="J1458" s="61">
        <v>11.390577599609999</v>
      </c>
      <c r="K1458" s="61">
        <v>1.147642432014</v>
      </c>
    </row>
    <row r="1459" spans="7:11">
      <c r="G1459" s="61">
        <v>13.61706565805</v>
      </c>
      <c r="H1459" s="61">
        <v>2.122897180307</v>
      </c>
      <c r="J1459" s="61">
        <v>11.39367096748</v>
      </c>
      <c r="K1459" s="61">
        <v>1.1487939160909999</v>
      </c>
    </row>
    <row r="1460" spans="7:11">
      <c r="G1460" s="61">
        <v>13.61709883176</v>
      </c>
      <c r="H1460" s="61">
        <v>2.105384807459</v>
      </c>
      <c r="J1460" s="61">
        <v>11.39705291868</v>
      </c>
      <c r="K1460" s="61">
        <v>1.1503175146489999</v>
      </c>
    </row>
    <row r="1461" spans="7:11">
      <c r="G1461" s="61">
        <v>13.61732050735</v>
      </c>
      <c r="H1461" s="61">
        <v>2.115692295239</v>
      </c>
      <c r="J1461" s="61">
        <v>11.404251142590001</v>
      </c>
      <c r="K1461" s="61">
        <v>1.1535554206709999</v>
      </c>
    </row>
    <row r="1462" spans="7:11">
      <c r="G1462" s="61">
        <v>13.61743049425</v>
      </c>
      <c r="H1462" s="61">
        <v>2.1279828037290001</v>
      </c>
      <c r="J1462" s="61">
        <v>11.409854328850001</v>
      </c>
      <c r="K1462" s="61">
        <v>1.1560286817750001</v>
      </c>
    </row>
    <row r="1463" spans="7:11">
      <c r="G1463" s="61">
        <v>13.617516424290001</v>
      </c>
      <c r="H1463" s="61">
        <v>2.1248991582930001</v>
      </c>
      <c r="J1463" s="61">
        <v>11.4136285402</v>
      </c>
      <c r="K1463" s="61">
        <v>1.15772412115</v>
      </c>
    </row>
    <row r="1464" spans="7:11">
      <c r="G1464" s="61">
        <v>13.617780790659999</v>
      </c>
      <c r="H1464" s="61">
        <v>2.1322692132109999</v>
      </c>
      <c r="J1464" s="61">
        <v>11.421471015330001</v>
      </c>
      <c r="K1464" s="61">
        <v>1.161431633309</v>
      </c>
    </row>
    <row r="1465" spans="7:11">
      <c r="G1465" s="61">
        <v>13.61833675542</v>
      </c>
      <c r="H1465" s="61">
        <v>2.173961577979</v>
      </c>
      <c r="J1465" s="61">
        <v>11.424828842349999</v>
      </c>
      <c r="K1465" s="61">
        <v>1.1631145994459999</v>
      </c>
    </row>
    <row r="1466" spans="7:11">
      <c r="G1466" s="61">
        <v>13.61851414881</v>
      </c>
      <c r="H1466" s="61">
        <v>2.1418560811490002</v>
      </c>
      <c r="J1466" s="61">
        <v>11.427831705379999</v>
      </c>
      <c r="K1466" s="61">
        <v>1.1647174816550001</v>
      </c>
    </row>
    <row r="1467" spans="7:11">
      <c r="G1467" s="61">
        <v>13.61857759393</v>
      </c>
      <c r="H1467" s="61">
        <v>2.1700072257220002</v>
      </c>
      <c r="J1467" s="61">
        <v>11.432347531950001</v>
      </c>
      <c r="K1467" s="61">
        <v>1.167499628336</v>
      </c>
    </row>
    <row r="1468" spans="7:11">
      <c r="G1468" s="61">
        <v>13.618757593330001</v>
      </c>
      <c r="H1468" s="61">
        <v>2.1465619459759999</v>
      </c>
      <c r="J1468" s="61">
        <v>11.437457001109999</v>
      </c>
      <c r="K1468" s="61">
        <v>1.1707184716679999</v>
      </c>
    </row>
    <row r="1469" spans="7:11">
      <c r="G1469" s="61">
        <v>13.61880361857</v>
      </c>
      <c r="H1469" s="61">
        <v>2.165130449077</v>
      </c>
      <c r="J1469" s="61">
        <v>11.441079857289999</v>
      </c>
      <c r="K1469" s="61">
        <v>1.1729609353899999</v>
      </c>
    </row>
    <row r="1470" spans="7:11">
      <c r="G1470" s="61">
        <v>13.6189146441</v>
      </c>
      <c r="H1470" s="61">
        <v>2.1665290601590002</v>
      </c>
      <c r="J1470" s="61">
        <v>11.443669945030001</v>
      </c>
      <c r="K1470" s="61">
        <v>1.1745653932719999</v>
      </c>
    </row>
    <row r="1471" spans="7:11">
      <c r="G1471" s="61">
        <v>13.61896345401</v>
      </c>
      <c r="H1471" s="61">
        <v>2.150761125906</v>
      </c>
      <c r="J1471" s="61">
        <v>11.44635946919</v>
      </c>
      <c r="K1471" s="61">
        <v>1.176208636361</v>
      </c>
    </row>
    <row r="1472" spans="7:11">
      <c r="G1472" s="61">
        <v>13.61898216148</v>
      </c>
      <c r="H1472" s="61">
        <v>2.1595931339419998</v>
      </c>
      <c r="J1472" s="61">
        <v>11.44949349455</v>
      </c>
      <c r="K1472" s="61">
        <v>1.1781080646419999</v>
      </c>
    </row>
    <row r="1473" spans="7:11">
      <c r="G1473" s="61">
        <v>13.618992069560001</v>
      </c>
      <c r="H1473" s="61">
        <v>2.1618211303649999</v>
      </c>
      <c r="J1473" s="61">
        <v>11.454124019809999</v>
      </c>
      <c r="K1473" s="61">
        <v>1.180865711004</v>
      </c>
    </row>
    <row r="1474" spans="7:11">
      <c r="G1474" s="61">
        <v>13.61906625164</v>
      </c>
      <c r="H1474" s="61">
        <v>2.1552347413259998</v>
      </c>
      <c r="J1474" s="61">
        <v>11.45675753572</v>
      </c>
      <c r="K1474" s="61">
        <v>1.182440886055</v>
      </c>
    </row>
    <row r="1475" spans="7:11">
      <c r="G1475" s="61">
        <v>13.622963169909999</v>
      </c>
      <c r="H1475" s="61">
        <v>2.2669468556169998</v>
      </c>
      <c r="J1475" s="61">
        <v>11.45944843633</v>
      </c>
      <c r="K1475" s="61">
        <v>1.184086908691</v>
      </c>
    </row>
    <row r="1476" spans="7:11">
      <c r="G1476" s="61">
        <v>13.62461256003</v>
      </c>
      <c r="H1476" s="61">
        <v>2.2752120445120001</v>
      </c>
      <c r="J1476" s="61">
        <v>11.4631697705</v>
      </c>
      <c r="K1476" s="61">
        <v>1.1863838782160001</v>
      </c>
    </row>
    <row r="1477" spans="7:11">
      <c r="G1477" s="61">
        <v>13.62575904885</v>
      </c>
      <c r="H1477" s="61">
        <v>2.280881220865</v>
      </c>
      <c r="J1477" s="61">
        <v>11.466835663219999</v>
      </c>
      <c r="K1477" s="61">
        <v>1.188633341893</v>
      </c>
    </row>
    <row r="1478" spans="7:11">
      <c r="G1478" s="61">
        <v>13.62616439043</v>
      </c>
      <c r="H1478" s="61">
        <v>2.3147028054769998</v>
      </c>
      <c r="J1478" s="61">
        <v>11.46971619138</v>
      </c>
      <c r="K1478" s="61">
        <v>1.190412067871</v>
      </c>
    </row>
    <row r="1479" spans="7:11">
      <c r="G1479" s="61">
        <v>13.62632574115</v>
      </c>
      <c r="H1479" s="61">
        <v>2.3113241512570002</v>
      </c>
      <c r="J1479" s="61">
        <v>11.472433531969999</v>
      </c>
      <c r="K1479" s="61">
        <v>1.1919745861840001</v>
      </c>
    </row>
    <row r="1480" spans="7:11">
      <c r="G1480" s="61">
        <v>13.6263962603</v>
      </c>
      <c r="H1480" s="61">
        <v>2.2853870299830001</v>
      </c>
      <c r="J1480" s="61">
        <v>11.476030997960001</v>
      </c>
      <c r="K1480" s="61">
        <v>1.1939609528299999</v>
      </c>
    </row>
    <row r="1481" spans="7:11">
      <c r="G1481" s="61">
        <v>13.62672522223</v>
      </c>
      <c r="H1481" s="61">
        <v>2.3061362517639998</v>
      </c>
      <c r="J1481" s="61">
        <v>11.48104562668</v>
      </c>
      <c r="K1481" s="61">
        <v>1.196320140007</v>
      </c>
    </row>
    <row r="1482" spans="7:11">
      <c r="G1482" s="61">
        <v>13.62702435343</v>
      </c>
      <c r="H1482" s="61">
        <v>2.3027194395750001</v>
      </c>
      <c r="J1482" s="61">
        <v>11.48497796817</v>
      </c>
      <c r="K1482" s="61">
        <v>1.1979928896780001</v>
      </c>
    </row>
    <row r="1483" spans="7:11">
      <c r="G1483" s="61">
        <v>13.627034812550001</v>
      </c>
      <c r="H1483" s="61">
        <v>2.2915156676459998</v>
      </c>
      <c r="J1483" s="61">
        <v>11.49259389279</v>
      </c>
      <c r="K1483" s="61">
        <v>1.201378464519</v>
      </c>
    </row>
    <row r="1484" spans="7:11">
      <c r="G1484" s="61">
        <v>13.627331362490001</v>
      </c>
      <c r="H1484" s="61">
        <v>2.2956072133430001</v>
      </c>
      <c r="J1484" s="61">
        <v>11.495368542510001</v>
      </c>
      <c r="K1484" s="61">
        <v>1.202745790192</v>
      </c>
    </row>
    <row r="1485" spans="7:11">
      <c r="G1485" s="61">
        <v>13.62792640755</v>
      </c>
      <c r="H1485" s="61">
        <v>2.3306764825099999</v>
      </c>
      <c r="J1485" s="61">
        <v>11.498861462080001</v>
      </c>
      <c r="K1485" s="61">
        <v>1.2046032402689999</v>
      </c>
    </row>
    <row r="1486" spans="7:11">
      <c r="G1486" s="61">
        <v>13.62979716509</v>
      </c>
      <c r="H1486" s="61">
        <v>2.347831053612</v>
      </c>
      <c r="J1486" s="61">
        <v>11.50583629224</v>
      </c>
      <c r="K1486" s="61">
        <v>1.2091093474079999</v>
      </c>
    </row>
    <row r="1487" spans="7:11">
      <c r="G1487" s="61">
        <v>13.63746845172</v>
      </c>
      <c r="H1487" s="61">
        <v>2.5174582914329999</v>
      </c>
      <c r="J1487" s="61">
        <v>11.51016974967</v>
      </c>
      <c r="K1487" s="61">
        <v>1.2121052232689999</v>
      </c>
    </row>
    <row r="1488" spans="7:11">
      <c r="G1488" s="61">
        <v>13.63763898481</v>
      </c>
      <c r="H1488" s="61">
        <v>2.5139724799300001</v>
      </c>
      <c r="J1488" s="61">
        <v>11.51320650994</v>
      </c>
      <c r="K1488" s="61">
        <v>1.2146032686779999</v>
      </c>
    </row>
    <row r="1489" spans="7:11">
      <c r="G1489" s="61">
        <v>13.63865192758</v>
      </c>
      <c r="H1489" s="61">
        <v>2.502704209235</v>
      </c>
      <c r="J1489" s="61">
        <v>11.516340467959999</v>
      </c>
      <c r="K1489" s="61">
        <v>1.2176540214339999</v>
      </c>
    </row>
    <row r="1490" spans="7:11">
      <c r="G1490" s="61">
        <v>13.639704633999999</v>
      </c>
      <c r="H1490" s="61">
        <v>2.4984231176249998</v>
      </c>
      <c r="J1490" s="61">
        <v>11.519098790379999</v>
      </c>
      <c r="K1490" s="61">
        <v>1.221096439531</v>
      </c>
    </row>
    <row r="1491" spans="7:11">
      <c r="G1491" s="61">
        <v>13.640656699379999</v>
      </c>
      <c r="H1491" s="61">
        <v>2.4938897474680002</v>
      </c>
      <c r="J1491" s="61">
        <v>11.52131536626</v>
      </c>
      <c r="K1491" s="61">
        <v>1.2246282047829999</v>
      </c>
    </row>
    <row r="1492" spans="7:11">
      <c r="G1492" s="61">
        <v>13.64176754272</v>
      </c>
      <c r="H1492" s="61">
        <v>2.4885283127050002</v>
      </c>
      <c r="J1492" s="61">
        <v>11.52383890682</v>
      </c>
      <c r="K1492" s="61">
        <v>1.2304202003839999</v>
      </c>
    </row>
    <row r="1493" spans="7:11">
      <c r="G1493" s="61">
        <v>13.64339122384</v>
      </c>
      <c r="H1493" s="61">
        <v>2.481386812028</v>
      </c>
      <c r="J1493" s="61">
        <v>11.52542531922</v>
      </c>
      <c r="K1493" s="61">
        <v>1.2347198961770001</v>
      </c>
    </row>
    <row r="1494" spans="7:11">
      <c r="G1494" s="61">
        <v>13.64444165369</v>
      </c>
      <c r="H1494" s="61">
        <v>2.4770135842080001</v>
      </c>
      <c r="J1494" s="61">
        <v>11.526630529369999</v>
      </c>
      <c r="K1494" s="61">
        <v>1.239331666567</v>
      </c>
    </row>
    <row r="1495" spans="7:11">
      <c r="G1495" s="61">
        <v>13.64466139102</v>
      </c>
      <c r="H1495" s="61">
        <v>2.6244795819500002</v>
      </c>
      <c r="J1495" s="61">
        <v>11.52747876606</v>
      </c>
      <c r="K1495" s="61">
        <v>1.2430989012839999</v>
      </c>
    </row>
    <row r="1496" spans="7:11">
      <c r="G1496" s="61">
        <v>13.64480576053</v>
      </c>
      <c r="H1496" s="61">
        <v>2.6383068183980001</v>
      </c>
      <c r="J1496" s="61">
        <v>11.52843527137</v>
      </c>
      <c r="K1496" s="61">
        <v>1.2474400542570001</v>
      </c>
    </row>
    <row r="1497" spans="7:11">
      <c r="G1497" s="61">
        <v>13.645032915590001</v>
      </c>
      <c r="H1497" s="61">
        <v>2.617280599941</v>
      </c>
      <c r="J1497" s="61">
        <v>11.53036556286</v>
      </c>
      <c r="K1497" s="61">
        <v>1.2561207780020001</v>
      </c>
    </row>
    <row r="1498" spans="7:11">
      <c r="G1498" s="61">
        <v>13.645510502460001</v>
      </c>
      <c r="H1498" s="61">
        <v>2.6135755168129999</v>
      </c>
      <c r="J1498" s="61">
        <v>11.53160058355</v>
      </c>
      <c r="K1498" s="61">
        <v>1.261783566142</v>
      </c>
    </row>
    <row r="1499" spans="7:11">
      <c r="G1499" s="61">
        <v>13.646034252110001</v>
      </c>
      <c r="H1499" s="61">
        <v>2.60998288489</v>
      </c>
      <c r="J1499" s="61">
        <v>11.53282796183</v>
      </c>
      <c r="K1499" s="61">
        <v>1.2664701838250001</v>
      </c>
    </row>
    <row r="1500" spans="7:11">
      <c r="G1500" s="61">
        <v>13.646105694399999</v>
      </c>
      <c r="H1500" s="61">
        <v>2.4861734253419998</v>
      </c>
      <c r="J1500" s="61">
        <v>11.53390528421</v>
      </c>
      <c r="K1500" s="61">
        <v>1.2705753384189999</v>
      </c>
    </row>
    <row r="1501" spans="7:11">
      <c r="G1501" s="61">
        <v>13.64622621066</v>
      </c>
      <c r="H1501" s="61">
        <v>2.4927090552690001</v>
      </c>
      <c r="J1501" s="61">
        <v>11.534764274960001</v>
      </c>
      <c r="K1501" s="61">
        <v>1.2737937955450001</v>
      </c>
    </row>
    <row r="1502" spans="7:11">
      <c r="G1502" s="61">
        <v>13.64631725115</v>
      </c>
      <c r="H1502" s="61">
        <v>2.479994196561</v>
      </c>
      <c r="J1502" s="61">
        <v>11.53601876037</v>
      </c>
      <c r="K1502" s="61">
        <v>1.2783264030970001</v>
      </c>
    </row>
    <row r="1503" spans="7:11">
      <c r="G1503" s="61">
        <v>13.6465775708</v>
      </c>
      <c r="H1503" s="61">
        <v>2.6062083381410002</v>
      </c>
      <c r="J1503" s="61">
        <v>11.53705767149</v>
      </c>
      <c r="K1503" s="61">
        <v>1.282219618878</v>
      </c>
    </row>
    <row r="1504" spans="7:11">
      <c r="G1504" s="61">
        <v>13.64694257723</v>
      </c>
      <c r="H1504" s="61">
        <v>2.4719549605440001</v>
      </c>
      <c r="J1504" s="61">
        <v>11.5379356096</v>
      </c>
      <c r="K1504" s="61">
        <v>1.2862515440360001</v>
      </c>
    </row>
    <row r="1505" spans="7:11">
      <c r="G1505" s="61">
        <v>13.647403187029999</v>
      </c>
      <c r="H1505" s="61">
        <v>2.6007753724259999</v>
      </c>
      <c r="J1505" s="61">
        <v>11.540434833540001</v>
      </c>
      <c r="K1505" s="61">
        <v>1.297251182481</v>
      </c>
    </row>
    <row r="1506" spans="7:11">
      <c r="G1506" s="61">
        <v>13.647491517200001</v>
      </c>
      <c r="H1506" s="61">
        <v>2.467977632362</v>
      </c>
      <c r="J1506" s="61">
        <v>11.541352044070001</v>
      </c>
      <c r="K1506" s="61">
        <v>1.301463863772</v>
      </c>
    </row>
    <row r="1507" spans="7:11">
      <c r="G1507" s="61">
        <v>13.64809222023</v>
      </c>
      <c r="H1507" s="61">
        <v>2.4639417672750001</v>
      </c>
      <c r="J1507" s="61">
        <v>11.54234008819</v>
      </c>
      <c r="K1507" s="61">
        <v>1.305569976613</v>
      </c>
    </row>
    <row r="1508" spans="7:11">
      <c r="G1508" s="61">
        <v>13.64821690992</v>
      </c>
      <c r="H1508" s="61">
        <v>2.594624943081</v>
      </c>
      <c r="J1508" s="61">
        <v>11.543126320700001</v>
      </c>
      <c r="K1508" s="61">
        <v>1.3089438573979999</v>
      </c>
    </row>
    <row r="1509" spans="7:11">
      <c r="G1509" s="61">
        <v>13.648601882259999</v>
      </c>
      <c r="H1509" s="61">
        <v>2.5910464426169999</v>
      </c>
      <c r="J1509" s="61">
        <v>11.543933478410001</v>
      </c>
      <c r="K1509" s="61">
        <v>1.312270433523</v>
      </c>
    </row>
    <row r="1510" spans="7:11">
      <c r="G1510" s="61">
        <v>13.64903086717</v>
      </c>
      <c r="H1510" s="61">
        <v>2.5856132842649999</v>
      </c>
      <c r="J1510" s="61">
        <v>11.544881043929999</v>
      </c>
      <c r="K1510" s="61">
        <v>1.3164674829609999</v>
      </c>
    </row>
    <row r="1511" spans="7:11">
      <c r="G1511" s="61">
        <v>13.6490706604</v>
      </c>
      <c r="H1511" s="61">
        <v>2.4588418593119998</v>
      </c>
      <c r="J1511" s="61">
        <v>11.54650076862</v>
      </c>
      <c r="K1511" s="61">
        <v>1.3235684902210001</v>
      </c>
    </row>
    <row r="1512" spans="7:11">
      <c r="G1512" s="61">
        <v>13.649325408879999</v>
      </c>
      <c r="H1512" s="61">
        <v>2.4573833305220001</v>
      </c>
      <c r="J1512" s="61">
        <v>11.547322166560001</v>
      </c>
      <c r="K1512" s="61">
        <v>1.3272417962880001</v>
      </c>
    </row>
    <row r="1513" spans="7:11">
      <c r="G1513" s="61">
        <v>13.64941589459</v>
      </c>
      <c r="H1513" s="61">
        <v>2.5763754930420002</v>
      </c>
      <c r="J1513" s="61">
        <v>11.5485153237</v>
      </c>
      <c r="K1513" s="61">
        <v>1.332454609482</v>
      </c>
    </row>
    <row r="1514" spans="7:11">
      <c r="G1514" s="61">
        <v>13.65469401437</v>
      </c>
      <c r="H1514" s="61">
        <v>2.4348587156789998</v>
      </c>
      <c r="J1514" s="61">
        <v>11.54959479269</v>
      </c>
      <c r="K1514" s="61">
        <v>1.3370354432</v>
      </c>
    </row>
    <row r="1515" spans="7:11">
      <c r="G1515" s="61">
        <v>13.655763884960001</v>
      </c>
      <c r="H1515" s="61">
        <v>2.4306728234100001</v>
      </c>
      <c r="J1515" s="61">
        <v>11.55097909309</v>
      </c>
      <c r="K1515" s="61">
        <v>1.3425022452049999</v>
      </c>
    </row>
    <row r="1516" spans="7:11">
      <c r="G1516" s="61">
        <v>13.65681886778</v>
      </c>
      <c r="H1516" s="61">
        <v>2.4283859625419999</v>
      </c>
      <c r="J1516" s="61">
        <v>11.55200539951</v>
      </c>
      <c r="K1516" s="61">
        <v>1.3461611188460001</v>
      </c>
    </row>
    <row r="1517" spans="7:11">
      <c r="G1517" s="61">
        <v>13.6577042014</v>
      </c>
      <c r="H1517" s="61">
        <v>2.4251120940650002</v>
      </c>
      <c r="J1517" s="61">
        <v>11.553067739219999</v>
      </c>
      <c r="K1517" s="61">
        <v>1.350001096767</v>
      </c>
    </row>
    <row r="1518" spans="7:11">
      <c r="G1518" s="61">
        <v>13.657759062309999</v>
      </c>
      <c r="H1518" s="61">
        <v>2.4249112419809999</v>
      </c>
      <c r="J1518" s="61">
        <v>11.554227798239999</v>
      </c>
      <c r="K1518" s="61">
        <v>1.3541093794720001</v>
      </c>
    </row>
    <row r="1519" spans="7:11">
      <c r="G1519" s="61">
        <v>13.65847382103</v>
      </c>
      <c r="H1519" s="61">
        <v>2.421594243146</v>
      </c>
      <c r="J1519" s="61">
        <v>11.55559001002</v>
      </c>
      <c r="K1519" s="61">
        <v>1.3593096593339999</v>
      </c>
    </row>
    <row r="1520" spans="7:11">
      <c r="G1520" s="61">
        <v>13.66085330402</v>
      </c>
      <c r="H1520" s="61">
        <v>2.4134970617690001</v>
      </c>
      <c r="J1520" s="61">
        <v>11.556412816610001</v>
      </c>
      <c r="K1520" s="61">
        <v>1.3625838396459999</v>
      </c>
    </row>
    <row r="1521" spans="7:11">
      <c r="G1521" s="61">
        <v>13.66188312958</v>
      </c>
      <c r="H1521" s="61">
        <v>2.4099951551209999</v>
      </c>
      <c r="J1521" s="61">
        <v>11.557404792150001</v>
      </c>
      <c r="K1521" s="61">
        <v>1.3669250534699999</v>
      </c>
    </row>
    <row r="1522" spans="7:11">
      <c r="G1522" s="61">
        <v>13.663640616189999</v>
      </c>
      <c r="H1522" s="61">
        <v>2.404311565669</v>
      </c>
      <c r="J1522" s="61">
        <v>11.55932466024</v>
      </c>
      <c r="K1522" s="61">
        <v>1.375379629447</v>
      </c>
    </row>
    <row r="1523" spans="7:11">
      <c r="G1523" s="61">
        <v>13.67334924196</v>
      </c>
      <c r="H1523" s="61">
        <v>2.297208667549</v>
      </c>
      <c r="J1523" s="61">
        <v>11.560538016320001</v>
      </c>
      <c r="K1523" s="61">
        <v>1.3809804769080001</v>
      </c>
    </row>
    <row r="1524" spans="7:11">
      <c r="G1524" s="61">
        <v>13.67478350655</v>
      </c>
      <c r="H1524" s="61">
        <v>2.2901641302089999</v>
      </c>
      <c r="J1524" s="61">
        <v>11.561721370400001</v>
      </c>
      <c r="K1524" s="61">
        <v>1.385728922577</v>
      </c>
    </row>
    <row r="1525" spans="7:11">
      <c r="G1525" s="61">
        <v>13.675253666390001</v>
      </c>
      <c r="H1525" s="61">
        <v>2.2690191587020001</v>
      </c>
      <c r="J1525" s="61">
        <v>11.56294942659</v>
      </c>
      <c r="K1525" s="61">
        <v>1.390910141302</v>
      </c>
    </row>
    <row r="1526" spans="7:11">
      <c r="G1526" s="61">
        <v>13.67525923206</v>
      </c>
      <c r="H1526" s="61">
        <v>2.2646401247819998</v>
      </c>
      <c r="J1526" s="61">
        <v>11.56359662919</v>
      </c>
      <c r="K1526" s="61">
        <v>1.393515025228</v>
      </c>
    </row>
    <row r="1527" spans="7:11">
      <c r="G1527" s="61">
        <v>13.675541416930001</v>
      </c>
      <c r="H1527" s="61">
        <v>2.2732420382890002</v>
      </c>
      <c r="J1527" s="61">
        <v>11.564588080749999</v>
      </c>
      <c r="K1527" s="61">
        <v>1.3973568705029999</v>
      </c>
    </row>
    <row r="1528" spans="7:11">
      <c r="G1528" s="61">
        <v>13.67554422347</v>
      </c>
      <c r="H1528" s="61">
        <v>2.2849619557969998</v>
      </c>
      <c r="J1528" s="61">
        <v>11.564771133580001</v>
      </c>
      <c r="K1528" s="61">
        <v>1.3982033554990001</v>
      </c>
    </row>
    <row r="1529" spans="7:11">
      <c r="G1529" s="61">
        <v>13.67561000619</v>
      </c>
      <c r="H1529" s="61">
        <v>2.2595009477489998</v>
      </c>
      <c r="J1529" s="61">
        <v>11.565813818560001</v>
      </c>
      <c r="K1529" s="61">
        <v>1.402555970291</v>
      </c>
    </row>
    <row r="1530" spans="7:11">
      <c r="G1530" s="61">
        <v>13.67580148261</v>
      </c>
      <c r="H1530" s="61">
        <v>2.278715361777</v>
      </c>
      <c r="J1530" s="61">
        <v>11.56668718067</v>
      </c>
      <c r="K1530" s="61">
        <v>1.406204531997</v>
      </c>
    </row>
    <row r="1531" spans="7:11">
      <c r="G1531" s="61">
        <v>13.677620533200001</v>
      </c>
      <c r="H1531" s="61">
        <v>2.2467434806540001</v>
      </c>
      <c r="J1531" s="61">
        <v>11.568445071099999</v>
      </c>
      <c r="K1531" s="61">
        <v>1.413953042992</v>
      </c>
    </row>
    <row r="1532" spans="7:11">
      <c r="G1532" s="61">
        <v>13.678358256279999</v>
      </c>
      <c r="H1532" s="61">
        <v>2.2432753198870001</v>
      </c>
      <c r="J1532" s="61">
        <v>11.5699133529</v>
      </c>
      <c r="K1532" s="61">
        <v>1.420162894628</v>
      </c>
    </row>
    <row r="1533" spans="7:11">
      <c r="G1533" s="61">
        <v>13.67946623722</v>
      </c>
      <c r="H1533" s="61">
        <v>2.2373366697420001</v>
      </c>
      <c r="J1533" s="61">
        <v>11.57101868697</v>
      </c>
      <c r="K1533" s="61">
        <v>1.4245233889490001</v>
      </c>
    </row>
    <row r="1534" spans="7:11">
      <c r="G1534" s="61">
        <v>13.68023767377</v>
      </c>
      <c r="H1534" s="61">
        <v>2.231059104201</v>
      </c>
      <c r="J1534" s="61">
        <v>11.57176361734</v>
      </c>
      <c r="K1534" s="61">
        <v>1.4278609776819999</v>
      </c>
    </row>
    <row r="1535" spans="7:11">
      <c r="G1535" s="61">
        <v>13.68039357206</v>
      </c>
      <c r="H1535" s="61">
        <v>2.2220073435319998</v>
      </c>
      <c r="J1535" s="61">
        <v>11.572540114520001</v>
      </c>
      <c r="K1535" s="61">
        <v>1.4312012574890001</v>
      </c>
    </row>
    <row r="1536" spans="7:11">
      <c r="G1536" s="61">
        <v>13.680463569880001</v>
      </c>
      <c r="H1536" s="61">
        <v>2.2256218569290001</v>
      </c>
      <c r="J1536" s="61">
        <v>11.573469501350001</v>
      </c>
      <c r="K1536" s="61">
        <v>1.4357128386769999</v>
      </c>
    </row>
    <row r="1537" spans="7:11">
      <c r="G1537" s="61">
        <v>13.68744052047</v>
      </c>
      <c r="H1537" s="61">
        <v>2.1332713126740002</v>
      </c>
      <c r="J1537" s="61">
        <v>11.57515780984</v>
      </c>
      <c r="K1537" s="61">
        <v>1.443198420221</v>
      </c>
    </row>
    <row r="1538" spans="7:11">
      <c r="G1538" s="61">
        <v>13.688403355009999</v>
      </c>
      <c r="H1538" s="61">
        <v>2.1202894835900001</v>
      </c>
      <c r="J1538" s="61">
        <v>11.57632879114</v>
      </c>
      <c r="K1538" s="61">
        <v>1.4487506432120001</v>
      </c>
    </row>
    <row r="1539" spans="7:11">
      <c r="G1539" s="61">
        <v>13.688684721830001</v>
      </c>
      <c r="H1539" s="61">
        <v>2.1169052828249999</v>
      </c>
      <c r="J1539" s="61">
        <v>11.577543619749999</v>
      </c>
      <c r="K1539" s="61">
        <v>1.4534372393649999</v>
      </c>
    </row>
    <row r="1540" spans="7:11">
      <c r="G1540" s="61">
        <v>13.68918076946</v>
      </c>
      <c r="H1540" s="61">
        <v>2.1129529421900002</v>
      </c>
      <c r="J1540" s="61">
        <v>11.578620942140001</v>
      </c>
      <c r="K1540" s="61">
        <v>1.457542393959</v>
      </c>
    </row>
    <row r="1541" spans="7:11">
      <c r="G1541" s="61">
        <v>13.68953054668</v>
      </c>
      <c r="H1541" s="61">
        <v>2.1096583819129999</v>
      </c>
      <c r="J1541" s="61">
        <v>11.579479932890001</v>
      </c>
      <c r="K1541" s="61">
        <v>1.4607608510850001</v>
      </c>
    </row>
    <row r="1542" spans="7:11">
      <c r="G1542" s="61">
        <v>13.690013347180001</v>
      </c>
      <c r="H1542" s="61">
        <v>2.1059582541199999</v>
      </c>
      <c r="J1542" s="61">
        <v>11.58073441829</v>
      </c>
      <c r="K1542" s="61">
        <v>1.4652934586369999</v>
      </c>
    </row>
    <row r="1543" spans="7:11">
      <c r="G1543" s="61">
        <v>13.690951960890001</v>
      </c>
      <c r="H1543" s="61">
        <v>2.0979228619299999</v>
      </c>
      <c r="J1543" s="61">
        <v>11.581955279300001</v>
      </c>
      <c r="K1543" s="61">
        <v>1.469990196825</v>
      </c>
    </row>
    <row r="1544" spans="7:11">
      <c r="G1544" s="61">
        <v>13.691366718399999</v>
      </c>
      <c r="H1544" s="61">
        <v>2.0932214224479999</v>
      </c>
      <c r="J1544" s="61">
        <v>11.582947254840001</v>
      </c>
      <c r="K1544" s="61">
        <v>1.474331410649</v>
      </c>
    </row>
    <row r="1545" spans="7:11">
      <c r="G1545" s="61">
        <v>13.69153129715</v>
      </c>
      <c r="H1545" s="61">
        <v>2.0911041081409998</v>
      </c>
      <c r="J1545" s="61">
        <v>11.58486712292</v>
      </c>
      <c r="K1545" s="61">
        <v>1.482785986626</v>
      </c>
    </row>
    <row r="1546" spans="7:11">
      <c r="G1546" s="61">
        <v>13.691839127150001</v>
      </c>
      <c r="H1546" s="61">
        <v>2.0864867004779999</v>
      </c>
      <c r="J1546" s="61">
        <v>11.58608047901</v>
      </c>
      <c r="K1546" s="61">
        <v>1.4883868340869999</v>
      </c>
    </row>
    <row r="1547" spans="7:11">
      <c r="G1547" s="61">
        <v>13.69189541882</v>
      </c>
      <c r="H1547" s="61">
        <v>2.08407471182</v>
      </c>
      <c r="J1547" s="61">
        <v>11.58723745468</v>
      </c>
      <c r="K1547" s="61">
        <v>1.4931352345019999</v>
      </c>
    </row>
    <row r="1548" spans="7:11">
      <c r="G1548" s="61">
        <v>13.692032036180001</v>
      </c>
      <c r="H1548" s="61">
        <v>2.0818328473480001</v>
      </c>
      <c r="J1548" s="61">
        <v>11.58902563951</v>
      </c>
      <c r="K1548" s="61">
        <v>1.5005411301139999</v>
      </c>
    </row>
    <row r="1549" spans="7:11">
      <c r="G1549" s="61">
        <v>13.69220630823</v>
      </c>
      <c r="H1549" s="61">
        <v>2.0757962628970001</v>
      </c>
      <c r="J1549" s="61">
        <v>11.590199318730001</v>
      </c>
      <c r="K1549" s="61">
        <v>1.5049587255420001</v>
      </c>
    </row>
    <row r="1550" spans="7:11">
      <c r="G1550" s="61">
        <v>13.692253834680001</v>
      </c>
      <c r="H1550" s="61">
        <v>2.076692422591</v>
      </c>
      <c r="J1550" s="61">
        <v>11.59136761922</v>
      </c>
      <c r="K1550" s="61">
        <v>1.5096266551840001</v>
      </c>
    </row>
    <row r="1551" spans="7:11">
      <c r="G1551" s="61">
        <v>13.692716871869999</v>
      </c>
      <c r="H1551" s="61">
        <v>2.0700558032640002</v>
      </c>
      <c r="J1551" s="61">
        <v>11.59232412453</v>
      </c>
      <c r="K1551" s="61">
        <v>1.5139678081579999</v>
      </c>
    </row>
    <row r="1552" spans="7:11">
      <c r="G1552" s="61">
        <v>13.692779457309999</v>
      </c>
      <c r="H1552" s="61">
        <v>2.0669673557460002</v>
      </c>
      <c r="J1552" s="61">
        <v>11.59425441602</v>
      </c>
      <c r="K1552" s="61">
        <v>1.5226485319030001</v>
      </c>
    </row>
    <row r="1553" spans="7:11">
      <c r="G1553" s="61">
        <v>13.693396099079999</v>
      </c>
      <c r="H1553" s="61">
        <v>2.0633124650600001</v>
      </c>
      <c r="J1553" s="61">
        <v>11.59548943671</v>
      </c>
      <c r="K1553" s="61">
        <v>1.5283113200430001</v>
      </c>
    </row>
    <row r="1554" spans="7:11">
      <c r="G1554" s="61">
        <v>13.6938828709</v>
      </c>
      <c r="H1554" s="61">
        <v>2.0593429788390001</v>
      </c>
      <c r="J1554" s="61">
        <v>11.59671681499</v>
      </c>
      <c r="K1554" s="61">
        <v>1.5329979377259999</v>
      </c>
    </row>
    <row r="1555" spans="7:11">
      <c r="G1555" s="61">
        <v>13.69437542148</v>
      </c>
      <c r="H1555" s="61">
        <v>2.0557085097700001</v>
      </c>
      <c r="J1555" s="61">
        <v>11.59779413737</v>
      </c>
      <c r="K1555" s="61">
        <v>1.53710309232</v>
      </c>
    </row>
    <row r="1556" spans="7:11">
      <c r="G1556" s="61">
        <v>13.69487546008</v>
      </c>
      <c r="H1556" s="61">
        <v>2.0521421994310001</v>
      </c>
      <c r="J1556" s="61">
        <v>11.59865312812</v>
      </c>
      <c r="K1556" s="61">
        <v>1.540321549445</v>
      </c>
    </row>
    <row r="1557" spans="7:11">
      <c r="G1557" s="61">
        <v>13.69548527615</v>
      </c>
      <c r="H1557" s="61">
        <v>2.0482352613089998</v>
      </c>
      <c r="J1557" s="61">
        <v>11.59990761353</v>
      </c>
      <c r="K1557" s="61">
        <v>1.5448541569980001</v>
      </c>
    </row>
    <row r="1558" spans="7:11">
      <c r="G1558" s="61">
        <v>13.695998433230001</v>
      </c>
      <c r="H1558" s="61">
        <v>2.0490377921370002</v>
      </c>
      <c r="J1558" s="61">
        <v>11.60094652465</v>
      </c>
      <c r="K1558" s="61">
        <v>1.5487473727779999</v>
      </c>
    </row>
    <row r="1559" spans="7:11">
      <c r="G1559" s="61">
        <v>13.700688533879999</v>
      </c>
      <c r="H1559" s="61">
        <v>1.9578641504150001</v>
      </c>
      <c r="J1559" s="61">
        <v>11.60182446276</v>
      </c>
      <c r="K1559" s="61">
        <v>1.5527792979370001</v>
      </c>
    </row>
    <row r="1560" spans="7:11">
      <c r="G1560" s="61">
        <v>13.703509460059999</v>
      </c>
      <c r="H1560" s="61">
        <v>1.9551836866400001</v>
      </c>
      <c r="J1560" s="61">
        <v>11.604323686700001</v>
      </c>
      <c r="K1560" s="61">
        <v>1.5637789363820001</v>
      </c>
    </row>
    <row r="1561" spans="7:11">
      <c r="G1561" s="61">
        <v>13.70402904721</v>
      </c>
      <c r="H1561" s="61">
        <v>1.9457652564550001</v>
      </c>
      <c r="J1561" s="61">
        <v>11.605240897230001</v>
      </c>
      <c r="K1561" s="61">
        <v>1.567991617673</v>
      </c>
    </row>
    <row r="1562" spans="7:11">
      <c r="G1562" s="61">
        <v>13.70424354427</v>
      </c>
      <c r="H1562" s="61">
        <v>1.9443174464020001</v>
      </c>
      <c r="J1562" s="61">
        <v>11.60622894135</v>
      </c>
      <c r="K1562" s="61">
        <v>1.572097730514</v>
      </c>
    </row>
    <row r="1563" spans="7:11">
      <c r="G1563" s="61">
        <v>13.70429948966</v>
      </c>
      <c r="H1563" s="61">
        <v>1.9363135801589999</v>
      </c>
      <c r="J1563" s="61">
        <v>11.607015173860001</v>
      </c>
      <c r="K1563" s="61">
        <v>1.5754716112989999</v>
      </c>
    </row>
    <row r="1564" spans="7:11">
      <c r="G1564" s="61">
        <v>13.704452058159999</v>
      </c>
      <c r="H1564" s="61">
        <v>1.931974365271</v>
      </c>
      <c r="J1564" s="61">
        <v>11.60782233157</v>
      </c>
      <c r="K1564" s="61">
        <v>1.578798187424</v>
      </c>
    </row>
    <row r="1565" spans="7:11">
      <c r="G1565" s="61">
        <v>13.704778543650001</v>
      </c>
      <c r="H1565" s="61">
        <v>1.926877752077</v>
      </c>
      <c r="J1565" s="61">
        <v>11.608769897089999</v>
      </c>
      <c r="K1565" s="61">
        <v>1.5829952368619999</v>
      </c>
    </row>
    <row r="1566" spans="7:11">
      <c r="G1566" s="61">
        <v>13.70524341992</v>
      </c>
      <c r="H1566" s="61">
        <v>1.9202868833419999</v>
      </c>
      <c r="J1566" s="61">
        <v>11.61038962178</v>
      </c>
      <c r="K1566" s="61">
        <v>1.5900962441219999</v>
      </c>
    </row>
    <row r="1567" spans="7:11">
      <c r="G1567" s="61">
        <v>13.705279053889999</v>
      </c>
      <c r="H1567" s="61">
        <v>1.937616650499</v>
      </c>
      <c r="J1567" s="61">
        <v>11.611565538300001</v>
      </c>
      <c r="K1567" s="61">
        <v>1.595505531343</v>
      </c>
    </row>
    <row r="1568" spans="7:11">
      <c r="G1568" s="61">
        <v>13.70547387553</v>
      </c>
      <c r="H1568" s="61">
        <v>1.9230433748110001</v>
      </c>
      <c r="J1568" s="61">
        <v>11.612348119190001</v>
      </c>
      <c r="K1568" s="61">
        <v>1.598984594724</v>
      </c>
    </row>
    <row r="1569" spans="7:11">
      <c r="G1569" s="61">
        <v>13.70552406344</v>
      </c>
      <c r="H1569" s="61">
        <v>1.927957376553</v>
      </c>
      <c r="J1569" s="61">
        <v>11.61385184119</v>
      </c>
      <c r="K1569" s="61">
        <v>1.6050761995989999</v>
      </c>
    </row>
    <row r="1570" spans="7:11">
      <c r="G1570" s="61">
        <v>13.70558491119</v>
      </c>
      <c r="H1570" s="61">
        <v>1.933064465265</v>
      </c>
      <c r="J1570" s="61">
        <v>11.61500318453</v>
      </c>
      <c r="K1570" s="61">
        <v>1.609543205462</v>
      </c>
    </row>
    <row r="1571" spans="7:11">
      <c r="G1571" s="61">
        <v>13.705749636329999</v>
      </c>
      <c r="H1571" s="61">
        <v>1.9163214663449999</v>
      </c>
      <c r="J1571" s="61">
        <v>11.61623320572</v>
      </c>
      <c r="K1571" s="61">
        <v>1.613735714101</v>
      </c>
    </row>
    <row r="1572" spans="7:11">
      <c r="G1572" s="61">
        <v>13.70615923017</v>
      </c>
      <c r="H1572" s="61">
        <v>1.912918537955</v>
      </c>
      <c r="J1572" s="61">
        <v>11.618123086320001</v>
      </c>
      <c r="K1572" s="61">
        <v>1.6196399175739999</v>
      </c>
    </row>
    <row r="1573" spans="7:11">
      <c r="G1573" s="61">
        <v>13.706738351409999</v>
      </c>
      <c r="H1573" s="61">
        <v>1.9091182310279999</v>
      </c>
      <c r="J1573" s="61">
        <v>11.619525498670001</v>
      </c>
      <c r="K1573" s="61">
        <v>1.6234493591829999</v>
      </c>
    </row>
    <row r="1574" spans="7:11">
      <c r="G1574" s="61">
        <v>13.70732958584</v>
      </c>
      <c r="H1574" s="61">
        <v>1.905126310887</v>
      </c>
      <c r="J1574" s="61">
        <v>11.621530872439999</v>
      </c>
      <c r="K1574" s="61">
        <v>1.627959743083</v>
      </c>
    </row>
    <row r="1575" spans="7:11">
      <c r="G1575" s="61">
        <v>13.708031728630001</v>
      </c>
      <c r="H1575" s="61">
        <v>1.867599778402</v>
      </c>
      <c r="J1575" s="61">
        <v>11.62426286022</v>
      </c>
      <c r="K1575" s="61">
        <v>1.6331155193860001</v>
      </c>
    </row>
    <row r="1576" spans="7:11">
      <c r="G1576" s="61">
        <v>13.70811149341</v>
      </c>
      <c r="H1576" s="61">
        <v>1.870830395794</v>
      </c>
      <c r="J1576" s="61">
        <v>11.62974078625</v>
      </c>
      <c r="K1576" s="61">
        <v>1.641253421974</v>
      </c>
    </row>
    <row r="1577" spans="7:11">
      <c r="G1577" s="61">
        <v>13.708452756910001</v>
      </c>
      <c r="H1577" s="61">
        <v>1.89714043426</v>
      </c>
      <c r="J1577" s="61">
        <v>11.6379219995</v>
      </c>
      <c r="K1577" s="61">
        <v>1.6523439983379999</v>
      </c>
    </row>
    <row r="1578" spans="7:11">
      <c r="G1578" s="61">
        <v>13.70869463391</v>
      </c>
      <c r="H1578" s="61">
        <v>1.8771297750710001</v>
      </c>
      <c r="J1578" s="61">
        <v>11.639847122500001</v>
      </c>
      <c r="K1578" s="61">
        <v>1.654946340905</v>
      </c>
    </row>
    <row r="1579" spans="7:11">
      <c r="G1579" s="61">
        <v>13.70908839174</v>
      </c>
      <c r="H1579" s="61">
        <v>1.880485575429</v>
      </c>
      <c r="J1579" s="61">
        <v>11.64211385318</v>
      </c>
      <c r="K1579" s="61">
        <v>1.658022031385</v>
      </c>
    </row>
    <row r="1580" spans="7:11">
      <c r="G1580" s="61">
        <v>13.70923523534</v>
      </c>
      <c r="H1580" s="61">
        <v>1.8882870339319999</v>
      </c>
      <c r="J1580" s="61">
        <v>11.64950142761</v>
      </c>
      <c r="K1580" s="61">
        <v>1.6677965910729999</v>
      </c>
    </row>
    <row r="1581" spans="7:11">
      <c r="G1581" s="61">
        <v>13.70932479855</v>
      </c>
      <c r="H1581" s="61">
        <v>1.887475556407</v>
      </c>
      <c r="J1581" s="61">
        <v>11.65704237426</v>
      </c>
      <c r="K1581" s="61">
        <v>1.6780187826149999</v>
      </c>
    </row>
    <row r="1582" spans="7:11">
      <c r="G1582" s="61">
        <v>13.70933973162</v>
      </c>
      <c r="H1582" s="61">
        <v>1.889943764299</v>
      </c>
      <c r="J1582" s="61">
        <v>11.66062002554</v>
      </c>
      <c r="K1582" s="61">
        <v>1.683049573713</v>
      </c>
    </row>
    <row r="1583" spans="7:11">
      <c r="G1583" s="61">
        <v>13.709427954120001</v>
      </c>
      <c r="H1583" s="61">
        <v>1.885034095825</v>
      </c>
      <c r="J1583" s="61">
        <v>11.664478671319999</v>
      </c>
      <c r="K1583" s="61">
        <v>1.688344607144</v>
      </c>
    </row>
    <row r="1584" spans="7:11">
      <c r="G1584" s="61">
        <v>13.71721586688</v>
      </c>
      <c r="H1584" s="61">
        <v>1.7738237064189999</v>
      </c>
      <c r="J1584" s="61">
        <v>11.668470398869999</v>
      </c>
      <c r="K1584" s="61">
        <v>1.693940762987</v>
      </c>
    </row>
    <row r="1585" spans="7:11">
      <c r="G1585" s="61">
        <v>13.71748396638</v>
      </c>
      <c r="H1585" s="61">
        <v>1.769929415737</v>
      </c>
      <c r="J1585" s="61">
        <v>11.67144536582</v>
      </c>
      <c r="K1585" s="61">
        <v>1.6980387371200001</v>
      </c>
    </row>
    <row r="1586" spans="7:11">
      <c r="G1586" s="61">
        <v>13.718137714979999</v>
      </c>
      <c r="H1586" s="61">
        <v>1.770963060973</v>
      </c>
      <c r="J1586" s="61">
        <v>11.67899039776</v>
      </c>
      <c r="K1586" s="61">
        <v>1.7085003906289999</v>
      </c>
    </row>
    <row r="1587" spans="7:11">
      <c r="G1587" s="61">
        <v>13.718746115289999</v>
      </c>
      <c r="H1587" s="61">
        <v>1.7662823434720001</v>
      </c>
      <c r="J1587" s="61">
        <v>11.68121578207</v>
      </c>
      <c r="K1587" s="61">
        <v>1.711783880734</v>
      </c>
    </row>
    <row r="1588" spans="7:11">
      <c r="G1588" s="61">
        <v>13.71927796088</v>
      </c>
      <c r="H1588" s="61">
        <v>1.7621956205660001</v>
      </c>
      <c r="J1588" s="61">
        <v>11.683453555630001</v>
      </c>
      <c r="K1588" s="61">
        <v>1.7148027581759999</v>
      </c>
    </row>
    <row r="1589" spans="7:11">
      <c r="G1589" s="61">
        <v>13.72006504876</v>
      </c>
      <c r="H1589" s="61">
        <v>1.7556920290269999</v>
      </c>
      <c r="J1589" s="61">
        <v>11.686202120980001</v>
      </c>
      <c r="K1589" s="61">
        <v>1.7186237432439999</v>
      </c>
    </row>
    <row r="1590" spans="7:11">
      <c r="G1590" s="61">
        <v>13.72051291475</v>
      </c>
      <c r="H1590" s="61">
        <v>1.7519981591010001</v>
      </c>
      <c r="J1590" s="61">
        <v>11.69263953161</v>
      </c>
      <c r="K1590" s="61">
        <v>1.727395954603</v>
      </c>
    </row>
    <row r="1591" spans="7:11">
      <c r="G1591" s="61">
        <v>13.720898990289999</v>
      </c>
      <c r="H1591" s="61">
        <v>1.7476255204060001</v>
      </c>
      <c r="J1591" s="61">
        <v>11.702238001850001</v>
      </c>
      <c r="K1591" s="61">
        <v>1.7401397907130001</v>
      </c>
    </row>
    <row r="1592" spans="7:11">
      <c r="G1592" s="61">
        <v>13.721389443250001</v>
      </c>
      <c r="H1592" s="61">
        <v>1.740855027976</v>
      </c>
      <c r="J1592" s="61">
        <v>11.704816053989999</v>
      </c>
      <c r="K1592" s="61">
        <v>1.743675604386</v>
      </c>
    </row>
    <row r="1593" spans="7:11">
      <c r="G1593" s="61">
        <v>13.72156116076</v>
      </c>
      <c r="H1593" s="61">
        <v>1.7447544505020001</v>
      </c>
      <c r="J1593" s="61">
        <v>11.70787859593</v>
      </c>
      <c r="K1593" s="61">
        <v>1.748233714852</v>
      </c>
    </row>
    <row r="1594" spans="7:11">
      <c r="G1594" s="61">
        <v>13.72161577944</v>
      </c>
      <c r="H1594" s="61">
        <v>1.735937645715</v>
      </c>
      <c r="J1594" s="61">
        <v>11.711072163380001</v>
      </c>
      <c r="K1594" s="61">
        <v>1.7533577919550001</v>
      </c>
    </row>
    <row r="1595" spans="7:11">
      <c r="G1595" s="61">
        <v>13.721837577940001</v>
      </c>
      <c r="H1595" s="61">
        <v>1.7307972209589999</v>
      </c>
      <c r="J1595" s="61">
        <v>11.7183848972</v>
      </c>
      <c r="K1595" s="61">
        <v>1.763811039578</v>
      </c>
    </row>
    <row r="1596" spans="7:11">
      <c r="G1596" s="61">
        <v>13.722057358640001</v>
      </c>
      <c r="H1596" s="61">
        <v>1.741291979099</v>
      </c>
      <c r="J1596" s="61">
        <v>11.72284722653</v>
      </c>
      <c r="K1596" s="61">
        <v>1.768917043182</v>
      </c>
    </row>
    <row r="1597" spans="7:11">
      <c r="G1597" s="61">
        <v>13.722251850719999</v>
      </c>
      <c r="H1597" s="61">
        <v>1.7241605179740001</v>
      </c>
      <c r="J1597" s="61">
        <v>11.724931729470001</v>
      </c>
      <c r="K1597" s="61">
        <v>1.771372391898</v>
      </c>
    </row>
    <row r="1598" spans="7:11">
      <c r="G1598" s="61">
        <v>13.722615430619999</v>
      </c>
      <c r="H1598" s="61">
        <v>1.7287490205539999</v>
      </c>
      <c r="J1598" s="61">
        <v>11.72959066348</v>
      </c>
      <c r="K1598" s="61">
        <v>1.7769152395100001</v>
      </c>
    </row>
    <row r="1599" spans="7:11">
      <c r="G1599" s="61">
        <v>13.72274755303</v>
      </c>
      <c r="H1599" s="61">
        <v>1.7196327881110001</v>
      </c>
      <c r="J1599" s="61">
        <v>11.734354332160001</v>
      </c>
      <c r="K1599" s="61">
        <v>1.7827236122279999</v>
      </c>
    </row>
    <row r="1600" spans="7:11">
      <c r="G1600" s="61">
        <v>13.72287043501</v>
      </c>
      <c r="H1600" s="61">
        <v>1.7174170757330001</v>
      </c>
      <c r="J1600" s="61">
        <v>11.73667967343</v>
      </c>
      <c r="K1600" s="61">
        <v>1.7857426960730001</v>
      </c>
    </row>
    <row r="1601" spans="7:11">
      <c r="G1601" s="61">
        <v>13.72326320718</v>
      </c>
      <c r="H1601" s="61">
        <v>1.713913083899</v>
      </c>
      <c r="J1601" s="61">
        <v>11.738629649889999</v>
      </c>
      <c r="K1601" s="61">
        <v>1.7883964661580001</v>
      </c>
    </row>
    <row r="1602" spans="7:11">
      <c r="G1602" s="61">
        <v>13.723712175599999</v>
      </c>
      <c r="H1602" s="61">
        <v>1.710110805722</v>
      </c>
      <c r="J1602" s="61">
        <v>11.74104335016</v>
      </c>
      <c r="K1602" s="61">
        <v>1.7917486573320001</v>
      </c>
    </row>
    <row r="1603" spans="7:11">
      <c r="G1603" s="61">
        <v>13.72412986642</v>
      </c>
      <c r="H1603" s="61">
        <v>1.70657363445</v>
      </c>
      <c r="J1603" s="61">
        <v>11.74430825696</v>
      </c>
      <c r="K1603" s="61">
        <v>1.7961646878199999</v>
      </c>
    </row>
    <row r="1604" spans="7:11">
      <c r="G1604" s="61">
        <v>13.72487449149</v>
      </c>
      <c r="H1604" s="61">
        <v>1.700399944655</v>
      </c>
      <c r="J1604" s="61">
        <v>11.75191541181</v>
      </c>
      <c r="K1604" s="61">
        <v>1.8058204847799999</v>
      </c>
    </row>
    <row r="1605" spans="7:11">
      <c r="G1605" s="61">
        <v>13.72524782957</v>
      </c>
      <c r="H1605" s="61">
        <v>1.696989740267</v>
      </c>
      <c r="J1605" s="61">
        <v>11.75414748911</v>
      </c>
      <c r="K1605" s="61">
        <v>1.8084752408960001</v>
      </c>
    </row>
    <row r="1606" spans="7:11">
      <c r="G1606" s="61">
        <v>13.725642462510001</v>
      </c>
      <c r="H1606" s="61">
        <v>1.6930568822200001</v>
      </c>
      <c r="J1606" s="61">
        <v>11.757495605060001</v>
      </c>
      <c r="K1606" s="61">
        <v>1.8124573750699999</v>
      </c>
    </row>
    <row r="1607" spans="7:11">
      <c r="G1607" s="61">
        <v>13.72580889226</v>
      </c>
      <c r="H1607" s="61">
        <v>1.691881572053</v>
      </c>
      <c r="J1607" s="61">
        <v>11.760843721000001</v>
      </c>
      <c r="K1607" s="61">
        <v>1.8164395092429999</v>
      </c>
    </row>
    <row r="1608" spans="7:11">
      <c r="G1608" s="61">
        <v>13.733613592939999</v>
      </c>
      <c r="H1608" s="61">
        <v>1.5820202494110001</v>
      </c>
      <c r="J1608" s="61">
        <v>11.764191836949999</v>
      </c>
      <c r="K1608" s="61">
        <v>1.820421643417</v>
      </c>
    </row>
    <row r="1609" spans="7:11">
      <c r="G1609" s="61">
        <v>13.734114958359999</v>
      </c>
      <c r="H1609" s="61">
        <v>1.5913610800189999</v>
      </c>
      <c r="J1609" s="61">
        <v>11.7675399529</v>
      </c>
      <c r="K1609" s="61">
        <v>1.824403777591</v>
      </c>
    </row>
    <row r="1610" spans="7:11">
      <c r="G1610" s="61">
        <v>13.734135234949999</v>
      </c>
      <c r="H1610" s="61">
        <v>1.5950240032459999</v>
      </c>
      <c r="J1610" s="61">
        <v>11.770888068850001</v>
      </c>
      <c r="K1610" s="61">
        <v>1.8283859117650001</v>
      </c>
    </row>
    <row r="1611" spans="7:11">
      <c r="G1611" s="61">
        <v>13.734192393520001</v>
      </c>
      <c r="H1611" s="61">
        <v>1.574489921391</v>
      </c>
      <c r="J1611" s="61">
        <v>11.774236184799999</v>
      </c>
      <c r="K1611" s="61">
        <v>1.8323680459389999</v>
      </c>
    </row>
    <row r="1612" spans="7:11">
      <c r="G1612" s="61">
        <v>13.734192622229999</v>
      </c>
      <c r="H1612" s="61">
        <v>1.5901939732779999</v>
      </c>
      <c r="J1612" s="61">
        <v>11.77758430075</v>
      </c>
      <c r="K1612" s="61">
        <v>1.8363501801119999</v>
      </c>
    </row>
    <row r="1613" spans="7:11">
      <c r="G1613" s="61">
        <v>13.734245088810001</v>
      </c>
      <c r="H1613" s="61">
        <v>1.5905063948039999</v>
      </c>
      <c r="J1613" s="61">
        <v>11.78093241669</v>
      </c>
      <c r="K1613" s="61">
        <v>1.840332314286</v>
      </c>
    </row>
    <row r="1614" spans="7:11">
      <c r="G1614" s="61">
        <v>13.734284806410001</v>
      </c>
      <c r="H1614" s="61">
        <v>1.595798115577</v>
      </c>
      <c r="J1614" s="61">
        <v>11.78428053264</v>
      </c>
      <c r="K1614" s="61">
        <v>1.84431444846</v>
      </c>
    </row>
    <row r="1615" spans="7:11">
      <c r="G1615" s="61">
        <v>13.73439551011</v>
      </c>
      <c r="H1615" s="61">
        <v>1.5860813381809999</v>
      </c>
      <c r="J1615" s="61">
        <v>11.787628648589999</v>
      </c>
      <c r="K1615" s="61">
        <v>1.8482965826340001</v>
      </c>
    </row>
    <row r="1616" spans="7:11">
      <c r="G1616" s="61">
        <v>13.73463971064</v>
      </c>
      <c r="H1616" s="61">
        <v>1.5797341374410001</v>
      </c>
      <c r="J1616" s="61">
        <v>11.79097676454</v>
      </c>
      <c r="K1616" s="61">
        <v>1.8522787168079999</v>
      </c>
    </row>
    <row r="1617" spans="7:11">
      <c r="G1617" s="61">
        <v>13.73483911155</v>
      </c>
      <c r="H1617" s="61">
        <v>1.5786642583079999</v>
      </c>
      <c r="J1617" s="61">
        <v>11.79432488049</v>
      </c>
      <c r="K1617" s="61">
        <v>1.856260850982</v>
      </c>
    </row>
    <row r="1618" spans="7:11">
      <c r="G1618" s="61">
        <v>13.7349744746</v>
      </c>
      <c r="H1618" s="61">
        <v>1.6005276798200001</v>
      </c>
      <c r="J1618" s="61">
        <v>11.797672996439999</v>
      </c>
      <c r="K1618" s="61">
        <v>1.860242985155</v>
      </c>
    </row>
    <row r="1619" spans="7:11">
      <c r="G1619" s="61">
        <v>13.73543252785</v>
      </c>
      <c r="H1619" s="61">
        <v>1.5723882949450001</v>
      </c>
      <c r="J1619" s="61">
        <v>11.80102111239</v>
      </c>
      <c r="K1619" s="61">
        <v>1.864225119329</v>
      </c>
    </row>
    <row r="1620" spans="7:11">
      <c r="G1620" s="61">
        <v>13.73591610738</v>
      </c>
      <c r="H1620" s="61">
        <v>1.568117262051</v>
      </c>
      <c r="J1620" s="61">
        <v>11.804546256229999</v>
      </c>
      <c r="K1620" s="61">
        <v>1.8685625920510001</v>
      </c>
    </row>
    <row r="1621" spans="7:11">
      <c r="G1621" s="61">
        <v>13.736350596419999</v>
      </c>
      <c r="H1621" s="61">
        <v>1.564431325598</v>
      </c>
      <c r="J1621" s="61">
        <v>11.808066729149999</v>
      </c>
      <c r="K1621" s="61">
        <v>1.873184084637</v>
      </c>
    </row>
    <row r="1622" spans="7:11">
      <c r="G1622" s="61">
        <v>13.736779865680001</v>
      </c>
      <c r="H1622" s="61">
        <v>1.5605467154349999</v>
      </c>
      <c r="J1622" s="61">
        <v>11.811900947810001</v>
      </c>
      <c r="K1622" s="61">
        <v>1.8783727510879999</v>
      </c>
    </row>
    <row r="1623" spans="7:11">
      <c r="G1623" s="61">
        <v>13.73756904153</v>
      </c>
      <c r="H1623" s="61">
        <v>1.553270537722</v>
      </c>
      <c r="J1623" s="61">
        <v>11.81446200513</v>
      </c>
      <c r="K1623" s="61">
        <v>1.881690459026</v>
      </c>
    </row>
    <row r="1624" spans="7:11">
      <c r="G1624" s="61">
        <v>13.737872397589999</v>
      </c>
      <c r="H1624" s="61">
        <v>1.5571752580089999</v>
      </c>
      <c r="J1624" s="61">
        <v>11.817775612889999</v>
      </c>
      <c r="K1624" s="61">
        <v>1.8857135674200001</v>
      </c>
    </row>
    <row r="1625" spans="7:11">
      <c r="G1625" s="61">
        <v>13.737927049770001</v>
      </c>
      <c r="H1625" s="61">
        <v>1.5310284109650001</v>
      </c>
      <c r="J1625" s="61">
        <v>11.820216191949999</v>
      </c>
      <c r="K1625" s="61">
        <v>1.8885976249159999</v>
      </c>
    </row>
    <row r="1626" spans="7:11">
      <c r="G1626" s="61">
        <v>13.738023628380001</v>
      </c>
      <c r="H1626" s="61">
        <v>1.535264281219</v>
      </c>
      <c r="J1626" s="61">
        <v>11.827487415749999</v>
      </c>
      <c r="K1626" s="61">
        <v>1.9013753066950001</v>
      </c>
    </row>
    <row r="1627" spans="7:11">
      <c r="G1627" s="61">
        <v>13.73805195724</v>
      </c>
      <c r="H1627" s="61">
        <v>1.526877061327</v>
      </c>
      <c r="J1627" s="61">
        <v>11.828529306889999</v>
      </c>
      <c r="K1627" s="61">
        <v>1.905824133159</v>
      </c>
    </row>
    <row r="1628" spans="7:11">
      <c r="G1628" s="61">
        <v>13.73821149164</v>
      </c>
      <c r="H1628" s="61">
        <v>1.5460821842450001</v>
      </c>
      <c r="J1628" s="61">
        <v>11.829247647080001</v>
      </c>
      <c r="K1628" s="61">
        <v>1.910519155544</v>
      </c>
    </row>
    <row r="1629" spans="7:11">
      <c r="G1629" s="61">
        <v>13.73847406638</v>
      </c>
      <c r="H1629" s="61">
        <v>1.5411234434209999</v>
      </c>
      <c r="J1629" s="61">
        <v>11.82979896831</v>
      </c>
      <c r="K1629" s="61">
        <v>1.9147301549419999</v>
      </c>
    </row>
    <row r="1630" spans="7:11">
      <c r="G1630" s="61">
        <v>13.73851469459</v>
      </c>
      <c r="H1630" s="61">
        <v>1.5529988945990001</v>
      </c>
      <c r="J1630" s="61">
        <v>11.830263463610001</v>
      </c>
      <c r="K1630" s="61">
        <v>1.9185405005409999</v>
      </c>
    </row>
    <row r="1631" spans="7:11">
      <c r="G1631" s="61">
        <v>13.738549731259999</v>
      </c>
      <c r="H1631" s="61">
        <v>1.547792899654</v>
      </c>
      <c r="J1631" s="61">
        <v>11.83136943165</v>
      </c>
      <c r="K1631" s="61">
        <v>1.9243509555689999</v>
      </c>
    </row>
    <row r="1632" spans="7:11">
      <c r="G1632" s="61">
        <v>13.73862562073</v>
      </c>
      <c r="H1632" s="61">
        <v>1.5221361844670001</v>
      </c>
      <c r="J1632" s="61">
        <v>11.832239131750001</v>
      </c>
      <c r="K1632" s="61">
        <v>1.928447127648</v>
      </c>
    </row>
    <row r="1633" spans="7:11">
      <c r="G1633" s="61">
        <v>13.73865996394</v>
      </c>
      <c r="H1633" s="61">
        <v>1.5453408772470001</v>
      </c>
      <c r="J1633" s="61">
        <v>11.833110602190001</v>
      </c>
      <c r="K1633" s="61">
        <v>1.9558034203800001</v>
      </c>
    </row>
    <row r="1634" spans="7:11">
      <c r="G1634" s="61">
        <v>13.738710989259999</v>
      </c>
      <c r="H1634" s="61">
        <v>1.5437351148630001</v>
      </c>
      <c r="J1634" s="61">
        <v>11.833271077359999</v>
      </c>
      <c r="K1634" s="61">
        <v>1.9339374636340001</v>
      </c>
    </row>
    <row r="1635" spans="7:11">
      <c r="G1635" s="61">
        <v>13.738775824839999</v>
      </c>
      <c r="H1635" s="61">
        <v>1.534725587656</v>
      </c>
      <c r="J1635" s="61">
        <v>11.83328286215</v>
      </c>
      <c r="K1635" s="61">
        <v>1.963073836452</v>
      </c>
    </row>
    <row r="1636" spans="7:11">
      <c r="G1636" s="61">
        <v>13.739132045070001</v>
      </c>
      <c r="H1636" s="61">
        <v>1.5386746956570001</v>
      </c>
      <c r="J1636" s="61">
        <v>11.83354871969</v>
      </c>
      <c r="K1636" s="61">
        <v>1.950745570954</v>
      </c>
    </row>
    <row r="1637" spans="7:11">
      <c r="G1637" s="61">
        <v>13.73916107132</v>
      </c>
      <c r="H1637" s="61">
        <v>1.530038536872</v>
      </c>
      <c r="J1637" s="61">
        <v>11.833743552670001</v>
      </c>
      <c r="K1637" s="61">
        <v>1.9671241757689999</v>
      </c>
    </row>
    <row r="1638" spans="7:11">
      <c r="G1638" s="61">
        <v>13.739412262789999</v>
      </c>
      <c r="H1638" s="61">
        <v>1.5264043758070001</v>
      </c>
      <c r="J1638" s="61">
        <v>11.833789955149999</v>
      </c>
      <c r="K1638" s="61">
        <v>1.93747349949</v>
      </c>
    </row>
    <row r="1639" spans="7:11">
      <c r="G1639" s="61">
        <v>13.74001296126</v>
      </c>
      <c r="H1639" s="61">
        <v>1.5214838958820001</v>
      </c>
      <c r="J1639" s="61">
        <v>11.8342087288</v>
      </c>
      <c r="K1639" s="61">
        <v>1.945194567897</v>
      </c>
    </row>
    <row r="1640" spans="7:11">
      <c r="G1640" s="61">
        <v>13.74045427083</v>
      </c>
      <c r="H1640" s="61">
        <v>1.513871622321</v>
      </c>
      <c r="J1640" s="61">
        <v>11.834237188039999</v>
      </c>
      <c r="K1640" s="61">
        <v>1.9413014099749999</v>
      </c>
    </row>
    <row r="1641" spans="7:11">
      <c r="G1641" s="61">
        <v>13.742186556729999</v>
      </c>
      <c r="H1641" s="61">
        <v>1.5096975374699999</v>
      </c>
      <c r="J1641" s="61">
        <v>11.83445557239</v>
      </c>
      <c r="K1641" s="61">
        <v>1.970663373319</v>
      </c>
    </row>
    <row r="1642" spans="7:11">
      <c r="G1642" s="61">
        <v>13.74630086066</v>
      </c>
      <c r="H1642" s="61">
        <v>1.4238682154769999</v>
      </c>
      <c r="J1642" s="61">
        <v>11.83529535543</v>
      </c>
      <c r="K1642" s="61">
        <v>1.974422783384</v>
      </c>
    </row>
    <row r="1643" spans="7:11">
      <c r="G1643" s="61">
        <v>13.74791878215</v>
      </c>
      <c r="H1643" s="61">
        <v>1.4178267201000001</v>
      </c>
      <c r="J1643" s="61">
        <v>11.83609228569</v>
      </c>
      <c r="K1643" s="61">
        <v>1.978446153306</v>
      </c>
    </row>
    <row r="1644" spans="7:11">
      <c r="G1644" s="61">
        <v>13.748916125019999</v>
      </c>
      <c r="H1644" s="61">
        <v>1.413675737193</v>
      </c>
      <c r="J1644" s="61">
        <v>11.836908278579999</v>
      </c>
      <c r="K1644" s="61">
        <v>1.982775055554</v>
      </c>
    </row>
    <row r="1645" spans="7:11">
      <c r="G1645" s="61">
        <v>13.749859253</v>
      </c>
      <c r="H1645" s="61">
        <v>1.4094162197869999</v>
      </c>
      <c r="J1645" s="61">
        <v>11.837038549960001</v>
      </c>
      <c r="K1645" s="61">
        <v>1.9986708263570001</v>
      </c>
    </row>
    <row r="1646" spans="7:11">
      <c r="G1646" s="61">
        <v>13.750900351589999</v>
      </c>
      <c r="H1646" s="61">
        <v>1.405723047036</v>
      </c>
      <c r="J1646" s="61">
        <v>11.837096920540001</v>
      </c>
      <c r="K1646" s="61">
        <v>2.0084876399980001</v>
      </c>
    </row>
    <row r="1647" spans="7:11">
      <c r="G1647" s="61">
        <v>13.75092590719</v>
      </c>
      <c r="H1647" s="61">
        <v>1.403776857712</v>
      </c>
      <c r="J1647" s="61">
        <v>11.837338896529999</v>
      </c>
      <c r="K1647" s="61">
        <v>1.9919657016479999</v>
      </c>
    </row>
    <row r="1648" spans="7:11">
      <c r="G1648" s="61">
        <v>13.751874497319999</v>
      </c>
      <c r="H1648" s="61">
        <v>1.3912298248670001</v>
      </c>
      <c r="J1648" s="61">
        <v>11.837388581660001</v>
      </c>
      <c r="K1648" s="61">
        <v>1.9874063394579999</v>
      </c>
    </row>
    <row r="1649" spans="7:11">
      <c r="G1649" s="61">
        <v>13.75189286088</v>
      </c>
      <c r="H1649" s="61">
        <v>1.3866377001270001</v>
      </c>
      <c r="J1649" s="61">
        <v>11.83772223147</v>
      </c>
      <c r="K1649" s="61">
        <v>2.01358296625</v>
      </c>
    </row>
    <row r="1650" spans="7:11">
      <c r="G1650" s="61">
        <v>13.752051768179999</v>
      </c>
      <c r="H1650" s="61">
        <v>1.382846764997</v>
      </c>
      <c r="J1650" s="61">
        <v>11.838386569880001</v>
      </c>
      <c r="K1650" s="61">
        <v>2.0469832684460001</v>
      </c>
    </row>
    <row r="1651" spans="7:11">
      <c r="G1651" s="61">
        <v>13.752091280929999</v>
      </c>
      <c r="H1651" s="61">
        <v>1.39728299614</v>
      </c>
      <c r="J1651" s="61">
        <v>11.83841180956</v>
      </c>
      <c r="K1651" s="61">
        <v>2.052902108429</v>
      </c>
    </row>
    <row r="1652" spans="7:11">
      <c r="G1652" s="61">
        <v>13.75236768025</v>
      </c>
      <c r="H1652" s="61">
        <v>1.3785086658300001</v>
      </c>
      <c r="J1652" s="61">
        <v>11.838491928510001</v>
      </c>
      <c r="K1652" s="61">
        <v>2.0198477256389999</v>
      </c>
    </row>
    <row r="1653" spans="7:11">
      <c r="G1653" s="61">
        <v>13.75307490548</v>
      </c>
      <c r="H1653" s="61">
        <v>1.3751450361919999</v>
      </c>
      <c r="J1653" s="61">
        <v>11.83905575316</v>
      </c>
      <c r="K1653" s="61">
        <v>2.0408246264379999</v>
      </c>
    </row>
    <row r="1654" spans="7:11">
      <c r="G1654" s="61">
        <v>13.75622480527</v>
      </c>
      <c r="H1654" s="61">
        <v>1.3704150904829999</v>
      </c>
      <c r="J1654" s="61">
        <v>11.839304160979999</v>
      </c>
      <c r="K1654" s="61">
        <v>2.0271030401969998</v>
      </c>
    </row>
    <row r="1655" spans="7:11">
      <c r="G1655" s="61">
        <v>13.75934585812</v>
      </c>
      <c r="H1655" s="61">
        <v>1.367598321647</v>
      </c>
      <c r="J1655" s="61">
        <v>11.839516259110001</v>
      </c>
      <c r="K1655" s="61">
        <v>2.0600060308670001</v>
      </c>
    </row>
    <row r="1656" spans="7:11">
      <c r="G1656" s="61">
        <v>13.76238364992</v>
      </c>
      <c r="H1656" s="61">
        <v>1.3654817438819999</v>
      </c>
      <c r="J1656" s="61">
        <v>11.839538513520001</v>
      </c>
      <c r="K1656" s="61">
        <v>2.0367711431790001</v>
      </c>
    </row>
    <row r="1657" spans="7:11">
      <c r="G1657" s="61">
        <v>13.763448209450001</v>
      </c>
      <c r="H1657" s="61">
        <v>1.358769071804</v>
      </c>
      <c r="J1657" s="61">
        <v>11.839684745950001</v>
      </c>
      <c r="K1657" s="61">
        <v>2.0328847114480002</v>
      </c>
    </row>
    <row r="1658" spans="7:11">
      <c r="G1658" s="61">
        <v>13.766225423990001</v>
      </c>
      <c r="H1658" s="61">
        <v>1.3577177174590001</v>
      </c>
      <c r="J1658" s="61">
        <v>11.840348247090001</v>
      </c>
      <c r="K1658" s="61">
        <v>2.0640594982049998</v>
      </c>
    </row>
    <row r="1659" spans="7:11">
      <c r="G1659" s="61">
        <v>13.769023654050001</v>
      </c>
      <c r="H1659" s="61">
        <v>1.3646395393049999</v>
      </c>
      <c r="J1659" s="61">
        <v>11.841472447639999</v>
      </c>
      <c r="K1659" s="61">
        <v>2.0936271095340002</v>
      </c>
    </row>
    <row r="1660" spans="7:11">
      <c r="G1660" s="61">
        <v>13.769453200259999</v>
      </c>
      <c r="H1660" s="61">
        <v>1.1772518144919999</v>
      </c>
      <c r="J1660" s="61">
        <v>11.84164209773</v>
      </c>
      <c r="K1660" s="61">
        <v>2.088444112511</v>
      </c>
    </row>
    <row r="1661" spans="7:11">
      <c r="G1661" s="61">
        <v>13.76965008514</v>
      </c>
      <c r="H1661" s="61">
        <v>1.3590983180959999</v>
      </c>
      <c r="J1661" s="61">
        <v>11.84171342262</v>
      </c>
      <c r="K1661" s="61">
        <v>2.0719331448589999</v>
      </c>
    </row>
    <row r="1662" spans="7:11">
      <c r="G1662" s="61">
        <v>13.770015970579999</v>
      </c>
      <c r="H1662" s="61">
        <v>1.1806624669979999</v>
      </c>
      <c r="J1662" s="61">
        <v>11.841990013689999</v>
      </c>
      <c r="K1662" s="61">
        <v>2.102768365432</v>
      </c>
    </row>
    <row r="1663" spans="7:11">
      <c r="G1663" s="61">
        <v>13.77064388518</v>
      </c>
      <c r="H1663" s="61">
        <v>1.185482553428</v>
      </c>
      <c r="J1663" s="61">
        <v>11.842148933080001</v>
      </c>
      <c r="K1663" s="61">
        <v>2.0838950739089999</v>
      </c>
    </row>
    <row r="1664" spans="7:11">
      <c r="G1664" s="61">
        <v>13.77149523376</v>
      </c>
      <c r="H1664" s="61">
        <v>1.1934392018860001</v>
      </c>
      <c r="J1664" s="61">
        <v>11.84218085917</v>
      </c>
      <c r="K1664" s="61">
        <v>2.0758523571319998</v>
      </c>
    </row>
    <row r="1665" spans="7:11">
      <c r="G1665" s="61">
        <v>13.772234245869999</v>
      </c>
      <c r="H1665" s="61">
        <v>1.2016714519289999</v>
      </c>
      <c r="J1665" s="61">
        <v>11.84238727902</v>
      </c>
      <c r="K1665" s="61">
        <v>2.0800707910730001</v>
      </c>
    </row>
    <row r="1666" spans="7:11">
      <c r="G1666" s="61">
        <v>13.772589420319999</v>
      </c>
      <c r="H1666" s="61">
        <v>1.208746540668</v>
      </c>
      <c r="J1666" s="61">
        <v>11.84287787333</v>
      </c>
      <c r="K1666" s="61">
        <v>2.107598059071</v>
      </c>
    </row>
    <row r="1667" spans="7:11">
      <c r="G1667" s="61">
        <v>13.772681049159999</v>
      </c>
      <c r="H1667" s="61">
        <v>1.214904690255</v>
      </c>
      <c r="J1667" s="61">
        <v>11.8435443901</v>
      </c>
      <c r="K1667" s="61">
        <v>2.111194097237</v>
      </c>
    </row>
    <row r="1668" spans="7:11">
      <c r="G1668" s="61">
        <v>13.772745767809999</v>
      </c>
      <c r="H1668" s="61">
        <v>1.2211258523249999</v>
      </c>
      <c r="J1668" s="61">
        <v>11.84431219254</v>
      </c>
      <c r="K1668" s="61">
        <v>2.1387925635010001</v>
      </c>
    </row>
    <row r="1669" spans="7:11">
      <c r="G1669" s="61">
        <v>13.77341659421</v>
      </c>
      <c r="H1669" s="61">
        <v>1.236385630787</v>
      </c>
      <c r="J1669" s="61">
        <v>11.844537368559999</v>
      </c>
      <c r="K1669" s="61">
        <v>2.132581530635</v>
      </c>
    </row>
    <row r="1670" spans="7:11">
      <c r="G1670" s="61">
        <v>13.77415196255</v>
      </c>
      <c r="H1670" s="61">
        <v>1.243869681042</v>
      </c>
      <c r="J1670" s="61">
        <v>11.844631178309999</v>
      </c>
      <c r="K1670" s="61">
        <v>2.1445301097199998</v>
      </c>
    </row>
    <row r="1671" spans="7:11">
      <c r="G1671" s="61">
        <v>13.77419955545</v>
      </c>
      <c r="H1671" s="61">
        <v>1.244379426809</v>
      </c>
      <c r="J1671" s="61">
        <v>11.844774612149999</v>
      </c>
      <c r="K1671" s="61">
        <v>2.1194482493120002</v>
      </c>
    </row>
    <row r="1672" spans="7:11">
      <c r="G1672" s="61">
        <v>13.77472992991</v>
      </c>
      <c r="H1672" s="61">
        <v>1.247896608572</v>
      </c>
      <c r="J1672" s="61">
        <v>11.844956624270001</v>
      </c>
      <c r="K1672" s="61">
        <v>2.1277994181180002</v>
      </c>
    </row>
    <row r="1673" spans="7:11">
      <c r="G1673" s="61">
        <v>13.77552498256</v>
      </c>
      <c r="H1673" s="61">
        <v>1.252454620138</v>
      </c>
      <c r="J1673" s="61">
        <v>11.84512171031</v>
      </c>
      <c r="K1673" s="61">
        <v>2.1232295367309999</v>
      </c>
    </row>
    <row r="1674" spans="7:11">
      <c r="G1674" s="61">
        <v>13.77669092328</v>
      </c>
      <c r="H1674" s="61">
        <v>1.256252978287</v>
      </c>
      <c r="J1674" s="61">
        <v>11.84556945444</v>
      </c>
      <c r="K1674" s="61">
        <v>2.1511687902259999</v>
      </c>
    </row>
    <row r="1675" spans="7:11">
      <c r="G1675" s="61">
        <v>13.77825286781</v>
      </c>
      <c r="H1675" s="61">
        <v>1.3698351208590001</v>
      </c>
      <c r="J1675" s="61">
        <v>11.84623857715</v>
      </c>
      <c r="K1675" s="61">
        <v>2.154939012352</v>
      </c>
    </row>
    <row r="1676" spans="7:11">
      <c r="G1676" s="61">
        <v>13.778383048089999</v>
      </c>
      <c r="H1676" s="61">
        <v>1.369607069935</v>
      </c>
      <c r="J1676" s="61">
        <v>11.84696723127</v>
      </c>
      <c r="K1676" s="61">
        <v>2.1820050128799999</v>
      </c>
    </row>
    <row r="1677" spans="7:11">
      <c r="G1677" s="61">
        <v>13.779481188869999</v>
      </c>
      <c r="H1677" s="61">
        <v>1.3734867563669999</v>
      </c>
      <c r="J1677" s="61">
        <v>11.847034963980001</v>
      </c>
      <c r="K1677" s="61">
        <v>2.1853859877150001</v>
      </c>
    </row>
    <row r="1678" spans="7:11">
      <c r="G1678" s="61">
        <v>13.78260578131</v>
      </c>
      <c r="H1678" s="61">
        <v>1.377610462104</v>
      </c>
      <c r="J1678" s="61">
        <v>11.84735391491</v>
      </c>
      <c r="K1678" s="61">
        <v>2.1756686766660001</v>
      </c>
    </row>
    <row r="1679" spans="7:11">
      <c r="G1679" s="61">
        <v>13.78309458164</v>
      </c>
      <c r="H1679" s="61">
        <v>1.3721880918939999</v>
      </c>
      <c r="J1679" s="61">
        <v>11.8474687992</v>
      </c>
      <c r="K1679" s="61">
        <v>2.1631931644270002</v>
      </c>
    </row>
    <row r="1680" spans="7:11">
      <c r="G1680" s="61">
        <v>13.78477093627</v>
      </c>
      <c r="H1680" s="61">
        <v>1.3808944644209999</v>
      </c>
      <c r="J1680" s="61">
        <v>11.847658292349999</v>
      </c>
      <c r="K1680" s="61">
        <v>2.1922391468489999</v>
      </c>
    </row>
    <row r="1681" spans="7:11">
      <c r="G1681" s="61">
        <v>13.78646321459</v>
      </c>
      <c r="H1681" s="61">
        <v>1.3749734171570001</v>
      </c>
      <c r="J1681" s="61">
        <v>11.84771996193</v>
      </c>
      <c r="K1681" s="61">
        <v>2.171819811043</v>
      </c>
    </row>
    <row r="1682" spans="7:11">
      <c r="G1682" s="61">
        <v>13.78700623293</v>
      </c>
      <c r="H1682" s="61">
        <v>1.3846762615399999</v>
      </c>
      <c r="J1682" s="61">
        <v>11.84782825422</v>
      </c>
      <c r="K1682" s="61">
        <v>2.1683761165159998</v>
      </c>
    </row>
    <row r="1683" spans="7:11">
      <c r="G1683" s="61">
        <v>13.788977363000001</v>
      </c>
      <c r="H1683" s="61">
        <v>1.377906919537</v>
      </c>
      <c r="J1683" s="61">
        <v>11.84864878232</v>
      </c>
      <c r="K1683" s="61">
        <v>2.1984790317940002</v>
      </c>
    </row>
    <row r="1684" spans="7:11">
      <c r="G1684" s="61">
        <v>13.79151361131</v>
      </c>
      <c r="H1684" s="61">
        <v>1.4155081239480001</v>
      </c>
      <c r="J1684" s="61">
        <v>11.84874928995</v>
      </c>
      <c r="K1684" s="61">
        <v>2.2291805719409998</v>
      </c>
    </row>
    <row r="1685" spans="7:11">
      <c r="G1685" s="61">
        <v>13.79164963324</v>
      </c>
      <c r="H1685" s="61">
        <v>1.4106516297780001</v>
      </c>
      <c r="J1685" s="61">
        <v>11.84877050994</v>
      </c>
      <c r="K1685" s="61">
        <v>2.222182161453</v>
      </c>
    </row>
    <row r="1686" spans="7:11">
      <c r="G1686" s="61">
        <v>13.791766809629999</v>
      </c>
      <c r="H1686" s="61">
        <v>1.397780711112</v>
      </c>
      <c r="J1686" s="61">
        <v>11.84932240725</v>
      </c>
      <c r="K1686" s="61">
        <v>2.2025305639999999</v>
      </c>
    </row>
    <row r="1687" spans="7:11">
      <c r="G1687" s="61">
        <v>13.79182407073</v>
      </c>
      <c r="H1687" s="61">
        <v>1.416404938201</v>
      </c>
      <c r="J1687" s="61">
        <v>11.849456710229999</v>
      </c>
      <c r="K1687" s="61">
        <v>2.2152246556819999</v>
      </c>
    </row>
    <row r="1688" spans="7:11">
      <c r="G1688" s="61">
        <v>13.79185179281</v>
      </c>
      <c r="H1688" s="61">
        <v>1.412910642345</v>
      </c>
      <c r="J1688" s="61">
        <v>11.8496263592</v>
      </c>
      <c r="K1688" s="61">
        <v>2.2354330998359999</v>
      </c>
    </row>
    <row r="1689" spans="7:11">
      <c r="G1689" s="61">
        <v>13.79199094388</v>
      </c>
      <c r="H1689" s="61">
        <v>1.4055766702200001</v>
      </c>
      <c r="J1689" s="61">
        <v>11.849748846440001</v>
      </c>
      <c r="K1689" s="61">
        <v>2.2058868093639998</v>
      </c>
    </row>
    <row r="1690" spans="7:11">
      <c r="G1690" s="61">
        <v>13.792023855929999</v>
      </c>
      <c r="H1690" s="61">
        <v>1.3931376423999999</v>
      </c>
      <c r="J1690" s="61">
        <v>11.84989301159</v>
      </c>
      <c r="K1690" s="61">
        <v>2.2115273612230002</v>
      </c>
    </row>
    <row r="1691" spans="7:11">
      <c r="G1691" s="61">
        <v>13.792242182300001</v>
      </c>
      <c r="H1691" s="61">
        <v>1.4087401248860001</v>
      </c>
      <c r="J1691" s="61">
        <v>11.85045379062</v>
      </c>
      <c r="K1691" s="61">
        <v>2.2392666887870001</v>
      </c>
    </row>
    <row r="1692" spans="7:11">
      <c r="G1692" s="61">
        <v>13.792433239799999</v>
      </c>
      <c r="H1692" s="61">
        <v>1.3971037280950001</v>
      </c>
      <c r="J1692" s="61">
        <v>11.851358277519999</v>
      </c>
      <c r="K1692" s="61">
        <v>2.2436108021779999</v>
      </c>
    </row>
    <row r="1693" spans="7:11">
      <c r="G1693" s="61">
        <v>13.79264835184</v>
      </c>
      <c r="H1693" s="61">
        <v>1.4017928388809999</v>
      </c>
      <c r="J1693" s="61">
        <v>11.85144688932</v>
      </c>
      <c r="K1693" s="61">
        <v>2.2721519042559999</v>
      </c>
    </row>
    <row r="1694" spans="7:11">
      <c r="G1694" s="61">
        <v>13.7929885656</v>
      </c>
      <c r="H1694" s="61">
        <v>1.42683859304</v>
      </c>
      <c r="J1694" s="61">
        <v>11.85176272509</v>
      </c>
      <c r="K1694" s="61">
        <v>2.2650238627900001</v>
      </c>
    </row>
    <row r="1695" spans="7:11">
      <c r="G1695" s="61">
        <v>13.79376341011</v>
      </c>
      <c r="H1695" s="61">
        <v>1.431628695988</v>
      </c>
      <c r="J1695" s="61">
        <v>11.85216254272</v>
      </c>
      <c r="K1695" s="61">
        <v>2.2789342346720001</v>
      </c>
    </row>
    <row r="1696" spans="7:11">
      <c r="G1696" s="61">
        <v>13.79511600905</v>
      </c>
      <c r="H1696" s="61">
        <v>1.4412426016119999</v>
      </c>
      <c r="J1696" s="61">
        <v>11.85237886002</v>
      </c>
      <c r="K1696" s="61">
        <v>2.2503183079619999</v>
      </c>
    </row>
    <row r="1697" spans="7:11">
      <c r="G1697" s="61">
        <v>13.79546775895</v>
      </c>
      <c r="H1697" s="61">
        <v>1.445265770352</v>
      </c>
      <c r="J1697" s="61">
        <v>11.852504665210001</v>
      </c>
      <c r="K1697" s="61">
        <v>2.2578324882660001</v>
      </c>
    </row>
    <row r="1698" spans="7:11">
      <c r="G1698" s="61">
        <v>13.795591663390001</v>
      </c>
      <c r="H1698" s="61">
        <v>1.450431849174</v>
      </c>
      <c r="J1698" s="61">
        <v>11.852686808170001</v>
      </c>
      <c r="K1698" s="61">
        <v>2.2538951967099998</v>
      </c>
    </row>
    <row r="1699" spans="7:11">
      <c r="G1699" s="61">
        <v>13.80233774823</v>
      </c>
      <c r="H1699" s="61">
        <v>1.548660872326</v>
      </c>
      <c r="J1699" s="61">
        <v>11.85297907234</v>
      </c>
      <c r="K1699" s="61">
        <v>2.282974238235</v>
      </c>
    </row>
    <row r="1700" spans="7:11">
      <c r="G1700" s="61">
        <v>13.80241885667</v>
      </c>
      <c r="H1700" s="61">
        <v>1.568805324518</v>
      </c>
      <c r="J1700" s="61">
        <v>11.853950103840001</v>
      </c>
      <c r="K1700" s="61">
        <v>2.287327734762</v>
      </c>
    </row>
    <row r="1701" spans="7:11">
      <c r="G1701" s="61">
        <v>13.802540920309999</v>
      </c>
      <c r="H1701" s="61">
        <v>1.552883374169</v>
      </c>
      <c r="J1701" s="61">
        <v>11.854545828299999</v>
      </c>
      <c r="K1701" s="61">
        <v>2.3163351175060001</v>
      </c>
    </row>
    <row r="1702" spans="7:11">
      <c r="G1702" s="61">
        <v>13.80260504348</v>
      </c>
      <c r="H1702" s="61">
        <v>1.572679708671</v>
      </c>
      <c r="J1702" s="61">
        <v>11.85462886571</v>
      </c>
      <c r="K1702" s="61">
        <v>2.3093203451909998</v>
      </c>
    </row>
    <row r="1703" spans="7:11">
      <c r="G1703" s="61">
        <v>13.80262450913</v>
      </c>
      <c r="H1703" s="61">
        <v>1.558111126472</v>
      </c>
      <c r="J1703" s="61">
        <v>11.85502861868</v>
      </c>
      <c r="K1703" s="61">
        <v>2.3207566951169998</v>
      </c>
    </row>
    <row r="1704" spans="7:11">
      <c r="G1704" s="61">
        <v>13.802843627110001</v>
      </c>
      <c r="H1704" s="61">
        <v>1.5598875475509999</v>
      </c>
      <c r="J1704" s="61">
        <v>11.855255520729999</v>
      </c>
      <c r="K1704" s="61">
        <v>2.2950403711459999</v>
      </c>
    </row>
    <row r="1705" spans="7:11">
      <c r="G1705" s="61">
        <v>13.80289758825</v>
      </c>
      <c r="H1705" s="61">
        <v>1.5643066515470001</v>
      </c>
      <c r="J1705" s="61">
        <v>11.85529570079</v>
      </c>
      <c r="K1705" s="61">
        <v>2.303304487713</v>
      </c>
    </row>
    <row r="1706" spans="7:11">
      <c r="G1706" s="61">
        <v>13.803078619640001</v>
      </c>
      <c r="H1706" s="61">
        <v>1.564496190291</v>
      </c>
      <c r="J1706" s="61">
        <v>11.855507054749999</v>
      </c>
      <c r="K1706" s="61">
        <v>2.2989608370269998</v>
      </c>
    </row>
    <row r="1707" spans="7:11">
      <c r="G1707" s="61">
        <v>13.80331689971</v>
      </c>
      <c r="H1707" s="61">
        <v>1.5684276378799999</v>
      </c>
      <c r="J1707" s="61">
        <v>11.855791223440001</v>
      </c>
      <c r="K1707" s="61">
        <v>2.324893104199</v>
      </c>
    </row>
    <row r="1708" spans="7:11">
      <c r="G1708" s="61">
        <v>13.803594926540001</v>
      </c>
      <c r="H1708" s="61">
        <v>1.5723559245300001</v>
      </c>
      <c r="J1708" s="61">
        <v>11.857005624779999</v>
      </c>
      <c r="K1708" s="61">
        <v>2.3572316413859999</v>
      </c>
    </row>
    <row r="1709" spans="7:11">
      <c r="G1709" s="61">
        <v>13.803908367249999</v>
      </c>
      <c r="H1709" s="61">
        <v>1.5766369775369999</v>
      </c>
      <c r="J1709" s="61">
        <v>11.85705263533</v>
      </c>
      <c r="K1709" s="61">
        <v>2.3630925296940002</v>
      </c>
    </row>
    <row r="1710" spans="7:11">
      <c r="G1710" s="61">
        <v>13.804364963139999</v>
      </c>
      <c r="H1710" s="61">
        <v>1.5819605194090001</v>
      </c>
      <c r="J1710" s="61">
        <v>11.85732086919</v>
      </c>
      <c r="K1710" s="61">
        <v>2.332470653398</v>
      </c>
    </row>
    <row r="1711" spans="7:11">
      <c r="G1711" s="61">
        <v>13.804723258519999</v>
      </c>
      <c r="H1711" s="61">
        <v>1.58635656716</v>
      </c>
      <c r="J1711" s="61">
        <v>11.85765522883</v>
      </c>
      <c r="K1711" s="61">
        <v>2.3511077592029999</v>
      </c>
    </row>
    <row r="1712" spans="7:11">
      <c r="G1712" s="61">
        <v>13.80501481354</v>
      </c>
      <c r="H1712" s="61">
        <v>1.5897070640719999</v>
      </c>
      <c r="J1712" s="61">
        <v>11.85810343737</v>
      </c>
      <c r="K1712" s="61">
        <v>2.3382033305459999</v>
      </c>
    </row>
    <row r="1713" spans="7:11">
      <c r="G1713" s="61">
        <v>13.805276028730001</v>
      </c>
      <c r="H1713" s="61">
        <v>1.5944827462560001</v>
      </c>
      <c r="J1713" s="61">
        <v>11.858214261820001</v>
      </c>
      <c r="K1713" s="61">
        <v>2.3701965502219999</v>
      </c>
    </row>
    <row r="1714" spans="7:11">
      <c r="G1714" s="61">
        <v>13.805488900769999</v>
      </c>
      <c r="H1714" s="61">
        <v>1.609029279696</v>
      </c>
      <c r="J1714" s="61">
        <v>11.85824665656</v>
      </c>
      <c r="K1714" s="61">
        <v>2.3462131660600001</v>
      </c>
    </row>
    <row r="1715" spans="7:11">
      <c r="G1715" s="61">
        <v>13.805504610830001</v>
      </c>
      <c r="H1715" s="61">
        <v>1.605137531072</v>
      </c>
      <c r="J1715" s="61">
        <v>11.85839699452</v>
      </c>
      <c r="K1715" s="61">
        <v>2.3423930062679998</v>
      </c>
    </row>
    <row r="1716" spans="7:11">
      <c r="G1716" s="61">
        <v>13.80550824616</v>
      </c>
      <c r="H1716" s="61">
        <v>1.6142928742789999</v>
      </c>
      <c r="J1716" s="61">
        <v>11.859068984009999</v>
      </c>
      <c r="K1716" s="61">
        <v>2.3740382191029998</v>
      </c>
    </row>
    <row r="1717" spans="7:11">
      <c r="G1717" s="61">
        <v>13.805539905150001</v>
      </c>
      <c r="H1717" s="61">
        <v>1.5965729643369999</v>
      </c>
      <c r="J1717" s="61">
        <v>11.859835883540001</v>
      </c>
      <c r="K1717" s="61">
        <v>2.4009188009160001</v>
      </c>
    </row>
    <row r="1718" spans="7:11">
      <c r="G1718" s="61">
        <v>13.805680819859999</v>
      </c>
      <c r="H1718" s="61">
        <v>1.602455686106</v>
      </c>
      <c r="J1718" s="61">
        <v>11.859844650479999</v>
      </c>
      <c r="K1718" s="61">
        <v>2.4078287982059998</v>
      </c>
    </row>
    <row r="1719" spans="7:11">
      <c r="G1719" s="61">
        <v>13.806083264430001</v>
      </c>
      <c r="H1719" s="61">
        <v>1.6094100939910001</v>
      </c>
      <c r="J1719" s="61">
        <v>11.860082162099999</v>
      </c>
      <c r="K1719" s="61">
        <v>2.3793391709740002</v>
      </c>
    </row>
    <row r="1720" spans="7:11">
      <c r="G1720" s="61">
        <v>13.80657169291</v>
      </c>
      <c r="H1720" s="61">
        <v>1.616155435379</v>
      </c>
      <c r="J1720" s="61">
        <v>11.86035159989</v>
      </c>
      <c r="K1720" s="61">
        <v>2.4122228034419999</v>
      </c>
    </row>
    <row r="1721" spans="7:11">
      <c r="G1721" s="61">
        <v>13.806889443539999</v>
      </c>
      <c r="H1721" s="61">
        <v>1.6196741634130001</v>
      </c>
      <c r="J1721" s="61">
        <v>11.860359804430001</v>
      </c>
      <c r="K1721" s="61">
        <v>2.3961472782939999</v>
      </c>
    </row>
    <row r="1722" spans="7:11">
      <c r="G1722" s="61">
        <v>13.807329383280001</v>
      </c>
      <c r="H1722" s="61">
        <v>1.6239768329069999</v>
      </c>
      <c r="J1722" s="61">
        <v>11.86060103989</v>
      </c>
      <c r="K1722" s="61">
        <v>2.3828752068300001</v>
      </c>
    </row>
    <row r="1723" spans="7:11">
      <c r="G1723" s="61">
        <v>13.808164236670001</v>
      </c>
      <c r="H1723" s="61">
        <v>1.6288640195770001</v>
      </c>
      <c r="J1723" s="61">
        <v>11.86101981355</v>
      </c>
      <c r="K1723" s="61">
        <v>2.3905962752369998</v>
      </c>
    </row>
    <row r="1724" spans="7:11">
      <c r="G1724" s="61">
        <v>13.808833872579999</v>
      </c>
      <c r="H1724" s="61">
        <v>1.630320429408</v>
      </c>
      <c r="J1724" s="61">
        <v>11.861048272790001</v>
      </c>
      <c r="K1724" s="61">
        <v>2.3867031173150002</v>
      </c>
    </row>
    <row r="1725" spans="7:11">
      <c r="G1725" s="61">
        <v>13.80910365085</v>
      </c>
      <c r="H1725" s="61">
        <v>1.632464038562</v>
      </c>
      <c r="J1725" s="61">
        <v>11.86111420466</v>
      </c>
      <c r="K1725" s="61">
        <v>2.416359212523</v>
      </c>
    </row>
    <row r="1726" spans="7:11">
      <c r="G1726" s="61">
        <v>13.81343934535</v>
      </c>
      <c r="H1726" s="61">
        <v>1.7347140352179999</v>
      </c>
      <c r="J1726" s="61">
        <v>11.862503467570001</v>
      </c>
      <c r="K1726" s="61">
        <v>2.4486400606709999</v>
      </c>
    </row>
    <row r="1727" spans="7:11">
      <c r="G1727" s="61">
        <v>13.813526411030001</v>
      </c>
      <c r="H1727" s="61">
        <v>1.731286272108</v>
      </c>
      <c r="J1727" s="61">
        <v>11.86252870725</v>
      </c>
      <c r="K1727" s="61">
        <v>2.4545589006539998</v>
      </c>
    </row>
    <row r="1728" spans="7:11">
      <c r="G1728" s="61">
        <v>13.81362826514</v>
      </c>
      <c r="H1728" s="61">
        <v>1.7281595175119999</v>
      </c>
      <c r="J1728" s="61">
        <v>11.862637640479999</v>
      </c>
      <c r="K1728" s="61">
        <v>2.4241242822950002</v>
      </c>
    </row>
    <row r="1729" spans="7:11">
      <c r="G1729" s="61">
        <v>13.81376374875</v>
      </c>
      <c r="H1729" s="61">
        <v>1.726348127551</v>
      </c>
      <c r="J1729" s="61">
        <v>11.86317265085</v>
      </c>
      <c r="K1729" s="61">
        <v>2.4424814186630002</v>
      </c>
    </row>
    <row r="1730" spans="7:11">
      <c r="G1730" s="61">
        <v>13.813865637899999</v>
      </c>
      <c r="H1730" s="61">
        <v>1.7362226632660001</v>
      </c>
      <c r="J1730" s="61">
        <v>11.863484276119999</v>
      </c>
      <c r="K1730" s="61">
        <v>2.4297945589459999</v>
      </c>
    </row>
    <row r="1731" spans="7:11">
      <c r="G1731" s="61">
        <v>13.814030258120001</v>
      </c>
      <c r="H1731" s="61">
        <v>1.724303389106</v>
      </c>
      <c r="J1731" s="61">
        <v>11.863633156800001</v>
      </c>
      <c r="K1731" s="61">
        <v>2.4616628230919999</v>
      </c>
    </row>
    <row r="1732" spans="7:11">
      <c r="G1732" s="61">
        <v>13.81459889542</v>
      </c>
      <c r="H1732" s="61">
        <v>1.742376948205</v>
      </c>
      <c r="J1732" s="61">
        <v>11.863734208469999</v>
      </c>
      <c r="K1732" s="61">
        <v>2.4376464201300001</v>
      </c>
    </row>
    <row r="1733" spans="7:11">
      <c r="G1733" s="61">
        <v>13.8153375903</v>
      </c>
      <c r="H1733" s="61">
        <v>1.745906579094</v>
      </c>
      <c r="J1733" s="61">
        <v>11.863828116440001</v>
      </c>
      <c r="K1733" s="61">
        <v>2.4339843209319998</v>
      </c>
    </row>
    <row r="1734" spans="7:11">
      <c r="G1734" s="61">
        <v>13.81595337724</v>
      </c>
      <c r="H1734" s="61">
        <v>1.7499147954800001</v>
      </c>
      <c r="J1734" s="61">
        <v>11.86446514478</v>
      </c>
      <c r="K1734" s="61">
        <v>2.465716290429</v>
      </c>
    </row>
    <row r="1735" spans="7:11">
      <c r="G1735" s="61">
        <v>13.81618399692</v>
      </c>
      <c r="H1735" s="61">
        <v>1.771459202153</v>
      </c>
      <c r="J1735" s="61">
        <v>11.865429017789999</v>
      </c>
      <c r="K1735" s="61">
        <v>2.4954769234569998</v>
      </c>
    </row>
    <row r="1736" spans="7:11">
      <c r="G1736" s="61">
        <v>13.81651462982</v>
      </c>
      <c r="H1736" s="61">
        <v>1.776595886358</v>
      </c>
      <c r="J1736" s="61">
        <v>11.865566766240001</v>
      </c>
      <c r="K1736" s="61">
        <v>2.4905644871549999</v>
      </c>
    </row>
    <row r="1737" spans="7:11">
      <c r="G1737" s="61">
        <v>13.81652647115</v>
      </c>
      <c r="H1737" s="61">
        <v>1.7532625217890001</v>
      </c>
      <c r="J1737" s="61">
        <v>11.865813909210001</v>
      </c>
      <c r="K1737" s="61">
        <v>2.4735899089300002</v>
      </c>
    </row>
    <row r="1738" spans="7:11">
      <c r="G1738" s="61">
        <v>13.816534356069999</v>
      </c>
      <c r="H1738" s="61">
        <v>1.7739583069239999</v>
      </c>
      <c r="J1738" s="61">
        <v>11.86607548646</v>
      </c>
      <c r="K1738" s="61">
        <v>2.5048945387089998</v>
      </c>
    </row>
    <row r="1739" spans="7:11">
      <c r="G1739" s="61">
        <v>13.81665236307</v>
      </c>
      <c r="H1739" s="61">
        <v>1.7703641290729999</v>
      </c>
      <c r="J1739" s="61">
        <v>11.86610729703</v>
      </c>
      <c r="K1739" s="61">
        <v>2.4857172770879998</v>
      </c>
    </row>
    <row r="1740" spans="7:11">
      <c r="G1740" s="61">
        <v>13.81699871585</v>
      </c>
      <c r="H1740" s="61">
        <v>1.766162416954</v>
      </c>
      <c r="J1740" s="61">
        <v>11.866246179119999</v>
      </c>
      <c r="K1740" s="61">
        <v>2.4775090608729999</v>
      </c>
    </row>
    <row r="1741" spans="7:11">
      <c r="G1741" s="61">
        <v>13.817026284240001</v>
      </c>
      <c r="H1741" s="61">
        <v>1.7575607432560001</v>
      </c>
      <c r="J1741" s="61">
        <v>11.86639780058</v>
      </c>
      <c r="K1741" s="61">
        <v>2.4817274008029999</v>
      </c>
    </row>
    <row r="1742" spans="7:11">
      <c r="G1742" s="61">
        <v>13.81721984965</v>
      </c>
      <c r="H1742" s="61">
        <v>1.7590826414189999</v>
      </c>
      <c r="J1742" s="61">
        <v>11.86696346387</v>
      </c>
      <c r="K1742" s="61">
        <v>2.50960619105</v>
      </c>
    </row>
    <row r="1743" spans="7:11">
      <c r="G1743" s="61">
        <v>13.81780600954</v>
      </c>
      <c r="H1743" s="61">
        <v>1.785720795407</v>
      </c>
      <c r="J1743" s="61">
        <v>11.86809362262</v>
      </c>
      <c r="K1743" s="61">
        <v>2.5156161084719999</v>
      </c>
    </row>
    <row r="1744" spans="7:11">
      <c r="G1744" s="61">
        <v>13.81860998987</v>
      </c>
      <c r="H1744" s="61">
        <v>1.7907705514100001</v>
      </c>
      <c r="J1744" s="61">
        <v>11.868168760750001</v>
      </c>
      <c r="K1744" s="61">
        <v>2.541149052493</v>
      </c>
    </row>
    <row r="1745" spans="7:11">
      <c r="G1745" s="61">
        <v>13.81899643703</v>
      </c>
      <c r="H1745" s="61">
        <v>1.7895088869239999</v>
      </c>
      <c r="J1745" s="61">
        <v>11.868307126159999</v>
      </c>
      <c r="K1745" s="61">
        <v>2.535684012545</v>
      </c>
    </row>
    <row r="1746" spans="7:11">
      <c r="G1746" s="61">
        <v>13.8191680872</v>
      </c>
      <c r="H1746" s="61">
        <v>1.794363254851</v>
      </c>
      <c r="J1746" s="61">
        <v>11.868686157220001</v>
      </c>
      <c r="K1746" s="61">
        <v>2.5469785364319999</v>
      </c>
    </row>
    <row r="1747" spans="7:11">
      <c r="G1747" s="61">
        <v>13.81931705169</v>
      </c>
      <c r="H1747" s="61">
        <v>1.8103940199249999</v>
      </c>
      <c r="J1747" s="61">
        <v>11.86888957333</v>
      </c>
      <c r="K1747" s="61">
        <v>2.521260808489</v>
      </c>
    </row>
    <row r="1748" spans="7:11">
      <c r="G1748" s="61">
        <v>13.819854019639999</v>
      </c>
      <c r="H1748" s="61">
        <v>1.794081282381</v>
      </c>
      <c r="J1748" s="61">
        <v>11.86903482022</v>
      </c>
      <c r="K1748" s="61">
        <v>2.5292596681599999</v>
      </c>
    </row>
    <row r="1749" spans="7:11">
      <c r="G1749" s="61">
        <v>13.819973056989999</v>
      </c>
      <c r="H1749" s="61">
        <v>1.7996563300070001</v>
      </c>
      <c r="J1749" s="61">
        <v>11.86919277664</v>
      </c>
      <c r="K1749" s="61">
        <v>2.5254505007589998</v>
      </c>
    </row>
    <row r="1750" spans="7:11">
      <c r="G1750" s="61">
        <v>13.820396778079999</v>
      </c>
      <c r="H1750" s="61">
        <v>1.803214595742</v>
      </c>
      <c r="J1750" s="61">
        <v>11.86968895807</v>
      </c>
      <c r="K1750" s="61">
        <v>2.5529997664109998</v>
      </c>
    </row>
    <row r="1751" spans="7:11">
      <c r="G1751" s="61">
        <v>13.82362214109</v>
      </c>
      <c r="H1751" s="61">
        <v>1.897515230529</v>
      </c>
      <c r="J1751" s="61">
        <v>11.87035547484</v>
      </c>
      <c r="K1751" s="61">
        <v>2.5565958045769999</v>
      </c>
    </row>
    <row r="1752" spans="7:11">
      <c r="G1752" s="61">
        <v>13.825141106249999</v>
      </c>
      <c r="H1752" s="61">
        <v>1.8962089173629999</v>
      </c>
      <c r="J1752" s="61">
        <v>11.871251635209999</v>
      </c>
      <c r="K1752" s="61">
        <v>2.5871424507170002</v>
      </c>
    </row>
    <row r="1753" spans="7:11">
      <c r="G1753" s="61">
        <v>13.82640750595</v>
      </c>
      <c r="H1753" s="61">
        <v>1.905266423054</v>
      </c>
      <c r="J1753" s="61">
        <v>11.8713484533</v>
      </c>
      <c r="K1753" s="61">
        <v>2.5779832379749998</v>
      </c>
    </row>
    <row r="1754" spans="7:11">
      <c r="G1754" s="61">
        <v>13.826887482449999</v>
      </c>
      <c r="H1754" s="61">
        <v>1.9085489877749999</v>
      </c>
      <c r="J1754" s="61">
        <v>11.87158569689</v>
      </c>
      <c r="K1754" s="61">
        <v>2.564849956652</v>
      </c>
    </row>
    <row r="1755" spans="7:11">
      <c r="G1755" s="61">
        <v>13.827586539049999</v>
      </c>
      <c r="H1755" s="61">
        <v>1.9100192423460001</v>
      </c>
      <c r="J1755" s="61">
        <v>11.871629563480001</v>
      </c>
      <c r="K1755" s="61">
        <v>2.5916542524640001</v>
      </c>
    </row>
    <row r="1756" spans="7:11">
      <c r="G1756" s="61">
        <v>13.827881190159999</v>
      </c>
      <c r="H1756" s="61">
        <v>1.922294342479</v>
      </c>
      <c r="J1756" s="61">
        <v>11.871767709009999</v>
      </c>
      <c r="K1756" s="61">
        <v>2.5732011254580001</v>
      </c>
    </row>
    <row r="1757" spans="7:11">
      <c r="G1757" s="61">
        <v>13.827954675939999</v>
      </c>
      <c r="H1757" s="61">
        <v>1.926708308734</v>
      </c>
      <c r="J1757" s="61">
        <v>11.871932795059999</v>
      </c>
      <c r="K1757" s="61">
        <v>2.5686312440710002</v>
      </c>
    </row>
    <row r="1758" spans="7:11">
      <c r="G1758" s="61">
        <v>13.828121683719999</v>
      </c>
      <c r="H1758" s="61">
        <v>1.9303117536159999</v>
      </c>
      <c r="J1758" s="61">
        <v>11.872396641890001</v>
      </c>
      <c r="K1758" s="61">
        <v>2.5969219186550001</v>
      </c>
    </row>
    <row r="1759" spans="7:11">
      <c r="G1759" s="61">
        <v>13.828199479249999</v>
      </c>
      <c r="H1759" s="61">
        <v>1.9200700321749999</v>
      </c>
      <c r="J1759" s="61">
        <v>11.87348199673</v>
      </c>
      <c r="K1759" s="61">
        <v>2.6031059387019999</v>
      </c>
    </row>
    <row r="1760" spans="7:11">
      <c r="G1760" s="61">
        <v>13.82850393413</v>
      </c>
      <c r="H1760" s="61">
        <v>1.9351251117479999</v>
      </c>
      <c r="J1760" s="61">
        <v>11.87362260205</v>
      </c>
      <c r="K1760" s="61">
        <v>2.6270168085469998</v>
      </c>
    </row>
    <row r="1761" spans="7:11">
      <c r="G1761" s="61">
        <v>13.82883907395</v>
      </c>
      <c r="H1761" s="61">
        <v>1.939247510275</v>
      </c>
      <c r="J1761" s="61">
        <v>11.87388311246</v>
      </c>
      <c r="K1761" s="61">
        <v>2.6334111102929998</v>
      </c>
    </row>
    <row r="1762" spans="7:11">
      <c r="G1762" s="61">
        <v>13.82930654668</v>
      </c>
      <c r="H1762" s="61">
        <v>1.946261913709</v>
      </c>
      <c r="J1762" s="61">
        <v>11.8740986177</v>
      </c>
      <c r="K1762" s="61">
        <v>2.6211876947950001</v>
      </c>
    </row>
    <row r="1763" spans="7:11">
      <c r="G1763" s="61">
        <v>13.829368429720001</v>
      </c>
      <c r="H1763" s="61">
        <v>1.945198053935</v>
      </c>
      <c r="J1763" s="61">
        <v>11.874309554</v>
      </c>
      <c r="K1763" s="61">
        <v>2.6087506929419999</v>
      </c>
    </row>
    <row r="1764" spans="7:11">
      <c r="G1764" s="61">
        <v>13.82981018904</v>
      </c>
      <c r="H1764" s="61">
        <v>1.9506184035580001</v>
      </c>
      <c r="J1764" s="61">
        <v>11.874577079930001</v>
      </c>
      <c r="K1764" s="61">
        <v>2.6166025843090002</v>
      </c>
    </row>
    <row r="1765" spans="7:11">
      <c r="G1765" s="61">
        <v>13.829986000170001</v>
      </c>
      <c r="H1765" s="61">
        <v>1.9670788147889999</v>
      </c>
      <c r="J1765" s="61">
        <v>11.87466788439</v>
      </c>
      <c r="K1765" s="61">
        <v>2.6126459323579998</v>
      </c>
    </row>
    <row r="1766" spans="7:11">
      <c r="G1766" s="61">
        <v>13.830016541239999</v>
      </c>
      <c r="H1766" s="61">
        <v>1.968084314685</v>
      </c>
      <c r="J1766" s="61">
        <v>11.87474500127</v>
      </c>
      <c r="K1766" s="61">
        <v>2.6396404463279999</v>
      </c>
    </row>
    <row r="1767" spans="7:11">
      <c r="G1767" s="61">
        <v>13.83026083208</v>
      </c>
      <c r="H1767" s="61">
        <v>1.957969611777</v>
      </c>
      <c r="J1767" s="61">
        <v>11.875510148049999</v>
      </c>
      <c r="K1767" s="61">
        <v>2.6440719980040002</v>
      </c>
    </row>
    <row r="1768" spans="7:11">
      <c r="G1768" s="61">
        <v>13.830316224180001</v>
      </c>
      <c r="H1768" s="61">
        <v>1.9736070708360001</v>
      </c>
      <c r="J1768" s="61">
        <v>11.876139637510001</v>
      </c>
      <c r="K1768" s="61">
        <v>2.6480894682509999</v>
      </c>
    </row>
    <row r="1769" spans="7:11">
      <c r="G1769" s="61">
        <v>13.830341473560001</v>
      </c>
      <c r="H1769" s="61">
        <v>1.9551793725790001</v>
      </c>
      <c r="J1769" s="61">
        <v>11.876247116949999</v>
      </c>
      <c r="K1769" s="61">
        <v>2.6692743739220002</v>
      </c>
    </row>
    <row r="1770" spans="7:11">
      <c r="G1770" s="61">
        <v>13.830454993069999</v>
      </c>
      <c r="H1770" s="61">
        <v>1.9633720579909999</v>
      </c>
      <c r="J1770" s="61">
        <v>11.87626566376</v>
      </c>
      <c r="K1770" s="61">
        <v>2.6632561993010002</v>
      </c>
    </row>
    <row r="1771" spans="7:11">
      <c r="G1771" s="61">
        <v>13.83074185557</v>
      </c>
      <c r="H1771" s="61">
        <v>1.9710291952050001</v>
      </c>
      <c r="J1771" s="61">
        <v>11.876713316729999</v>
      </c>
      <c r="K1771" s="61">
        <v>2.6574062512149998</v>
      </c>
    </row>
    <row r="1772" spans="7:11">
      <c r="G1772" s="61">
        <v>13.8310061052</v>
      </c>
      <c r="H1772" s="61">
        <v>1.976487245855</v>
      </c>
      <c r="J1772" s="61">
        <v>11.876751363349999</v>
      </c>
      <c r="K1772" s="61">
        <v>2.6533364485940001</v>
      </c>
    </row>
    <row r="1773" spans="7:11">
      <c r="G1773" s="61">
        <v>13.83127760857</v>
      </c>
      <c r="H1773" s="61">
        <v>1.9800492809529999</v>
      </c>
      <c r="J1773" s="61">
        <v>11.877278906640001</v>
      </c>
      <c r="K1773" s="61">
        <v>2.6766785637389998</v>
      </c>
    </row>
    <row r="1774" spans="7:11">
      <c r="G1774" s="61">
        <v>13.832078714470001</v>
      </c>
      <c r="H1774" s="61">
        <v>1.983534482322</v>
      </c>
      <c r="J1774" s="61">
        <v>11.87816867714</v>
      </c>
      <c r="K1774" s="61">
        <v>2.681031920858</v>
      </c>
    </row>
    <row r="1775" spans="7:11">
      <c r="G1775" s="61">
        <v>13.83839550659</v>
      </c>
      <c r="H1775" s="61">
        <v>2.0820465578160001</v>
      </c>
      <c r="J1775" s="61">
        <v>11.87838875984</v>
      </c>
      <c r="K1775" s="61">
        <v>2.7096010554080001</v>
      </c>
    </row>
    <row r="1776" spans="7:11">
      <c r="G1776" s="61">
        <v>13.83857144203</v>
      </c>
      <c r="H1776" s="61">
        <v>2.0888330101800001</v>
      </c>
      <c r="J1776" s="61">
        <v>11.878704595609999</v>
      </c>
      <c r="K1776" s="61">
        <v>2.7024730139419999</v>
      </c>
    </row>
    <row r="1777" spans="7:11">
      <c r="G1777" s="61">
        <v>13.838684433459999</v>
      </c>
      <c r="H1777" s="61">
        <v>2.0976398592119998</v>
      </c>
      <c r="J1777" s="61">
        <v>11.87910441324</v>
      </c>
      <c r="K1777" s="61">
        <v>2.7163833858239999</v>
      </c>
    </row>
    <row r="1778" spans="7:11">
      <c r="G1778" s="61">
        <v>13.83873909589</v>
      </c>
      <c r="H1778" s="61">
        <v>2.0946550868310001</v>
      </c>
      <c r="J1778" s="61">
        <v>11.87921948534</v>
      </c>
      <c r="K1778" s="61">
        <v>2.6877672854219998</v>
      </c>
    </row>
    <row r="1779" spans="7:11">
      <c r="G1779" s="61">
        <v>13.83879473505</v>
      </c>
      <c r="H1779" s="61">
        <v>2.0848842001049999</v>
      </c>
      <c r="J1779" s="61">
        <v>11.879422830819999</v>
      </c>
      <c r="K1779" s="61">
        <v>2.6952815987509999</v>
      </c>
    </row>
    <row r="1780" spans="7:11">
      <c r="G1780" s="61">
        <v>13.83931439214</v>
      </c>
      <c r="H1780" s="61">
        <v>2.102748384111</v>
      </c>
      <c r="J1780" s="61">
        <v>11.8795708491</v>
      </c>
      <c r="K1780" s="61">
        <v>2.6913442486519998</v>
      </c>
    </row>
    <row r="1781" spans="7:11">
      <c r="G1781" s="61">
        <v>13.839472182230001</v>
      </c>
      <c r="H1781" s="61">
        <v>2.08031348452</v>
      </c>
      <c r="J1781" s="61">
        <v>11.87990367942</v>
      </c>
      <c r="K1781" s="61">
        <v>2.7202534285620001</v>
      </c>
    </row>
    <row r="1782" spans="7:11">
      <c r="G1782" s="61">
        <v>13.84038577674</v>
      </c>
      <c r="H1782" s="61">
        <v>2.1055955768870001</v>
      </c>
      <c r="J1782" s="61">
        <v>11.880920544229999</v>
      </c>
      <c r="K1782" s="61">
        <v>2.7248834453809998</v>
      </c>
    </row>
    <row r="1783" spans="7:11">
      <c r="G1783" s="61">
        <v>13.840673690699999</v>
      </c>
      <c r="H1783" s="61">
        <v>2.1312064668690001</v>
      </c>
      <c r="J1783" s="61">
        <v>11.881253308250001</v>
      </c>
      <c r="K1783" s="61">
        <v>2.7509358774230002</v>
      </c>
    </row>
    <row r="1784" spans="7:11">
      <c r="G1784" s="61">
        <v>13.84086498472</v>
      </c>
      <c r="H1784" s="61">
        <v>2.125876670966</v>
      </c>
      <c r="J1784" s="61">
        <v>11.881300318799999</v>
      </c>
      <c r="K1784" s="61">
        <v>2.7567967657299999</v>
      </c>
    </row>
    <row r="1785" spans="7:11">
      <c r="G1785" s="61">
        <v>13.841055397750001</v>
      </c>
      <c r="H1785" s="61">
        <v>2.1158643515129998</v>
      </c>
      <c r="J1785" s="61">
        <v>11.88169658484</v>
      </c>
      <c r="K1785" s="61">
        <v>2.7291459314340001</v>
      </c>
    </row>
    <row r="1786" spans="7:11">
      <c r="G1786" s="61">
        <v>13.841098837580001</v>
      </c>
      <c r="H1786" s="61">
        <v>2.1382748724380001</v>
      </c>
      <c r="J1786" s="61">
        <v>11.88189842397</v>
      </c>
      <c r="K1786" s="61">
        <v>2.744613168026</v>
      </c>
    </row>
    <row r="1787" spans="7:11">
      <c r="G1787" s="61">
        <v>13.841223815319999</v>
      </c>
      <c r="H1787" s="61">
        <v>2.1201283901900001</v>
      </c>
      <c r="J1787" s="61">
        <v>11.88215880505</v>
      </c>
      <c r="K1787" s="61">
        <v>2.7326167803689998</v>
      </c>
    </row>
    <row r="1788" spans="7:11">
      <c r="G1788" s="61">
        <v>13.84141654539</v>
      </c>
      <c r="H1788" s="61">
        <v>2.112140429798</v>
      </c>
      <c r="J1788" s="61">
        <v>11.882407170740001</v>
      </c>
      <c r="K1788" s="61">
        <v>2.7405939704870002</v>
      </c>
    </row>
    <row r="1789" spans="7:11">
      <c r="G1789" s="61">
        <v>13.8419506819</v>
      </c>
      <c r="H1789" s="61">
        <v>2.1157442417849999</v>
      </c>
      <c r="J1789" s="61">
        <v>11.88246194529</v>
      </c>
      <c r="K1789" s="61">
        <v>2.7639007862580001</v>
      </c>
    </row>
    <row r="1790" spans="7:11">
      <c r="G1790" s="61">
        <v>13.84208634721</v>
      </c>
      <c r="H1790" s="61">
        <v>2.1314049098769998</v>
      </c>
      <c r="J1790" s="61">
        <v>11.88252739693</v>
      </c>
      <c r="K1790" s="61">
        <v>2.736505503589</v>
      </c>
    </row>
    <row r="1791" spans="7:11">
      <c r="G1791" s="61">
        <v>13.84216281484</v>
      </c>
      <c r="H1791" s="61">
        <v>2.1269517813290002</v>
      </c>
      <c r="J1791" s="61">
        <v>11.88331666749</v>
      </c>
      <c r="K1791" s="61">
        <v>2.767742455139</v>
      </c>
    </row>
    <row r="1792" spans="7:11">
      <c r="G1792" s="61">
        <v>13.842182272140001</v>
      </c>
      <c r="H1792" s="61">
        <v>2.145026593221</v>
      </c>
      <c r="J1792" s="61">
        <v>11.883807345459999</v>
      </c>
      <c r="K1792" s="61">
        <v>2.8011034767499998</v>
      </c>
    </row>
    <row r="1793" spans="7:11">
      <c r="G1793" s="61">
        <v>13.842217788979999</v>
      </c>
      <c r="H1793" s="61">
        <v>2.1192554484469999</v>
      </c>
      <c r="J1793" s="61">
        <v>11.884055576870001</v>
      </c>
      <c r="K1793" s="61">
        <v>2.7943594024570002</v>
      </c>
    </row>
    <row r="1794" spans="7:11">
      <c r="G1794" s="61">
        <v>13.84249906146</v>
      </c>
      <c r="H1794" s="61">
        <v>2.1377748832600001</v>
      </c>
      <c r="J1794" s="61">
        <v>11.884329845570001</v>
      </c>
      <c r="K1794" s="61">
        <v>2.7730434070109999</v>
      </c>
    </row>
    <row r="1795" spans="7:11">
      <c r="G1795" s="61">
        <v>13.84309430005</v>
      </c>
      <c r="H1795" s="61">
        <v>2.1436446197289998</v>
      </c>
      <c r="J1795" s="61">
        <v>11.884473942310001</v>
      </c>
      <c r="K1795" s="61">
        <v>2.8078495740039999</v>
      </c>
    </row>
    <row r="1796" spans="7:11">
      <c r="G1796" s="61">
        <v>13.84379864754</v>
      </c>
      <c r="H1796" s="61">
        <v>2.1490790698470001</v>
      </c>
      <c r="J1796" s="61">
        <v>11.884594979039999</v>
      </c>
      <c r="K1796" s="61">
        <v>2.7896293271260002</v>
      </c>
    </row>
    <row r="1797" spans="7:11">
      <c r="G1797" s="61">
        <v>13.844340148820001</v>
      </c>
      <c r="H1797" s="61">
        <v>2.1529079349810001</v>
      </c>
      <c r="J1797" s="61">
        <v>11.884848723359999</v>
      </c>
      <c r="K1797" s="61">
        <v>2.7765794428659998</v>
      </c>
    </row>
    <row r="1798" spans="7:11">
      <c r="G1798" s="61">
        <v>13.844581863729999</v>
      </c>
      <c r="H1798" s="61">
        <v>2.16581980564</v>
      </c>
      <c r="J1798" s="61">
        <v>11.88522666063</v>
      </c>
      <c r="K1798" s="61">
        <v>2.8117195368860002</v>
      </c>
    </row>
    <row r="1799" spans="7:11">
      <c r="G1799" s="61">
        <v>13.8449452484</v>
      </c>
      <c r="H1799" s="61">
        <v>2.1583753282210001</v>
      </c>
      <c r="J1799" s="61">
        <v>11.885267497019999</v>
      </c>
      <c r="K1799" s="61">
        <v>2.784300511274</v>
      </c>
    </row>
    <row r="1800" spans="7:11">
      <c r="G1800" s="61">
        <v>13.845341789960001</v>
      </c>
      <c r="H1800" s="61">
        <v>2.1601205588700001</v>
      </c>
      <c r="J1800" s="61">
        <v>11.88529595626</v>
      </c>
      <c r="K1800" s="61">
        <v>2.780407353352</v>
      </c>
    </row>
    <row r="1801" spans="7:11">
      <c r="G1801" s="61">
        <v>13.8493425122</v>
      </c>
      <c r="H1801" s="61">
        <v>2.256410375742</v>
      </c>
      <c r="J1801" s="61">
        <v>11.88607404687</v>
      </c>
      <c r="K1801" s="61">
        <v>2.8155055793320001</v>
      </c>
    </row>
    <row r="1802" spans="7:11">
      <c r="G1802" s="61">
        <v>13.84982696516</v>
      </c>
      <c r="H1802" s="61">
        <v>2.252867941901</v>
      </c>
      <c r="J1802" s="61">
        <v>11.88675115104</v>
      </c>
      <c r="K1802" s="61">
        <v>2.8423442967080002</v>
      </c>
    </row>
    <row r="1803" spans="7:11">
      <c r="G1803" s="61">
        <v>13.84993069353</v>
      </c>
      <c r="H1803" s="61">
        <v>2.2486829260499999</v>
      </c>
      <c r="J1803" s="61">
        <v>11.88677639072</v>
      </c>
      <c r="K1803" s="61">
        <v>2.8482631366910001</v>
      </c>
    </row>
    <row r="1804" spans="7:11">
      <c r="G1804" s="61">
        <v>13.85013359361</v>
      </c>
      <c r="H1804" s="61">
        <v>2.2579679843360001</v>
      </c>
      <c r="J1804" s="61">
        <v>11.88705100974</v>
      </c>
      <c r="K1804" s="61">
        <v>2.8207481903940002</v>
      </c>
    </row>
    <row r="1805" spans="7:11">
      <c r="G1805" s="61">
        <v>13.85017769767</v>
      </c>
      <c r="H1805" s="61">
        <v>2.2615720956910002</v>
      </c>
      <c r="J1805" s="61">
        <v>11.887236282070001</v>
      </c>
      <c r="K1805" s="61">
        <v>2.8375727075400001</v>
      </c>
    </row>
    <row r="1806" spans="7:11">
      <c r="G1806" s="61">
        <v>13.85071525309</v>
      </c>
      <c r="H1806" s="61">
        <v>2.2651325426489999</v>
      </c>
      <c r="J1806" s="61">
        <v>11.88754944503</v>
      </c>
      <c r="K1806" s="61">
        <v>2.824300759472</v>
      </c>
    </row>
    <row r="1807" spans="7:11">
      <c r="G1807" s="61">
        <v>13.851485340649999</v>
      </c>
      <c r="H1807" s="61">
        <v>2.2706875393530002</v>
      </c>
      <c r="J1807" s="61">
        <v>11.88788084027</v>
      </c>
      <c r="K1807" s="61">
        <v>2.8553670591290001</v>
      </c>
    </row>
    <row r="1808" spans="7:11">
      <c r="G1808" s="61">
        <v>13.85220781065</v>
      </c>
      <c r="H1808" s="61">
        <v>2.277460942052</v>
      </c>
      <c r="J1808" s="61">
        <v>11.887896291180001</v>
      </c>
      <c r="K1808" s="61">
        <v>2.8320217044830001</v>
      </c>
    </row>
    <row r="1809" spans="7:11">
      <c r="G1809" s="61">
        <v>13.85236032247</v>
      </c>
      <c r="H1809" s="61">
        <v>2.2960283013330001</v>
      </c>
      <c r="J1809" s="61">
        <v>11.887954212249999</v>
      </c>
      <c r="K1809" s="61">
        <v>2.828128597104</v>
      </c>
    </row>
    <row r="1810" spans="7:11">
      <c r="G1810" s="61">
        <v>13.852625440860001</v>
      </c>
      <c r="H1810" s="61">
        <v>2.2854018459650001</v>
      </c>
      <c r="J1810" s="61">
        <v>11.888678722750001</v>
      </c>
      <c r="K1810" s="61">
        <v>2.8592086304979998</v>
      </c>
    </row>
    <row r="1811" spans="7:11">
      <c r="G1811" s="61">
        <v>13.852799005030001</v>
      </c>
      <c r="H1811" s="61">
        <v>2.2734246666289999</v>
      </c>
      <c r="J1811" s="61">
        <v>11.88940654822</v>
      </c>
      <c r="K1811" s="61">
        <v>2.8860891452769999</v>
      </c>
    </row>
    <row r="1812" spans="7:11">
      <c r="G1812" s="61">
        <v>13.85294581152</v>
      </c>
      <c r="H1812" s="61">
        <v>2.2925468801390001</v>
      </c>
      <c r="J1812" s="61">
        <v>11.889415315160001</v>
      </c>
      <c r="K1812" s="61">
        <v>2.8929991425670001</v>
      </c>
    </row>
    <row r="1813" spans="7:11">
      <c r="G1813" s="61">
        <v>13.8534427372</v>
      </c>
      <c r="H1813" s="61">
        <v>2.2995802143300001</v>
      </c>
      <c r="J1813" s="61">
        <v>11.88965282679</v>
      </c>
      <c r="K1813" s="61">
        <v>2.864509515335</v>
      </c>
    </row>
    <row r="1814" spans="7:11">
      <c r="G1814" s="61">
        <v>13.85348871547</v>
      </c>
      <c r="H1814" s="61">
        <v>2.2806175648210001</v>
      </c>
      <c r="J1814" s="61">
        <v>11.889922264579999</v>
      </c>
      <c r="K1814" s="61">
        <v>2.8973931478030002</v>
      </c>
    </row>
    <row r="1815" spans="7:11">
      <c r="G1815" s="61">
        <v>13.85382259384</v>
      </c>
      <c r="H1815" s="61">
        <v>2.303767090974</v>
      </c>
      <c r="J1815" s="61">
        <v>11.889930469119999</v>
      </c>
      <c r="K1815" s="61">
        <v>2.8813176226550001</v>
      </c>
    </row>
    <row r="1816" spans="7:11">
      <c r="G1816" s="61">
        <v>13.85501338041</v>
      </c>
      <c r="H1816" s="61">
        <v>2.3392543646670001</v>
      </c>
      <c r="J1816" s="61">
        <v>11.89017170458</v>
      </c>
      <c r="K1816" s="61">
        <v>2.8680455511909999</v>
      </c>
    </row>
    <row r="1817" spans="7:11">
      <c r="G1817" s="61">
        <v>13.85509635092</v>
      </c>
      <c r="H1817" s="61">
        <v>2.311177943079</v>
      </c>
      <c r="J1817" s="61">
        <v>11.890590478229999</v>
      </c>
      <c r="K1817" s="61">
        <v>2.8757666195990002</v>
      </c>
    </row>
    <row r="1818" spans="7:11">
      <c r="G1818" s="61">
        <v>13.85519483577</v>
      </c>
      <c r="H1818" s="61">
        <v>2.3220939411470001</v>
      </c>
      <c r="J1818" s="61">
        <v>11.89061893747</v>
      </c>
      <c r="K1818" s="61">
        <v>2.871873461676</v>
      </c>
    </row>
    <row r="1819" spans="7:11">
      <c r="G1819" s="61">
        <v>13.85525242548</v>
      </c>
      <c r="H1819" s="61">
        <v>2.3331511698909999</v>
      </c>
      <c r="J1819" s="61">
        <v>11.890684869339999</v>
      </c>
      <c r="K1819" s="61">
        <v>2.9015295568839998</v>
      </c>
    </row>
    <row r="1820" spans="7:11">
      <c r="G1820" s="61">
        <v>13.855849930790001</v>
      </c>
      <c r="H1820" s="61">
        <v>2.3254120215029999</v>
      </c>
      <c r="J1820" s="61">
        <v>11.89220830516</v>
      </c>
      <c r="K1820" s="61">
        <v>2.909294626656</v>
      </c>
    </row>
    <row r="1821" spans="7:11">
      <c r="G1821" s="61">
        <v>13.85598452274</v>
      </c>
      <c r="H1821" s="61">
        <v>2.3191656570400001</v>
      </c>
      <c r="J1821" s="61">
        <v>11.89230266059</v>
      </c>
      <c r="K1821" s="61">
        <v>2.9348530933269998</v>
      </c>
    </row>
    <row r="1822" spans="7:11">
      <c r="G1822" s="61">
        <v>13.907926284149999</v>
      </c>
      <c r="H1822" s="61">
        <v>2.3060403768589999</v>
      </c>
      <c r="J1822" s="61">
        <v>11.892519252250001</v>
      </c>
      <c r="K1822" s="61">
        <v>2.9293881875809999</v>
      </c>
    </row>
    <row r="1823" spans="7:11">
      <c r="G1823" s="61">
        <v>13.91551098301</v>
      </c>
      <c r="H1823" s="61">
        <v>2.2973762143230001</v>
      </c>
      <c r="J1823" s="61">
        <v>11.892803763710001</v>
      </c>
      <c r="K1823" s="61">
        <v>2.9406607010160002</v>
      </c>
    </row>
    <row r="1824" spans="7:11">
      <c r="G1824" s="61">
        <v>13.922790741069999</v>
      </c>
      <c r="H1824" s="61">
        <v>2.2892592294799998</v>
      </c>
      <c r="J1824" s="61">
        <v>11.89305494081</v>
      </c>
      <c r="K1824" s="61">
        <v>2.9149649033079998</v>
      </c>
    </row>
    <row r="1825" spans="7:11">
      <c r="G1825" s="61">
        <v>13.930117688799999</v>
      </c>
      <c r="H1825" s="61">
        <v>2.2820850333179998</v>
      </c>
      <c r="J1825" s="61">
        <v>11.893282503689999</v>
      </c>
      <c r="K1825" s="61">
        <v>2.9229639041970001</v>
      </c>
    </row>
    <row r="1826" spans="7:11">
      <c r="G1826" s="61">
        <v>13.93814133031</v>
      </c>
      <c r="H1826" s="61">
        <v>2.2751170201719999</v>
      </c>
      <c r="J1826" s="61">
        <v>11.89339878112</v>
      </c>
      <c r="K1826" s="61">
        <v>2.9191546652930001</v>
      </c>
    </row>
    <row r="1827" spans="7:11">
      <c r="G1827" s="61">
        <v>13.940704476680001</v>
      </c>
      <c r="H1827" s="61">
        <v>2.2724718551500001</v>
      </c>
      <c r="J1827" s="61">
        <v>11.89348051724</v>
      </c>
      <c r="K1827" s="61">
        <v>2.9446778523470001</v>
      </c>
    </row>
    <row r="1828" spans="7:11">
      <c r="G1828" s="61">
        <v>13.945179403919999</v>
      </c>
      <c r="H1828" s="61">
        <v>2.2677298371769998</v>
      </c>
      <c r="J1828" s="61">
        <v>11.894485318119999</v>
      </c>
      <c r="K1828" s="61">
        <v>2.9502743487699998</v>
      </c>
    </row>
    <row r="1829" spans="7:11">
      <c r="G1829" s="61">
        <v>13.9478984724</v>
      </c>
      <c r="H1829" s="61">
        <v>2.2647353981410001</v>
      </c>
      <c r="J1829" s="61">
        <v>11.89482345699</v>
      </c>
      <c r="K1829" s="61">
        <v>2.9806278245860001</v>
      </c>
    </row>
    <row r="1830" spans="7:11">
      <c r="G1830" s="61">
        <v>13.95247563409</v>
      </c>
      <c r="H1830" s="61">
        <v>2.2595975211289998</v>
      </c>
      <c r="J1830" s="61">
        <v>11.895199509899999</v>
      </c>
      <c r="K1830" s="61">
        <v>2.9858961464529998</v>
      </c>
    </row>
    <row r="1831" spans="7:11">
      <c r="G1831" s="61">
        <v>13.953401128659999</v>
      </c>
      <c r="H1831" s="61">
        <v>2.2587256388569998</v>
      </c>
      <c r="J1831" s="61">
        <v>11.89538715114</v>
      </c>
      <c r="K1831" s="61">
        <v>2.972788276218</v>
      </c>
    </row>
    <row r="1832" spans="7:11">
      <c r="G1832" s="61">
        <v>13.956805743129999</v>
      </c>
      <c r="H1832" s="61">
        <v>2.25496676232</v>
      </c>
      <c r="J1832" s="61">
        <v>11.895742650420001</v>
      </c>
      <c r="K1832" s="61">
        <v>2.958554037036</v>
      </c>
    </row>
    <row r="1833" spans="7:11">
      <c r="G1833" s="61">
        <v>13.95682105597</v>
      </c>
      <c r="H1833" s="61">
        <v>2.2549005154190001</v>
      </c>
      <c r="J1833" s="61">
        <v>11.89591690015</v>
      </c>
      <c r="K1833" s="61">
        <v>2.9909658413520002</v>
      </c>
    </row>
    <row r="1834" spans="7:11">
      <c r="G1834" s="61">
        <v>13.95949116711</v>
      </c>
      <c r="H1834" s="61">
        <v>2.2520554266619999</v>
      </c>
      <c r="J1834" s="61">
        <v>11.89593989023</v>
      </c>
      <c r="K1834" s="61">
        <v>2.9685577097959999</v>
      </c>
    </row>
    <row r="1835" spans="7:11">
      <c r="G1835" s="61">
        <v>13.98833810168</v>
      </c>
      <c r="H1835" s="61">
        <v>2.3102394293709998</v>
      </c>
      <c r="J1835" s="61">
        <v>11.89606199462</v>
      </c>
      <c r="K1835" s="61">
        <v>2.9651000073180001</v>
      </c>
    </row>
    <row r="1836" spans="7:11">
      <c r="G1836" s="61">
        <v>13.98902282269</v>
      </c>
      <c r="H1836" s="61">
        <v>2.3135419772839998</v>
      </c>
      <c r="J1836" s="61">
        <v>11.897616126480001</v>
      </c>
      <c r="K1836" s="61">
        <v>3.0014359215450002</v>
      </c>
    </row>
    <row r="1837" spans="7:11">
      <c r="G1837" s="61">
        <v>13.98972319148</v>
      </c>
      <c r="H1837" s="61">
        <v>2.3169255901549999</v>
      </c>
      <c r="J1837" s="61">
        <v>11.897902082630001</v>
      </c>
      <c r="K1837" s="61">
        <v>3.0201030322940001</v>
      </c>
    </row>
    <row r="1838" spans="7:11">
      <c r="G1838" s="61">
        <v>13.990960371950001</v>
      </c>
      <c r="H1838" s="61">
        <v>2.321643695423</v>
      </c>
      <c r="J1838" s="61">
        <v>11.89793344187</v>
      </c>
      <c r="K1838" s="61">
        <v>3.0257471387689998</v>
      </c>
    </row>
    <row r="1839" spans="7:11">
      <c r="G1839" s="61">
        <v>13.99227291779</v>
      </c>
      <c r="H1839" s="61">
        <v>2.3260629975599998</v>
      </c>
      <c r="J1839" s="61">
        <v>11.898268542089999</v>
      </c>
      <c r="K1839" s="61">
        <v>3.0054191652700002</v>
      </c>
    </row>
    <row r="1840" spans="7:11">
      <c r="G1840" s="61">
        <v>13.99324646328</v>
      </c>
      <c r="H1840" s="61">
        <v>2.329503976362</v>
      </c>
      <c r="J1840" s="61">
        <v>11.89860966565</v>
      </c>
      <c r="K1840" s="61">
        <v>3.009008778928</v>
      </c>
    </row>
    <row r="1841" spans="7:11">
      <c r="G1841" s="61">
        <v>13.99453475908</v>
      </c>
      <c r="H1841" s="61">
        <v>2.3374944574060001</v>
      </c>
      <c r="J1841" s="61">
        <v>11.89862845451</v>
      </c>
      <c r="K1841" s="61">
        <v>3.0129634352519998</v>
      </c>
    </row>
    <row r="1842" spans="7:11">
      <c r="G1842" s="61">
        <v>13.995378539280001</v>
      </c>
      <c r="H1842" s="61">
        <v>2.3387658777559999</v>
      </c>
      <c r="J1842" s="61">
        <v>11.898685090840001</v>
      </c>
      <c r="K1842" s="61">
        <v>3.0338656172720002</v>
      </c>
    </row>
    <row r="1843" spans="7:11">
      <c r="G1843" s="61">
        <v>13.995780834</v>
      </c>
      <c r="H1843" s="61">
        <v>2.3421512334529999</v>
      </c>
      <c r="J1843" s="61">
        <v>11.899497362370001</v>
      </c>
      <c r="K1843" s="61">
        <v>3.0382091779780001</v>
      </c>
    </row>
    <row r="1844" spans="7:11">
      <c r="G1844" s="61">
        <v>13.99696928454</v>
      </c>
      <c r="H1844" s="61">
        <v>2.3468867763339998</v>
      </c>
      <c r="J1844" s="61">
        <v>11.90017999046</v>
      </c>
      <c r="K1844" s="61">
        <v>3.0417831527270001</v>
      </c>
    </row>
    <row r="1845" spans="7:11">
      <c r="G1845" s="61">
        <v>13.997991804870001</v>
      </c>
      <c r="H1845" s="61">
        <v>2.3507796154610001</v>
      </c>
      <c r="J1845" s="61">
        <v>11.900865520309999</v>
      </c>
      <c r="K1845" s="61">
        <v>3.068756963317</v>
      </c>
    </row>
    <row r="1846" spans="7:11">
      <c r="G1846" s="61">
        <v>13.998739942329999</v>
      </c>
      <c r="H1846" s="61">
        <v>2.3540480805119999</v>
      </c>
      <c r="J1846" s="61">
        <v>11.900992738879999</v>
      </c>
      <c r="K1846" s="61">
        <v>3.063333957098</v>
      </c>
    </row>
    <row r="1847" spans="7:11">
      <c r="G1847" s="61">
        <v>13.999688248469999</v>
      </c>
      <c r="H1847" s="61">
        <v>2.3573505651560001</v>
      </c>
      <c r="J1847" s="61">
        <v>11.901140400999999</v>
      </c>
      <c r="K1847" s="61">
        <v>3.0743294792190001</v>
      </c>
    </row>
    <row r="1848" spans="7:11">
      <c r="G1848" s="61">
        <v>14.00078314244</v>
      </c>
      <c r="H1848" s="61">
        <v>2.361796883602</v>
      </c>
      <c r="J1848" s="61">
        <v>11.90129312074</v>
      </c>
      <c r="K1848" s="61">
        <v>3.050020535632</v>
      </c>
    </row>
    <row r="1849" spans="7:11">
      <c r="G1849" s="61">
        <v>14.000869017319999</v>
      </c>
      <c r="H1849" s="61">
        <v>2.3619496959089998</v>
      </c>
      <c r="J1849" s="61">
        <v>11.90136105749</v>
      </c>
      <c r="K1849" s="61">
        <v>3.0584823888480002</v>
      </c>
    </row>
    <row r="1850" spans="7:11">
      <c r="G1850" s="61">
        <v>14.001681011080001</v>
      </c>
      <c r="H1850" s="61">
        <v>2.365983428486</v>
      </c>
      <c r="J1850" s="61">
        <v>11.90156847896</v>
      </c>
      <c r="K1850" s="61">
        <v>3.0538016999759998</v>
      </c>
    </row>
    <row r="1851" spans="7:11">
      <c r="G1851" s="61">
        <v>14.002683536599999</v>
      </c>
      <c r="H1851" s="61">
        <v>2.3696687484729999</v>
      </c>
      <c r="J1851" s="61">
        <v>11.901654914890001</v>
      </c>
      <c r="K1851" s="61">
        <v>3.0801412809539999</v>
      </c>
    </row>
    <row r="1852" spans="7:11">
      <c r="G1852" s="61">
        <v>14.00363002726</v>
      </c>
      <c r="H1852" s="61">
        <v>2.373199221977</v>
      </c>
      <c r="J1852" s="61">
        <v>11.90215086886</v>
      </c>
      <c r="K1852" s="61">
        <v>3.0840561937330002</v>
      </c>
    </row>
    <row r="1853" spans="7:11">
      <c r="G1853" s="61">
        <v>14.004190674309999</v>
      </c>
      <c r="H1853" s="61">
        <v>2.375591868556</v>
      </c>
      <c r="J1853" s="61">
        <v>11.902732393559999</v>
      </c>
      <c r="K1853" s="61">
        <v>3.0886875350320002</v>
      </c>
    </row>
    <row r="1854" spans="7:11">
      <c r="G1854" s="61">
        <v>14.004773201540001</v>
      </c>
      <c r="H1854" s="61">
        <v>2.3781363264320001</v>
      </c>
      <c r="J1854" s="61">
        <v>11.90309291989</v>
      </c>
      <c r="K1854" s="61">
        <v>3.0920487680619999</v>
      </c>
    </row>
    <row r="1855" spans="7:11">
      <c r="G1855" s="61">
        <v>14.00555404146</v>
      </c>
      <c r="H1855" s="61">
        <v>2.380803465414</v>
      </c>
      <c r="J1855" s="61">
        <v>11.90365494393</v>
      </c>
      <c r="K1855" s="61">
        <v>3.0980302849600001</v>
      </c>
    </row>
    <row r="1856" spans="7:11">
      <c r="G1856" s="61">
        <v>14.00640899293</v>
      </c>
      <c r="H1856" s="61">
        <v>2.3840626315389999</v>
      </c>
      <c r="J1856" s="61">
        <v>11.90409667077</v>
      </c>
      <c r="K1856" s="61">
        <v>3.1023704973799999</v>
      </c>
    </row>
    <row r="1857" spans="7:11">
      <c r="G1857" s="61">
        <v>14.00731194902</v>
      </c>
      <c r="H1857" s="61">
        <v>2.3875104516149999</v>
      </c>
      <c r="J1857" s="61">
        <v>11.91282044509</v>
      </c>
      <c r="K1857" s="61">
        <v>3.2460733045049999</v>
      </c>
    </row>
    <row r="1858" spans="7:11">
      <c r="G1858" s="61">
        <v>14.007360354579999</v>
      </c>
      <c r="H1858" s="61">
        <v>2.3933539607409999</v>
      </c>
      <c r="J1858" s="61">
        <v>11.913560349640001</v>
      </c>
      <c r="K1858" s="61">
        <v>3.2426851105229999</v>
      </c>
    </row>
    <row r="1859" spans="7:11">
      <c r="G1859" s="61">
        <v>14.032552240799999</v>
      </c>
      <c r="H1859" s="61">
        <v>2.4934004624799999</v>
      </c>
      <c r="J1859" s="61">
        <v>11.91436937099</v>
      </c>
      <c r="K1859" s="61">
        <v>3.2385320870990002</v>
      </c>
    </row>
    <row r="1860" spans="7:11">
      <c r="G1860" s="61">
        <v>14.03296551152</v>
      </c>
      <c r="H1860" s="61">
        <v>2.4970622908059998</v>
      </c>
      <c r="J1860" s="61">
        <v>11.91603543451</v>
      </c>
      <c r="K1860" s="61">
        <v>3.2285475117039999</v>
      </c>
    </row>
    <row r="1861" spans="7:11">
      <c r="G1861" s="61">
        <v>14.03418592429</v>
      </c>
      <c r="H1861" s="61">
        <v>2.503837128622</v>
      </c>
      <c r="J1861" s="61">
        <v>11.91663284006</v>
      </c>
      <c r="K1861" s="61">
        <v>3.2207027479249999</v>
      </c>
    </row>
    <row r="1862" spans="7:11">
      <c r="G1862" s="61">
        <v>14.035352631349999</v>
      </c>
      <c r="H1862" s="61">
        <v>2.510397290932</v>
      </c>
      <c r="J1862" s="61">
        <v>11.91673709212</v>
      </c>
      <c r="K1862" s="61">
        <v>3.2171763763530001</v>
      </c>
    </row>
    <row r="1863" spans="7:11">
      <c r="G1863" s="61">
        <v>14.036625332770001</v>
      </c>
      <c r="H1863" s="61">
        <v>2.5169630704750001</v>
      </c>
      <c r="J1863" s="61">
        <v>11.91683597089</v>
      </c>
      <c r="K1863" s="61">
        <v>3.2121258870379998</v>
      </c>
    </row>
    <row r="1864" spans="7:11">
      <c r="G1864" s="61">
        <v>14.03763333569</v>
      </c>
      <c r="H1864" s="61">
        <v>2.5202432950090001</v>
      </c>
      <c r="J1864" s="61">
        <v>11.916944820699999</v>
      </c>
      <c r="K1864" s="61">
        <v>3.2086319617250001</v>
      </c>
    </row>
    <row r="1865" spans="7:11">
      <c r="G1865" s="61">
        <v>14.038335883149999</v>
      </c>
      <c r="H1865" s="61">
        <v>2.5232973026200001</v>
      </c>
      <c r="J1865" s="61">
        <v>11.91710295409</v>
      </c>
      <c r="K1865" s="61">
        <v>3.2052135694750001</v>
      </c>
    </row>
    <row r="1866" spans="7:11">
      <c r="G1866" s="61">
        <v>14.04312345474</v>
      </c>
      <c r="H1866" s="61">
        <v>2.5369445481340001</v>
      </c>
      <c r="J1866" s="61">
        <v>11.91728521342</v>
      </c>
      <c r="K1866" s="61">
        <v>3.2010124241310001</v>
      </c>
    </row>
    <row r="1867" spans="7:11">
      <c r="G1867" s="61">
        <v>14.04340338341</v>
      </c>
      <c r="H1867" s="61">
        <v>2.5395503690150001</v>
      </c>
      <c r="J1867" s="61">
        <v>11.917534207459999</v>
      </c>
      <c r="K1867" s="61">
        <v>3.1963498203120002</v>
      </c>
    </row>
    <row r="1868" spans="7:11">
      <c r="G1868" s="61">
        <v>14.044933331359999</v>
      </c>
      <c r="H1868" s="61">
        <v>2.5427085828870002</v>
      </c>
      <c r="J1868" s="61">
        <v>11.91772589064</v>
      </c>
      <c r="K1868" s="61">
        <v>3.1928342505940002</v>
      </c>
    </row>
    <row r="1869" spans="7:11">
      <c r="G1869" s="61">
        <v>14.04695698822</v>
      </c>
      <c r="H1869" s="61">
        <v>2.5494707017990001</v>
      </c>
      <c r="J1869" s="61">
        <v>11.91800475756</v>
      </c>
      <c r="K1869" s="61">
        <v>3.1874797610979999</v>
      </c>
    </row>
    <row r="1870" spans="7:11">
      <c r="G1870" s="61">
        <v>14.047922059779999</v>
      </c>
      <c r="H1870" s="61">
        <v>2.5539602202060001</v>
      </c>
      <c r="J1870" s="61">
        <v>11.918340649579999</v>
      </c>
      <c r="K1870" s="61">
        <v>3.1792650625009999</v>
      </c>
    </row>
    <row r="1871" spans="7:11">
      <c r="G1871" s="61">
        <v>14.04906387158</v>
      </c>
      <c r="H1871" s="61">
        <v>2.5554033703829999</v>
      </c>
      <c r="J1871" s="61">
        <v>11.91858480894</v>
      </c>
      <c r="K1871" s="61">
        <v>3.1740813510449999</v>
      </c>
    </row>
    <row r="1872" spans="7:11">
      <c r="G1872" s="61">
        <v>14.05059105192</v>
      </c>
      <c r="H1872" s="61">
        <v>2.559134154783</v>
      </c>
      <c r="J1872" s="61">
        <v>11.918878254499999</v>
      </c>
      <c r="K1872" s="61">
        <v>3.169439971094</v>
      </c>
    </row>
    <row r="1873" spans="7:11">
      <c r="G1873" s="61">
        <v>14.05350525761</v>
      </c>
      <c r="H1873" s="61">
        <v>2.5638778124649999</v>
      </c>
      <c r="J1873" s="61">
        <v>11.919155943670001</v>
      </c>
      <c r="K1873" s="61">
        <v>3.1651232988940001</v>
      </c>
    </row>
    <row r="1874" spans="7:11">
      <c r="G1874" s="61">
        <v>14.05578949439</v>
      </c>
      <c r="H1874" s="61">
        <v>2.5668894124519999</v>
      </c>
      <c r="J1874" s="61">
        <v>11.91955525553</v>
      </c>
      <c r="K1874" s="61">
        <v>3.1595263918510001</v>
      </c>
    </row>
    <row r="1875" spans="7:11">
      <c r="G1875" s="61">
        <v>14.05799493588</v>
      </c>
      <c r="H1875" s="61">
        <v>2.5691433026919999</v>
      </c>
      <c r="J1875" s="61">
        <v>11.919907760899999</v>
      </c>
      <c r="K1875" s="61">
        <v>3.1536779991500001</v>
      </c>
    </row>
    <row r="1876" spans="7:11">
      <c r="G1876" s="61">
        <v>14.061705932220001</v>
      </c>
      <c r="H1876" s="61">
        <v>2.571905604366</v>
      </c>
      <c r="J1876" s="61">
        <v>11.92024261053</v>
      </c>
      <c r="K1876" s="61">
        <v>3.1489266137869998</v>
      </c>
    </row>
    <row r="1877" spans="7:11">
      <c r="G1877" s="61">
        <v>14.1109654706</v>
      </c>
      <c r="H1877" s="61">
        <v>2.4601487704820002</v>
      </c>
      <c r="J1877" s="61">
        <v>11.92050209854</v>
      </c>
      <c r="K1877" s="61">
        <v>3.1449649552299999</v>
      </c>
    </row>
    <row r="1878" spans="7:11">
      <c r="G1878" s="61">
        <v>14.111467721309999</v>
      </c>
      <c r="H1878" s="61">
        <v>2.4565244788929999</v>
      </c>
      <c r="J1878" s="61">
        <v>11.940262438</v>
      </c>
      <c r="K1878" s="61">
        <v>3.1012199768980002</v>
      </c>
    </row>
    <row r="1879" spans="7:11">
      <c r="G1879" s="61">
        <v>14.11214540936</v>
      </c>
      <c r="H1879" s="61">
        <v>2.4529525943229999</v>
      </c>
      <c r="J1879" s="61">
        <v>11.942809919409999</v>
      </c>
      <c r="K1879" s="61">
        <v>3.0915156715649998</v>
      </c>
    </row>
    <row r="1880" spans="7:11">
      <c r="G1880" s="61">
        <v>14.11281726913</v>
      </c>
      <c r="H1880" s="61">
        <v>2.448980200581</v>
      </c>
      <c r="J1880" s="61">
        <v>11.94371976499</v>
      </c>
      <c r="K1880" s="61">
        <v>3.0867041199680001</v>
      </c>
    </row>
    <row r="1881" spans="7:11">
      <c r="G1881" s="61">
        <v>14.11365523994</v>
      </c>
      <c r="H1881" s="61">
        <v>2.4452241433530002</v>
      </c>
      <c r="J1881" s="61">
        <v>11.94456096545</v>
      </c>
      <c r="K1881" s="61">
        <v>3.0816640219629998</v>
      </c>
    </row>
    <row r="1882" spans="7:11">
      <c r="G1882" s="61">
        <v>14.11488572296</v>
      </c>
      <c r="H1882" s="61">
        <v>2.4401130201460002</v>
      </c>
      <c r="J1882" s="61">
        <v>11.945533612789999</v>
      </c>
      <c r="K1882" s="61">
        <v>3.075835349393</v>
      </c>
    </row>
    <row r="1883" spans="7:11">
      <c r="G1883" s="61">
        <v>14.116138947890001</v>
      </c>
      <c r="H1883" s="61">
        <v>2.4352923004420002</v>
      </c>
      <c r="J1883" s="61">
        <v>11.94637290288</v>
      </c>
      <c r="K1883" s="61">
        <v>3.0711420244240002</v>
      </c>
    </row>
    <row r="1884" spans="7:11">
      <c r="G1884" s="61">
        <v>14.11848837796</v>
      </c>
      <c r="H1884" s="61">
        <v>2.425241287045</v>
      </c>
      <c r="J1884" s="61">
        <v>11.94746969629</v>
      </c>
      <c r="K1884" s="61">
        <v>3.0646495540530001</v>
      </c>
    </row>
    <row r="1885" spans="7:11">
      <c r="G1885" s="61">
        <v>14.11931059454</v>
      </c>
      <c r="H1885" s="61">
        <v>2.4219812444739999</v>
      </c>
      <c r="J1885" s="61">
        <v>11.94833762925</v>
      </c>
      <c r="K1885" s="61">
        <v>3.0610475607329999</v>
      </c>
    </row>
    <row r="1886" spans="7:11">
      <c r="G1886" s="61">
        <v>14.119894292510001</v>
      </c>
      <c r="H1886" s="61">
        <v>2.418015980631</v>
      </c>
      <c r="J1886" s="61">
        <v>11.94998449052</v>
      </c>
      <c r="K1886" s="61">
        <v>3.0534466728559999</v>
      </c>
    </row>
    <row r="1887" spans="7:11">
      <c r="G1887" s="61">
        <v>14.119958578049999</v>
      </c>
      <c r="H1887" s="61">
        <v>2.4178769597400001</v>
      </c>
      <c r="J1887" s="61">
        <v>11.95059807646</v>
      </c>
      <c r="K1887" s="61">
        <v>3.048883913928</v>
      </c>
    </row>
    <row r="1888" spans="7:11">
      <c r="G1888" s="61">
        <v>14.120642382830001</v>
      </c>
      <c r="H1888" s="61">
        <v>2.412417866882</v>
      </c>
      <c r="J1888" s="61">
        <v>11.951249101989999</v>
      </c>
      <c r="K1888" s="61">
        <v>3.0422680245759999</v>
      </c>
    </row>
    <row r="1889" spans="7:11">
      <c r="G1889" s="61">
        <v>14.12106021062</v>
      </c>
      <c r="H1889" s="61">
        <v>2.4090051658060001</v>
      </c>
      <c r="J1889" s="61">
        <v>11.951722789770001</v>
      </c>
      <c r="K1889" s="61">
        <v>3.0382970051679998</v>
      </c>
    </row>
    <row r="1890" spans="7:11">
      <c r="G1890" s="61">
        <v>14.121955602290001</v>
      </c>
      <c r="H1890" s="61">
        <v>2.4034407707269998</v>
      </c>
      <c r="J1890" s="61">
        <v>11.95177444536</v>
      </c>
      <c r="K1890" s="61">
        <v>3.0381022797930002</v>
      </c>
    </row>
    <row r="1891" spans="7:11">
      <c r="G1891" s="61">
        <v>14.12322058104</v>
      </c>
      <c r="H1891" s="61">
        <v>2.3958030028669999</v>
      </c>
      <c r="J1891" s="61">
        <v>11.95299639602</v>
      </c>
      <c r="K1891" s="61">
        <v>3.032269306896</v>
      </c>
    </row>
    <row r="1892" spans="7:11">
      <c r="G1892" s="61">
        <v>14.12433073261</v>
      </c>
      <c r="H1892" s="61">
        <v>2.3906911664689998</v>
      </c>
      <c r="J1892" s="61">
        <v>11.954039767639999</v>
      </c>
      <c r="K1892" s="61">
        <v>3.0268412745519999</v>
      </c>
    </row>
    <row r="1893" spans="7:11">
      <c r="G1893" s="61">
        <v>14.125914616239999</v>
      </c>
      <c r="H1893" s="61">
        <v>2.384710649189</v>
      </c>
      <c r="J1893" s="61">
        <v>11.954943103730001</v>
      </c>
      <c r="K1893" s="61">
        <v>3.0221621043620002</v>
      </c>
    </row>
    <row r="1894" spans="7:11">
      <c r="G1894" s="61">
        <v>14.12693372108</v>
      </c>
      <c r="H1894" s="61">
        <v>2.3812624002730001</v>
      </c>
      <c r="J1894" s="61">
        <v>11.955872375169999</v>
      </c>
      <c r="K1894" s="61">
        <v>3.0180863168209999</v>
      </c>
    </row>
    <row r="1895" spans="7:11">
      <c r="G1895" s="61">
        <v>14.128210045539999</v>
      </c>
      <c r="H1895" s="61">
        <v>2.3773043850170001</v>
      </c>
      <c r="J1895" s="61">
        <v>11.95698405812</v>
      </c>
      <c r="K1895" s="61">
        <v>3.0129255035039999</v>
      </c>
    </row>
    <row r="1896" spans="7:11">
      <c r="G1896" s="61">
        <v>14.151063937369999</v>
      </c>
      <c r="H1896" s="61">
        <v>2.2842349321089999</v>
      </c>
      <c r="J1896" s="61">
        <v>11.95794288744</v>
      </c>
      <c r="K1896" s="61">
        <v>3.0074893683839998</v>
      </c>
    </row>
    <row r="1897" spans="7:11">
      <c r="G1897" s="61">
        <v>14.15267676695</v>
      </c>
      <c r="H1897" s="61">
        <v>2.2796215280459999</v>
      </c>
      <c r="J1897" s="61">
        <v>11.958630174610001</v>
      </c>
      <c r="K1897" s="61">
        <v>3.0029663472050001</v>
      </c>
    </row>
    <row r="1898" spans="7:11">
      <c r="G1898" s="61">
        <v>14.154485547789999</v>
      </c>
      <c r="H1898" s="61">
        <v>2.2735914614069999</v>
      </c>
      <c r="J1898" s="61">
        <v>11.95982368092</v>
      </c>
      <c r="K1898" s="61">
        <v>2.995659304988</v>
      </c>
    </row>
    <row r="1899" spans="7:11">
      <c r="G1899" s="61">
        <v>14.15593471755</v>
      </c>
      <c r="H1899" s="61">
        <v>2.2691110683010001</v>
      </c>
      <c r="J1899" s="61">
        <v>11.961258638049999</v>
      </c>
      <c r="K1899" s="61">
        <v>2.9881289289800002</v>
      </c>
    </row>
    <row r="1900" spans="7:11">
      <c r="G1900" s="61">
        <v>14.15715896563</v>
      </c>
      <c r="H1900" s="61">
        <v>2.2647990489000001</v>
      </c>
      <c r="J1900" s="61">
        <v>11.962670691670001</v>
      </c>
      <c r="K1900" s="61">
        <v>2.9801500911629999</v>
      </c>
    </row>
    <row r="1901" spans="7:11">
      <c r="G1901" s="61">
        <v>14.15782405655</v>
      </c>
      <c r="H1901" s="61">
        <v>2.2614604934129998</v>
      </c>
      <c r="J1901" s="61">
        <v>11.963225603870001</v>
      </c>
      <c r="K1901" s="61">
        <v>2.9767130772699999</v>
      </c>
    </row>
    <row r="1902" spans="7:11">
      <c r="G1902" s="61">
        <v>14.158556975750001</v>
      </c>
      <c r="H1902" s="61">
        <v>2.2585944741350001</v>
      </c>
      <c r="J1902" s="61">
        <v>11.964398687699999</v>
      </c>
      <c r="K1902" s="61">
        <v>2.9701405233770002</v>
      </c>
    </row>
    <row r="1903" spans="7:11">
      <c r="G1903" s="61">
        <v>14.159066331149999</v>
      </c>
      <c r="H1903" s="61">
        <v>2.255653839277</v>
      </c>
      <c r="J1903" s="61">
        <v>11.96536123678</v>
      </c>
      <c r="K1903" s="61">
        <v>2.964725671209</v>
      </c>
    </row>
    <row r="1904" spans="7:11">
      <c r="G1904" s="61">
        <v>14.160626756379999</v>
      </c>
      <c r="H1904" s="61">
        <v>2.2486669463290001</v>
      </c>
      <c r="J1904" s="61">
        <v>11.96581821765</v>
      </c>
      <c r="K1904" s="61">
        <v>2.9612286151520002</v>
      </c>
    </row>
    <row r="1905" spans="7:11">
      <c r="G1905" s="61">
        <v>14.16157505288</v>
      </c>
      <c r="H1905" s="61">
        <v>2.2444371963540002</v>
      </c>
      <c r="J1905" s="61">
        <v>11.966511740650001</v>
      </c>
      <c r="K1905" s="61">
        <v>2.9563266460189999</v>
      </c>
    </row>
    <row r="1906" spans="7:11">
      <c r="G1906" s="61">
        <v>14.16250756142</v>
      </c>
      <c r="H1906" s="61">
        <v>2.2425446330150001</v>
      </c>
      <c r="J1906" s="61">
        <v>11.967391982300001</v>
      </c>
      <c r="K1906" s="61">
        <v>2.9520697572820001</v>
      </c>
    </row>
    <row r="1907" spans="7:11">
      <c r="G1907" s="61">
        <v>14.16322964958</v>
      </c>
      <c r="H1907" s="61">
        <v>2.2381219131679999</v>
      </c>
      <c r="J1907" s="61">
        <v>11.96876280989</v>
      </c>
      <c r="K1907" s="61">
        <v>2.9453603421449999</v>
      </c>
    </row>
    <row r="1908" spans="7:11">
      <c r="G1908" s="61">
        <v>14.164637326579999</v>
      </c>
      <c r="H1908" s="61">
        <v>2.2335440540559999</v>
      </c>
      <c r="J1908" s="61">
        <v>11.969416980169999</v>
      </c>
      <c r="K1908" s="61">
        <v>2.9401275831899998</v>
      </c>
    </row>
    <row r="1909" spans="7:11">
      <c r="G1909" s="61">
        <v>14.16496604152</v>
      </c>
      <c r="H1909" s="61">
        <v>2.2325190907680001</v>
      </c>
      <c r="J1909" s="61">
        <v>11.97005430129</v>
      </c>
      <c r="K1909" s="61">
        <v>2.9348438159680001</v>
      </c>
    </row>
    <row r="1910" spans="7:11">
      <c r="G1910" s="61">
        <v>14.166815083199999</v>
      </c>
      <c r="H1910" s="61">
        <v>2.2283325389519999</v>
      </c>
      <c r="J1910" s="61">
        <v>11.971449470370001</v>
      </c>
      <c r="K1910" s="61">
        <v>2.9280529666450001</v>
      </c>
    </row>
    <row r="1911" spans="7:11">
      <c r="G1911" s="61">
        <v>14.16690880304</v>
      </c>
      <c r="H1911" s="61">
        <v>2.2272347205990002</v>
      </c>
      <c r="J1911" s="61">
        <v>11.97274274223</v>
      </c>
      <c r="K1911" s="61">
        <v>2.9208501977210002</v>
      </c>
    </row>
    <row r="1912" spans="7:11">
      <c r="G1912" s="61">
        <v>14.167080561980001</v>
      </c>
      <c r="H1912" s="61">
        <v>2.226926685534</v>
      </c>
      <c r="J1912" s="61">
        <v>11.973206767040001</v>
      </c>
      <c r="K1912" s="61">
        <v>2.9172538895410001</v>
      </c>
    </row>
    <row r="1913" spans="7:11">
      <c r="G1913" s="61">
        <v>14.16977306571</v>
      </c>
      <c r="H1913" s="61">
        <v>2.222139655021</v>
      </c>
      <c r="J1913" s="61">
        <v>11.97418913506</v>
      </c>
      <c r="K1913" s="61">
        <v>2.9115086003749999</v>
      </c>
    </row>
    <row r="1914" spans="7:11">
      <c r="G1914" s="61">
        <v>14.1722835105</v>
      </c>
      <c r="H1914" s="61">
        <v>2.2185564939570002</v>
      </c>
      <c r="J1914" s="61">
        <v>11.976058204939999</v>
      </c>
      <c r="K1914" s="61">
        <v>2.902450571113</v>
      </c>
    </row>
    <row r="1915" spans="7:11">
      <c r="G1915" s="61">
        <v>14.174622167400001</v>
      </c>
      <c r="H1915" s="61">
        <v>2.2154880271609998</v>
      </c>
      <c r="J1915" s="61">
        <v>11.97695560399</v>
      </c>
      <c r="K1915" s="61">
        <v>2.8966592247220002</v>
      </c>
    </row>
    <row r="1916" spans="7:11">
      <c r="G1916" s="61">
        <v>14.17998102972</v>
      </c>
      <c r="H1916" s="61">
        <v>2.2087114063970001</v>
      </c>
      <c r="J1916" s="61">
        <v>11.97768566389</v>
      </c>
      <c r="K1916" s="61">
        <v>2.8923522575990002</v>
      </c>
    </row>
    <row r="1917" spans="7:11">
      <c r="G1917" s="61">
        <v>14.187708076450001</v>
      </c>
      <c r="H1917" s="61">
        <v>2.1982685786529998</v>
      </c>
      <c r="J1917" s="61">
        <v>11.979668542780001</v>
      </c>
      <c r="K1917" s="61">
        <v>2.8826171445450002</v>
      </c>
    </row>
    <row r="1918" spans="7:11">
      <c r="G1918" s="61">
        <v>14.18937061782</v>
      </c>
      <c r="H1918" s="61">
        <v>2.122428016777</v>
      </c>
      <c r="J1918" s="61">
        <v>11.98060079547</v>
      </c>
      <c r="K1918" s="61">
        <v>2.8761270986110001</v>
      </c>
    </row>
    <row r="1919" spans="7:11">
      <c r="G1919" s="61">
        <v>14.19019921196</v>
      </c>
      <c r="H1919" s="61">
        <v>2.19404117826</v>
      </c>
      <c r="J1919" s="61">
        <v>11.98125659884</v>
      </c>
      <c r="K1919" s="61">
        <v>2.8717571681699998</v>
      </c>
    </row>
    <row r="1920" spans="7:11">
      <c r="G1920" s="61">
        <v>14.19148308194</v>
      </c>
      <c r="H1920" s="61">
        <v>2.1298773223929999</v>
      </c>
      <c r="J1920" s="61">
        <v>11.982742357019999</v>
      </c>
      <c r="K1920" s="61">
        <v>2.8653840034479998</v>
      </c>
    </row>
    <row r="1921" spans="7:11">
      <c r="G1921" s="61">
        <v>14.1917811627</v>
      </c>
      <c r="H1921" s="61">
        <v>2.1910794578820001</v>
      </c>
      <c r="J1921" s="61">
        <v>11.98396928068</v>
      </c>
      <c r="K1921" s="61">
        <v>2.8597546802829998</v>
      </c>
    </row>
    <row r="1922" spans="7:11">
      <c r="G1922" s="61">
        <v>14.1921922728</v>
      </c>
      <c r="H1922" s="61">
        <v>2.1251653825929999</v>
      </c>
      <c r="J1922" s="61">
        <v>11.98466487776</v>
      </c>
      <c r="K1922" s="61">
        <v>2.8555959460940001</v>
      </c>
    </row>
    <row r="1923" spans="7:11">
      <c r="G1923" s="61">
        <v>14.19253144842</v>
      </c>
      <c r="H1923" s="61">
        <v>2.1904184184759998</v>
      </c>
      <c r="J1923" s="61">
        <v>11.98541966905</v>
      </c>
      <c r="K1923" s="61">
        <v>2.851848882873</v>
      </c>
    </row>
    <row r="1924" spans="7:11">
      <c r="G1924" s="61">
        <v>14.192982735679999</v>
      </c>
      <c r="H1924" s="61">
        <v>2.1352304743300001</v>
      </c>
      <c r="J1924" s="61">
        <v>11.987465812330001</v>
      </c>
      <c r="K1924" s="61">
        <v>2.8429580965970001</v>
      </c>
    </row>
    <row r="1925" spans="7:11">
      <c r="G1925" s="61">
        <v>14.19344525981</v>
      </c>
      <c r="H1925" s="61">
        <v>2.1402998143329999</v>
      </c>
      <c r="J1925" s="61">
        <v>11.98819898799</v>
      </c>
      <c r="K1925" s="61">
        <v>2.838199735736</v>
      </c>
    </row>
    <row r="1926" spans="7:11">
      <c r="G1926" s="61">
        <v>14.19357969048</v>
      </c>
      <c r="H1926" s="61">
        <v>2.1416971137709999</v>
      </c>
      <c r="J1926" s="61">
        <v>11.98885001352</v>
      </c>
      <c r="K1926" s="61">
        <v>2.831583846384</v>
      </c>
    </row>
    <row r="1927" spans="7:11">
      <c r="G1927" s="61">
        <v>14.193967855</v>
      </c>
      <c r="H1927" s="61">
        <v>2.186491259266</v>
      </c>
      <c r="J1927" s="61">
        <v>11.9893237013</v>
      </c>
      <c r="K1927" s="61">
        <v>2.8276128269749998</v>
      </c>
    </row>
    <row r="1928" spans="7:11">
      <c r="G1928" s="61">
        <v>14.19409237078</v>
      </c>
      <c r="H1928" s="61">
        <v>2.1457384971739999</v>
      </c>
      <c r="J1928" s="61">
        <v>11.989375356889999</v>
      </c>
      <c r="K1928" s="61">
        <v>2.8274181016009998</v>
      </c>
    </row>
    <row r="1929" spans="7:11">
      <c r="G1929" s="61">
        <v>14.194199976309999</v>
      </c>
      <c r="H1929" s="61">
        <v>2.1852012123489999</v>
      </c>
      <c r="J1929" s="61">
        <v>11.9906462171</v>
      </c>
      <c r="K1929" s="61">
        <v>2.8215852126100001</v>
      </c>
    </row>
    <row r="1930" spans="7:11">
      <c r="G1930" s="61">
        <v>14.19441431077</v>
      </c>
      <c r="H1930" s="61">
        <v>2.1491013516550002</v>
      </c>
      <c r="J1930" s="61">
        <v>11.991462151249999</v>
      </c>
      <c r="K1930" s="61">
        <v>2.8177261520860002</v>
      </c>
    </row>
    <row r="1931" spans="7:11">
      <c r="G1931" s="61">
        <v>14.19453659587</v>
      </c>
      <c r="H1931" s="61">
        <v>2.150422048312</v>
      </c>
      <c r="J1931" s="61">
        <v>11.99224533071</v>
      </c>
      <c r="K1931" s="61">
        <v>2.8123850768060001</v>
      </c>
    </row>
    <row r="1932" spans="7:11">
      <c r="G1932" s="61">
        <v>14.19461446695</v>
      </c>
      <c r="H1932" s="61">
        <v>2.182681333204</v>
      </c>
      <c r="J1932" s="61">
        <v>11.992899007</v>
      </c>
      <c r="K1932" s="61">
        <v>2.8079607272909999</v>
      </c>
    </row>
    <row r="1933" spans="7:11">
      <c r="G1933" s="61">
        <v>14.19491990579</v>
      </c>
      <c r="H1933" s="61">
        <v>2.1689981873609998</v>
      </c>
      <c r="J1933" s="61">
        <v>11.99396901147</v>
      </c>
      <c r="K1933" s="61">
        <v>2.8028682609810001</v>
      </c>
    </row>
    <row r="1934" spans="7:11">
      <c r="G1934" s="61">
        <v>14.194949364279999</v>
      </c>
      <c r="H1934" s="61">
        <v>2.1789791999500001</v>
      </c>
      <c r="J1934" s="61">
        <v>11.994876473710001</v>
      </c>
      <c r="K1934" s="61">
        <v>2.7981159867119998</v>
      </c>
    </row>
    <row r="1935" spans="7:11">
      <c r="G1935" s="61">
        <v>14.194979054059999</v>
      </c>
      <c r="H1935" s="61">
        <v>2.154447518479</v>
      </c>
      <c r="J1935" s="61">
        <v>11.99560279376</v>
      </c>
      <c r="K1935" s="61">
        <v>2.7938186003090002</v>
      </c>
    </row>
    <row r="1936" spans="7:11">
      <c r="G1936" s="61">
        <v>14.19514673204</v>
      </c>
      <c r="H1936" s="61">
        <v>2.1601024590670002</v>
      </c>
      <c r="J1936" s="61">
        <v>11.996132158869999</v>
      </c>
      <c r="K1936" s="61">
        <v>2.7900816589890001</v>
      </c>
    </row>
    <row r="1937" spans="7:11">
      <c r="G1937" s="61">
        <v>14.1957225777</v>
      </c>
      <c r="H1937" s="61">
        <v>2.1624233065310001</v>
      </c>
      <c r="J1937" s="61">
        <v>11.99714546987</v>
      </c>
      <c r="K1937" s="61">
        <v>2.78500059415</v>
      </c>
    </row>
    <row r="1938" spans="7:11">
      <c r="G1938" s="61">
        <v>14.196072923799999</v>
      </c>
      <c r="H1938" s="61">
        <v>2.1662798776810002</v>
      </c>
      <c r="J1938" s="61">
        <v>11.99882377544</v>
      </c>
      <c r="K1938" s="61">
        <v>2.7782782692539998</v>
      </c>
    </row>
    <row r="1939" spans="7:11">
      <c r="G1939" s="61">
        <v>14.196162085679999</v>
      </c>
      <c r="H1939" s="61">
        <v>2.1790183134590002</v>
      </c>
      <c r="J1939" s="61">
        <v>11.99970861712</v>
      </c>
      <c r="K1939" s="61">
        <v>2.7738090626749998</v>
      </c>
    </row>
    <row r="1940" spans="7:11">
      <c r="G1940" s="61">
        <v>14.19624806319</v>
      </c>
      <c r="H1940" s="61">
        <v>2.1683284419320001</v>
      </c>
      <c r="J1940" s="61">
        <v>12.00036251553</v>
      </c>
      <c r="K1940" s="61">
        <v>2.7688695311410001</v>
      </c>
    </row>
    <row r="1941" spans="7:11">
      <c r="G1941" s="61">
        <v>14.196300423789999</v>
      </c>
      <c r="H1941" s="61">
        <v>2.1761638999350001</v>
      </c>
      <c r="J1941" s="61">
        <v>12.00110344931</v>
      </c>
      <c r="K1941" s="61">
        <v>2.76375693495</v>
      </c>
    </row>
    <row r="1942" spans="7:11">
      <c r="G1942" s="61">
        <v>14.196359106559999</v>
      </c>
      <c r="H1942" s="61">
        <v>2.1734680019930002</v>
      </c>
      <c r="J1942" s="61">
        <v>12.002365417449999</v>
      </c>
      <c r="K1942" s="61">
        <v>2.7575957990390001</v>
      </c>
    </row>
    <row r="1943" spans="7:11">
      <c r="G1943" s="61">
        <v>14.21111176256</v>
      </c>
      <c r="H1943" s="61">
        <v>2.3050377249579999</v>
      </c>
      <c r="J1943" s="61">
        <v>12.00319359341</v>
      </c>
      <c r="K1943" s="61">
        <v>2.7535284550660002</v>
      </c>
    </row>
    <row r="1944" spans="7:11">
      <c r="G1944" s="61">
        <v>14.21134733001</v>
      </c>
      <c r="H1944" s="61">
        <v>2.3084407551430002</v>
      </c>
      <c r="J1944" s="61">
        <v>12.003704772300001</v>
      </c>
      <c r="K1944" s="61">
        <v>2.7492327241750001</v>
      </c>
    </row>
    <row r="1945" spans="7:11">
      <c r="G1945" s="61">
        <v>14.212779857399999</v>
      </c>
      <c r="H1945" s="61">
        <v>2.3236551814139998</v>
      </c>
      <c r="J1945" s="61">
        <v>12.00429088936</v>
      </c>
      <c r="K1945" s="61">
        <v>2.7443580262770002</v>
      </c>
    </row>
    <row r="1946" spans="7:11">
      <c r="G1946" s="61">
        <v>14.21350370301</v>
      </c>
      <c r="H1946" s="61">
        <v>2.3301581854600002</v>
      </c>
      <c r="J1946" s="61">
        <v>12.005254808289999</v>
      </c>
      <c r="K1946" s="61">
        <v>2.7392653779709999</v>
      </c>
    </row>
    <row r="1947" spans="7:11">
      <c r="G1947" s="61">
        <v>14.21399028838</v>
      </c>
      <c r="H1947" s="61">
        <v>2.333899075643</v>
      </c>
      <c r="J1947" s="61">
        <v>12.00648841606</v>
      </c>
      <c r="K1947" s="61">
        <v>2.732079579154</v>
      </c>
    </row>
    <row r="1948" spans="7:11">
      <c r="G1948" s="61">
        <v>14.21440739508</v>
      </c>
      <c r="H1948" s="61">
        <v>2.3374514977010001</v>
      </c>
      <c r="J1948" s="61">
        <v>12.00689935121</v>
      </c>
      <c r="K1948" s="61">
        <v>2.7281198899339998</v>
      </c>
    </row>
    <row r="1949" spans="7:11">
      <c r="G1949" s="61">
        <v>14.21514945851</v>
      </c>
      <c r="H1949" s="61">
        <v>2.3447584802249999</v>
      </c>
      <c r="J1949" s="61">
        <v>12.00735171923</v>
      </c>
      <c r="K1949" s="61">
        <v>2.7246774900580002</v>
      </c>
    </row>
    <row r="1950" spans="7:11">
      <c r="G1950" s="61">
        <v>14.215828982</v>
      </c>
      <c r="H1950" s="61">
        <v>2.351511468969</v>
      </c>
      <c r="J1950" s="61">
        <v>12.00850764268</v>
      </c>
      <c r="K1950" s="61">
        <v>2.7194001739139999</v>
      </c>
    </row>
    <row r="1951" spans="7:11">
      <c r="G1951" s="61">
        <v>14.21646310379</v>
      </c>
      <c r="H1951" s="61">
        <v>2.356215726346</v>
      </c>
      <c r="J1951" s="61">
        <v>12.010137368980001</v>
      </c>
      <c r="K1951" s="61">
        <v>2.7112780003829999</v>
      </c>
    </row>
    <row r="1952" spans="7:11">
      <c r="G1952" s="61">
        <v>14.217289910350001</v>
      </c>
      <c r="H1952" s="61">
        <v>2.3610272678630002</v>
      </c>
      <c r="J1952" s="61">
        <v>12.01072134809</v>
      </c>
      <c r="K1952" s="61">
        <v>2.7073185703160001</v>
      </c>
    </row>
    <row r="1953" spans="7:11">
      <c r="G1953" s="61">
        <v>14.217875702700001</v>
      </c>
      <c r="H1953" s="61">
        <v>2.365158367846</v>
      </c>
      <c r="J1953" s="61">
        <v>12.01131757814</v>
      </c>
      <c r="K1953" s="61">
        <v>2.7029066162499999</v>
      </c>
    </row>
    <row r="1954" spans="7:11">
      <c r="G1954" s="61">
        <v>14.2185509766</v>
      </c>
      <c r="H1954" s="61">
        <v>2.3705595378340001</v>
      </c>
      <c r="J1954" s="61">
        <v>12.01265984994</v>
      </c>
      <c r="K1954" s="61">
        <v>2.6960359298899998</v>
      </c>
    </row>
    <row r="1955" spans="7:11">
      <c r="G1955" s="61">
        <v>14.21976334847</v>
      </c>
      <c r="H1955" s="61">
        <v>2.3801924990379999</v>
      </c>
      <c r="J1955" s="61">
        <v>12.013637253520001</v>
      </c>
      <c r="K1955" s="61">
        <v>2.6908406248099999</v>
      </c>
    </row>
    <row r="1956" spans="7:11">
      <c r="G1956" s="61">
        <v>14.220308597760001</v>
      </c>
      <c r="H1956" s="61">
        <v>2.3880905151270002</v>
      </c>
      <c r="J1956" s="61">
        <v>12.014460079819999</v>
      </c>
      <c r="K1956" s="61">
        <v>2.6852782661219998</v>
      </c>
    </row>
    <row r="1957" spans="7:11">
      <c r="G1957" s="61">
        <v>14.230124028300001</v>
      </c>
      <c r="H1957" s="61">
        <v>2.4766887524009999</v>
      </c>
      <c r="J1957" s="61">
        <v>12.01514517159</v>
      </c>
      <c r="K1957" s="61">
        <v>2.6813985825539999</v>
      </c>
    </row>
    <row r="1958" spans="7:11">
      <c r="G1958" s="61">
        <v>14.23067976425</v>
      </c>
      <c r="H1958" s="61">
        <v>2.4833398505419999</v>
      </c>
      <c r="J1958" s="61">
        <v>12.016483679249999</v>
      </c>
      <c r="K1958" s="61">
        <v>2.6760188887009999</v>
      </c>
    </row>
    <row r="1959" spans="7:11">
      <c r="G1959" s="61">
        <v>14.23125370026</v>
      </c>
      <c r="H1959" s="61">
        <v>2.487416441308</v>
      </c>
      <c r="J1959" s="61">
        <v>12.01810701436</v>
      </c>
      <c r="K1959" s="61">
        <v>2.6681572352299998</v>
      </c>
    </row>
    <row r="1960" spans="7:11">
      <c r="G1960" s="61">
        <v>14.2322748508</v>
      </c>
      <c r="H1960" s="61">
        <v>2.4939879473639999</v>
      </c>
      <c r="J1960" s="61">
        <v>12.01904345853</v>
      </c>
      <c r="K1960" s="61">
        <v>2.6643014221870001</v>
      </c>
    </row>
    <row r="1961" spans="7:11">
      <c r="G1961" s="61">
        <v>14.233298734330001</v>
      </c>
      <c r="H1961" s="61">
        <v>2.5014635354879999</v>
      </c>
      <c r="J1961" s="61">
        <v>12.02024244223</v>
      </c>
      <c r="K1961" s="61">
        <v>2.6601721455740002</v>
      </c>
    </row>
    <row r="1962" spans="7:11">
      <c r="G1962" s="61">
        <v>14.23374152221</v>
      </c>
      <c r="H1962" s="61">
        <v>2.5051956695839999</v>
      </c>
      <c r="J1962" s="61">
        <v>12.022585651869999</v>
      </c>
      <c r="K1962" s="61">
        <v>2.654811403749</v>
      </c>
    </row>
    <row r="1963" spans="7:11">
      <c r="G1963" s="61">
        <v>14.2342578058</v>
      </c>
      <c r="H1963" s="61">
        <v>2.5095341830929998</v>
      </c>
      <c r="J1963" s="61">
        <v>12.0614882092</v>
      </c>
      <c r="K1963" s="61">
        <v>2.6469719970860002</v>
      </c>
    </row>
    <row r="1964" spans="7:11">
      <c r="G1964" s="61">
        <v>14.23468071466</v>
      </c>
      <c r="H1964" s="61">
        <v>2.5128782601649999</v>
      </c>
      <c r="J1964" s="61">
        <v>12.06210414713</v>
      </c>
      <c r="K1964" s="61">
        <v>2.6485934156459998</v>
      </c>
    </row>
    <row r="1965" spans="7:11">
      <c r="G1965" s="61">
        <v>14.23540279323</v>
      </c>
      <c r="H1965" s="61">
        <v>2.5182979113920001</v>
      </c>
      <c r="J1965" s="61">
        <v>12.062756867719999</v>
      </c>
      <c r="K1965" s="61">
        <v>2.6502954893239998</v>
      </c>
    </row>
    <row r="1966" spans="7:11">
      <c r="G1966" s="61">
        <v>14.23685024938</v>
      </c>
      <c r="H1966" s="61">
        <v>2.529927867993</v>
      </c>
      <c r="J1966" s="61">
        <v>12.06408270106</v>
      </c>
      <c r="K1966" s="61">
        <v>2.653576414557</v>
      </c>
    </row>
    <row r="1967" spans="7:11">
      <c r="G1967" s="61">
        <v>14.237480301790001</v>
      </c>
      <c r="H1967" s="61">
        <v>2.5339975432830002</v>
      </c>
      <c r="J1967" s="61">
        <v>12.06590371441</v>
      </c>
      <c r="K1967" s="61">
        <v>2.6582944964630002</v>
      </c>
    </row>
    <row r="1968" spans="7:11">
      <c r="G1968" s="61">
        <v>14.23805498157</v>
      </c>
      <c r="H1968" s="61">
        <v>2.537498556374</v>
      </c>
      <c r="J1968" s="61">
        <v>12.06632016625</v>
      </c>
      <c r="K1968" s="61">
        <v>2.659105620814</v>
      </c>
    </row>
    <row r="1969" spans="7:11">
      <c r="G1969" s="61">
        <v>14.23894069312</v>
      </c>
      <c r="H1969" s="61">
        <v>2.5442444108190001</v>
      </c>
      <c r="J1969" s="61">
        <v>12.068028601010001</v>
      </c>
      <c r="K1969" s="61">
        <v>2.6639905859200002</v>
      </c>
    </row>
    <row r="1970" spans="7:11">
      <c r="G1970" s="61">
        <v>14.239445707430001</v>
      </c>
      <c r="H1970" s="61">
        <v>2.548069967889</v>
      </c>
      <c r="J1970" s="61">
        <v>12.068549770380001</v>
      </c>
      <c r="K1970" s="61">
        <v>2.665204706201</v>
      </c>
    </row>
    <row r="1971" spans="7:11">
      <c r="G1971" s="61">
        <v>14.23993888281</v>
      </c>
      <c r="H1971" s="61">
        <v>2.5521728586050001</v>
      </c>
      <c r="J1971" s="61">
        <v>12.069209944800001</v>
      </c>
      <c r="K1971" s="61">
        <v>2.667370688194</v>
      </c>
    </row>
    <row r="1972" spans="7:11">
      <c r="G1972" s="61">
        <v>14.249738106280001</v>
      </c>
      <c r="H1972" s="61">
        <v>2.6529205544100001</v>
      </c>
      <c r="J1972" s="61">
        <v>12.07082975972</v>
      </c>
      <c r="K1972" s="61">
        <v>2.6716379378549999</v>
      </c>
    </row>
    <row r="1973" spans="7:11">
      <c r="G1973" s="61">
        <v>14.250613453990001</v>
      </c>
      <c r="H1973" s="61">
        <v>2.657250876605</v>
      </c>
      <c r="J1973" s="61">
        <v>12.07211194109</v>
      </c>
      <c r="K1973" s="61">
        <v>2.674779916416</v>
      </c>
    </row>
    <row r="1974" spans="7:11">
      <c r="G1974" s="61">
        <v>14.25135070068</v>
      </c>
      <c r="H1974" s="61">
        <v>2.6607990139950002</v>
      </c>
      <c r="J1974" s="61">
        <v>12.072695885770001</v>
      </c>
      <c r="K1974" s="61">
        <v>2.6749181742719998</v>
      </c>
    </row>
    <row r="1975" spans="7:11">
      <c r="G1975" s="61">
        <v>14.251513665739999</v>
      </c>
      <c r="H1975" s="61">
        <v>2.661619926637</v>
      </c>
      <c r="J1975" s="61">
        <v>12.074813208729999</v>
      </c>
      <c r="K1975" s="61">
        <v>2.6816393261</v>
      </c>
    </row>
    <row r="1976" spans="7:11">
      <c r="G1976" s="61">
        <v>14.252307535050001</v>
      </c>
      <c r="H1976" s="61">
        <v>2.6656167105909998</v>
      </c>
      <c r="J1976" s="61">
        <v>12.075414918950001</v>
      </c>
      <c r="K1976" s="61">
        <v>2.6808333536140001</v>
      </c>
    </row>
    <row r="1977" spans="7:11">
      <c r="G1977" s="61">
        <v>14.25364000587</v>
      </c>
      <c r="H1977" s="61">
        <v>2.6729996399460001</v>
      </c>
      <c r="J1977" s="61">
        <v>12.07603106535</v>
      </c>
      <c r="K1977" s="61">
        <v>2.6847496945180001</v>
      </c>
    </row>
    <row r="1978" spans="7:11">
      <c r="G1978" s="61">
        <v>14.25433628038</v>
      </c>
      <c r="H1978" s="61">
        <v>2.678382813752</v>
      </c>
      <c r="J1978" s="61">
        <v>12.076313109379999</v>
      </c>
      <c r="K1978" s="61">
        <v>2.6855540915580001</v>
      </c>
    </row>
    <row r="1979" spans="7:11">
      <c r="G1979" s="61">
        <v>14.25489918017</v>
      </c>
      <c r="H1979" s="61">
        <v>2.6847008355659998</v>
      </c>
      <c r="J1979" s="61">
        <v>12.07654928571</v>
      </c>
      <c r="K1979" s="61">
        <v>2.6841008291990001</v>
      </c>
    </row>
    <row r="1980" spans="7:11">
      <c r="G1980" s="61">
        <v>14.255349132459999</v>
      </c>
      <c r="H1980" s="61">
        <v>2.689205731705</v>
      </c>
      <c r="J1980" s="61">
        <v>12.07807452674</v>
      </c>
      <c r="K1980" s="61">
        <v>2.6905680904459999</v>
      </c>
    </row>
    <row r="1981" spans="7:11">
      <c r="G1981" s="61">
        <v>14.25619088553</v>
      </c>
      <c r="H1981" s="61">
        <v>2.6963175431840001</v>
      </c>
      <c r="J1981" s="61">
        <v>12.079465482830001</v>
      </c>
      <c r="K1981" s="61">
        <v>2.6946508569260001</v>
      </c>
    </row>
    <row r="1982" spans="7:11">
      <c r="G1982" s="61">
        <v>14.25667121577</v>
      </c>
      <c r="H1982" s="61">
        <v>2.7000990149540001</v>
      </c>
      <c r="J1982" s="61">
        <v>12.082145326159999</v>
      </c>
      <c r="K1982" s="61">
        <v>2.7029945688889998</v>
      </c>
    </row>
    <row r="1983" spans="7:11">
      <c r="G1983" s="61">
        <v>14.25704699864</v>
      </c>
      <c r="H1983" s="61">
        <v>2.7037102365710002</v>
      </c>
      <c r="J1983" s="61">
        <v>12.08220371773</v>
      </c>
      <c r="K1983" s="61">
        <v>2.7000105398360001</v>
      </c>
    </row>
    <row r="1984" spans="7:11">
      <c r="G1984" s="61">
        <v>14.2573903976</v>
      </c>
      <c r="H1984" s="61">
        <v>2.7070736247229998</v>
      </c>
      <c r="J1984" s="61">
        <v>12.083520668769999</v>
      </c>
      <c r="K1984" s="61">
        <v>2.70731502188</v>
      </c>
    </row>
    <row r="1985" spans="7:11">
      <c r="G1985" s="61">
        <v>14.25808785798</v>
      </c>
      <c r="H1985" s="61">
        <v>2.7145430247700002</v>
      </c>
      <c r="J1985" s="61">
        <v>12.08470890189</v>
      </c>
      <c r="K1985" s="61">
        <v>2.7108089097720001</v>
      </c>
    </row>
    <row r="1986" spans="7:11">
      <c r="G1986" s="61">
        <v>14.25837286798</v>
      </c>
      <c r="H1986" s="61">
        <v>2.7186072971940001</v>
      </c>
      <c r="J1986" s="61">
        <v>12.085679397290001</v>
      </c>
      <c r="K1986" s="61">
        <v>2.7101262991350001</v>
      </c>
    </row>
    <row r="1987" spans="7:11">
      <c r="G1987" s="61">
        <v>14.2701892918</v>
      </c>
      <c r="H1987" s="61">
        <v>2.8234427474300001</v>
      </c>
      <c r="J1987" s="61">
        <v>12.0859385683</v>
      </c>
      <c r="K1987" s="61">
        <v>2.7143646500049998</v>
      </c>
    </row>
    <row r="1988" spans="7:11">
      <c r="G1988" s="61">
        <v>14.27188800453</v>
      </c>
      <c r="H1988" s="61">
        <v>2.8361382780589999</v>
      </c>
      <c r="J1988" s="61">
        <v>12.08685593799</v>
      </c>
      <c r="K1988" s="61">
        <v>2.7135056134340001</v>
      </c>
    </row>
    <row r="1989" spans="7:11">
      <c r="G1989" s="61">
        <v>14.27232942809</v>
      </c>
      <c r="H1989" s="61">
        <v>2.8404322259520001</v>
      </c>
      <c r="J1989" s="61">
        <v>12.08873466585</v>
      </c>
      <c r="K1989" s="61">
        <v>2.7231762184070001</v>
      </c>
    </row>
    <row r="1990" spans="7:11">
      <c r="G1990" s="61">
        <v>14.272675447199999</v>
      </c>
      <c r="H1990" s="61">
        <v>2.8438840313789999</v>
      </c>
      <c r="J1990" s="61">
        <v>12.09014837434</v>
      </c>
      <c r="K1990" s="61">
        <v>2.7270662202840001</v>
      </c>
    </row>
    <row r="1991" spans="7:11">
      <c r="G1991" s="61">
        <v>14.273386207790001</v>
      </c>
      <c r="H1991" s="61">
        <v>2.8496587141159999</v>
      </c>
      <c r="J1991" s="61">
        <v>12.090334382289999</v>
      </c>
      <c r="K1991" s="61">
        <v>2.7242744443519999</v>
      </c>
    </row>
    <row r="1992" spans="7:11">
      <c r="G1992" s="61">
        <v>14.27407211955</v>
      </c>
      <c r="H1992" s="61">
        <v>2.854994250211</v>
      </c>
      <c r="J1992" s="61">
        <v>12.09141658307</v>
      </c>
      <c r="K1992" s="61">
        <v>2.730611982249</v>
      </c>
    </row>
    <row r="1993" spans="7:11">
      <c r="G1993" s="61">
        <v>14.27450777278</v>
      </c>
      <c r="H1993" s="61">
        <v>2.858476610082</v>
      </c>
      <c r="J1993" s="61">
        <v>12.09444774532</v>
      </c>
      <c r="K1993" s="61">
        <v>2.7366570116790001</v>
      </c>
    </row>
    <row r="1994" spans="7:11">
      <c r="G1994" s="61">
        <v>14.275613072420001</v>
      </c>
      <c r="H1994" s="61">
        <v>2.8674651347390001</v>
      </c>
      <c r="J1994" s="61">
        <v>12.095231169310001</v>
      </c>
      <c r="K1994" s="61">
        <v>2.7416850422180001</v>
      </c>
    </row>
    <row r="1995" spans="7:11">
      <c r="G1995" s="61">
        <v>14.276193929510001</v>
      </c>
      <c r="H1995" s="61">
        <v>2.8712953563060002</v>
      </c>
      <c r="J1995" s="61">
        <v>12.095694067949999</v>
      </c>
      <c r="K1995" s="61">
        <v>2.7399362200740001</v>
      </c>
    </row>
    <row r="1996" spans="7:11">
      <c r="G1996" s="61">
        <v>14.276747566399999</v>
      </c>
      <c r="H1996" s="61">
        <v>2.8747539740120001</v>
      </c>
      <c r="J1996" s="61">
        <v>12.098177604369999</v>
      </c>
      <c r="K1996" s="61">
        <v>2.7464479078549999</v>
      </c>
    </row>
    <row r="1997" spans="7:11">
      <c r="G1997" s="61">
        <v>14.277496444700001</v>
      </c>
      <c r="H1997" s="61">
        <v>2.8807409006190001</v>
      </c>
      <c r="J1997" s="61">
        <v>12.09872281186</v>
      </c>
      <c r="K1997" s="61">
        <v>2.7517590571719999</v>
      </c>
    </row>
    <row r="1998" spans="7:11">
      <c r="G1998" s="61">
        <v>14.27846246937</v>
      </c>
      <c r="H1998" s="61">
        <v>2.887381970801</v>
      </c>
      <c r="J1998" s="61">
        <v>12.100081015060001</v>
      </c>
      <c r="K1998" s="61">
        <v>2.7559101182269998</v>
      </c>
    </row>
    <row r="1999" spans="7:11">
      <c r="G1999" s="61">
        <v>14.28003149874</v>
      </c>
      <c r="H1999" s="61">
        <v>2.89588442733</v>
      </c>
      <c r="J1999" s="61">
        <v>12.101413202270001</v>
      </c>
      <c r="K1999" s="61">
        <v>2.7600734553290001</v>
      </c>
    </row>
    <row r="2000" spans="7:11">
      <c r="G2000" s="61">
        <v>14.31327963889</v>
      </c>
      <c r="H2000" s="61">
        <v>2.9816959869750002</v>
      </c>
      <c r="J2000" s="61">
        <v>12.101744265780001</v>
      </c>
      <c r="K2000" s="61">
        <v>2.757705738431</v>
      </c>
    </row>
    <row r="2001" spans="7:11">
      <c r="G2001" s="61">
        <v>14.31950835258</v>
      </c>
      <c r="H2001" s="61">
        <v>2.998827500175</v>
      </c>
      <c r="J2001" s="61">
        <v>12.1027353315</v>
      </c>
      <c r="K2001" s="61">
        <v>2.7642630239789998</v>
      </c>
    </row>
    <row r="2002" spans="7:11">
      <c r="G2002" s="61">
        <v>14.322848941349999</v>
      </c>
      <c r="H2002" s="61">
        <v>3.0054873056379998</v>
      </c>
      <c r="J2002" s="61">
        <v>12.10437782777</v>
      </c>
      <c r="K2002" s="61">
        <v>2.7692902885759998</v>
      </c>
    </row>
    <row r="2003" spans="7:11">
      <c r="G2003" s="61">
        <v>14.326197979430001</v>
      </c>
      <c r="H2003" s="61">
        <v>3.0123685254320001</v>
      </c>
      <c r="J2003" s="61">
        <v>12.106194135879999</v>
      </c>
      <c r="K2003" s="61">
        <v>2.7740031614839999</v>
      </c>
    </row>
    <row r="2004" spans="7:11">
      <c r="G2004" s="61">
        <v>14.32789835961</v>
      </c>
      <c r="H2004" s="61">
        <v>3.0158582226239998</v>
      </c>
      <c r="J2004" s="61">
        <v>12.10847717105</v>
      </c>
      <c r="K2004" s="61">
        <v>2.7797601595270001</v>
      </c>
    </row>
    <row r="2005" spans="7:11">
      <c r="G2005" s="61">
        <v>14.32793795025</v>
      </c>
      <c r="H2005" s="61">
        <v>3.015978941702</v>
      </c>
      <c r="J2005" s="61">
        <v>12.12923929424</v>
      </c>
      <c r="K2005" s="61">
        <v>2.787773903887</v>
      </c>
    </row>
    <row r="2006" spans="7:11">
      <c r="G2006" s="61">
        <v>14.32929381808</v>
      </c>
      <c r="H2006" s="61">
        <v>3.0191046824910002</v>
      </c>
      <c r="J2006" s="61">
        <v>12.129704508090001</v>
      </c>
      <c r="K2006" s="61">
        <v>2.7957697333380001</v>
      </c>
    </row>
    <row r="2007" spans="7:11">
      <c r="G2007" s="61">
        <v>14.32952597631</v>
      </c>
      <c r="H2007" s="61">
        <v>3.0197029096239998</v>
      </c>
      <c r="J2007" s="61">
        <v>12.129920099770001</v>
      </c>
      <c r="K2007" s="61">
        <v>2.7991632081420001</v>
      </c>
    </row>
    <row r="2008" spans="7:11">
      <c r="G2008" s="61">
        <v>14.33059498611</v>
      </c>
      <c r="H2008" s="61">
        <v>3.0224593565840001</v>
      </c>
      <c r="J2008" s="61">
        <v>12.12995337684</v>
      </c>
      <c r="K2008" s="61">
        <v>2.7999630280710002</v>
      </c>
    </row>
    <row r="2009" spans="7:11">
      <c r="G2009" s="61">
        <v>14.33222838765</v>
      </c>
      <c r="H2009" s="61">
        <v>3.0268805067320002</v>
      </c>
      <c r="J2009" s="61">
        <v>12.13034616383</v>
      </c>
      <c r="K2009" s="61">
        <v>2.805521494633</v>
      </c>
    </row>
    <row r="2010" spans="7:11">
      <c r="G2010" s="61">
        <v>14.332242599040001</v>
      </c>
      <c r="H2010" s="61">
        <v>3.0269598580900001</v>
      </c>
      <c r="J2010" s="61">
        <v>12.130356323079999</v>
      </c>
      <c r="K2010" s="61">
        <v>2.805521512061</v>
      </c>
    </row>
    <row r="2011" spans="7:11">
      <c r="G2011" s="61">
        <v>14.3370083989</v>
      </c>
      <c r="H2011" s="61">
        <v>3.03835090361</v>
      </c>
      <c r="J2011" s="61">
        <v>12.130539829510001</v>
      </c>
      <c r="K2011" s="61">
        <v>2.8095426860699999</v>
      </c>
    </row>
    <row r="2012" spans="7:11">
      <c r="G2012" s="61">
        <v>14.33836812216</v>
      </c>
      <c r="H2012" s="61">
        <v>3.0413404020339998</v>
      </c>
      <c r="J2012" s="61">
        <v>12.13055960078</v>
      </c>
      <c r="K2012" s="61">
        <v>2.8096046081680002</v>
      </c>
    </row>
    <row r="2013" spans="7:11">
      <c r="G2013" s="61">
        <v>14.339755758780001</v>
      </c>
      <c r="H2013" s="61">
        <v>3.044605554231</v>
      </c>
      <c r="J2013" s="61">
        <v>12.13091218338</v>
      </c>
      <c r="K2013" s="61">
        <v>2.8149332805839999</v>
      </c>
    </row>
    <row r="2014" spans="7:11">
      <c r="G2014" s="61">
        <v>14.340574342529999</v>
      </c>
      <c r="H2014" s="61">
        <v>3.0465129671029998</v>
      </c>
      <c r="J2014" s="61">
        <v>12.131133955119999</v>
      </c>
      <c r="K2014" s="61">
        <v>2.818400851881</v>
      </c>
    </row>
    <row r="2015" spans="7:11">
      <c r="G2015" s="61">
        <v>14.341862642240001</v>
      </c>
      <c r="H2015" s="61">
        <v>3.0499108651969999</v>
      </c>
      <c r="J2015" s="61">
        <v>12.13116342609</v>
      </c>
      <c r="K2015" s="61">
        <v>2.8183272655830001</v>
      </c>
    </row>
    <row r="2016" spans="7:11">
      <c r="G2016" s="61">
        <v>14.343452297640001</v>
      </c>
      <c r="H2016" s="61">
        <v>3.0542534396950001</v>
      </c>
      <c r="J2016" s="61">
        <v>12.131366469</v>
      </c>
      <c r="K2016" s="61">
        <v>2.8218702205840001</v>
      </c>
    </row>
    <row r="2017" spans="7:11">
      <c r="G2017" s="61">
        <v>14.385592760690001</v>
      </c>
      <c r="H2017" s="61">
        <v>3.1422698555320001</v>
      </c>
      <c r="J2017" s="61">
        <v>12.131660389109999</v>
      </c>
      <c r="K2017" s="61">
        <v>2.8245597239990001</v>
      </c>
    </row>
    <row r="2018" spans="7:11">
      <c r="G2018" s="61">
        <v>14.388646899819999</v>
      </c>
      <c r="H2018" s="61">
        <v>3.1455694109249999</v>
      </c>
      <c r="J2018" s="61">
        <v>12.14398527088</v>
      </c>
      <c r="K2018" s="61">
        <v>2.7727096237420001</v>
      </c>
    </row>
    <row r="2019" spans="7:11">
      <c r="G2019" s="61">
        <v>14.392243401329999</v>
      </c>
      <c r="H2019" s="61">
        <v>3.1490695343109998</v>
      </c>
      <c r="J2019" s="61">
        <v>12.144532550679999</v>
      </c>
      <c r="K2019" s="61">
        <v>2.7677727015759999</v>
      </c>
    </row>
    <row r="2020" spans="7:11">
      <c r="G2020" s="61">
        <v>14.395308933520001</v>
      </c>
      <c r="H2020" s="61">
        <v>3.1521635237519998</v>
      </c>
      <c r="J2020" s="61">
        <v>12.144949776420001</v>
      </c>
      <c r="K2020" s="61">
        <v>2.7623841158319999</v>
      </c>
    </row>
    <row r="2021" spans="7:11">
      <c r="G2021" s="61">
        <v>14.3986321156</v>
      </c>
      <c r="H2021" s="61">
        <v>3.1552862156489998</v>
      </c>
      <c r="J2021" s="61">
        <v>12.145745143859999</v>
      </c>
      <c r="K2021" s="61">
        <v>2.7542206119710002</v>
      </c>
    </row>
    <row r="2022" spans="7:11">
      <c r="G2022" s="61">
        <v>14.40226480127</v>
      </c>
      <c r="H2022" s="61">
        <v>3.1586637891240001</v>
      </c>
      <c r="J2022" s="61">
        <v>12.146292095010001</v>
      </c>
      <c r="K2022" s="61">
        <v>2.7499915263100001</v>
      </c>
    </row>
    <row r="2023" spans="7:11">
      <c r="G2023" s="61">
        <v>14.412010363169999</v>
      </c>
      <c r="H2023" s="61">
        <v>3.1677987796289999</v>
      </c>
      <c r="J2023" s="61">
        <v>12.146982710210001</v>
      </c>
      <c r="K2023" s="61">
        <v>2.7457990099109999</v>
      </c>
    </row>
    <row r="2024" spans="7:11">
      <c r="G2024" s="61">
        <v>14.414276424740001</v>
      </c>
      <c r="H2024" s="61">
        <v>3.1699763705700001</v>
      </c>
      <c r="J2024" s="61">
        <v>12.14758768908</v>
      </c>
      <c r="K2024" s="61">
        <v>2.7423920608489998</v>
      </c>
    </row>
    <row r="2025" spans="7:11">
      <c r="G2025" s="61">
        <v>14.41728076849</v>
      </c>
      <c r="H2025" s="61">
        <v>3.1728231643939999</v>
      </c>
      <c r="J2025" s="61">
        <v>12.148374213709999</v>
      </c>
      <c r="K2025" s="61">
        <v>2.7255803502010001</v>
      </c>
    </row>
    <row r="2026" spans="7:11">
      <c r="G2026" s="61">
        <v>14.420205843290001</v>
      </c>
      <c r="H2026" s="61">
        <v>3.1756323785120002</v>
      </c>
      <c r="J2026" s="61">
        <v>12.148477240389999</v>
      </c>
      <c r="K2026" s="61">
        <v>2.7371325961599999</v>
      </c>
    </row>
    <row r="2027" spans="7:11">
      <c r="G2027" s="61">
        <v>14.42667219947</v>
      </c>
      <c r="H2027" s="61">
        <v>3.1816077263190001</v>
      </c>
      <c r="J2027" s="61">
        <v>12.1485512159</v>
      </c>
      <c r="K2027" s="61">
        <v>2.7210063163</v>
      </c>
    </row>
    <row r="2028" spans="7:11">
      <c r="G2028" s="61">
        <v>14.43030603787</v>
      </c>
      <c r="H2028" s="61">
        <v>3.1849868466009998</v>
      </c>
      <c r="J2028" s="61">
        <v>12.14861949568</v>
      </c>
      <c r="K2028" s="61">
        <v>2.7312018084780001</v>
      </c>
    </row>
    <row r="2029" spans="7:11">
      <c r="G2029" s="61">
        <v>14.49182425849</v>
      </c>
      <c r="H2029" s="61">
        <v>3.2672125088350001</v>
      </c>
      <c r="J2029" s="61">
        <v>12.14897912486</v>
      </c>
      <c r="K2029" s="61">
        <v>2.7168173192160001</v>
      </c>
    </row>
    <row r="2030" spans="7:11">
      <c r="G2030" s="61">
        <v>14.49192784761</v>
      </c>
      <c r="H2030" s="61">
        <v>3.2713065864000002</v>
      </c>
      <c r="J2030" s="61">
        <v>12.149790009409999</v>
      </c>
      <c r="K2030" s="61">
        <v>2.7121355870350001</v>
      </c>
    </row>
    <row r="2031" spans="7:11">
      <c r="G2031" s="61">
        <v>14.49215792971</v>
      </c>
      <c r="H2031" s="61">
        <v>3.2553353118169999</v>
      </c>
      <c r="J2031" s="61">
        <v>12.150823476619999</v>
      </c>
      <c r="K2031" s="61">
        <v>2.707325698415</v>
      </c>
    </row>
    <row r="2032" spans="7:11">
      <c r="G2032" s="61">
        <v>14.49287031079</v>
      </c>
      <c r="H2032" s="61">
        <v>3.27999560071</v>
      </c>
      <c r="J2032" s="61">
        <v>12.15194356982</v>
      </c>
      <c r="K2032" s="61">
        <v>2.7019216328560001</v>
      </c>
    </row>
    <row r="2033" spans="7:11">
      <c r="G2033" s="61">
        <v>14.4947164265</v>
      </c>
      <c r="H2033" s="61">
        <v>3.3205965837579998</v>
      </c>
      <c r="J2033" s="61">
        <v>12.15234447632</v>
      </c>
      <c r="K2033" s="61">
        <v>2.6974953856580002</v>
      </c>
    </row>
    <row r="2034" spans="7:11">
      <c r="G2034" s="61">
        <v>14.494751866330001</v>
      </c>
      <c r="H2034" s="61">
        <v>3.3170702017729998</v>
      </c>
      <c r="J2034" s="61">
        <v>12.15255515248</v>
      </c>
      <c r="K2034" s="61">
        <v>2.6876245951429998</v>
      </c>
    </row>
    <row r="2035" spans="7:11">
      <c r="G2035" s="61">
        <v>14.494788082379999</v>
      </c>
      <c r="H2035" s="61">
        <v>3.2970105282270001</v>
      </c>
      <c r="J2035" s="61">
        <v>12.15264860922</v>
      </c>
      <c r="K2035" s="61">
        <v>2.691331829064</v>
      </c>
    </row>
    <row r="2036" spans="7:11">
      <c r="G2036" s="61">
        <v>14.49481491017</v>
      </c>
      <c r="H2036" s="61">
        <v>3.325151677654</v>
      </c>
      <c r="J2036" s="61">
        <v>12.153194356569999</v>
      </c>
      <c r="K2036" s="61">
        <v>2.6757248409260002</v>
      </c>
    </row>
    <row r="2037" spans="7:11">
      <c r="G2037" s="61">
        <v>14.49486326884</v>
      </c>
      <c r="H2037" s="61">
        <v>3.3124992070869999</v>
      </c>
      <c r="J2037" s="61">
        <v>12.15398340992</v>
      </c>
      <c r="K2037" s="61">
        <v>2.6716199445040001</v>
      </c>
    </row>
    <row r="2038" spans="7:11">
      <c r="G2038" s="61">
        <v>14.495020511850001</v>
      </c>
      <c r="H2038" s="61">
        <v>3.3082230153330001</v>
      </c>
      <c r="J2038" s="61">
        <v>12.154771623049999</v>
      </c>
      <c r="K2038" s="61">
        <v>2.6677714116389999</v>
      </c>
    </row>
    <row r="2039" spans="7:11">
      <c r="G2039" s="61">
        <v>14.49503862391</v>
      </c>
      <c r="H2039" s="61">
        <v>3.3031303258319999</v>
      </c>
      <c r="J2039" s="61">
        <v>12.155623081050001</v>
      </c>
      <c r="K2039" s="61">
        <v>2.6634177403189998</v>
      </c>
    </row>
    <row r="2040" spans="7:11">
      <c r="G2040" s="61">
        <v>14.49504954048</v>
      </c>
      <c r="H2040" s="61">
        <v>3.3004061157479998</v>
      </c>
      <c r="J2040" s="61">
        <v>12.15646938471</v>
      </c>
      <c r="K2040" s="61">
        <v>2.6488599110850002</v>
      </c>
    </row>
    <row r="2041" spans="7:11">
      <c r="G2041" s="61">
        <v>14.495156114189999</v>
      </c>
      <c r="H2041" s="61">
        <v>3.3048373003610001</v>
      </c>
      <c r="J2041" s="61">
        <v>12.15647514656</v>
      </c>
      <c r="K2041" s="61">
        <v>2.6531593929600001</v>
      </c>
    </row>
    <row r="2042" spans="7:11">
      <c r="G2042" s="61">
        <v>14.495417054780001</v>
      </c>
      <c r="H2042" s="61">
        <v>3.3351914727669998</v>
      </c>
      <c r="J2042" s="61">
        <v>12.15704860744</v>
      </c>
      <c r="K2042" s="61">
        <v>2.6412797475869998</v>
      </c>
    </row>
    <row r="2043" spans="7:11">
      <c r="G2043" s="61">
        <v>14.500155835739999</v>
      </c>
      <c r="H2043" s="61">
        <v>3.4316504451249998</v>
      </c>
      <c r="J2043" s="61">
        <v>12.157859491989999</v>
      </c>
      <c r="K2043" s="61">
        <v>2.6365980154059998</v>
      </c>
    </row>
    <row r="2044" spans="7:11">
      <c r="G2044" s="61">
        <v>14.50093640531</v>
      </c>
      <c r="H2044" s="61">
        <v>3.4354792877459999</v>
      </c>
      <c r="J2044" s="61">
        <v>12.15863550708</v>
      </c>
      <c r="K2044" s="61">
        <v>2.6328925098060001</v>
      </c>
    </row>
    <row r="2045" spans="7:11">
      <c r="G2045" s="61">
        <v>14.50169231624</v>
      </c>
      <c r="H2045" s="61">
        <v>3.439331608087</v>
      </c>
      <c r="J2045" s="61">
        <v>12.15954702995</v>
      </c>
      <c r="K2045" s="61">
        <v>2.6285802295049998</v>
      </c>
    </row>
    <row r="2046" spans="7:11">
      <c r="G2046" s="61">
        <v>14.502408342920001</v>
      </c>
      <c r="H2046" s="61">
        <v>3.4439543937589998</v>
      </c>
      <c r="J2046" s="61">
        <v>12.16049079856</v>
      </c>
      <c r="K2046" s="61">
        <v>2.6236096614350002</v>
      </c>
    </row>
    <row r="2047" spans="7:11">
      <c r="G2047" s="61">
        <v>14.50261263208</v>
      </c>
      <c r="H2047" s="61">
        <v>3.4724472092740002</v>
      </c>
      <c r="J2047" s="61">
        <v>12.16060357762</v>
      </c>
      <c r="K2047" s="61">
        <v>2.6050937689550002</v>
      </c>
    </row>
    <row r="2048" spans="7:11">
      <c r="G2048" s="61">
        <v>14.50267546754</v>
      </c>
      <c r="H2048" s="61">
        <v>3.4688379680880002</v>
      </c>
      <c r="J2048" s="61">
        <v>12.16064490572</v>
      </c>
      <c r="K2048" s="61">
        <v>2.6107466188470001</v>
      </c>
    </row>
    <row r="2049" spans="7:11">
      <c r="G2049" s="61">
        <v>14.50304882348</v>
      </c>
      <c r="H2049" s="61">
        <v>3.4621321535230001</v>
      </c>
      <c r="J2049" s="61">
        <v>12.16101360173</v>
      </c>
      <c r="K2049" s="61">
        <v>2.6166952684939999</v>
      </c>
    </row>
    <row r="2050" spans="7:11">
      <c r="G2050" s="61">
        <v>14.50307298403</v>
      </c>
      <c r="H2050" s="61">
        <v>3.4795484576670002</v>
      </c>
      <c r="J2050" s="61">
        <v>12.16110880235</v>
      </c>
      <c r="K2050" s="61">
        <v>2.6011068126320001</v>
      </c>
    </row>
    <row r="2051" spans="7:11">
      <c r="G2051" s="61">
        <v>14.503083285760001</v>
      </c>
      <c r="H2051" s="61">
        <v>3.4490208147830002</v>
      </c>
      <c r="J2051" s="61">
        <v>12.16172834236</v>
      </c>
      <c r="K2051" s="61">
        <v>2.5974636602630001</v>
      </c>
    </row>
    <row r="2052" spans="7:11">
      <c r="G2052" s="61">
        <v>14.503259292939999</v>
      </c>
      <c r="H2052" s="61">
        <v>3.458091619817</v>
      </c>
      <c r="J2052" s="61">
        <v>12.16246994031</v>
      </c>
      <c r="K2052" s="61">
        <v>2.593946951905</v>
      </c>
    </row>
    <row r="2053" spans="7:11">
      <c r="G2053" s="61">
        <v>14.503262156570001</v>
      </c>
      <c r="H2053" s="61">
        <v>3.4538022575779999</v>
      </c>
      <c r="J2053" s="61">
        <v>12.163615543340001</v>
      </c>
      <c r="K2053" s="61">
        <v>2.588841058231</v>
      </c>
    </row>
    <row r="2054" spans="7:11">
      <c r="G2054" s="61">
        <v>14.50355697507</v>
      </c>
      <c r="H2054" s="61">
        <v>3.4846338046710001</v>
      </c>
      <c r="J2054" s="61">
        <v>12.164615309749999</v>
      </c>
      <c r="K2054" s="61">
        <v>2.5838417889579999</v>
      </c>
    </row>
    <row r="2055" spans="7:11">
      <c r="G2055" s="61">
        <v>14.504119370750001</v>
      </c>
      <c r="H2055" s="61">
        <v>3.4887355263919999</v>
      </c>
      <c r="J2055" s="61">
        <v>12.16479658818</v>
      </c>
      <c r="K2055" s="61">
        <v>2.5653370595210001</v>
      </c>
    </row>
    <row r="2056" spans="7:11">
      <c r="G2056" s="61">
        <v>14.50489072977</v>
      </c>
      <c r="H2056" s="61">
        <v>3.4942733570789999</v>
      </c>
      <c r="J2056" s="61">
        <v>12.164854790970001</v>
      </c>
      <c r="K2056" s="61">
        <v>2.570976683729</v>
      </c>
    </row>
    <row r="2057" spans="7:11">
      <c r="G2057" s="61">
        <v>14.50490495273</v>
      </c>
      <c r="H2057" s="61">
        <v>3.4942733814800002</v>
      </c>
      <c r="J2057" s="61">
        <v>12.16518825656</v>
      </c>
      <c r="K2057" s="61">
        <v>2.5769053909839998</v>
      </c>
    </row>
    <row r="2058" spans="7:11">
      <c r="G2058" s="61">
        <v>14.5056026655</v>
      </c>
      <c r="H2058" s="61">
        <v>3.4998611503769999</v>
      </c>
      <c r="J2058" s="61">
        <v>12.16525268629</v>
      </c>
      <c r="K2058" s="61">
        <v>2.5613500189180001</v>
      </c>
    </row>
    <row r="2059" spans="7:11">
      <c r="G2059" s="61">
        <v>14.50560729144</v>
      </c>
      <c r="H2059" s="61">
        <v>3.4997240096660001</v>
      </c>
      <c r="J2059" s="61">
        <v>12.16582391341</v>
      </c>
      <c r="K2059" s="61">
        <v>2.5577067836660001</v>
      </c>
    </row>
    <row r="2060" spans="7:11">
      <c r="G2060" s="61">
        <v>14.506025342779999</v>
      </c>
      <c r="H2060" s="61">
        <v>3.5045436310209999</v>
      </c>
      <c r="J2060" s="61">
        <v>12.16697849841</v>
      </c>
      <c r="K2060" s="61">
        <v>2.5526479408520002</v>
      </c>
    </row>
    <row r="2061" spans="7:11">
      <c r="G2061" s="61">
        <v>14.506233581749999</v>
      </c>
      <c r="H2061" s="61">
        <v>3.508011099335</v>
      </c>
      <c r="J2061" s="61">
        <v>12.16796244485</v>
      </c>
      <c r="K2061" s="61">
        <v>2.548460026945</v>
      </c>
    </row>
    <row r="2062" spans="7:11">
      <c r="G2062" s="61">
        <v>14.50974700605</v>
      </c>
      <c r="H2062" s="61">
        <v>3.598975054162</v>
      </c>
      <c r="J2062" s="61">
        <v>12.1687259428</v>
      </c>
      <c r="K2062" s="61">
        <v>2.5445572145459998</v>
      </c>
    </row>
    <row r="2063" spans="7:11">
      <c r="G2063" s="61">
        <v>14.51050904777</v>
      </c>
      <c r="H2063" s="61">
        <v>3.6084783132920002</v>
      </c>
      <c r="J2063" s="61">
        <v>12.16937561346</v>
      </c>
      <c r="K2063" s="61">
        <v>2.5271441341559999</v>
      </c>
    </row>
    <row r="2064" spans="7:11">
      <c r="G2064" s="61">
        <v>14.510649440890001</v>
      </c>
      <c r="H2064" s="61">
        <v>3.615961137572</v>
      </c>
      <c r="J2064" s="61">
        <v>12.16954227616</v>
      </c>
      <c r="K2064" s="61">
        <v>2.532577615158</v>
      </c>
    </row>
    <row r="2065" spans="7:11">
      <c r="G2065" s="61">
        <v>14.510783577470001</v>
      </c>
      <c r="H2065" s="61">
        <v>3.620830013255</v>
      </c>
      <c r="J2065" s="61">
        <v>12.16957044712</v>
      </c>
      <c r="K2065" s="61">
        <v>2.5376656355940002</v>
      </c>
    </row>
    <row r="2066" spans="7:11">
      <c r="G2066" s="61">
        <v>14.510871928209999</v>
      </c>
      <c r="H2066" s="61">
        <v>3.6242510900820002</v>
      </c>
      <c r="J2066" s="61">
        <v>12.1697132121</v>
      </c>
      <c r="K2066" s="61">
        <v>2.522609569923</v>
      </c>
    </row>
    <row r="2067" spans="7:11">
      <c r="G2067" s="61">
        <v>14.510994985230001</v>
      </c>
      <c r="H2067" s="61">
        <v>3.6276440572039999</v>
      </c>
      <c r="J2067" s="61">
        <v>12.170425194890001</v>
      </c>
      <c r="K2067" s="61">
        <v>2.5181591206060001</v>
      </c>
    </row>
    <row r="2068" spans="7:11">
      <c r="G2068" s="61">
        <v>14.511199785340001</v>
      </c>
      <c r="H2068" s="61">
        <v>3.631126356312</v>
      </c>
      <c r="J2068" s="61">
        <v>12.171046316789999</v>
      </c>
      <c r="K2068" s="61">
        <v>2.5141888847309999</v>
      </c>
    </row>
    <row r="2069" spans="7:11">
      <c r="G2069" s="61">
        <v>14.51146057868</v>
      </c>
      <c r="H2069" s="61">
        <v>3.635346288045</v>
      </c>
      <c r="J2069" s="61">
        <v>12.171999991610001</v>
      </c>
      <c r="K2069" s="61">
        <v>2.5087992719860002</v>
      </c>
    </row>
    <row r="2070" spans="7:11">
      <c r="G2070" s="61">
        <v>14.51196833671</v>
      </c>
      <c r="H2070" s="61">
        <v>3.6417855350389998</v>
      </c>
      <c r="J2070" s="61">
        <v>12.17261847274</v>
      </c>
      <c r="K2070" s="61">
        <v>2.5053117970400001</v>
      </c>
    </row>
    <row r="2071" spans="7:11">
      <c r="G2071" s="61">
        <v>14.5125359057</v>
      </c>
      <c r="H2071" s="61">
        <v>3.6491700749209999</v>
      </c>
      <c r="J2071" s="61">
        <v>12.173027857559999</v>
      </c>
      <c r="K2071" s="61">
        <v>2.479879878557</v>
      </c>
    </row>
    <row r="2072" spans="7:11">
      <c r="G2072" s="61">
        <v>14.51267371378</v>
      </c>
      <c r="H2072" s="61">
        <v>3.6539600541750001</v>
      </c>
      <c r="J2072" s="61">
        <v>12.17318366834</v>
      </c>
      <c r="K2072" s="61">
        <v>2.5010067208779998</v>
      </c>
    </row>
    <row r="2073" spans="7:11">
      <c r="G2073" s="61">
        <v>14.512674754120001</v>
      </c>
      <c r="H2073" s="61">
        <v>3.6586142400370001</v>
      </c>
      <c r="J2073" s="61">
        <v>12.173279379069999</v>
      </c>
      <c r="K2073" s="61">
        <v>2.4886383868899999</v>
      </c>
    </row>
    <row r="2074" spans="7:11">
      <c r="G2074" s="61">
        <v>14.512773665819999</v>
      </c>
      <c r="H2074" s="61">
        <v>3.664865174749</v>
      </c>
      <c r="J2074" s="61">
        <v>12.17355453591</v>
      </c>
      <c r="K2074" s="61">
        <v>2.4939904947640001</v>
      </c>
    </row>
    <row r="2075" spans="7:11">
      <c r="G2075" s="61">
        <v>14.51282290865</v>
      </c>
      <c r="H2075" s="61">
        <v>3.6689470840989999</v>
      </c>
      <c r="J2075" s="61">
        <v>12.17430872558</v>
      </c>
      <c r="K2075" s="61">
        <v>2.4731861915879998</v>
      </c>
    </row>
    <row r="2076" spans="7:11">
      <c r="G2076" s="61">
        <v>14.51298650977</v>
      </c>
      <c r="H2076" s="61">
        <v>3.6751507918090001</v>
      </c>
      <c r="J2076" s="61">
        <v>12.17531098736</v>
      </c>
      <c r="K2076" s="61">
        <v>2.4688099236480001</v>
      </c>
    </row>
    <row r="2077" spans="7:11">
      <c r="G2077" s="61">
        <v>14.51320155714</v>
      </c>
      <c r="H2077" s="61">
        <v>3.678088267193</v>
      </c>
      <c r="J2077" s="61">
        <v>12.17622221869</v>
      </c>
      <c r="K2077" s="61">
        <v>2.4648545173500001</v>
      </c>
    </row>
    <row r="2078" spans="7:11">
      <c r="G2078" s="61">
        <v>14.513533083840001</v>
      </c>
      <c r="H2078" s="61">
        <v>3.6821696263330002</v>
      </c>
      <c r="J2078" s="61">
        <v>12.176900846640001</v>
      </c>
      <c r="K2078" s="61">
        <v>2.4610369190450001</v>
      </c>
    </row>
    <row r="2079" spans="7:11">
      <c r="G2079" s="61">
        <v>14.5144600205</v>
      </c>
      <c r="H2079" s="61">
        <v>3.6906533250979998</v>
      </c>
      <c r="J2079" s="61">
        <v>12.17704059163</v>
      </c>
      <c r="K2079" s="61">
        <v>2.440122859848</v>
      </c>
    </row>
    <row r="2080" spans="7:11">
      <c r="G2080" s="61">
        <v>14.51475445989</v>
      </c>
      <c r="H2080" s="61">
        <v>3.6930651859379999</v>
      </c>
      <c r="J2080" s="61">
        <v>12.1773468168</v>
      </c>
      <c r="K2080" s="61">
        <v>2.4488814620279999</v>
      </c>
    </row>
    <row r="2081" spans="7:11">
      <c r="G2081" s="61">
        <v>14.5195796364</v>
      </c>
      <c r="H2081" s="61">
        <v>3.7838176126219998</v>
      </c>
      <c r="J2081" s="61">
        <v>12.177600710469999</v>
      </c>
      <c r="K2081" s="61">
        <v>2.454029615974</v>
      </c>
    </row>
    <row r="2082" spans="7:11">
      <c r="G2082" s="61">
        <v>14.52066838484</v>
      </c>
      <c r="H2082" s="61">
        <v>3.7914232509820001</v>
      </c>
      <c r="J2082" s="61">
        <v>12.178269180659999</v>
      </c>
      <c r="K2082" s="61">
        <v>2.4334622197770002</v>
      </c>
    </row>
    <row r="2083" spans="7:11">
      <c r="G2083" s="61">
        <v>14.520932004620001</v>
      </c>
      <c r="H2083" s="61">
        <v>3.8166397000079999</v>
      </c>
      <c r="J2083" s="61">
        <v>12.17928890444</v>
      </c>
      <c r="K2083" s="61">
        <v>2.4290896636369999</v>
      </c>
    </row>
    <row r="2084" spans="7:11">
      <c r="G2084" s="61">
        <v>14.52095733088</v>
      </c>
      <c r="H2084" s="61">
        <v>3.8131419347860001</v>
      </c>
      <c r="J2084" s="61">
        <v>12.18024556156</v>
      </c>
      <c r="K2084" s="61">
        <v>2.4251448548210002</v>
      </c>
    </row>
    <row r="2085" spans="7:11">
      <c r="G2085" s="61">
        <v>14.521094410650001</v>
      </c>
      <c r="H2085" s="61">
        <v>3.8089202911719999</v>
      </c>
      <c r="J2085" s="61">
        <v>12.18119650625</v>
      </c>
      <c r="K2085" s="61">
        <v>2.4202279708410002</v>
      </c>
    </row>
    <row r="2086" spans="7:11">
      <c r="G2086" s="61">
        <v>14.521101586129999</v>
      </c>
      <c r="H2086" s="61">
        <v>3.8211880387039998</v>
      </c>
      <c r="J2086" s="61">
        <v>12.181265138300001</v>
      </c>
      <c r="K2086" s="61">
        <v>2.4003662045160001</v>
      </c>
    </row>
    <row r="2087" spans="7:11">
      <c r="G2087" s="61">
        <v>14.52117307296</v>
      </c>
      <c r="H2087" s="61">
        <v>3.7964972109659998</v>
      </c>
      <c r="J2087" s="61">
        <v>12.181473817220001</v>
      </c>
      <c r="K2087" s="61">
        <v>2.4076623117830001</v>
      </c>
    </row>
    <row r="2088" spans="7:11">
      <c r="G2088" s="61">
        <v>14.52129803415</v>
      </c>
      <c r="H2088" s="61">
        <v>3.8000243369570001</v>
      </c>
      <c r="J2088" s="61">
        <v>12.18173644745</v>
      </c>
      <c r="K2088" s="61">
        <v>2.4143129738420002</v>
      </c>
    </row>
    <row r="2089" spans="7:11">
      <c r="G2089" s="61">
        <v>14.521305764079999</v>
      </c>
      <c r="H2089" s="61">
        <v>3.8036102658909998</v>
      </c>
      <c r="J2089" s="61">
        <v>12.18241275333</v>
      </c>
      <c r="K2089" s="61">
        <v>2.3936016461129999</v>
      </c>
    </row>
    <row r="2090" spans="7:11">
      <c r="G2090" s="61">
        <v>14.52155856053</v>
      </c>
      <c r="H2090" s="61">
        <v>3.8278426752689998</v>
      </c>
      <c r="J2090" s="61">
        <v>12.183378295500001</v>
      </c>
      <c r="K2090" s="61">
        <v>2.3892016866480001</v>
      </c>
    </row>
    <row r="2091" spans="7:11">
      <c r="G2091" s="61">
        <v>14.52190784561</v>
      </c>
      <c r="H2091" s="61">
        <v>3.865962181969</v>
      </c>
      <c r="J2091" s="61">
        <v>12.18431528522</v>
      </c>
      <c r="K2091" s="61">
        <v>2.3855858927039999</v>
      </c>
    </row>
    <row r="2092" spans="7:11">
      <c r="G2092" s="61">
        <v>14.52211096456</v>
      </c>
      <c r="H2092" s="61">
        <v>3.833248140901</v>
      </c>
      <c r="J2092" s="61">
        <v>12.18505973017</v>
      </c>
      <c r="K2092" s="61">
        <v>2.3820101179050002</v>
      </c>
    </row>
    <row r="2093" spans="7:11">
      <c r="G2093" s="61">
        <v>14.52222628504</v>
      </c>
      <c r="H2093" s="61">
        <v>3.8624618470110001</v>
      </c>
      <c r="J2093" s="61">
        <v>12.185978681530001</v>
      </c>
      <c r="K2093" s="61">
        <v>2.365408140864</v>
      </c>
    </row>
    <row r="2094" spans="7:11">
      <c r="G2094" s="61">
        <v>14.522801462109999</v>
      </c>
      <c r="H2094" s="61">
        <v>3.8570339622210001</v>
      </c>
      <c r="J2094" s="61">
        <v>12.18602280522</v>
      </c>
      <c r="K2094" s="61">
        <v>2.3750429298769999</v>
      </c>
    </row>
    <row r="2095" spans="7:11">
      <c r="G2095" s="61">
        <v>14.52317063878</v>
      </c>
      <c r="H2095" s="61">
        <v>3.8435963749959998</v>
      </c>
      <c r="J2095" s="61">
        <v>12.1861550095</v>
      </c>
      <c r="K2095" s="61">
        <v>2.369991835645</v>
      </c>
    </row>
    <row r="2096" spans="7:11">
      <c r="G2096" s="61">
        <v>14.523326580839999</v>
      </c>
      <c r="H2096" s="61">
        <v>3.849034212996</v>
      </c>
      <c r="J2096" s="61">
        <v>12.18651553692</v>
      </c>
      <c r="K2096" s="61">
        <v>2.3568650299480001</v>
      </c>
    </row>
    <row r="2097" spans="7:11">
      <c r="G2097" s="61">
        <v>14.523335853240001</v>
      </c>
      <c r="H2097" s="61">
        <v>3.8514642656640001</v>
      </c>
      <c r="J2097" s="61">
        <v>12.187125511130001</v>
      </c>
      <c r="K2097" s="61">
        <v>2.3535027857780002</v>
      </c>
    </row>
    <row r="2098" spans="7:11">
      <c r="G2098" s="61">
        <v>14.523402284159999</v>
      </c>
      <c r="H2098" s="61">
        <v>3.8474190674900002</v>
      </c>
      <c r="J2098" s="61">
        <v>12.188001716700001</v>
      </c>
      <c r="K2098" s="61">
        <v>2.3479935210190002</v>
      </c>
    </row>
    <row r="2099" spans="7:11">
      <c r="G2099" s="61">
        <v>14.527862917749999</v>
      </c>
      <c r="H2099" s="61">
        <v>3.9649640240549999</v>
      </c>
      <c r="J2099" s="61">
        <v>12.18844044183</v>
      </c>
      <c r="K2099" s="61">
        <v>2.3445484379649999</v>
      </c>
    </row>
    <row r="2100" spans="7:11">
      <c r="G2100" s="61">
        <v>14.52809152787</v>
      </c>
      <c r="H2100" s="61">
        <v>3.9611261316180002</v>
      </c>
      <c r="J2100" s="61">
        <v>12.18902539256</v>
      </c>
      <c r="K2100" s="61">
        <v>2.3391385088469998</v>
      </c>
    </row>
    <row r="2101" spans="7:11">
      <c r="G2101" s="61">
        <v>14.528134112069999</v>
      </c>
      <c r="H2101" s="61">
        <v>3.96879146226</v>
      </c>
      <c r="J2101" s="61">
        <v>12.18910303062</v>
      </c>
      <c r="K2101" s="61">
        <v>2.327816437734</v>
      </c>
    </row>
    <row r="2102" spans="7:11">
      <c r="G2102" s="61">
        <v>14.528316373379999</v>
      </c>
      <c r="H2102" s="61">
        <v>3.957623878483</v>
      </c>
      <c r="J2102" s="61">
        <v>12.189225662449999</v>
      </c>
      <c r="K2102" s="61">
        <v>2.3327159729379998</v>
      </c>
    </row>
    <row r="2103" spans="7:11">
      <c r="G2103" s="61">
        <v>14.529129179010001</v>
      </c>
      <c r="H2103" s="61">
        <v>3.9779866715319998</v>
      </c>
      <c r="J2103" s="61">
        <v>12.18952365214</v>
      </c>
      <c r="K2103" s="61">
        <v>2.3171835275579999</v>
      </c>
    </row>
    <row r="2104" spans="7:11">
      <c r="G2104" s="61">
        <v>14.529548739179999</v>
      </c>
      <c r="H2104" s="61">
        <v>3.9817925715640001</v>
      </c>
      <c r="J2104" s="61">
        <v>12.19019507704</v>
      </c>
      <c r="K2104" s="61">
        <v>2.313614503633</v>
      </c>
    </row>
    <row r="2105" spans="7:11">
      <c r="G2105" s="61">
        <v>14.52960074748</v>
      </c>
      <c r="H2105" s="61">
        <v>4.0099973110220004</v>
      </c>
      <c r="J2105" s="61">
        <v>12.19117864993</v>
      </c>
      <c r="K2105" s="61">
        <v>2.3088960199240001</v>
      </c>
    </row>
    <row r="2106" spans="7:11">
      <c r="G2106" s="61">
        <v>14.52966661981</v>
      </c>
      <c r="H2106" s="61">
        <v>4.0041364865329996</v>
      </c>
      <c r="J2106" s="61">
        <v>12.19196922563</v>
      </c>
      <c r="K2106" s="61">
        <v>2.3053941807610001</v>
      </c>
    </row>
    <row r="2107" spans="7:11">
      <c r="G2107" s="61">
        <v>14.529849807990001</v>
      </c>
      <c r="H2107" s="61">
        <v>3.9871304091319999</v>
      </c>
      <c r="J2107" s="61">
        <v>12.19272692393</v>
      </c>
      <c r="K2107" s="61">
        <v>2.3015212138129999</v>
      </c>
    </row>
    <row r="2108" spans="7:11">
      <c r="G2108" s="61">
        <v>14.52996100412</v>
      </c>
      <c r="H2108" s="61">
        <v>4.0176950683500001</v>
      </c>
      <c r="J2108" s="61">
        <v>12.193079795179999</v>
      </c>
      <c r="K2108" s="61">
        <v>2.2841758354419999</v>
      </c>
    </row>
    <row r="2109" spans="7:11">
      <c r="G2109" s="61">
        <v>14.5300873642</v>
      </c>
      <c r="H2109" s="61">
        <v>3.9928378753930001</v>
      </c>
      <c r="J2109" s="61">
        <v>12.193225959159999</v>
      </c>
      <c r="K2109" s="61">
        <v>2.2890743827060001</v>
      </c>
    </row>
    <row r="2110" spans="7:11">
      <c r="G2110" s="61">
        <v>14.53133870736</v>
      </c>
      <c r="H2110" s="61">
        <v>4.026248357399</v>
      </c>
      <c r="J2110" s="61">
        <v>12.193462725190001</v>
      </c>
      <c r="K2110" s="61">
        <v>2.2946219035389999</v>
      </c>
    </row>
    <row r="2111" spans="7:11">
      <c r="G2111" s="61">
        <v>14.53262876859</v>
      </c>
      <c r="H2111" s="61">
        <v>4.0334287341349997</v>
      </c>
      <c r="J2111" s="61">
        <v>12.19381208463</v>
      </c>
      <c r="K2111" s="61">
        <v>2.2764138065349999</v>
      </c>
    </row>
    <row r="2112" spans="7:11">
      <c r="G2112" s="61">
        <v>14.5335821841</v>
      </c>
      <c r="H2112" s="61">
        <v>4.0379699833920002</v>
      </c>
      <c r="J2112" s="61">
        <v>12.19485252586</v>
      </c>
      <c r="K2112" s="61">
        <v>2.2710080273159998</v>
      </c>
    </row>
    <row r="2113" spans="7:11">
      <c r="G2113" s="61">
        <v>14.53783824886</v>
      </c>
      <c r="H2113" s="61">
        <v>4.1294597872069998</v>
      </c>
      <c r="J2113" s="61">
        <v>12.19588162344</v>
      </c>
      <c r="K2113" s="61">
        <v>2.2661342337780002</v>
      </c>
    </row>
    <row r="2114" spans="7:11">
      <c r="G2114" s="61">
        <v>14.53803480404</v>
      </c>
      <c r="H2114" s="61">
        <v>4.1312015449999997</v>
      </c>
      <c r="J2114" s="61">
        <v>12.197039601089999</v>
      </c>
      <c r="K2114" s="61">
        <v>2.2602136382919999</v>
      </c>
    </row>
    <row r="2115" spans="7:11">
      <c r="G2115" s="61">
        <v>14.53820891678</v>
      </c>
      <c r="H2115" s="61">
        <v>4.1356981064339999</v>
      </c>
      <c r="J2115" s="61">
        <v>12.19774592802</v>
      </c>
      <c r="K2115" s="61">
        <v>2.2547181459260002</v>
      </c>
    </row>
    <row r="2116" spans="7:11">
      <c r="G2116" s="61">
        <v>14.53835044567</v>
      </c>
      <c r="H2116" s="61">
        <v>4.1403409664039996</v>
      </c>
      <c r="J2116" s="61">
        <v>12.197784464470001</v>
      </c>
      <c r="K2116" s="61">
        <v>2.2483126551320001</v>
      </c>
    </row>
    <row r="2117" spans="7:11">
      <c r="G2117" s="61">
        <v>14.53848890279</v>
      </c>
      <c r="H2117" s="61">
        <v>4.1478624750869999</v>
      </c>
      <c r="J2117" s="61">
        <v>12.19796316151</v>
      </c>
      <c r="K2117" s="61">
        <v>2.2437105266390001</v>
      </c>
    </row>
    <row r="2118" spans="7:11">
      <c r="G2118" s="61">
        <v>14.538539520340001</v>
      </c>
      <c r="H2118" s="61">
        <v>4.1504173360359999</v>
      </c>
      <c r="J2118" s="61">
        <v>12.19894570962</v>
      </c>
      <c r="K2118" s="61">
        <v>2.2358501135169999</v>
      </c>
    </row>
    <row r="2119" spans="7:11">
      <c r="G2119" s="61">
        <v>14.538609044059999</v>
      </c>
      <c r="H2119" s="61">
        <v>4.1546832950789998</v>
      </c>
      <c r="J2119" s="61">
        <v>12.19984005691</v>
      </c>
      <c r="K2119" s="61">
        <v>2.230037344826</v>
      </c>
    </row>
    <row r="2120" spans="7:11">
      <c r="G2120" s="61">
        <v>14.53866014826</v>
      </c>
      <c r="H2120" s="61">
        <v>4.1584535898309998</v>
      </c>
      <c r="J2120" s="61">
        <v>12.200425138550001</v>
      </c>
      <c r="K2120" s="61">
        <v>2.226413620572</v>
      </c>
    </row>
    <row r="2121" spans="7:11">
      <c r="G2121" s="61">
        <v>14.53890756261</v>
      </c>
      <c r="H2121" s="61">
        <v>4.1648662066000002</v>
      </c>
      <c r="J2121" s="61">
        <v>12.201034677759999</v>
      </c>
      <c r="K2121" s="61">
        <v>2.222573835046</v>
      </c>
    </row>
    <row r="2122" spans="7:11">
      <c r="G2122" s="61">
        <v>14.53903466433</v>
      </c>
      <c r="H2122" s="61">
        <v>4.1664504045489998</v>
      </c>
      <c r="J2122" s="61">
        <v>12.20140874074</v>
      </c>
      <c r="K2122" s="61">
        <v>2.19957196415</v>
      </c>
    </row>
    <row r="2123" spans="7:11">
      <c r="G2123" s="61">
        <v>14.53941431888</v>
      </c>
      <c r="H2123" s="61">
        <v>4.1727147115949998</v>
      </c>
      <c r="J2123" s="61">
        <v>12.201450068850001</v>
      </c>
      <c r="K2123" s="61">
        <v>2.2052248140419999</v>
      </c>
    </row>
    <row r="2124" spans="7:11">
      <c r="G2124" s="61">
        <v>14.539737155979999</v>
      </c>
      <c r="H2124" s="61">
        <v>4.1748052703410004</v>
      </c>
      <c r="J2124" s="61">
        <v>12.201574212820001</v>
      </c>
      <c r="K2124" s="61">
        <v>2.2183074238659999</v>
      </c>
    </row>
    <row r="2125" spans="7:11">
      <c r="G2125" s="61">
        <v>14.53979940931</v>
      </c>
      <c r="H2125" s="61">
        <v>4.1772467506749997</v>
      </c>
      <c r="J2125" s="61">
        <v>12.201842868</v>
      </c>
      <c r="K2125" s="61">
        <v>2.2113710500689998</v>
      </c>
    </row>
    <row r="2126" spans="7:11">
      <c r="G2126" s="61">
        <v>14.540174911699999</v>
      </c>
      <c r="H2126" s="61">
        <v>4.1814157191410004</v>
      </c>
      <c r="J2126" s="61">
        <v>12.20191396547</v>
      </c>
      <c r="K2126" s="61">
        <v>2.1955850078269998</v>
      </c>
    </row>
    <row r="2127" spans="7:11">
      <c r="G2127" s="61">
        <v>14.54101362936</v>
      </c>
      <c r="H2127" s="61">
        <v>4.1907589606829996</v>
      </c>
      <c r="J2127" s="61">
        <v>12.20253350548</v>
      </c>
      <c r="K2127" s="61">
        <v>2.1919418554579999</v>
      </c>
    </row>
    <row r="2128" spans="7:11">
      <c r="G2128" s="61">
        <v>14.541116927739999</v>
      </c>
      <c r="H2128" s="61">
        <v>4.2100448561719999</v>
      </c>
      <c r="J2128" s="61">
        <v>12.203716223800001</v>
      </c>
      <c r="K2128" s="61">
        <v>2.1868830609079999</v>
      </c>
    </row>
    <row r="2129" spans="7:11">
      <c r="G2129" s="61">
        <v>14.5411915667</v>
      </c>
      <c r="H2129" s="61">
        <v>4.2055063615090003</v>
      </c>
      <c r="J2129" s="61">
        <v>12.204700170240001</v>
      </c>
      <c r="K2129" s="61">
        <v>2.1826951470010001</v>
      </c>
    </row>
    <row r="2130" spans="7:11">
      <c r="G2130" s="61">
        <v>14.54125009939</v>
      </c>
      <c r="H2130" s="61">
        <v>4.2002174946690003</v>
      </c>
      <c r="J2130" s="61">
        <v>12.20543830367</v>
      </c>
      <c r="K2130" s="61">
        <v>2.1787621669189998</v>
      </c>
    </row>
    <row r="2131" spans="7:11">
      <c r="G2131" s="61">
        <v>14.541454452170001</v>
      </c>
      <c r="H2131" s="61">
        <v>4.1978817159600004</v>
      </c>
      <c r="J2131" s="61">
        <v>12.205632752330001</v>
      </c>
      <c r="K2131" s="61">
        <v>2.1578482015699998</v>
      </c>
    </row>
    <row r="2132" spans="7:11">
      <c r="G2132" s="61">
        <v>14.541515120410001</v>
      </c>
      <c r="H2132" s="61">
        <v>4.2191922706779996</v>
      </c>
      <c r="J2132" s="61">
        <v>12.20588427383</v>
      </c>
      <c r="K2132" s="61">
        <v>2.1666067099020001</v>
      </c>
    </row>
    <row r="2133" spans="7:11">
      <c r="G2133" s="61">
        <v>14.541549757529999</v>
      </c>
      <c r="H2133" s="61">
        <v>4.2152134852590004</v>
      </c>
      <c r="J2133" s="61">
        <v>12.206138167500001</v>
      </c>
      <c r="K2133" s="61">
        <v>2.1717548638480002</v>
      </c>
    </row>
    <row r="2134" spans="7:11">
      <c r="G2134" s="61">
        <v>14.54156361638</v>
      </c>
      <c r="H2134" s="61">
        <v>4.2041281496350003</v>
      </c>
      <c r="J2134" s="61">
        <v>12.20691362034</v>
      </c>
      <c r="K2134" s="61">
        <v>2.1511545146</v>
      </c>
    </row>
    <row r="2135" spans="7:11">
      <c r="G2135" s="61">
        <v>14.54567234338</v>
      </c>
      <c r="H2135" s="61">
        <v>4.306966544552</v>
      </c>
      <c r="J2135" s="61">
        <v>12.207915882129999</v>
      </c>
      <c r="K2135" s="61">
        <v>2.1467782466599998</v>
      </c>
    </row>
    <row r="2136" spans="7:11">
      <c r="G2136" s="61">
        <v>14.54576115063</v>
      </c>
      <c r="H2136" s="61">
        <v>4.310545921538</v>
      </c>
      <c r="J2136" s="61">
        <v>12.208827113450001</v>
      </c>
      <c r="K2136" s="61">
        <v>2.1428228403620002</v>
      </c>
    </row>
    <row r="2137" spans="7:11">
      <c r="G2137" s="61">
        <v>14.547226298489999</v>
      </c>
      <c r="H2137" s="61">
        <v>4.3219494718669997</v>
      </c>
      <c r="J2137" s="61">
        <v>12.20953110592</v>
      </c>
      <c r="K2137" s="61">
        <v>2.139035409741</v>
      </c>
    </row>
    <row r="2138" spans="7:11">
      <c r="G2138" s="61">
        <v>14.54787480393</v>
      </c>
      <c r="H2138" s="61">
        <v>4.3260342741170001</v>
      </c>
      <c r="J2138" s="61">
        <v>12.21018077658</v>
      </c>
      <c r="K2138" s="61">
        <v>2.1216223293500001</v>
      </c>
    </row>
    <row r="2139" spans="7:11">
      <c r="G2139" s="61">
        <v>14.548401262420001</v>
      </c>
      <c r="H2139" s="61">
        <v>4.3296003188709999</v>
      </c>
      <c r="J2139" s="61">
        <v>12.21034743928</v>
      </c>
      <c r="K2139" s="61">
        <v>2.1270558103520001</v>
      </c>
    </row>
    <row r="2140" spans="7:11">
      <c r="G2140" s="61">
        <v>14.54933101454</v>
      </c>
      <c r="H2140" s="61">
        <v>4.3366642966670002</v>
      </c>
      <c r="J2140" s="61">
        <v>12.21037561024</v>
      </c>
      <c r="K2140" s="61">
        <v>2.1321438307889999</v>
      </c>
    </row>
    <row r="2141" spans="7:11">
      <c r="G2141" s="61">
        <v>14.54951121543</v>
      </c>
      <c r="H2141" s="61">
        <v>4.3581686117069998</v>
      </c>
      <c r="J2141" s="61">
        <v>12.210518375219999</v>
      </c>
      <c r="K2141" s="61">
        <v>2.1170877651179998</v>
      </c>
    </row>
    <row r="2142" spans="7:11">
      <c r="G2142" s="61">
        <v>14.549549314549999</v>
      </c>
      <c r="H2142" s="61">
        <v>4.3626437125209998</v>
      </c>
      <c r="J2142" s="61">
        <v>12.211230358010001</v>
      </c>
      <c r="K2142" s="61">
        <v>2.1126373158009999</v>
      </c>
    </row>
    <row r="2143" spans="7:11">
      <c r="G2143" s="61">
        <v>14.54971247001</v>
      </c>
      <c r="H2143" s="61">
        <v>4.3514195374959996</v>
      </c>
      <c r="J2143" s="61">
        <v>12.21185147992</v>
      </c>
      <c r="K2143" s="61">
        <v>2.1086670799260001</v>
      </c>
    </row>
    <row r="2144" spans="7:11">
      <c r="G2144" s="61">
        <v>14.549720258000001</v>
      </c>
      <c r="H2144" s="61">
        <v>4.3406253147499996</v>
      </c>
      <c r="J2144" s="61">
        <v>12.212805154730001</v>
      </c>
      <c r="K2144" s="61">
        <v>2.1032774671799999</v>
      </c>
    </row>
    <row r="2145" spans="7:11">
      <c r="G2145" s="61">
        <v>14.54975523856</v>
      </c>
      <c r="H2145" s="61">
        <v>4.3561032025659996</v>
      </c>
      <c r="J2145" s="61">
        <v>12.21342363586</v>
      </c>
      <c r="K2145" s="61">
        <v>2.0997899922349998</v>
      </c>
    </row>
    <row r="2146" spans="7:11">
      <c r="G2146" s="61">
        <v>14.54980802287</v>
      </c>
      <c r="H2146" s="61">
        <v>4.3470384935590003</v>
      </c>
      <c r="J2146" s="61">
        <v>12.213833020679999</v>
      </c>
      <c r="K2146" s="61">
        <v>2.0743580737520002</v>
      </c>
    </row>
    <row r="2147" spans="7:11">
      <c r="G2147" s="61">
        <v>14.549815321260001</v>
      </c>
      <c r="H2147" s="61">
        <v>4.3679503678909999</v>
      </c>
      <c r="J2147" s="61">
        <v>12.213988831469999</v>
      </c>
      <c r="K2147" s="61">
        <v>2.0954849160719999</v>
      </c>
    </row>
    <row r="2148" spans="7:11">
      <c r="G2148" s="61">
        <v>14.550145695119999</v>
      </c>
      <c r="H2148" s="61">
        <v>4.3721307168320003</v>
      </c>
      <c r="J2148" s="61">
        <v>12.214084542189999</v>
      </c>
      <c r="K2148" s="61">
        <v>2.0831165820850002</v>
      </c>
    </row>
    <row r="2149" spans="7:11">
      <c r="G2149" s="61">
        <v>14.55023597828</v>
      </c>
      <c r="H2149" s="61">
        <v>4.3709168775479998</v>
      </c>
      <c r="J2149" s="61">
        <v>12.21435969903</v>
      </c>
      <c r="K2149" s="61">
        <v>2.0884686899589999</v>
      </c>
    </row>
    <row r="2150" spans="7:11">
      <c r="G2150" s="61">
        <v>14.550629698750001</v>
      </c>
      <c r="H2150" s="61">
        <v>4.3764855535549998</v>
      </c>
      <c r="J2150" s="61">
        <v>12.215126079799999</v>
      </c>
      <c r="K2150" s="61">
        <v>2.0676644076969999</v>
      </c>
    </row>
    <row r="2151" spans="7:11">
      <c r="G2151" s="61">
        <v>14.55171572057</v>
      </c>
      <c r="H2151" s="61">
        <v>4.3865355956760004</v>
      </c>
      <c r="J2151" s="61">
        <v>12.21616152374</v>
      </c>
      <c r="K2151" s="61">
        <v>2.0632881966830001</v>
      </c>
    </row>
    <row r="2152" spans="7:11">
      <c r="G2152" s="61">
        <v>14.55220259529</v>
      </c>
      <c r="H2152" s="61">
        <v>4.3929192853860002</v>
      </c>
      <c r="J2152" s="61">
        <v>12.217128203</v>
      </c>
      <c r="K2152" s="61">
        <v>2.0593328855099999</v>
      </c>
    </row>
    <row r="2153" spans="7:11">
      <c r="G2153" s="61">
        <v>14.557837373150001</v>
      </c>
      <c r="H2153" s="61">
        <v>4.5175005092270002</v>
      </c>
      <c r="J2153" s="61">
        <v>12.21784733941</v>
      </c>
      <c r="K2153" s="61">
        <v>2.0555153566989999</v>
      </c>
    </row>
    <row r="2154" spans="7:11">
      <c r="G2154" s="61">
        <v>14.55794136295</v>
      </c>
      <c r="H2154" s="61">
        <v>4.52105007736</v>
      </c>
      <c r="J2154" s="61">
        <v>12.21805756735</v>
      </c>
      <c r="K2154" s="61">
        <v>2.0346014184199999</v>
      </c>
    </row>
    <row r="2155" spans="7:11">
      <c r="G2155" s="61">
        <v>14.558020104300001</v>
      </c>
      <c r="H2155" s="61">
        <v>4.5238768462519996</v>
      </c>
      <c r="J2155" s="61">
        <v>12.218242574510001</v>
      </c>
      <c r="K2155" s="61">
        <v>2.041897485077</v>
      </c>
    </row>
    <row r="2156" spans="7:11">
      <c r="G2156" s="61">
        <v>14.55847721676</v>
      </c>
      <c r="H2156" s="61">
        <v>4.5137202823580003</v>
      </c>
      <c r="J2156" s="61">
        <v>12.218587309969999</v>
      </c>
      <c r="K2156" s="61">
        <v>2.0485482879919998</v>
      </c>
    </row>
    <row r="2157" spans="7:11">
      <c r="G2157" s="61">
        <v>14.55861938999</v>
      </c>
      <c r="H2157" s="61">
        <v>4.5294879896689997</v>
      </c>
      <c r="J2157" s="61">
        <v>12.21883754523</v>
      </c>
      <c r="K2157" s="61">
        <v>2.0302927427249999</v>
      </c>
    </row>
    <row r="2158" spans="7:11">
      <c r="G2158" s="61">
        <v>14.559026129799999</v>
      </c>
      <c r="H2158" s="61">
        <v>4.5596159256469999</v>
      </c>
      <c r="J2158" s="61">
        <v>12.2200098895</v>
      </c>
      <c r="K2158" s="61">
        <v>2.0246017752480001</v>
      </c>
    </row>
    <row r="2159" spans="7:11">
      <c r="G2159" s="61">
        <v>14.559282630129999</v>
      </c>
      <c r="H2159" s="61">
        <v>4.5651631107339998</v>
      </c>
      <c r="J2159" s="61">
        <v>12.220951094449999</v>
      </c>
      <c r="K2159" s="61">
        <v>2.0202752825200001</v>
      </c>
    </row>
    <row r="2160" spans="7:11">
      <c r="G2160" s="61">
        <v>14.559341219729999</v>
      </c>
      <c r="H2160" s="61">
        <v>4.5538130910329997</v>
      </c>
      <c r="J2160" s="61">
        <v>12.22168474785</v>
      </c>
      <c r="K2160" s="61">
        <v>2.0153574271429999</v>
      </c>
    </row>
    <row r="2161" spans="7:11">
      <c r="G2161" s="61">
        <v>14.55942502491</v>
      </c>
      <c r="H2161" s="61">
        <v>4.5110079186360004</v>
      </c>
      <c r="J2161" s="61">
        <v>12.22203388662</v>
      </c>
      <c r="K2161" s="61">
        <v>2.010382901431</v>
      </c>
    </row>
    <row r="2162" spans="7:11">
      <c r="G2162" s="61">
        <v>14.559591811980001</v>
      </c>
      <c r="H2162" s="61">
        <v>4.5406243795480004</v>
      </c>
      <c r="J2162" s="61">
        <v>12.22205161274</v>
      </c>
      <c r="K2162" s="61">
        <v>2.0003628689480002</v>
      </c>
    </row>
    <row r="2163" spans="7:11">
      <c r="G2163" s="61">
        <v>14.559623329780001</v>
      </c>
      <c r="H2163" s="61">
        <v>4.5499420187290003</v>
      </c>
      <c r="J2163" s="61">
        <v>12.222080321849999</v>
      </c>
      <c r="K2163" s="61">
        <v>1.995162194925</v>
      </c>
    </row>
    <row r="2164" spans="7:11">
      <c r="G2164" s="61">
        <v>14.55974967529</v>
      </c>
      <c r="H2164" s="61">
        <v>4.5488991315170004</v>
      </c>
      <c r="J2164" s="61">
        <v>12.22264405476</v>
      </c>
      <c r="K2164" s="61">
        <v>1.9905364581780001</v>
      </c>
    </row>
    <row r="2165" spans="7:11">
      <c r="G2165" s="61">
        <v>14.559820052899999</v>
      </c>
      <c r="H2165" s="61">
        <v>4.5447838157630001</v>
      </c>
      <c r="J2165" s="61">
        <v>12.223784857229999</v>
      </c>
      <c r="K2165" s="61">
        <v>1.98524567681</v>
      </c>
    </row>
    <row r="2166" spans="7:11">
      <c r="G2166" s="61">
        <v>14.55997237821</v>
      </c>
      <c r="H2166" s="61">
        <v>4.5684743338859999</v>
      </c>
      <c r="J2166" s="61">
        <v>12.2251070526</v>
      </c>
      <c r="K2166" s="61">
        <v>1.9806611476960001</v>
      </c>
    </row>
    <row r="2167" spans="7:11">
      <c r="G2167" s="61">
        <v>14.560047334929999</v>
      </c>
      <c r="H2167" s="61">
        <v>4.5600989092780004</v>
      </c>
      <c r="J2167" s="61">
        <v>12.2258667348</v>
      </c>
      <c r="K2167" s="61">
        <v>1.9770473789</v>
      </c>
    </row>
    <row r="2168" spans="7:11">
      <c r="G2168" s="61">
        <v>14.56008901959</v>
      </c>
      <c r="H2168" s="61">
        <v>4.5540860991330003</v>
      </c>
      <c r="J2168" s="61">
        <v>12.226336616259999</v>
      </c>
      <c r="K2168" s="61">
        <v>1.9541091822050001</v>
      </c>
    </row>
    <row r="2169" spans="7:11">
      <c r="G2169" s="61">
        <v>14.560977754090001</v>
      </c>
      <c r="H2169" s="61">
        <v>4.5716681227900002</v>
      </c>
      <c r="J2169" s="61">
        <v>12.226417953269999</v>
      </c>
      <c r="K2169" s="61">
        <v>1.959648229486</v>
      </c>
    </row>
    <row r="2170" spans="7:11">
      <c r="G2170" s="61">
        <v>14.56104921216</v>
      </c>
      <c r="H2170" s="61">
        <v>4.509003654522</v>
      </c>
      <c r="J2170" s="61">
        <v>12.22677176266</v>
      </c>
      <c r="K2170" s="61">
        <v>1.969754490955</v>
      </c>
    </row>
    <row r="2171" spans="7:11">
      <c r="G2171" s="61">
        <v>14.562788106759999</v>
      </c>
      <c r="H2171" s="61">
        <v>4.5726558459650004</v>
      </c>
      <c r="J2171" s="61">
        <v>12.22678001521</v>
      </c>
      <c r="K2171" s="61">
        <v>1.9644697217689999</v>
      </c>
    </row>
    <row r="2172" spans="7:11">
      <c r="G2172" s="61">
        <v>14.56356181956</v>
      </c>
      <c r="H2172" s="61">
        <v>4.5057622539280002</v>
      </c>
      <c r="J2172" s="61">
        <v>12.227068011689999</v>
      </c>
      <c r="K2172" s="61">
        <v>1.9482692254580001</v>
      </c>
    </row>
    <row r="2173" spans="7:11">
      <c r="G2173" s="61">
        <v>14.56388038427</v>
      </c>
      <c r="H2173" s="61">
        <v>4.5762662833579997</v>
      </c>
      <c r="J2173" s="61">
        <v>12.22765098332</v>
      </c>
      <c r="K2173" s="61">
        <v>1.944923455256</v>
      </c>
    </row>
    <row r="2174" spans="7:11">
      <c r="G2174" s="61">
        <v>14.564338665319999</v>
      </c>
      <c r="H2174" s="61">
        <v>4.5044758003079997</v>
      </c>
      <c r="J2174" s="61">
        <v>12.228366084159999</v>
      </c>
      <c r="K2174" s="61">
        <v>1.940964157802</v>
      </c>
    </row>
    <row r="2175" spans="7:11">
      <c r="G2175" s="61">
        <v>14.56641122572</v>
      </c>
      <c r="H2175" s="61">
        <v>4.5786079076690003</v>
      </c>
      <c r="J2175" s="61">
        <v>12.229197953910001</v>
      </c>
      <c r="K2175" s="61">
        <v>1.9362081179820001</v>
      </c>
    </row>
    <row r="2176" spans="7:11">
      <c r="G2176" s="61">
        <v>14.566859066099999</v>
      </c>
      <c r="H2176" s="61">
        <v>4.5020640453659997</v>
      </c>
      <c r="J2176" s="61">
        <v>12.229653440090001</v>
      </c>
      <c r="K2176" s="61">
        <v>1.9323005604179999</v>
      </c>
    </row>
    <row r="2177" spans="7:11">
      <c r="G2177" s="61">
        <v>14.566859066099999</v>
      </c>
      <c r="H2177" s="61">
        <v>4.5020640453659997</v>
      </c>
      <c r="J2177" s="61">
        <v>12.229908193749999</v>
      </c>
      <c r="K2177" s="61">
        <v>1.922294632929</v>
      </c>
    </row>
    <row r="2178" spans="7:11">
      <c r="G2178" s="61">
        <v>14.56745770277</v>
      </c>
      <c r="H2178" s="61">
        <v>4.5015186922800003</v>
      </c>
      <c r="J2178" s="61">
        <v>12.23003295643</v>
      </c>
      <c r="K2178" s="61">
        <v>1.927064599241</v>
      </c>
    </row>
    <row r="2179" spans="7:11">
      <c r="G2179" s="61">
        <v>14.567776364569999</v>
      </c>
      <c r="H2179" s="61">
        <v>4.7111992936569997</v>
      </c>
      <c r="J2179" s="61">
        <v>12.23032881526</v>
      </c>
      <c r="K2179" s="61">
        <v>1.9116617227529999</v>
      </c>
    </row>
    <row r="2180" spans="7:11">
      <c r="G2180" s="61">
        <v>14.5678136996</v>
      </c>
      <c r="H2180" s="61">
        <v>4.7080357241220003</v>
      </c>
      <c r="J2180" s="61">
        <v>12.231000240169999</v>
      </c>
      <c r="K2180" s="61">
        <v>1.908092698828</v>
      </c>
    </row>
    <row r="2181" spans="7:11">
      <c r="G2181" s="61">
        <v>14.567865575560001</v>
      </c>
      <c r="H2181" s="61">
        <v>4.7032941861930002</v>
      </c>
      <c r="J2181" s="61">
        <v>12.23198381305</v>
      </c>
      <c r="K2181" s="61">
        <v>1.9033742151190001</v>
      </c>
    </row>
    <row r="2182" spans="7:11">
      <c r="G2182" s="61">
        <v>14.568051505150001</v>
      </c>
      <c r="H2182" s="61">
        <v>4.7001620054059998</v>
      </c>
      <c r="J2182" s="61">
        <v>12.23277438875</v>
      </c>
      <c r="K2182" s="61">
        <v>1.8998723759559999</v>
      </c>
    </row>
    <row r="2183" spans="7:11">
      <c r="G2183" s="61">
        <v>14.56806032301</v>
      </c>
      <c r="H2183" s="61">
        <v>4.7150698426990001</v>
      </c>
      <c r="J2183" s="61">
        <v>12.23353208705</v>
      </c>
      <c r="K2183" s="61">
        <v>1.895999409007</v>
      </c>
    </row>
    <row r="2184" spans="7:11">
      <c r="G2184" s="61">
        <v>14.56808411277</v>
      </c>
      <c r="H2184" s="61">
        <v>4.7183119282119996</v>
      </c>
      <c r="J2184" s="61">
        <v>12.234015893980001</v>
      </c>
      <c r="K2184" s="61">
        <v>1.8774029588759999</v>
      </c>
    </row>
    <row r="2185" spans="7:11">
      <c r="G2185" s="61">
        <v>14.56811232662</v>
      </c>
      <c r="H2185" s="61">
        <v>4.6944313760909999</v>
      </c>
      <c r="J2185" s="61">
        <v>12.23402082852</v>
      </c>
      <c r="K2185" s="61">
        <v>1.883193078493</v>
      </c>
    </row>
    <row r="2186" spans="7:11">
      <c r="G2186" s="61">
        <v>14.56820690707</v>
      </c>
      <c r="H2186" s="61">
        <v>4.6893645686459999</v>
      </c>
      <c r="J2186" s="61">
        <v>12.234267888310001</v>
      </c>
      <c r="K2186" s="61">
        <v>1.8891000987340001</v>
      </c>
    </row>
    <row r="2187" spans="7:11">
      <c r="G2187" s="61">
        <v>14.568248498719999</v>
      </c>
      <c r="H2187" s="61">
        <v>4.6918692755559999</v>
      </c>
      <c r="J2187" s="61">
        <v>12.234377032719999</v>
      </c>
      <c r="K2187" s="61">
        <v>1.873446273623</v>
      </c>
    </row>
    <row r="2188" spans="7:11">
      <c r="G2188" s="61">
        <v>14.568340740049999</v>
      </c>
      <c r="H2188" s="61">
        <v>4.7223421657019999</v>
      </c>
      <c r="J2188" s="61">
        <v>12.23501662294</v>
      </c>
      <c r="K2188" s="61">
        <v>1.869054713873</v>
      </c>
    </row>
    <row r="2189" spans="7:11">
      <c r="G2189" s="61">
        <v>14.56840945263</v>
      </c>
      <c r="H2189" s="61">
        <v>4.580655841914</v>
      </c>
      <c r="J2189" s="61">
        <v>12.235912351990001</v>
      </c>
      <c r="K2189" s="61">
        <v>1.86497237206</v>
      </c>
    </row>
    <row r="2190" spans="7:11">
      <c r="G2190" s="61">
        <v>14.56840945263</v>
      </c>
      <c r="H2190" s="61">
        <v>4.580655841914</v>
      </c>
      <c r="J2190" s="61">
        <v>12.23760447994</v>
      </c>
      <c r="K2190" s="61">
        <v>1.8587990083679999</v>
      </c>
    </row>
    <row r="2191" spans="7:11">
      <c r="G2191" s="61">
        <v>14.568634794379999</v>
      </c>
      <c r="H2191" s="61">
        <v>4.6852191224100004</v>
      </c>
      <c r="J2191" s="61">
        <v>12.258354106080001</v>
      </c>
      <c r="K2191" s="61">
        <v>1.8249289789430001</v>
      </c>
    </row>
    <row r="2192" spans="7:11">
      <c r="G2192" s="61">
        <v>14.56865933728</v>
      </c>
      <c r="H2192" s="61">
        <v>4.7274479312970001</v>
      </c>
      <c r="J2192" s="61">
        <v>12.25842928976</v>
      </c>
      <c r="K2192" s="61">
        <v>1.8212913786889999</v>
      </c>
    </row>
    <row r="2193" spans="7:11">
      <c r="G2193" s="61">
        <v>14.56907563745</v>
      </c>
      <c r="H2193" s="61">
        <v>4.7329129048740004</v>
      </c>
      <c r="J2193" s="61">
        <v>12.258543565409999</v>
      </c>
      <c r="K2193" s="61">
        <v>1.817443732414</v>
      </c>
    </row>
    <row r="2194" spans="7:11">
      <c r="G2194" s="61">
        <v>14.56930620995</v>
      </c>
      <c r="H2194" s="61">
        <v>4.6813370196379998</v>
      </c>
      <c r="J2194" s="61">
        <v>12.25862202685</v>
      </c>
      <c r="K2194" s="61">
        <v>1.811546081825</v>
      </c>
    </row>
    <row r="2195" spans="7:11">
      <c r="G2195" s="61">
        <v>14.5696114956</v>
      </c>
      <c r="H2195" s="61">
        <v>4.7473789865729996</v>
      </c>
      <c r="J2195" s="61">
        <v>12.2587957608</v>
      </c>
      <c r="K2195" s="61">
        <v>1.804254497814</v>
      </c>
    </row>
    <row r="2196" spans="7:11">
      <c r="G2196" s="61">
        <v>14.5696513394</v>
      </c>
      <c r="H2196" s="61">
        <v>4.7477860401719996</v>
      </c>
      <c r="J2196" s="61">
        <v>12.25900082619</v>
      </c>
      <c r="K2196" s="61">
        <v>1.7849540491710001</v>
      </c>
    </row>
    <row r="2197" spans="7:11">
      <c r="G2197" s="61">
        <v>14.56996940626</v>
      </c>
      <c r="H2197" s="61">
        <v>4.6778721651959998</v>
      </c>
      <c r="J2197" s="61">
        <v>12.25901249741</v>
      </c>
      <c r="K2197" s="61">
        <v>1.7883875471770001</v>
      </c>
    </row>
    <row r="2198" spans="7:11">
      <c r="G2198" s="61">
        <v>14.570099958249999</v>
      </c>
      <c r="H2198" s="61">
        <v>4.499364180583</v>
      </c>
      <c r="J2198" s="61">
        <v>12.259014156699999</v>
      </c>
      <c r="K2198" s="61">
        <v>1.780397490413</v>
      </c>
    </row>
    <row r="2199" spans="7:11">
      <c r="G2199" s="61">
        <v>14.570292254610001</v>
      </c>
      <c r="H2199" s="61">
        <v>4.4993439385489999</v>
      </c>
      <c r="J2199" s="61">
        <v>12.259027418740001</v>
      </c>
      <c r="K2199" s="61">
        <v>1.797016201493</v>
      </c>
    </row>
    <row r="2200" spans="7:11">
      <c r="G2200" s="61">
        <v>14.570921479060001</v>
      </c>
      <c r="H2200" s="61">
        <v>4.6738280151540001</v>
      </c>
      <c r="J2200" s="61">
        <v>12.25904301628</v>
      </c>
      <c r="K2200" s="61">
        <v>1.792869175583</v>
      </c>
    </row>
    <row r="2201" spans="7:11">
      <c r="G2201" s="61">
        <v>14.571257361020001</v>
      </c>
      <c r="H2201" s="61">
        <v>4.5827700443149997</v>
      </c>
      <c r="J2201" s="61">
        <v>12.259093614439999</v>
      </c>
      <c r="K2201" s="61">
        <v>1.7751712651780001</v>
      </c>
    </row>
    <row r="2202" spans="7:11">
      <c r="G2202" s="61">
        <v>14.572190560679999</v>
      </c>
      <c r="H2202" s="61">
        <v>4.5834554970100001</v>
      </c>
      <c r="J2202" s="61">
        <v>12.25951504374</v>
      </c>
      <c r="K2202" s="61">
        <v>1.76973661527</v>
      </c>
    </row>
    <row r="2203" spans="7:11">
      <c r="G2203" s="61">
        <v>14.572446628310001</v>
      </c>
      <c r="H2203" s="61">
        <v>4.6677724015899997</v>
      </c>
      <c r="J2203" s="61">
        <v>12.25992481456</v>
      </c>
      <c r="K2203" s="61">
        <v>1.765173430765</v>
      </c>
    </row>
    <row r="2204" spans="7:11">
      <c r="G2204" s="61">
        <v>14.57313843867</v>
      </c>
      <c r="H2204" s="61">
        <v>4.6654284238069996</v>
      </c>
      <c r="J2204" s="61">
        <v>12.26065495956</v>
      </c>
      <c r="K2204" s="61">
        <v>1.7576229850939999</v>
      </c>
    </row>
    <row r="2205" spans="7:11">
      <c r="G2205" s="61">
        <v>14.573605151540001</v>
      </c>
      <c r="H2205" s="61">
        <v>4.4972123445090002</v>
      </c>
      <c r="J2205" s="61">
        <v>12.26105934041</v>
      </c>
      <c r="K2205" s="61">
        <v>1.7524720341219999</v>
      </c>
    </row>
    <row r="2206" spans="7:11">
      <c r="G2206" s="61">
        <v>14.57430424623</v>
      </c>
      <c r="H2206" s="61">
        <v>4.6606636260350003</v>
      </c>
      <c r="J2206" s="61">
        <v>12.261345336990001</v>
      </c>
      <c r="K2206" s="61">
        <v>1.7490094507480001</v>
      </c>
    </row>
    <row r="2207" spans="7:11">
      <c r="G2207" s="61">
        <v>14.57474196922</v>
      </c>
      <c r="H2207" s="61">
        <v>4.5860394905400002</v>
      </c>
      <c r="J2207" s="61">
        <v>12.26159374561</v>
      </c>
      <c r="K2207" s="61">
        <v>1.743997162166</v>
      </c>
    </row>
    <row r="2208" spans="7:11">
      <c r="G2208" s="61">
        <v>14.57519428604</v>
      </c>
      <c r="H2208" s="61">
        <v>4.6573710949610003</v>
      </c>
      <c r="J2208" s="61">
        <v>12.26177227822</v>
      </c>
      <c r="K2208" s="61">
        <v>1.739512898598</v>
      </c>
    </row>
    <row r="2209" spans="7:11">
      <c r="G2209" s="61">
        <v>14.576531305210001</v>
      </c>
      <c r="H2209" s="61">
        <v>4.6524385675669997</v>
      </c>
      <c r="J2209" s="61">
        <v>12.26191152002</v>
      </c>
      <c r="K2209" s="61">
        <v>1.735440212156</v>
      </c>
    </row>
    <row r="2210" spans="7:11">
      <c r="G2210" s="61">
        <v>14.57677408815</v>
      </c>
      <c r="H2210" s="61">
        <v>4.4953950897399997</v>
      </c>
      <c r="J2210" s="61">
        <v>12.262171132160001</v>
      </c>
      <c r="K2210" s="61">
        <v>1.72682105224</v>
      </c>
    </row>
    <row r="2211" spans="7:11">
      <c r="G2211" s="61">
        <v>14.57716399998</v>
      </c>
      <c r="H2211" s="61">
        <v>4.5889724739210003</v>
      </c>
      <c r="J2211" s="61">
        <v>12.26228067904</v>
      </c>
      <c r="K2211" s="61">
        <v>1.696667903149</v>
      </c>
    </row>
    <row r="2212" spans="7:11">
      <c r="G2212" s="61">
        <v>14.577456954300001</v>
      </c>
      <c r="H2212" s="61">
        <v>4.6488388045900004</v>
      </c>
      <c r="J2212" s="61">
        <v>12.26231598191</v>
      </c>
      <c r="K2212" s="61">
        <v>1.692953847849</v>
      </c>
    </row>
    <row r="2213" spans="7:11">
      <c r="G2213" s="61">
        <v>14.57835660944</v>
      </c>
      <c r="H2213" s="61">
        <v>4.6439265699909997</v>
      </c>
      <c r="J2213" s="61">
        <v>12.26232401369</v>
      </c>
      <c r="K2213" s="61">
        <v>1.7208123405169999</v>
      </c>
    </row>
    <row r="2214" spans="7:11">
      <c r="G2214" s="61">
        <v>14.57922644582</v>
      </c>
      <c r="H2214" s="61">
        <v>4.6385864846839997</v>
      </c>
      <c r="J2214" s="61">
        <v>12.26233170437</v>
      </c>
      <c r="K2214" s="61">
        <v>1.700174984852</v>
      </c>
    </row>
    <row r="2215" spans="7:11">
      <c r="G2215" s="61">
        <v>14.57926069002</v>
      </c>
      <c r="H2215" s="61">
        <v>4.6379199006089999</v>
      </c>
      <c r="J2215" s="61">
        <v>12.26244619961</v>
      </c>
      <c r="K2215" s="61">
        <v>1.689040342373</v>
      </c>
    </row>
    <row r="2216" spans="7:11">
      <c r="G2216" s="61">
        <v>14.579544502199999</v>
      </c>
      <c r="H2216" s="61">
        <v>4.4938202066650001</v>
      </c>
      <c r="J2216" s="61">
        <v>12.26245363254</v>
      </c>
      <c r="K2216" s="61">
        <v>1.7116342843900001</v>
      </c>
    </row>
    <row r="2217" spans="7:11">
      <c r="G2217" s="61">
        <v>14.58035494524</v>
      </c>
      <c r="H2217" s="61">
        <v>4.6318852855449997</v>
      </c>
      <c r="J2217" s="61">
        <v>12.263040510070001</v>
      </c>
      <c r="K2217" s="61">
        <v>1.678182851309</v>
      </c>
    </row>
    <row r="2218" spans="7:11">
      <c r="G2218" s="61">
        <v>14.58120489273</v>
      </c>
      <c r="H2218" s="61">
        <v>4.6273925942509999</v>
      </c>
      <c r="J2218" s="61">
        <v>12.26336061552</v>
      </c>
      <c r="K2218" s="61">
        <v>1.673747297901</v>
      </c>
    </row>
    <row r="2219" spans="7:11">
      <c r="G2219" s="61">
        <v>14.58122265884</v>
      </c>
      <c r="H2219" s="61">
        <v>4.5977499331339997</v>
      </c>
      <c r="J2219" s="61">
        <v>12.263654296209999</v>
      </c>
      <c r="K2219" s="61">
        <v>1.670219947703</v>
      </c>
    </row>
    <row r="2220" spans="7:11">
      <c r="G2220" s="61">
        <v>14.581691932369999</v>
      </c>
      <c r="H2220" s="61">
        <v>4.4924265648840001</v>
      </c>
      <c r="J2220" s="61">
        <v>12.26437140376</v>
      </c>
      <c r="K2220" s="61">
        <v>1.6616982557940001</v>
      </c>
    </row>
    <row r="2221" spans="7:11">
      <c r="G2221" s="61">
        <v>14.581691932369999</v>
      </c>
      <c r="H2221" s="61">
        <v>4.4924265648840001</v>
      </c>
      <c r="J2221" s="61">
        <v>12.26473580561</v>
      </c>
      <c r="K2221" s="61">
        <v>1.657332972207</v>
      </c>
    </row>
    <row r="2222" spans="7:11">
      <c r="G2222" s="61">
        <v>14.582127257530001</v>
      </c>
      <c r="H2222" s="61">
        <v>4.6210559866420002</v>
      </c>
      <c r="J2222" s="61">
        <v>12.26476002055</v>
      </c>
      <c r="K2222" s="61">
        <v>1.583969426351</v>
      </c>
    </row>
    <row r="2223" spans="7:11">
      <c r="G2223" s="61">
        <v>14.582214998890001</v>
      </c>
      <c r="H2223" s="61">
        <v>4.6011029884559997</v>
      </c>
      <c r="J2223" s="61">
        <v>12.264937452150001</v>
      </c>
      <c r="K2223" s="61">
        <v>1.65355911057</v>
      </c>
    </row>
    <row r="2224" spans="7:11">
      <c r="G2224" s="61">
        <v>14.58262464655</v>
      </c>
      <c r="H2224" s="61">
        <v>4.6166828106360001</v>
      </c>
      <c r="J2224" s="61">
        <v>12.2650357573</v>
      </c>
      <c r="K2224" s="61">
        <v>1.6234307955339999</v>
      </c>
    </row>
    <row r="2225" spans="7:11">
      <c r="G2225" s="61">
        <v>14.58266549196</v>
      </c>
      <c r="H2225" s="61">
        <v>4.6166828807079998</v>
      </c>
      <c r="J2225" s="61">
        <v>12.26531172264</v>
      </c>
      <c r="K2225" s="61">
        <v>1.6469010458160001</v>
      </c>
    </row>
    <row r="2226" spans="7:11">
      <c r="G2226" s="61">
        <v>14.58282377734</v>
      </c>
      <c r="H2226" s="61">
        <v>4.6054779269869996</v>
      </c>
      <c r="J2226" s="61">
        <v>12.26537560569</v>
      </c>
      <c r="K2226" s="61">
        <v>1.6283161839110001</v>
      </c>
    </row>
    <row r="2227" spans="7:11">
      <c r="G2227" s="61">
        <v>14.5829002292</v>
      </c>
      <c r="H2227" s="61">
        <v>4.6108778153990002</v>
      </c>
      <c r="J2227" s="61">
        <v>12.26550444828</v>
      </c>
      <c r="K2227" s="61">
        <v>1.638034654311</v>
      </c>
    </row>
    <row r="2228" spans="7:11">
      <c r="G2228" s="61">
        <v>14.584127399850001</v>
      </c>
      <c r="H2228" s="61">
        <v>4.4908815301900002</v>
      </c>
      <c r="J2228" s="61">
        <v>12.26878299112</v>
      </c>
      <c r="K2228" s="61">
        <v>1.546916370593</v>
      </c>
    </row>
    <row r="2229" spans="7:11">
      <c r="G2229" s="61">
        <v>14.585074447369999</v>
      </c>
      <c r="H2229" s="61">
        <v>4.489673634551</v>
      </c>
      <c r="J2229" s="61">
        <v>12.27357338358</v>
      </c>
      <c r="K2229" s="61">
        <v>1.8783346275449999</v>
      </c>
    </row>
    <row r="2230" spans="7:11">
      <c r="G2230" s="61">
        <v>14.588467432730001</v>
      </c>
      <c r="H2230" s="61">
        <v>4.4862813728799997</v>
      </c>
      <c r="J2230" s="61">
        <v>12.27365494304</v>
      </c>
      <c r="K2230" s="61">
        <v>1.873375325144</v>
      </c>
    </row>
    <row r="2231" spans="7:11">
      <c r="G2231" s="61">
        <v>14.591015938310001</v>
      </c>
      <c r="H2231" s="61">
        <v>4.4810404164459996</v>
      </c>
      <c r="J2231" s="61">
        <v>12.273725019780001</v>
      </c>
      <c r="K2231" s="61">
        <v>1.884587460159</v>
      </c>
    </row>
    <row r="2232" spans="7:11">
      <c r="G2232" s="61">
        <v>14.59226261071</v>
      </c>
      <c r="H2232" s="61">
        <v>4.4755781859799999</v>
      </c>
      <c r="J2232" s="61">
        <v>12.273747245619999</v>
      </c>
      <c r="K2232" s="61">
        <v>1.8677627770559999</v>
      </c>
    </row>
    <row r="2233" spans="7:11">
      <c r="G2233" s="61">
        <v>14.59296769422</v>
      </c>
      <c r="H2233" s="61">
        <v>4.4693657540230003</v>
      </c>
      <c r="J2233" s="61">
        <v>12.27386190116</v>
      </c>
      <c r="K2233" s="61">
        <v>1.8607910361310001</v>
      </c>
    </row>
    <row r="2234" spans="7:11">
      <c r="G2234" s="61">
        <v>14.59408163768</v>
      </c>
      <c r="H2234" s="61">
        <v>4.4592994876749996</v>
      </c>
      <c r="J2234" s="61">
        <v>12.27404972619</v>
      </c>
      <c r="K2234" s="61">
        <v>1.888787025099</v>
      </c>
    </row>
    <row r="2235" spans="7:11">
      <c r="G2235" s="61">
        <v>14.59409605257</v>
      </c>
      <c r="H2235" s="61">
        <v>4.460833804999</v>
      </c>
      <c r="J2235" s="61">
        <v>12.27466056814</v>
      </c>
      <c r="K2235" s="61">
        <v>1.8929983149830001</v>
      </c>
    </row>
    <row r="2236" spans="7:11">
      <c r="G2236" s="61">
        <v>14.59491347372</v>
      </c>
      <c r="H2236" s="61">
        <v>4.4180373307599998</v>
      </c>
      <c r="J2236" s="61">
        <v>12.27530023972</v>
      </c>
      <c r="K2236" s="61">
        <v>1.8964753507159999</v>
      </c>
    </row>
    <row r="2237" spans="7:11">
      <c r="G2237" s="61">
        <v>14.595111964819999</v>
      </c>
      <c r="H2237" s="61">
        <v>4.4543316055169999</v>
      </c>
      <c r="J2237" s="61">
        <v>12.275793108889999</v>
      </c>
      <c r="K2237" s="61">
        <v>1.9768755958499999</v>
      </c>
    </row>
    <row r="2238" spans="7:11">
      <c r="G2238" s="61">
        <v>14.59517173529</v>
      </c>
      <c r="H2238" s="61">
        <v>4.4207221600209996</v>
      </c>
      <c r="J2238" s="61">
        <v>12.27586145767</v>
      </c>
      <c r="K2238" s="61">
        <v>1.9711471003429999</v>
      </c>
    </row>
    <row r="2239" spans="7:11">
      <c r="G2239" s="61">
        <v>14.595584498839999</v>
      </c>
      <c r="H2239" s="61">
        <v>4.4245406872239998</v>
      </c>
      <c r="J2239" s="61">
        <v>12.276071180040001</v>
      </c>
      <c r="K2239" s="61">
        <v>1.983991234209</v>
      </c>
    </row>
    <row r="2240" spans="7:11">
      <c r="G2240" s="61">
        <v>14.595757287690001</v>
      </c>
      <c r="H2240" s="61">
        <v>4.4498602647579997</v>
      </c>
      <c r="J2240" s="61">
        <v>12.27620382357</v>
      </c>
      <c r="K2240" s="61">
        <v>1.963476902824</v>
      </c>
    </row>
    <row r="2241" spans="7:11">
      <c r="G2241" s="61">
        <v>14.595803088709999</v>
      </c>
      <c r="H2241" s="61">
        <v>4.4252375227109999</v>
      </c>
      <c r="J2241" s="61">
        <v>12.276531078770001</v>
      </c>
      <c r="K2241" s="61">
        <v>1.902246924558</v>
      </c>
    </row>
    <row r="2242" spans="7:11">
      <c r="G2242" s="61">
        <v>14.596176523940001</v>
      </c>
      <c r="H2242" s="61">
        <v>4.4460505396209999</v>
      </c>
      <c r="J2242" s="61">
        <v>12.276648688390001</v>
      </c>
      <c r="K2242" s="61">
        <v>1.9892477088310001</v>
      </c>
    </row>
    <row r="2243" spans="7:11">
      <c r="G2243" s="61">
        <v>14.596270119230001</v>
      </c>
      <c r="H2243" s="61">
        <v>4.4315656136949997</v>
      </c>
      <c r="J2243" s="61">
        <v>12.27666900689</v>
      </c>
      <c r="K2243" s="61">
        <v>1.9892477436889999</v>
      </c>
    </row>
    <row r="2244" spans="7:11">
      <c r="G2244" s="61">
        <v>14.596444307060001</v>
      </c>
      <c r="H2244" s="61">
        <v>4.4426688925660001</v>
      </c>
      <c r="J2244" s="61">
        <v>12.276789504970001</v>
      </c>
      <c r="K2244" s="61">
        <v>1.956509350573</v>
      </c>
    </row>
    <row r="2245" spans="7:11">
      <c r="G2245" s="61">
        <v>14.596502632190001</v>
      </c>
      <c r="H2245" s="61">
        <v>4.4339969999019999</v>
      </c>
      <c r="J2245" s="61">
        <v>12.277200236480001</v>
      </c>
      <c r="K2245" s="61">
        <v>1.9528427962799999</v>
      </c>
    </row>
    <row r="2246" spans="7:11">
      <c r="G2246" s="61">
        <v>14.59650939356</v>
      </c>
      <c r="H2246" s="61">
        <v>4.4364044858889997</v>
      </c>
      <c r="J2246" s="61">
        <v>12.2773179016</v>
      </c>
      <c r="K2246" s="61">
        <v>1.9057070615880001</v>
      </c>
    </row>
    <row r="2247" spans="7:11">
      <c r="G2247" s="61">
        <v>14.6041958236</v>
      </c>
      <c r="H2247" s="61">
        <v>4.3201422544929997</v>
      </c>
      <c r="J2247" s="61">
        <v>12.27734114527</v>
      </c>
      <c r="K2247" s="61">
        <v>1.993462703069</v>
      </c>
    </row>
    <row r="2248" spans="7:11">
      <c r="G2248" s="61">
        <v>14.60448561209</v>
      </c>
      <c r="H2248" s="61">
        <v>4.3159272222220002</v>
      </c>
      <c r="J2248" s="61">
        <v>12.27773762038</v>
      </c>
      <c r="K2248" s="61">
        <v>2.063241737472</v>
      </c>
    </row>
    <row r="2249" spans="7:11">
      <c r="G2249" s="61">
        <v>14.60492832259</v>
      </c>
      <c r="H2249" s="61">
        <v>4.3114503761670004</v>
      </c>
      <c r="J2249" s="61">
        <v>12.2777449882</v>
      </c>
      <c r="K2249" s="61">
        <v>2.0705351782719998</v>
      </c>
    </row>
    <row r="2250" spans="7:11">
      <c r="G2250" s="61">
        <v>14.605593546710001</v>
      </c>
      <c r="H2250" s="61">
        <v>4.3056263048119998</v>
      </c>
      <c r="J2250" s="61">
        <v>12.277782832470001</v>
      </c>
      <c r="K2250" s="61">
        <v>1.996050094493</v>
      </c>
    </row>
    <row r="2251" spans="7:11">
      <c r="G2251" s="61">
        <v>14.60607898642</v>
      </c>
      <c r="H2251" s="61">
        <v>4.3016295307599997</v>
      </c>
      <c r="J2251" s="61">
        <v>12.277812277500001</v>
      </c>
      <c r="K2251" s="61">
        <v>1.947996207653</v>
      </c>
    </row>
    <row r="2252" spans="7:11">
      <c r="G2252" s="61">
        <v>14.606666335830001</v>
      </c>
      <c r="H2252" s="61">
        <v>4.2970265557470002</v>
      </c>
      <c r="J2252" s="61">
        <v>12.278089062539999</v>
      </c>
      <c r="K2252" s="61">
        <v>2.07496936127</v>
      </c>
    </row>
    <row r="2253" spans="7:11">
      <c r="G2253" s="61">
        <v>14.607287039619999</v>
      </c>
      <c r="H2253" s="61">
        <v>4.2939015511929997</v>
      </c>
      <c r="J2253" s="61">
        <v>12.278169498540001</v>
      </c>
      <c r="K2253" s="61">
        <v>1.909751868764</v>
      </c>
    </row>
    <row r="2254" spans="7:11">
      <c r="G2254" s="61">
        <v>14.607495059890001</v>
      </c>
      <c r="H2254" s="61">
        <v>4.2899255177839999</v>
      </c>
      <c r="J2254" s="61">
        <v>12.27823602218</v>
      </c>
      <c r="K2254" s="61">
        <v>2.0561689162999999</v>
      </c>
    </row>
    <row r="2255" spans="7:11">
      <c r="G2255" s="61">
        <v>14.60785898961</v>
      </c>
      <c r="H2255" s="61">
        <v>4.2854686920449998</v>
      </c>
      <c r="J2255" s="61">
        <v>12.278527630639999</v>
      </c>
      <c r="K2255" s="61">
        <v>1.941915666448</v>
      </c>
    </row>
    <row r="2256" spans="7:11">
      <c r="G2256" s="61">
        <v>14.60811121791</v>
      </c>
      <c r="H2256" s="61">
        <v>4.2830260546690004</v>
      </c>
      <c r="J2256" s="61">
        <v>12.278625388329999</v>
      </c>
      <c r="K2256" s="61">
        <v>2.0520948141300002</v>
      </c>
    </row>
    <row r="2257" spans="7:11">
      <c r="G2257" s="61">
        <v>14.608220602379999</v>
      </c>
      <c r="H2257" s="61">
        <v>4.2787335482730002</v>
      </c>
      <c r="J2257" s="61">
        <v>12.27871261232</v>
      </c>
      <c r="K2257" s="61">
        <v>2.0008884476439999</v>
      </c>
    </row>
    <row r="2258" spans="7:11">
      <c r="G2258" s="61">
        <v>14.60826459396</v>
      </c>
      <c r="H2258" s="61">
        <v>4.2784173199710001</v>
      </c>
      <c r="J2258" s="61">
        <v>12.27876761505</v>
      </c>
      <c r="K2258" s="61">
        <v>2.0789029205289999</v>
      </c>
    </row>
    <row r="2259" spans="7:11">
      <c r="G2259" s="61">
        <v>14.60826581265</v>
      </c>
      <c r="H2259" s="61">
        <v>4.2764562386740002</v>
      </c>
      <c r="J2259" s="61">
        <v>12.27879250544</v>
      </c>
      <c r="K2259" s="61">
        <v>1.9132461163200001</v>
      </c>
    </row>
    <row r="2260" spans="7:11">
      <c r="G2260" s="61">
        <v>14.60834336267</v>
      </c>
      <c r="H2260" s="61">
        <v>4.2736277122670003</v>
      </c>
      <c r="J2260" s="61">
        <v>12.27897935473</v>
      </c>
      <c r="K2260" s="61">
        <v>1.9370067039650001</v>
      </c>
    </row>
    <row r="2261" spans="7:11">
      <c r="G2261" s="61">
        <v>14.608410994770001</v>
      </c>
      <c r="H2261" s="61">
        <v>4.2712450065430003</v>
      </c>
      <c r="J2261" s="61">
        <v>12.279044315969999</v>
      </c>
      <c r="K2261" s="61">
        <v>2.0482793266189998</v>
      </c>
    </row>
    <row r="2262" spans="7:11">
      <c r="G2262" s="61">
        <v>14.60867478137</v>
      </c>
      <c r="H2262" s="61">
        <v>4.2660207695960004</v>
      </c>
      <c r="J2262" s="61">
        <v>12.279218707909999</v>
      </c>
      <c r="K2262" s="61">
        <v>1.916813339425</v>
      </c>
    </row>
    <row r="2263" spans="7:11">
      <c r="G2263" s="61">
        <v>14.608693125429999</v>
      </c>
      <c r="H2263" s="61">
        <v>4.2646066439519998</v>
      </c>
      <c r="J2263" s="61">
        <v>12.27930043836</v>
      </c>
      <c r="K2263" s="61">
        <v>1.932257677525</v>
      </c>
    </row>
    <row r="2264" spans="7:11">
      <c r="G2264" s="61">
        <v>14.609104256709999</v>
      </c>
      <c r="H2264" s="61">
        <v>4.2604062537390002</v>
      </c>
      <c r="J2264" s="61">
        <v>12.279507624500001</v>
      </c>
      <c r="K2264" s="61">
        <v>1.921121931077</v>
      </c>
    </row>
    <row r="2265" spans="7:11">
      <c r="G2265" s="61">
        <v>14.60991218317</v>
      </c>
      <c r="H2265" s="61">
        <v>4.2540760575760004</v>
      </c>
      <c r="J2265" s="61">
        <v>12.279542006050001</v>
      </c>
      <c r="K2265" s="61">
        <v>1.927298649628</v>
      </c>
    </row>
    <row r="2266" spans="7:11">
      <c r="G2266" s="61">
        <v>14.610495241740001</v>
      </c>
      <c r="H2266" s="61">
        <v>4.250368772671</v>
      </c>
      <c r="J2266" s="61">
        <v>12.279656356989999</v>
      </c>
      <c r="K2266" s="61">
        <v>2.0434327379920001</v>
      </c>
    </row>
    <row r="2267" spans="7:11">
      <c r="G2267" s="61">
        <v>14.610513584930001</v>
      </c>
      <c r="H2267" s="61">
        <v>4.2488398787359998</v>
      </c>
      <c r="J2267" s="61">
        <v>12.27981413583</v>
      </c>
      <c r="K2267" s="61">
        <v>2.1585963078639998</v>
      </c>
    </row>
    <row r="2268" spans="7:11">
      <c r="G2268" s="61">
        <v>14.611430497080001</v>
      </c>
      <c r="H2268" s="61">
        <v>4.2447007023849999</v>
      </c>
      <c r="J2268" s="61">
        <v>12.279891469240001</v>
      </c>
      <c r="K2268" s="61">
        <v>2.0073505835569998</v>
      </c>
    </row>
    <row r="2269" spans="7:11">
      <c r="G2269" s="61">
        <v>14.611446013029999</v>
      </c>
      <c r="H2269" s="61">
        <v>4.2447007290030001</v>
      </c>
      <c r="J2269" s="61">
        <v>12.27991485625</v>
      </c>
      <c r="K2269" s="61">
        <v>2.1537581143210001</v>
      </c>
    </row>
    <row r="2270" spans="7:11">
      <c r="G2270" s="61">
        <v>14.612050708510001</v>
      </c>
      <c r="H2270" s="61">
        <v>4.24086726095</v>
      </c>
      <c r="J2270" s="61">
        <v>12.27991879939</v>
      </c>
      <c r="K2270" s="61">
        <v>2.1645398314389999</v>
      </c>
    </row>
    <row r="2271" spans="7:11">
      <c r="G2271" s="61">
        <v>14.61212114211</v>
      </c>
      <c r="H2271" s="61">
        <v>4.2409088025150004</v>
      </c>
      <c r="J2271" s="61">
        <v>12.280014119820001</v>
      </c>
      <c r="K2271" s="61">
        <v>2.0846238185339998</v>
      </c>
    </row>
    <row r="2272" spans="7:11">
      <c r="G2272" s="61">
        <v>14.61647307354</v>
      </c>
      <c r="H2272" s="61">
        <v>4.146057675202</v>
      </c>
      <c r="J2272" s="61">
        <v>12.280371710120001</v>
      </c>
      <c r="K2272" s="61">
        <v>2.0373521967869999</v>
      </c>
    </row>
    <row r="2273" spans="7:11">
      <c r="G2273" s="61">
        <v>14.617515963220001</v>
      </c>
      <c r="H2273" s="61">
        <v>4.1420004606690002</v>
      </c>
      <c r="J2273" s="61">
        <v>12.28041394559</v>
      </c>
      <c r="K2273" s="61">
        <v>2.1477812798190001</v>
      </c>
    </row>
    <row r="2274" spans="7:11">
      <c r="G2274" s="61">
        <v>14.61825016821</v>
      </c>
      <c r="H2274" s="61">
        <v>4.1396601636190002</v>
      </c>
      <c r="J2274" s="61">
        <v>12.280625233769999</v>
      </c>
      <c r="K2274" s="61">
        <v>2.0115888108519999</v>
      </c>
    </row>
    <row r="2275" spans="7:11">
      <c r="G2275" s="61">
        <v>14.618928275469999</v>
      </c>
      <c r="H2275" s="61">
        <v>4.1363543394409996</v>
      </c>
      <c r="J2275" s="61">
        <v>12.28065735539</v>
      </c>
      <c r="K2275" s="61">
        <v>2.1700317730649998</v>
      </c>
    </row>
    <row r="2276" spans="7:11">
      <c r="G2276" s="61">
        <v>14.61974747887</v>
      </c>
      <c r="H2276" s="61">
        <v>4.133023353375</v>
      </c>
      <c r="J2276" s="61">
        <v>12.280807265809999</v>
      </c>
      <c r="K2276" s="61">
        <v>2.143527226547</v>
      </c>
    </row>
    <row r="2277" spans="7:11">
      <c r="G2277" s="61">
        <v>14.62060953231</v>
      </c>
      <c r="H2277" s="61">
        <v>4.1284200303210001</v>
      </c>
      <c r="J2277" s="61">
        <v>12.28083571809</v>
      </c>
      <c r="K2277" s="61">
        <v>2.0320566618789999</v>
      </c>
    </row>
    <row r="2278" spans="7:11">
      <c r="G2278" s="61">
        <v>14.620921592789999</v>
      </c>
      <c r="H2278" s="61">
        <v>4.0983712284529998</v>
      </c>
      <c r="J2278" s="61">
        <v>12.28117253688</v>
      </c>
      <c r="K2278" s="61">
        <v>2.0267112038909998</v>
      </c>
    </row>
    <row r="2279" spans="7:11">
      <c r="G2279" s="61">
        <v>14.620954191999999</v>
      </c>
      <c r="H2279" s="61">
        <v>4.1234081561069997</v>
      </c>
      <c r="J2279" s="61">
        <v>12.28120593165</v>
      </c>
      <c r="K2279" s="61">
        <v>2.0159361935939999</v>
      </c>
    </row>
    <row r="2280" spans="7:11">
      <c r="G2280" s="61">
        <v>14.62096365541</v>
      </c>
      <c r="H2280" s="61">
        <v>4.1021661849060003</v>
      </c>
      <c r="J2280" s="61">
        <v>12.281313555820001</v>
      </c>
      <c r="K2280" s="61">
        <v>2.1385596729260001</v>
      </c>
    </row>
    <row r="2281" spans="7:11">
      <c r="G2281" s="61">
        <v>14.62115645684</v>
      </c>
      <c r="H2281" s="61">
        <v>4.1061106450629996</v>
      </c>
      <c r="J2281" s="61">
        <v>12.2813787053</v>
      </c>
      <c r="K2281" s="61">
        <v>2.020346923205</v>
      </c>
    </row>
    <row r="2282" spans="7:11">
      <c r="G2282" s="61">
        <v>14.621179209279999</v>
      </c>
      <c r="H2282" s="61">
        <v>4.0953299821010001</v>
      </c>
      <c r="J2282" s="61">
        <v>12.28159497491</v>
      </c>
      <c r="K2282" s="61">
        <v>2.0916429266069998</v>
      </c>
    </row>
    <row r="2283" spans="7:11">
      <c r="G2283" s="61">
        <v>14.621449146810001</v>
      </c>
      <c r="H2283" s="61">
        <v>4.109567097397</v>
      </c>
      <c r="J2283" s="61">
        <v>12.281821240519999</v>
      </c>
      <c r="K2283" s="61">
        <v>2.176083895189</v>
      </c>
    </row>
    <row r="2284" spans="7:11">
      <c r="G2284" s="61">
        <v>14.62145941931</v>
      </c>
      <c r="H2284" s="61">
        <v>4.1231768347060003</v>
      </c>
      <c r="J2284" s="61">
        <v>12.281850989420001</v>
      </c>
      <c r="K2284" s="61">
        <v>2.2469219064630002</v>
      </c>
    </row>
    <row r="2285" spans="7:11">
      <c r="G2285" s="61">
        <v>14.62150122347</v>
      </c>
      <c r="H2285" s="61">
        <v>4.1174945223249999</v>
      </c>
      <c r="J2285" s="61">
        <v>12.28196776203</v>
      </c>
      <c r="K2285" s="61">
        <v>2.2544699529469998</v>
      </c>
    </row>
    <row r="2286" spans="7:11">
      <c r="G2286" s="61">
        <v>14.62152947541</v>
      </c>
      <c r="H2286" s="61">
        <v>4.1132186683430003</v>
      </c>
      <c r="J2286" s="61">
        <v>12.28197841796</v>
      </c>
      <c r="K2286" s="61">
        <v>2.1320151329020001</v>
      </c>
    </row>
    <row r="2287" spans="7:11">
      <c r="G2287" s="61">
        <v>14.621678266769999</v>
      </c>
      <c r="H2287" s="61">
        <v>4.1188124230219998</v>
      </c>
      <c r="J2287" s="61">
        <v>12.28235031492</v>
      </c>
      <c r="K2287" s="61">
        <v>2.2393881824949999</v>
      </c>
    </row>
    <row r="2288" spans="7:11">
      <c r="G2288" s="61">
        <v>14.622355616549999</v>
      </c>
      <c r="H2288" s="61">
        <v>4.0862423745990002</v>
      </c>
      <c r="J2288" s="61">
        <v>12.282436822119999</v>
      </c>
      <c r="K2288" s="61">
        <v>2.1274927753789998</v>
      </c>
    </row>
    <row r="2289" spans="7:11">
      <c r="G2289" s="61">
        <v>14.623564460580001</v>
      </c>
      <c r="H2289" s="61">
        <v>4.0806479511580003</v>
      </c>
      <c r="J2289" s="61">
        <v>12.282505273430001</v>
      </c>
      <c r="K2289" s="61">
        <v>2.2586805857960002</v>
      </c>
    </row>
    <row r="2290" spans="7:11">
      <c r="G2290" s="61">
        <v>14.62404036471</v>
      </c>
      <c r="H2290" s="61">
        <v>4.0759469930109997</v>
      </c>
      <c r="J2290" s="61">
        <v>12.2825584053</v>
      </c>
      <c r="K2290" s="61">
        <v>2.0962557436920002</v>
      </c>
    </row>
    <row r="2291" spans="7:11">
      <c r="G2291" s="61">
        <v>14.62551812067</v>
      </c>
      <c r="H2291" s="61">
        <v>4.0637737174930004</v>
      </c>
      <c r="J2291" s="61">
        <v>12.282768895389999</v>
      </c>
      <c r="K2291" s="61">
        <v>2.123516954791</v>
      </c>
    </row>
    <row r="2292" spans="7:11">
      <c r="G2292" s="61">
        <v>14.626197214479999</v>
      </c>
      <c r="H2292" s="61">
        <v>4.0670118833520004</v>
      </c>
      <c r="J2292" s="61">
        <v>12.28279786783</v>
      </c>
      <c r="K2292" s="61">
        <v>2.2351761092019999</v>
      </c>
    </row>
    <row r="2293" spans="7:11">
      <c r="G2293" s="61">
        <v>14.632840835950001</v>
      </c>
      <c r="H2293" s="61">
        <v>3.965394057898</v>
      </c>
      <c r="J2293" s="61">
        <v>12.283047632580001</v>
      </c>
      <c r="K2293" s="61">
        <v>2.1195410427020001</v>
      </c>
    </row>
    <row r="2294" spans="7:11">
      <c r="G2294" s="61">
        <v>14.63355799512</v>
      </c>
      <c r="H2294" s="61">
        <v>3.961388171296</v>
      </c>
      <c r="J2294" s="61">
        <v>12.28306561232</v>
      </c>
      <c r="K2294" s="61">
        <v>2.0999186920700001</v>
      </c>
    </row>
    <row r="2295" spans="7:11">
      <c r="G2295" s="61">
        <v>14.6340432379</v>
      </c>
      <c r="H2295" s="61">
        <v>3.9577713170190001</v>
      </c>
      <c r="J2295" s="61">
        <v>12.283279391340001</v>
      </c>
      <c r="K2295" s="61">
        <v>2.1151784565190002</v>
      </c>
    </row>
    <row r="2296" spans="7:11">
      <c r="G2296" s="61">
        <v>14.63407489471</v>
      </c>
      <c r="H2296" s="61">
        <v>3.930127525834</v>
      </c>
      <c r="J2296" s="61">
        <v>12.283326569250001</v>
      </c>
      <c r="K2296" s="61">
        <v>2.104042435567</v>
      </c>
    </row>
    <row r="2297" spans="7:11">
      <c r="G2297" s="61">
        <v>14.63407684417</v>
      </c>
      <c r="H2297" s="61">
        <v>3.9353233406469998</v>
      </c>
      <c r="J2297" s="61">
        <v>12.283355988</v>
      </c>
      <c r="K2297" s="61">
        <v>2.183102924161</v>
      </c>
    </row>
    <row r="2298" spans="7:11">
      <c r="G2298" s="61">
        <v>14.634262047889999</v>
      </c>
      <c r="H2298" s="61">
        <v>3.9333418323879998</v>
      </c>
      <c r="J2298" s="61">
        <v>12.28340990886</v>
      </c>
      <c r="K2298" s="61">
        <v>2.2303295205749998</v>
      </c>
    </row>
    <row r="2299" spans="7:11">
      <c r="G2299" s="61">
        <v>14.63437539699</v>
      </c>
      <c r="H2299" s="61">
        <v>3.9524873788089998</v>
      </c>
      <c r="J2299" s="61">
        <v>12.283414286879999</v>
      </c>
      <c r="K2299" s="61">
        <v>2.1102192456190001</v>
      </c>
    </row>
    <row r="2300" spans="7:11">
      <c r="G2300" s="61">
        <v>14.63441596905</v>
      </c>
      <c r="H2300" s="61">
        <v>3.9248222823510002</v>
      </c>
      <c r="J2300" s="61">
        <v>12.28371796659</v>
      </c>
      <c r="K2300" s="61">
        <v>2.265487004248</v>
      </c>
    </row>
    <row r="2301" spans="7:11">
      <c r="G2301" s="61">
        <v>14.634470144670001</v>
      </c>
      <c r="H2301" s="61">
        <v>3.9395639507540001</v>
      </c>
      <c r="J2301" s="61">
        <v>12.283980866809999</v>
      </c>
      <c r="K2301" s="61">
        <v>2.3407395944120002</v>
      </c>
    </row>
    <row r="2302" spans="7:11">
      <c r="G2302" s="61">
        <v>14.63474849492</v>
      </c>
      <c r="H2302" s="61">
        <v>3.9242408637840001</v>
      </c>
      <c r="J2302" s="61">
        <v>12.28407984607</v>
      </c>
      <c r="K2302" s="61">
        <v>2.3363579142119999</v>
      </c>
    </row>
    <row r="2303" spans="7:11">
      <c r="G2303" s="61">
        <v>14.6347619052</v>
      </c>
      <c r="H2303" s="61">
        <v>3.9497633734569999</v>
      </c>
      <c r="J2303" s="61">
        <v>12.284125261990001</v>
      </c>
      <c r="K2303" s="61">
        <v>2.2242489793710001</v>
      </c>
    </row>
    <row r="2304" spans="7:11">
      <c r="G2304" s="61">
        <v>14.634797277040001</v>
      </c>
      <c r="H2304" s="61">
        <v>3.9438996543410001</v>
      </c>
      <c r="J2304" s="61">
        <v>12.284182246689999</v>
      </c>
      <c r="K2304" s="61">
        <v>2.34652495961</v>
      </c>
    </row>
    <row r="2305" spans="7:11">
      <c r="G2305" s="61">
        <v>14.63484458059</v>
      </c>
      <c r="H2305" s="61">
        <v>3.9213506923049999</v>
      </c>
      <c r="J2305" s="61">
        <v>12.28430098176</v>
      </c>
      <c r="K2305" s="61">
        <v>2.1877157096170001</v>
      </c>
    </row>
    <row r="2306" spans="7:11">
      <c r="G2306" s="61">
        <v>14.635812304650001</v>
      </c>
      <c r="H2306" s="61">
        <v>3.915468466558</v>
      </c>
      <c r="J2306" s="61">
        <v>12.28433457101</v>
      </c>
      <c r="K2306" s="61">
        <v>2.332673158665</v>
      </c>
    </row>
    <row r="2307" spans="7:11">
      <c r="G2307" s="61">
        <v>14.636501135670001</v>
      </c>
      <c r="H2307" s="61">
        <v>3.9115130545699999</v>
      </c>
      <c r="J2307" s="61">
        <v>12.284576986079999</v>
      </c>
      <c r="K2307" s="61">
        <v>2.2193400168880002</v>
      </c>
    </row>
    <row r="2308" spans="7:11">
      <c r="G2308" s="61">
        <v>14.6373114042</v>
      </c>
      <c r="H2308" s="61">
        <v>3.9073223069159999</v>
      </c>
      <c r="J2308" s="61">
        <v>12.28464556802</v>
      </c>
      <c r="K2308" s="61">
        <v>2.3500515235939998</v>
      </c>
    </row>
    <row r="2309" spans="7:11">
      <c r="G2309" s="61">
        <v>14.6382393806</v>
      </c>
      <c r="H2309" s="61">
        <v>3.9025264269569999</v>
      </c>
      <c r="J2309" s="61">
        <v>12.28480864108</v>
      </c>
      <c r="K2309" s="61">
        <v>2.328608640243</v>
      </c>
    </row>
    <row r="2310" spans="7:11">
      <c r="G2310" s="61">
        <v>14.63931711583</v>
      </c>
      <c r="H2310" s="61">
        <v>3.8959678185289999</v>
      </c>
      <c r="J2310" s="61">
        <v>12.28481647722</v>
      </c>
      <c r="K2310" s="61">
        <v>2.1913786722139998</v>
      </c>
    </row>
    <row r="2311" spans="7:11">
      <c r="G2311" s="61">
        <v>14.64000670057</v>
      </c>
      <c r="H2311" s="61">
        <v>3.8914168235190001</v>
      </c>
      <c r="J2311" s="61">
        <v>12.28489171206</v>
      </c>
      <c r="K2311" s="61">
        <v>2.2149775730410002</v>
      </c>
    </row>
    <row r="2312" spans="7:11">
      <c r="G2312" s="61">
        <v>14.64738366469</v>
      </c>
      <c r="H2312" s="61">
        <v>3.7781642772750001</v>
      </c>
      <c r="J2312" s="61">
        <v>12.28509585554</v>
      </c>
      <c r="K2312" s="61">
        <v>2.271395277596</v>
      </c>
    </row>
    <row r="2313" spans="7:11">
      <c r="G2313" s="61">
        <v>14.647492214490001</v>
      </c>
      <c r="H2313" s="61">
        <v>3.770641912346</v>
      </c>
      <c r="J2313" s="61">
        <v>12.28510260446</v>
      </c>
      <c r="K2313" s="61">
        <v>2.1955024588919998</v>
      </c>
    </row>
    <row r="2314" spans="7:11">
      <c r="G2314" s="61">
        <v>14.64755856877</v>
      </c>
      <c r="H2314" s="61">
        <v>3.788246711797</v>
      </c>
      <c r="J2314" s="61">
        <v>12.28511711318</v>
      </c>
      <c r="K2314" s="61">
        <v>2.21100156945</v>
      </c>
    </row>
    <row r="2315" spans="7:11">
      <c r="G2315" s="61">
        <v>14.647669320229999</v>
      </c>
      <c r="H2315" s="61">
        <v>3.7667917449270001</v>
      </c>
      <c r="J2315" s="61">
        <v>12.28524219979</v>
      </c>
      <c r="K2315" s="61">
        <v>2.2066388002649999</v>
      </c>
    </row>
    <row r="2316" spans="7:11">
      <c r="G2316" s="61">
        <v>14.648242933620001</v>
      </c>
      <c r="H2316" s="61">
        <v>3.7605535537089998</v>
      </c>
      <c r="J2316" s="61">
        <v>12.285281090390001</v>
      </c>
      <c r="K2316" s="61">
        <v>2.2016794246629998</v>
      </c>
    </row>
    <row r="2317" spans="7:11">
      <c r="G2317" s="61">
        <v>14.648725710240001</v>
      </c>
      <c r="H2317" s="61">
        <v>3.756183732292</v>
      </c>
      <c r="J2317" s="61">
        <v>12.28542122829</v>
      </c>
      <c r="K2317" s="61">
        <v>2.354493520903</v>
      </c>
    </row>
    <row r="2318" spans="7:11">
      <c r="G2318" s="61">
        <v>14.648809519869999</v>
      </c>
      <c r="H2318" s="61">
        <v>3.7554118952820001</v>
      </c>
      <c r="J2318" s="61">
        <v>12.285796732150001</v>
      </c>
      <c r="K2318" s="61">
        <v>2.3207960925190001</v>
      </c>
    </row>
    <row r="2319" spans="7:11">
      <c r="G2319" s="61">
        <v>14.64924613724</v>
      </c>
      <c r="H2319" s="61">
        <v>3.7517667444530001</v>
      </c>
      <c r="J2319" s="61">
        <v>12.28592426911</v>
      </c>
      <c r="K2319" s="61">
        <v>2.2750779218699999</v>
      </c>
    </row>
    <row r="2320" spans="7:11">
      <c r="G2320" s="61">
        <v>14.64995904747</v>
      </c>
      <c r="H2320" s="61">
        <v>3.7457759078390001</v>
      </c>
      <c r="J2320" s="61">
        <v>12.28595307006</v>
      </c>
      <c r="K2320" s="61">
        <v>2.4262310299880001</v>
      </c>
    </row>
    <row r="2321" spans="7:11">
      <c r="G2321" s="61">
        <v>14.650423441179999</v>
      </c>
      <c r="H2321" s="61">
        <v>3.7419419185380001</v>
      </c>
      <c r="J2321" s="61">
        <v>12.28596651358</v>
      </c>
      <c r="K2321" s="61">
        <v>2.4325766717200001</v>
      </c>
    </row>
    <row r="2322" spans="7:11">
      <c r="G2322" s="61">
        <v>14.6508099419</v>
      </c>
      <c r="H2322" s="61">
        <v>3.737543426752</v>
      </c>
      <c r="J2322" s="61">
        <v>12.286173011020001</v>
      </c>
      <c r="K2322" s="61">
        <v>2.4213139264239998</v>
      </c>
    </row>
    <row r="2323" spans="7:11">
      <c r="G2323" s="61">
        <v>14.651099518740001</v>
      </c>
      <c r="H2323" s="61">
        <v>3.7331269921180001</v>
      </c>
      <c r="J2323" s="61">
        <v>12.28619964152</v>
      </c>
      <c r="K2323" s="61">
        <v>2.4371483193489998</v>
      </c>
    </row>
    <row r="2324" spans="7:11">
      <c r="G2324" s="61">
        <v>14.65129720292</v>
      </c>
      <c r="H2324" s="61">
        <v>3.7097469459319998</v>
      </c>
      <c r="J2324" s="61">
        <v>12.2862246302</v>
      </c>
      <c r="K2324" s="61">
        <v>2.3164356502749999</v>
      </c>
    </row>
    <row r="2325" spans="7:11">
      <c r="G2325" s="61">
        <v>14.651351344729999</v>
      </c>
      <c r="H2325" s="61">
        <v>3.7289721757469998</v>
      </c>
      <c r="J2325" s="61">
        <v>12.286499000699999</v>
      </c>
      <c r="K2325" s="61">
        <v>2.4173339353959999</v>
      </c>
    </row>
    <row r="2326" spans="7:11">
      <c r="G2326" s="61">
        <v>14.651418423399999</v>
      </c>
      <c r="H2326" s="61">
        <v>3.726263697706</v>
      </c>
      <c r="J2326" s="61">
        <v>12.286563790220001</v>
      </c>
      <c r="K2326" s="61">
        <v>2.3598550911229998</v>
      </c>
    </row>
    <row r="2327" spans="7:11">
      <c r="G2327" s="61">
        <v>14.65142912742</v>
      </c>
      <c r="H2327" s="61">
        <v>3.7145466234770002</v>
      </c>
      <c r="J2327" s="61">
        <v>12.286569886820001</v>
      </c>
      <c r="K2327" s="61">
        <v>2.2789099630449998</v>
      </c>
    </row>
    <row r="2328" spans="7:11">
      <c r="G2328" s="61">
        <v>14.65147971138</v>
      </c>
      <c r="H2328" s="61">
        <v>3.7169310006459999</v>
      </c>
      <c r="J2328" s="61">
        <v>12.286839844399999</v>
      </c>
      <c r="K2328" s="61">
        <v>2.4135195697560001</v>
      </c>
    </row>
    <row r="2329" spans="7:11">
      <c r="G2329" s="61">
        <v>14.65148323336</v>
      </c>
      <c r="H2329" s="61">
        <v>3.721158479524</v>
      </c>
      <c r="J2329" s="61">
        <v>12.286913595150001</v>
      </c>
      <c r="K2329" s="61">
        <v>2.2829500029040002</v>
      </c>
    </row>
    <row r="2330" spans="7:11">
      <c r="G2330" s="61">
        <v>14.659350634899999</v>
      </c>
      <c r="H2330" s="61">
        <v>3.6125100991010002</v>
      </c>
      <c r="J2330" s="61">
        <v>12.28693890265</v>
      </c>
      <c r="K2330" s="61">
        <v>2.443608141351</v>
      </c>
    </row>
    <row r="2331" spans="7:11">
      <c r="G2331" s="61">
        <v>14.659376469130001</v>
      </c>
      <c r="H2331" s="61">
        <v>3.616095809086</v>
      </c>
      <c r="J2331" s="61">
        <v>12.28698871672</v>
      </c>
      <c r="K2331" s="61">
        <v>2.5181698838669999</v>
      </c>
    </row>
    <row r="2332" spans="7:11">
      <c r="G2332" s="61">
        <v>14.65973841279</v>
      </c>
      <c r="H2332" s="61">
        <v>3.604356952481</v>
      </c>
      <c r="J2332" s="61">
        <v>12.28700229785</v>
      </c>
      <c r="K2332" s="61">
        <v>2.3052599805949998</v>
      </c>
    </row>
    <row r="2333" spans="7:11">
      <c r="G2333" s="61">
        <v>14.65973858485</v>
      </c>
      <c r="H2333" s="61">
        <v>3.622355004314</v>
      </c>
      <c r="J2333" s="61">
        <v>12.287043773900001</v>
      </c>
      <c r="K2333" s="61">
        <v>2.5122274839590002</v>
      </c>
    </row>
    <row r="2334" spans="7:11">
      <c r="G2334" s="61">
        <v>14.66014272768</v>
      </c>
      <c r="H2334" s="61">
        <v>3.5998858456659999</v>
      </c>
      <c r="J2334" s="61">
        <v>12.287092031429999</v>
      </c>
      <c r="K2334" s="61">
        <v>2.301725565401</v>
      </c>
    </row>
    <row r="2335" spans="7:11">
      <c r="G2335" s="61">
        <v>14.661101973099999</v>
      </c>
      <c r="H2335" s="61">
        <v>3.5932756500540002</v>
      </c>
      <c r="J2335" s="61">
        <v>12.28717655779</v>
      </c>
      <c r="K2335" s="61">
        <v>2.2965858577909999</v>
      </c>
    </row>
    <row r="2336" spans="7:11">
      <c r="G2336" s="61">
        <v>14.661329992280001</v>
      </c>
      <c r="H2336" s="61">
        <v>3.5921207517760001</v>
      </c>
      <c r="J2336" s="61">
        <v>12.28719411556</v>
      </c>
      <c r="K2336" s="61">
        <v>2.4098497501249998</v>
      </c>
    </row>
    <row r="2337" spans="7:11">
      <c r="G2337" s="61">
        <v>14.662022274550001</v>
      </c>
      <c r="H2337" s="61">
        <v>3.588060251535</v>
      </c>
      <c r="J2337" s="61">
        <v>12.28720783739</v>
      </c>
      <c r="K2337" s="61">
        <v>2.289494682121</v>
      </c>
    </row>
    <row r="2338" spans="7:11">
      <c r="G2338" s="61">
        <v>14.662673222940001</v>
      </c>
      <c r="H2338" s="61">
        <v>3.5839773774229999</v>
      </c>
      <c r="J2338" s="61">
        <v>12.28728018769</v>
      </c>
      <c r="K2338" s="61">
        <v>2.5055887235680001</v>
      </c>
    </row>
    <row r="2339" spans="7:11">
      <c r="G2339" s="61">
        <v>14.663518645390001</v>
      </c>
      <c r="H2339" s="61">
        <v>3.579702487004</v>
      </c>
      <c r="J2339" s="61">
        <v>12.28735619889</v>
      </c>
      <c r="K2339" s="61">
        <v>2.5257805487659999</v>
      </c>
    </row>
    <row r="2340" spans="7:11">
      <c r="G2340" s="61">
        <v>14.66398795482</v>
      </c>
      <c r="H2340" s="61">
        <v>3.5745824055240001</v>
      </c>
      <c r="J2340" s="61">
        <v>12.28764056304</v>
      </c>
      <c r="K2340" s="61">
        <v>2.3650953874349998</v>
      </c>
    </row>
    <row r="2341" spans="7:11">
      <c r="G2341" s="61">
        <v>14.6643513219</v>
      </c>
      <c r="H2341" s="61">
        <v>3.5729488400520002</v>
      </c>
      <c r="J2341" s="61">
        <v>12.28769832964</v>
      </c>
      <c r="K2341" s="61">
        <v>2.4051663068889999</v>
      </c>
    </row>
    <row r="2342" spans="7:11">
      <c r="G2342" s="61">
        <v>14.664744450540001</v>
      </c>
      <c r="H2342" s="61">
        <v>3.5675448362609998</v>
      </c>
      <c r="J2342" s="61">
        <v>12.28772374996</v>
      </c>
      <c r="K2342" s="61">
        <v>2.4478384079970001</v>
      </c>
    </row>
    <row r="2343" spans="7:11">
      <c r="G2343" s="61">
        <v>14.664820689180001</v>
      </c>
      <c r="H2343" s="61">
        <v>3.5581385868440001</v>
      </c>
      <c r="J2343" s="61">
        <v>12.287788670239999</v>
      </c>
      <c r="K2343" s="61">
        <v>2.4986747879909998</v>
      </c>
    </row>
    <row r="2344" spans="7:11">
      <c r="G2344" s="61">
        <v>14.664840172770001</v>
      </c>
      <c r="H2344" s="61">
        <v>3.5637198590889998</v>
      </c>
      <c r="J2344" s="61">
        <v>12.28792331004</v>
      </c>
      <c r="K2344" s="61">
        <v>2.5302131326550001</v>
      </c>
    </row>
    <row r="2345" spans="7:11">
      <c r="G2345" s="61">
        <v>14.6648414125</v>
      </c>
      <c r="H2345" s="61">
        <v>3.5537279061549998</v>
      </c>
      <c r="J2345" s="61">
        <v>12.288195867300001</v>
      </c>
      <c r="K2345" s="61">
        <v>2.494298068285</v>
      </c>
    </row>
    <row r="2346" spans="7:11">
      <c r="G2346" s="61">
        <v>14.664911677099999</v>
      </c>
      <c r="H2346" s="61">
        <v>3.5628684079220001</v>
      </c>
      <c r="J2346" s="61">
        <v>12.288236229500001</v>
      </c>
      <c r="K2346" s="61">
        <v>2.368433807238</v>
      </c>
    </row>
    <row r="2347" spans="7:11">
      <c r="G2347" s="61">
        <v>14.664916519709999</v>
      </c>
      <c r="H2347" s="61">
        <v>3.550162028595</v>
      </c>
      <c r="J2347" s="61">
        <v>12.288407324630001</v>
      </c>
      <c r="K2347" s="61">
        <v>2.3993334758580001</v>
      </c>
    </row>
    <row r="2348" spans="7:11">
      <c r="G2348" s="61">
        <v>14.66508998992</v>
      </c>
      <c r="H2348" s="61">
        <v>3.5436912243930001</v>
      </c>
      <c r="J2348" s="61">
        <v>12.288431940520001</v>
      </c>
      <c r="K2348" s="61">
        <v>2.4511921937309999</v>
      </c>
    </row>
    <row r="2349" spans="7:11">
      <c r="G2349" s="61">
        <v>14.66509222687</v>
      </c>
      <c r="H2349" s="61">
        <v>3.5466170795030001</v>
      </c>
      <c r="J2349" s="61">
        <v>12.28865527688</v>
      </c>
      <c r="K2349" s="61">
        <v>2.5337816444549999</v>
      </c>
    </row>
    <row r="2350" spans="7:11">
      <c r="G2350" s="61">
        <v>14.665218677029999</v>
      </c>
      <c r="H2350" s="61">
        <v>3.5403107244599998</v>
      </c>
      <c r="J2350" s="61">
        <v>12.28865909552</v>
      </c>
      <c r="K2350" s="61">
        <v>2.490297851987</v>
      </c>
    </row>
    <row r="2351" spans="7:11">
      <c r="G2351" s="61">
        <v>14.665638253499999</v>
      </c>
      <c r="H2351" s="61">
        <v>3.5287696558950001</v>
      </c>
      <c r="J2351" s="61">
        <v>12.288782498170001</v>
      </c>
      <c r="K2351" s="61">
        <v>2.3949711357119998</v>
      </c>
    </row>
    <row r="2352" spans="7:11">
      <c r="G2352" s="61">
        <v>14.67224763256</v>
      </c>
      <c r="H2352" s="61">
        <v>3.4411459200980001</v>
      </c>
      <c r="J2352" s="61">
        <v>12.288872112190001</v>
      </c>
      <c r="K2352" s="61">
        <v>2.3742585134769998</v>
      </c>
    </row>
    <row r="2353" spans="7:11">
      <c r="G2353" s="61">
        <v>14.67234982027</v>
      </c>
      <c r="H2353" s="61">
        <v>3.437440448577</v>
      </c>
      <c r="J2353" s="61">
        <v>12.28900101941</v>
      </c>
      <c r="K2353" s="61">
        <v>2.3903323886050001</v>
      </c>
    </row>
    <row r="2354" spans="7:11">
      <c r="G2354" s="61">
        <v>14.672648540060001</v>
      </c>
      <c r="H2354" s="61">
        <v>3.4322999008870001</v>
      </c>
      <c r="J2354" s="61">
        <v>12.28912653743</v>
      </c>
      <c r="K2354" s="61">
        <v>2.38558302666</v>
      </c>
    </row>
    <row r="2355" spans="7:11">
      <c r="G2355" s="61">
        <v>14.673149465950001</v>
      </c>
      <c r="H2355" s="61">
        <v>3.428409669373</v>
      </c>
      <c r="J2355" s="61">
        <v>12.28916542804</v>
      </c>
      <c r="K2355" s="61">
        <v>2.380623651059</v>
      </c>
    </row>
    <row r="2356" spans="7:11">
      <c r="G2356" s="61">
        <v>14.673811263239999</v>
      </c>
      <c r="H2356" s="61">
        <v>3.4241885347430001</v>
      </c>
      <c r="J2356" s="61">
        <v>12.28917952832</v>
      </c>
      <c r="K2356" s="61">
        <v>2.4865490030489998</v>
      </c>
    </row>
    <row r="2357" spans="7:11">
      <c r="G2357" s="61">
        <v>14.67546004651</v>
      </c>
      <c r="H2357" s="61">
        <v>3.416835418972</v>
      </c>
      <c r="J2357" s="61">
        <v>12.289233261050001</v>
      </c>
      <c r="K2357" s="61">
        <v>2.6054960014259998</v>
      </c>
    </row>
    <row r="2358" spans="7:11">
      <c r="G2358" s="61">
        <v>14.676031766159999</v>
      </c>
      <c r="H2358" s="61">
        <v>3.4116901662119998</v>
      </c>
      <c r="J2358" s="61">
        <v>12.2892683931</v>
      </c>
      <c r="K2358" s="61">
        <v>2.601025501164</v>
      </c>
    </row>
    <row r="2359" spans="7:11">
      <c r="G2359" s="61">
        <v>14.676760796590001</v>
      </c>
      <c r="H2359" s="61">
        <v>3.4068320340809999</v>
      </c>
      <c r="J2359" s="61">
        <v>12.289436658130001</v>
      </c>
      <c r="K2359" s="61">
        <v>2.5966186162159999</v>
      </c>
    </row>
    <row r="2360" spans="7:11">
      <c r="G2360" s="61">
        <v>14.67750618204</v>
      </c>
      <c r="H2360" s="61">
        <v>3.3784907522599998</v>
      </c>
      <c r="J2360" s="61">
        <v>12.28955003542</v>
      </c>
      <c r="K2360" s="61">
        <v>2.4565556396799999</v>
      </c>
    </row>
    <row r="2361" spans="7:11">
      <c r="G2361" s="61">
        <v>14.677670147700001</v>
      </c>
      <c r="H2361" s="61">
        <v>3.4061185762889998</v>
      </c>
      <c r="J2361" s="61">
        <v>12.289748436209999</v>
      </c>
      <c r="K2361" s="61">
        <v>2.5386865758920001</v>
      </c>
    </row>
    <row r="2362" spans="7:11">
      <c r="G2362" s="61">
        <v>14.67785036243</v>
      </c>
      <c r="H2362" s="61">
        <v>3.3877372850220002</v>
      </c>
      <c r="J2362" s="61">
        <v>12.289885955680001</v>
      </c>
      <c r="K2362" s="61">
        <v>2.5909276570449999</v>
      </c>
    </row>
    <row r="2363" spans="7:11">
      <c r="G2363" s="61">
        <v>14.677975346729999</v>
      </c>
      <c r="H2363" s="61">
        <v>3.3937127735599999</v>
      </c>
      <c r="J2363" s="61">
        <v>12.289970403610001</v>
      </c>
      <c r="K2363" s="61">
        <v>2.4802601178139998</v>
      </c>
    </row>
    <row r="2364" spans="7:11">
      <c r="G2364" s="61">
        <v>14.67815876891</v>
      </c>
      <c r="H2364" s="61">
        <v>3.4022360090069999</v>
      </c>
      <c r="J2364" s="61">
        <v>12.29012131967</v>
      </c>
      <c r="K2364" s="61">
        <v>2.4598940176539998</v>
      </c>
    </row>
    <row r="2365" spans="7:11">
      <c r="G2365" s="61">
        <v>14.67842317859</v>
      </c>
      <c r="H2365" s="61">
        <v>3.38264252917</v>
      </c>
      <c r="J2365" s="61">
        <v>12.29026924457</v>
      </c>
      <c r="K2365" s="61">
        <v>2.5867876317389999</v>
      </c>
    </row>
    <row r="2366" spans="7:11">
      <c r="G2366" s="61">
        <v>14.67848397805</v>
      </c>
      <c r="H2366" s="61">
        <v>3.3987873396660002</v>
      </c>
      <c r="J2366" s="61">
        <v>12.29027137131</v>
      </c>
      <c r="K2366" s="61">
        <v>2.6177416091599999</v>
      </c>
    </row>
    <row r="2367" spans="7:11">
      <c r="G2367" s="61">
        <v>14.67848850405</v>
      </c>
      <c r="H2367" s="61">
        <v>3.3785332676189999</v>
      </c>
      <c r="J2367" s="61">
        <v>12.29054034987</v>
      </c>
      <c r="K2367" s="61">
        <v>2.4734526317909999</v>
      </c>
    </row>
    <row r="2368" spans="7:11">
      <c r="G2368" s="61">
        <v>14.67862334714</v>
      </c>
      <c r="H2368" s="61">
        <v>3.3953816718260001</v>
      </c>
      <c r="J2368" s="61">
        <v>12.290605823010001</v>
      </c>
      <c r="K2368" s="61">
        <v>2.466027738992</v>
      </c>
    </row>
    <row r="2369" spans="7:11">
      <c r="G2369" s="61">
        <v>14.67869288446</v>
      </c>
      <c r="H2369" s="61">
        <v>3.3733653458530002</v>
      </c>
      <c r="J2369" s="61">
        <v>12.290697513530001</v>
      </c>
      <c r="K2369" s="61">
        <v>2.5831077208509998</v>
      </c>
    </row>
    <row r="2370" spans="7:11">
      <c r="G2370" s="61">
        <v>14.67890619884</v>
      </c>
      <c r="H2370" s="61">
        <v>3.369850793805</v>
      </c>
      <c r="J2370" s="61">
        <v>12.29082393843</v>
      </c>
      <c r="K2370" s="61">
        <v>2.6213535953029998</v>
      </c>
    </row>
    <row r="2371" spans="7:11">
      <c r="G2371" s="61">
        <v>14.67940929411</v>
      </c>
      <c r="H2371" s="61">
        <v>3.3654606740889998</v>
      </c>
      <c r="J2371" s="61">
        <v>12.29112160141</v>
      </c>
      <c r="K2371" s="61">
        <v>2.5449408768019999</v>
      </c>
    </row>
    <row r="2372" spans="7:11">
      <c r="G2372" s="61">
        <v>14.679928564120001</v>
      </c>
      <c r="H2372" s="61">
        <v>3.3616248460830001</v>
      </c>
      <c r="J2372" s="61">
        <v>12.291313314630001</v>
      </c>
      <c r="K2372" s="61">
        <v>2.6890719133180001</v>
      </c>
    </row>
    <row r="2373" spans="7:11">
      <c r="G2373" s="61">
        <v>14.686116029340001</v>
      </c>
      <c r="H2373" s="61">
        <v>3.2624484642899998</v>
      </c>
      <c r="J2373" s="61">
        <v>12.29153384588</v>
      </c>
      <c r="K2373" s="61">
        <v>2.5761556606910001</v>
      </c>
    </row>
    <row r="2374" spans="7:11">
      <c r="G2374" s="61">
        <v>14.686948578859999</v>
      </c>
      <c r="H2374" s="61">
        <v>3.2586574782120001</v>
      </c>
      <c r="J2374" s="61">
        <v>12.29162894942</v>
      </c>
      <c r="K2374" s="61">
        <v>2.681595329081</v>
      </c>
    </row>
    <row r="2375" spans="7:11">
      <c r="G2375" s="61">
        <v>14.68769380725</v>
      </c>
      <c r="H2375" s="61">
        <v>3.2550806062720001</v>
      </c>
      <c r="J2375" s="61">
        <v>12.29186010421</v>
      </c>
      <c r="K2375" s="61">
        <v>2.6985324428499999</v>
      </c>
    </row>
    <row r="2376" spans="7:11">
      <c r="G2376" s="61">
        <v>14.688411695999999</v>
      </c>
      <c r="H2376" s="61">
        <v>3.252446262741</v>
      </c>
      <c r="J2376" s="61">
        <v>12.2918774349</v>
      </c>
      <c r="K2376" s="61">
        <v>2.6277804166680001</v>
      </c>
    </row>
    <row r="2377" spans="7:11">
      <c r="G2377" s="61">
        <v>14.688639054659999</v>
      </c>
      <c r="H2377" s="61">
        <v>3.2499671743860001</v>
      </c>
      <c r="J2377" s="61">
        <v>12.292005627729999</v>
      </c>
      <c r="K2377" s="61">
        <v>2.549154086543</v>
      </c>
    </row>
    <row r="2378" spans="7:11">
      <c r="G2378" s="61">
        <v>14.68950200227</v>
      </c>
      <c r="H2378" s="61">
        <v>3.2441172557279998</v>
      </c>
      <c r="J2378" s="61">
        <v>12.292014812050001</v>
      </c>
      <c r="K2378" s="61">
        <v>2.6772185727750002</v>
      </c>
    </row>
    <row r="2379" spans="7:11">
      <c r="G2379" s="61">
        <v>14.68989193096</v>
      </c>
      <c r="H2379" s="61">
        <v>3.2393836025840002</v>
      </c>
      <c r="J2379" s="61">
        <v>12.29203045401</v>
      </c>
      <c r="K2379" s="61">
        <v>2.5710976605739999</v>
      </c>
    </row>
    <row r="2380" spans="7:11">
      <c r="G2380" s="61">
        <v>14.689995209479999</v>
      </c>
      <c r="H2380" s="61">
        <v>3.2361449350679998</v>
      </c>
      <c r="J2380" s="61">
        <v>12.29247804027</v>
      </c>
      <c r="K2380" s="61">
        <v>2.6732183564769998</v>
      </c>
    </row>
    <row r="2381" spans="7:11">
      <c r="G2381" s="61">
        <v>14.69027766114</v>
      </c>
      <c r="H2381" s="61">
        <v>3.2318576248939999</v>
      </c>
      <c r="J2381" s="61">
        <v>12.29252035471</v>
      </c>
      <c r="K2381" s="61">
        <v>2.6315059444159998</v>
      </c>
    </row>
    <row r="2382" spans="7:11">
      <c r="G2382" s="61">
        <v>14.69033627978</v>
      </c>
      <c r="H2382" s="61">
        <v>3.2292816786819998</v>
      </c>
      <c r="J2382" s="61">
        <v>12.29256739239</v>
      </c>
      <c r="K2382" s="61">
        <v>2.5637131396780002</v>
      </c>
    </row>
    <row r="2383" spans="7:11">
      <c r="G2383" s="61">
        <v>14.690439231119999</v>
      </c>
      <c r="H2383" s="61">
        <v>3.2254926652129998</v>
      </c>
      <c r="J2383" s="61">
        <v>12.292649653850001</v>
      </c>
      <c r="K2383" s="61">
        <v>2.7048137011810001</v>
      </c>
    </row>
    <row r="2384" spans="7:11">
      <c r="G2384" s="61">
        <v>14.6905553035</v>
      </c>
      <c r="H2384" s="61">
        <v>3.2207934940120002</v>
      </c>
      <c r="J2384" s="61">
        <v>12.292688215109999</v>
      </c>
      <c r="K2384" s="61">
        <v>2.555929596455</v>
      </c>
    </row>
    <row r="2385" spans="7:11">
      <c r="G2385" s="61">
        <v>14.690776473230001</v>
      </c>
      <c r="H2385" s="61">
        <v>3.2156913026990002</v>
      </c>
      <c r="J2385" s="61">
        <v>12.29299847307</v>
      </c>
      <c r="K2385" s="61">
        <v>2.669469507539</v>
      </c>
    </row>
    <row r="2386" spans="7:11">
      <c r="G2386" s="61">
        <v>14.69128696338</v>
      </c>
      <c r="H2386" s="61">
        <v>3.2091345110690002</v>
      </c>
      <c r="J2386" s="61">
        <v>12.293208329240001</v>
      </c>
      <c r="K2386" s="61">
        <v>2.780279097742</v>
      </c>
    </row>
    <row r="2387" spans="7:11">
      <c r="G2387" s="61">
        <v>14.692206165289999</v>
      </c>
      <c r="H2387" s="61">
        <v>3.20104844387</v>
      </c>
      <c r="J2387" s="61">
        <v>12.293320995769999</v>
      </c>
      <c r="K2387" s="61">
        <v>2.7755628426109999</v>
      </c>
    </row>
    <row r="2388" spans="7:11">
      <c r="G2388" s="61">
        <v>14.69268179567</v>
      </c>
      <c r="H2388" s="61">
        <v>3.1972178628150001</v>
      </c>
      <c r="J2388" s="61">
        <v>12.2933259325</v>
      </c>
      <c r="K2388" s="61">
        <v>2.6365387859310001</v>
      </c>
    </row>
    <row r="2389" spans="7:11">
      <c r="G2389" s="61">
        <v>14.69336299495</v>
      </c>
      <c r="H2389" s="61">
        <v>3.1920938767779998</v>
      </c>
      <c r="J2389" s="61">
        <v>12.29348558617</v>
      </c>
      <c r="K2389" s="61">
        <v>2.7878094106220002</v>
      </c>
    </row>
    <row r="2390" spans="7:11">
      <c r="G2390" s="61">
        <v>14.69409908149</v>
      </c>
      <c r="H2390" s="61">
        <v>3.1862420209410001</v>
      </c>
      <c r="J2390" s="61">
        <v>12.29358915325</v>
      </c>
      <c r="K2390" s="61">
        <v>2.7103116530609999</v>
      </c>
    </row>
    <row r="2391" spans="7:11">
      <c r="G2391" s="61">
        <v>14.694517751679999</v>
      </c>
      <c r="H2391" s="61">
        <v>3.1821789557220002</v>
      </c>
      <c r="J2391" s="61">
        <v>12.29377029332</v>
      </c>
      <c r="K2391" s="61">
        <v>2.7698718834410001</v>
      </c>
    </row>
    <row r="2392" spans="7:11">
      <c r="G2392" s="61">
        <v>14.69953489691</v>
      </c>
      <c r="H2392" s="61">
        <v>3.0918487259759999</v>
      </c>
      <c r="J2392" s="61">
        <v>12.293789348360001</v>
      </c>
      <c r="K2392" s="61">
        <v>2.663180622304</v>
      </c>
    </row>
    <row r="2393" spans="7:11">
      <c r="G2393" s="61">
        <v>14.700678872059999</v>
      </c>
      <c r="H2393" s="61">
        <v>3.0874943722610002</v>
      </c>
      <c r="J2393" s="61">
        <v>12.29388306429</v>
      </c>
      <c r="K2393" s="61">
        <v>2.6399908790520001</v>
      </c>
    </row>
    <row r="2394" spans="7:11">
      <c r="G2394" s="61">
        <v>14.70307475479</v>
      </c>
      <c r="H2394" s="61">
        <v>3.0766059765959999</v>
      </c>
      <c r="J2394" s="61">
        <v>12.294153582210001</v>
      </c>
      <c r="K2394" s="61">
        <v>2.765731858134</v>
      </c>
    </row>
    <row r="2395" spans="7:11">
      <c r="G2395" s="61">
        <v>14.703862942980001</v>
      </c>
      <c r="H2395" s="61">
        <v>3.071799121442</v>
      </c>
      <c r="J2395" s="61">
        <v>12.294281947149999</v>
      </c>
      <c r="K2395" s="61">
        <v>2.7951438602000001</v>
      </c>
    </row>
    <row r="2396" spans="7:11">
      <c r="G2396" s="61">
        <v>14.70416464154</v>
      </c>
      <c r="H2396" s="61">
        <v>3.0678231599860002</v>
      </c>
      <c r="J2396" s="61">
        <v>12.294293558730001</v>
      </c>
      <c r="K2396" s="61">
        <v>2.7143028109179999</v>
      </c>
    </row>
    <row r="2397" spans="7:11">
      <c r="G2397" s="61">
        <v>14.704173877740001</v>
      </c>
      <c r="H2397" s="61">
        <v>3.0595715618189998</v>
      </c>
      <c r="J2397" s="61">
        <v>12.29437061948</v>
      </c>
      <c r="K2397" s="61">
        <v>2.656156261694</v>
      </c>
    </row>
    <row r="2398" spans="7:11">
      <c r="G2398" s="61">
        <v>14.704185374050001</v>
      </c>
      <c r="H2398" s="61">
        <v>3.053708667949</v>
      </c>
      <c r="J2398" s="61">
        <v>12.29443510666</v>
      </c>
      <c r="K2398" s="61">
        <v>2.6442024400820001</v>
      </c>
    </row>
    <row r="2399" spans="7:11">
      <c r="G2399" s="61">
        <v>14.704237973770001</v>
      </c>
      <c r="H2399" s="61">
        <v>3.0634682593020002</v>
      </c>
      <c r="J2399" s="61">
        <v>12.29458185118</v>
      </c>
      <c r="K2399" s="61">
        <v>2.7620519472459999</v>
      </c>
    </row>
    <row r="2400" spans="7:11">
      <c r="G2400" s="61">
        <v>14.70437613711</v>
      </c>
      <c r="H2400" s="61">
        <v>3.0479760621960001</v>
      </c>
      <c r="J2400" s="61">
        <v>12.294625512050001</v>
      </c>
      <c r="K2400" s="61">
        <v>2.648818451461</v>
      </c>
    </row>
    <row r="2401" spans="7:11">
      <c r="G2401" s="61">
        <v>14.70483895277</v>
      </c>
      <c r="H2401" s="61">
        <v>3.0444802697909998</v>
      </c>
      <c r="J2401" s="61">
        <v>12.294881768950001</v>
      </c>
      <c r="K2401" s="61">
        <v>2.7988682364919999</v>
      </c>
    </row>
    <row r="2402" spans="7:11">
      <c r="G2402" s="61">
        <v>14.70531063548</v>
      </c>
      <c r="H2402" s="61">
        <v>3.0406686960020002</v>
      </c>
      <c r="J2402" s="61">
        <v>12.29525041298</v>
      </c>
      <c r="K2402" s="61">
        <v>2.8709995193519999</v>
      </c>
    </row>
    <row r="2403" spans="7:11">
      <c r="G2403" s="61">
        <v>14.70651573274</v>
      </c>
      <c r="H2403" s="61">
        <v>3.0338796755219999</v>
      </c>
      <c r="J2403" s="61">
        <v>12.295418183520001</v>
      </c>
      <c r="K2403" s="61">
        <v>2.7550998870869998</v>
      </c>
    </row>
    <row r="2404" spans="7:11">
      <c r="G2404" s="61">
        <v>14.70778215472</v>
      </c>
      <c r="H2404" s="61">
        <v>3.0301113330799998</v>
      </c>
      <c r="J2404" s="61">
        <v>12.295527293439999</v>
      </c>
      <c r="K2404" s="61">
        <v>2.802295761231</v>
      </c>
    </row>
    <row r="2405" spans="7:11">
      <c r="G2405" s="61">
        <v>14.709100793159999</v>
      </c>
      <c r="H2405" s="61">
        <v>3.0270153426520001</v>
      </c>
      <c r="J2405" s="61">
        <v>12.295559116230001</v>
      </c>
      <c r="K2405" s="61">
        <v>2.7219347376559999</v>
      </c>
    </row>
    <row r="2406" spans="7:11">
      <c r="G2406" s="61">
        <v>14.739422587729999</v>
      </c>
      <c r="H2406" s="61">
        <v>3.0239477577280001</v>
      </c>
      <c r="J2406" s="61">
        <v>12.295633336750001</v>
      </c>
      <c r="K2406" s="61">
        <v>2.8653084463130001</v>
      </c>
    </row>
    <row r="2407" spans="7:11">
      <c r="G2407" s="61">
        <v>14.740859105509999</v>
      </c>
      <c r="H2407" s="61">
        <v>3.0269232379650002</v>
      </c>
      <c r="J2407" s="61">
        <v>12.29591479166</v>
      </c>
      <c r="K2407" s="61">
        <v>2.7500418869700001</v>
      </c>
    </row>
    <row r="2408" spans="7:11">
      <c r="G2408" s="61">
        <v>14.740859105509999</v>
      </c>
      <c r="H2408" s="61">
        <v>3.0269232379650002</v>
      </c>
      <c r="J2408" s="61">
        <v>12.2959976617</v>
      </c>
      <c r="K2408" s="61">
        <v>2.8611683884730001</v>
      </c>
    </row>
    <row r="2409" spans="7:11">
      <c r="G2409" s="61">
        <v>14.742299934829999</v>
      </c>
      <c r="H2409" s="61">
        <v>3.0304690619030001</v>
      </c>
      <c r="J2409" s="61">
        <v>12.29607382283</v>
      </c>
      <c r="K2409" s="61">
        <v>2.8877204249480002</v>
      </c>
    </row>
    <row r="2410" spans="7:11">
      <c r="G2410" s="61">
        <v>14.74262730783</v>
      </c>
      <c r="H2410" s="61">
        <v>3.0313313494930001</v>
      </c>
      <c r="J2410" s="61">
        <v>12.296225490319999</v>
      </c>
      <c r="K2410" s="61">
        <v>2.726688212624</v>
      </c>
    </row>
    <row r="2411" spans="7:11">
      <c r="G2411" s="61">
        <v>14.7436596999</v>
      </c>
      <c r="H2411" s="61">
        <v>3.034045469739</v>
      </c>
      <c r="J2411" s="61">
        <v>12.29642593066</v>
      </c>
      <c r="K2411" s="61">
        <v>2.857488477585</v>
      </c>
    </row>
    <row r="2412" spans="7:11">
      <c r="G2412" s="61">
        <v>14.74546922641</v>
      </c>
      <c r="H2412" s="61">
        <v>3.038732536391</v>
      </c>
      <c r="J2412" s="61">
        <v>12.29645173003</v>
      </c>
      <c r="K2412" s="61">
        <v>2.7426573660729998</v>
      </c>
    </row>
    <row r="2413" spans="7:11">
      <c r="G2413" s="61">
        <v>14.74633112263</v>
      </c>
      <c r="H2413" s="61">
        <v>3.0410369375770001</v>
      </c>
      <c r="J2413" s="61">
        <v>12.2964949067</v>
      </c>
      <c r="K2413" s="61">
        <v>2.8074843240130001</v>
      </c>
    </row>
    <row r="2414" spans="7:11">
      <c r="G2414" s="61">
        <v>14.74724080901</v>
      </c>
      <c r="H2414" s="61">
        <v>3.0433278614549999</v>
      </c>
      <c r="J2414" s="61">
        <v>12.29663977283</v>
      </c>
      <c r="K2414" s="61">
        <v>2.7311224413890001</v>
      </c>
    </row>
    <row r="2415" spans="7:11">
      <c r="G2415" s="61">
        <v>14.74746845076</v>
      </c>
      <c r="H2415" s="61">
        <v>3.0439000339989999</v>
      </c>
      <c r="J2415" s="61">
        <v>12.297019150740001</v>
      </c>
      <c r="K2415" s="61">
        <v>2.9708430940550001</v>
      </c>
    </row>
    <row r="2416" spans="7:11">
      <c r="G2416" s="61">
        <v>14.74800328723</v>
      </c>
      <c r="H2416" s="61">
        <v>3.045214749761</v>
      </c>
      <c r="J2416" s="61">
        <v>12.29709449247</v>
      </c>
      <c r="K2416" s="61">
        <v>2.9664360496910001</v>
      </c>
    </row>
    <row r="2417" spans="7:11">
      <c r="G2417" s="61">
        <v>14.74931879273</v>
      </c>
      <c r="H2417" s="61">
        <v>3.0485767913270001</v>
      </c>
      <c r="J2417" s="61">
        <v>12.297114164730001</v>
      </c>
      <c r="K2417" s="61">
        <v>2.810835779119</v>
      </c>
    </row>
    <row r="2418" spans="7:11">
      <c r="G2418" s="61">
        <v>14.74931879273</v>
      </c>
      <c r="H2418" s="61">
        <v>3.0485767913270001</v>
      </c>
      <c r="J2418" s="61">
        <v>12.29726014363</v>
      </c>
      <c r="K2418" s="61">
        <v>2.89475766276</v>
      </c>
    </row>
    <row r="2419" spans="7:11">
      <c r="G2419" s="61">
        <v>14.75074043999</v>
      </c>
      <c r="H2419" s="61">
        <v>3.052260473165</v>
      </c>
      <c r="J2419" s="61">
        <v>12.297262263009999</v>
      </c>
      <c r="K2419" s="61">
        <v>2.8505364174259999</v>
      </c>
    </row>
    <row r="2420" spans="7:11">
      <c r="G2420" s="61">
        <v>14.75180285337</v>
      </c>
      <c r="H2420" s="61">
        <v>3.0550281779209998</v>
      </c>
      <c r="J2420" s="61">
        <v>12.29731534387</v>
      </c>
      <c r="K2420" s="61">
        <v>2.9770961746650002</v>
      </c>
    </row>
    <row r="2421" spans="7:11">
      <c r="G2421" s="61">
        <v>14.75299577392</v>
      </c>
      <c r="H2421" s="61">
        <v>3.0582133312850002</v>
      </c>
      <c r="J2421" s="61">
        <v>12.29747741623</v>
      </c>
      <c r="K2421" s="61">
        <v>2.9607449766520002</v>
      </c>
    </row>
    <row r="2422" spans="7:11">
      <c r="G2422" s="61">
        <v>14.753812728470001</v>
      </c>
      <c r="H2422" s="61">
        <v>3.0604103564430001</v>
      </c>
      <c r="J2422" s="61">
        <v>12.29769409879</v>
      </c>
      <c r="K2422" s="61">
        <v>2.8142221748649998</v>
      </c>
    </row>
    <row r="2423" spans="7:11">
      <c r="G2423" s="61">
        <v>14.790892607809999</v>
      </c>
      <c r="H2423" s="61">
        <v>3.1575235697820001</v>
      </c>
      <c r="J2423" s="61">
        <v>12.29774430306</v>
      </c>
      <c r="K2423" s="61">
        <v>2.8457876671159998</v>
      </c>
    </row>
    <row r="2424" spans="7:11">
      <c r="G2424" s="61">
        <v>14.79259945612</v>
      </c>
      <c r="H2424" s="61">
        <v>3.1610607300160001</v>
      </c>
      <c r="J2424" s="61">
        <v>12.29784174119</v>
      </c>
      <c r="K2424" s="61">
        <v>2.9566049188119998</v>
      </c>
    </row>
    <row r="2425" spans="7:11">
      <c r="G2425" s="61">
        <v>14.794187064819999</v>
      </c>
      <c r="H2425" s="61">
        <v>3.1646637849279999</v>
      </c>
      <c r="J2425" s="61">
        <v>12.2980081997</v>
      </c>
      <c r="K2425" s="61">
        <v>2.9826781166030001</v>
      </c>
    </row>
    <row r="2426" spans="7:11">
      <c r="G2426" s="61">
        <v>14.797200586280001</v>
      </c>
      <c r="H2426" s="61">
        <v>3.1712425236069999</v>
      </c>
      <c r="J2426" s="61">
        <v>12.298086606129999</v>
      </c>
      <c r="K2426" s="61">
        <v>2.8996001375190001</v>
      </c>
    </row>
    <row r="2427" spans="7:11">
      <c r="G2427" s="61">
        <v>14.799445711340001</v>
      </c>
      <c r="H2427" s="61">
        <v>3.175806600614</v>
      </c>
      <c r="J2427" s="61">
        <v>12.29827001015</v>
      </c>
      <c r="K2427" s="61">
        <v>2.9529250079240001</v>
      </c>
    </row>
    <row r="2428" spans="7:11">
      <c r="G2428" s="61">
        <v>14.80344015351</v>
      </c>
      <c r="H2428" s="61">
        <v>3.18343118618</v>
      </c>
      <c r="J2428" s="61">
        <v>12.29827025716</v>
      </c>
      <c r="K2428" s="61">
        <v>2.8396803921310001</v>
      </c>
    </row>
    <row r="2429" spans="7:11">
      <c r="G2429" s="61">
        <v>14.80616038676</v>
      </c>
      <c r="H2429" s="61">
        <v>3.1885424707009999</v>
      </c>
      <c r="J2429" s="61">
        <v>12.298273319550001</v>
      </c>
      <c r="K2429" s="61">
        <v>2.8183715708310002</v>
      </c>
    </row>
    <row r="2430" spans="7:11">
      <c r="G2430" s="61">
        <v>14.807948174510001</v>
      </c>
      <c r="H2430" s="61">
        <v>3.1922250728880002</v>
      </c>
      <c r="J2430" s="61">
        <v>12.298591340790001</v>
      </c>
      <c r="K2430" s="61">
        <v>2.8349313656909998</v>
      </c>
    </row>
    <row r="2431" spans="7:11">
      <c r="G2431" s="61">
        <v>14.809707038639999</v>
      </c>
      <c r="H2431" s="61">
        <v>3.1956744133680002</v>
      </c>
      <c r="J2431" s="61">
        <v>12.29874479776</v>
      </c>
      <c r="K2431" s="61">
        <v>2.8234774158449998</v>
      </c>
    </row>
    <row r="2432" spans="7:11">
      <c r="G2432" s="61">
        <v>14.811312406920001</v>
      </c>
      <c r="H2432" s="61">
        <v>3.1989949619939999</v>
      </c>
      <c r="J2432" s="61">
        <v>12.2987976855</v>
      </c>
      <c r="K2432" s="61">
        <v>2.8297553833519999</v>
      </c>
    </row>
    <row r="2433" spans="7:11">
      <c r="G2433" s="61">
        <v>14.818522911760001</v>
      </c>
      <c r="H2433" s="61">
        <v>3.097445841511</v>
      </c>
      <c r="J2433" s="61">
        <v>12.29900469651</v>
      </c>
      <c r="K2433" s="61">
        <v>2.9888239014120002</v>
      </c>
    </row>
    <row r="2434" spans="7:11">
      <c r="G2434" s="61">
        <v>14.819311911650001</v>
      </c>
      <c r="H2434" s="61">
        <v>3.0934557427230001</v>
      </c>
      <c r="J2434" s="61">
        <v>12.299011398959999</v>
      </c>
      <c r="K2434" s="61">
        <v>2.90498799532</v>
      </c>
    </row>
    <row r="2435" spans="7:11">
      <c r="G2435" s="61">
        <v>14.820823794900001</v>
      </c>
      <c r="H2435" s="61">
        <v>3.0852557404629999</v>
      </c>
      <c r="J2435" s="61">
        <v>12.2991063425</v>
      </c>
      <c r="K2435" s="61">
        <v>2.9459729477650001</v>
      </c>
    </row>
    <row r="2436" spans="7:11">
      <c r="G2436" s="61">
        <v>14.82169454534</v>
      </c>
      <c r="H2436" s="61">
        <v>3.0804094539059999</v>
      </c>
      <c r="J2436" s="61">
        <v>12.299485467249999</v>
      </c>
      <c r="K2436" s="61">
        <v>3.0561491813639998</v>
      </c>
    </row>
    <row r="2437" spans="7:11">
      <c r="G2437" s="61">
        <v>14.82170718797</v>
      </c>
      <c r="H2437" s="61">
        <v>3.0804094755949998</v>
      </c>
      <c r="J2437" s="61">
        <v>12.299588382550001</v>
      </c>
      <c r="K2437" s="61">
        <v>2.941224197455</v>
      </c>
    </row>
    <row r="2438" spans="7:11">
      <c r="G2438" s="61">
        <v>14.822331212110001</v>
      </c>
      <c r="H2438" s="61">
        <v>3.07691094098</v>
      </c>
      <c r="J2438" s="61">
        <v>12.299707905749999</v>
      </c>
      <c r="K2438" s="61">
        <v>3.0676848023719998</v>
      </c>
    </row>
    <row r="2439" spans="7:11">
      <c r="G2439" s="61">
        <v>14.82276787376</v>
      </c>
      <c r="H2439" s="61">
        <v>3.0735550902359998</v>
      </c>
      <c r="J2439" s="61">
        <v>12.299743650270001</v>
      </c>
      <c r="K2439" s="61">
        <v>3.0520415483610002</v>
      </c>
    </row>
    <row r="2440" spans="7:11">
      <c r="G2440" s="61">
        <v>14.82361977507</v>
      </c>
      <c r="H2440" s="61">
        <v>3.0661087160589999</v>
      </c>
      <c r="J2440" s="61">
        <v>12.299840078100001</v>
      </c>
      <c r="K2440" s="61">
        <v>2.9100537651440002</v>
      </c>
    </row>
    <row r="2441" spans="7:11">
      <c r="G2441" s="61">
        <v>14.82403413123</v>
      </c>
      <c r="H2441" s="61">
        <v>3.060405915864</v>
      </c>
      <c r="J2441" s="61">
        <v>12.300114089639999</v>
      </c>
      <c r="K2441" s="61">
        <v>3.0483615382629998</v>
      </c>
    </row>
    <row r="2442" spans="7:11">
      <c r="G2442" s="61">
        <v>14.82412203937</v>
      </c>
      <c r="H2442" s="61">
        <v>3.0476294309459999</v>
      </c>
      <c r="J2442" s="61">
        <v>12.300114336649999</v>
      </c>
      <c r="K2442" s="61">
        <v>2.9351169224699998</v>
      </c>
    </row>
    <row r="2443" spans="7:11">
      <c r="G2443" s="61">
        <v>14.824137530930001</v>
      </c>
      <c r="H2443" s="61">
        <v>3.053258880185</v>
      </c>
      <c r="J2443" s="61">
        <v>12.300306511880001</v>
      </c>
      <c r="K2443" s="61">
        <v>2.913820796849</v>
      </c>
    </row>
    <row r="2444" spans="7:11">
      <c r="G2444" s="61">
        <v>14.824164735129999</v>
      </c>
      <c r="H2444" s="61">
        <v>3.0420435107750001</v>
      </c>
      <c r="J2444" s="61">
        <v>12.300435420279999</v>
      </c>
      <c r="K2444" s="61">
        <v>2.9303678960299999</v>
      </c>
    </row>
    <row r="2445" spans="7:11">
      <c r="G2445" s="61">
        <v>14.82438192751</v>
      </c>
      <c r="H2445" s="61">
        <v>3.0355286510339998</v>
      </c>
      <c r="J2445" s="61">
        <v>12.30060925087</v>
      </c>
      <c r="K2445" s="61">
        <v>2.9178323561199999</v>
      </c>
    </row>
    <row r="2446" spans="7:11">
      <c r="G2446" s="61">
        <v>14.82486126519</v>
      </c>
      <c r="H2446" s="61">
        <v>3.0298274919930002</v>
      </c>
      <c r="J2446" s="61">
        <v>12.300621645810001</v>
      </c>
      <c r="K2446" s="61">
        <v>3.0755495157350001</v>
      </c>
    </row>
    <row r="2447" spans="7:11">
      <c r="G2447" s="61">
        <v>14.82541983386</v>
      </c>
      <c r="H2447" s="61">
        <v>3.0252754534580002</v>
      </c>
      <c r="J2447" s="61">
        <v>12.30064176498</v>
      </c>
      <c r="K2447" s="61">
        <v>2.9251919136910001</v>
      </c>
    </row>
    <row r="2448" spans="7:11">
      <c r="G2448" s="61">
        <v>14.82605731874</v>
      </c>
      <c r="H2448" s="61">
        <v>3.0215981455410001</v>
      </c>
      <c r="J2448" s="61">
        <v>12.30076191677</v>
      </c>
      <c r="K2448" s="61">
        <v>2.9989096426769999</v>
      </c>
    </row>
    <row r="2449" spans="7:11">
      <c r="G2449" s="61">
        <v>14.83146692275</v>
      </c>
      <c r="H2449" s="61">
        <v>2.9221473243310001</v>
      </c>
      <c r="J2449" s="61">
        <v>12.30095042198</v>
      </c>
      <c r="K2449" s="61">
        <v>3.0414094781040002</v>
      </c>
    </row>
    <row r="2450" spans="7:11">
      <c r="G2450" s="61">
        <v>14.83230507297</v>
      </c>
      <c r="H2450" s="61">
        <v>2.918322147794</v>
      </c>
      <c r="J2450" s="61">
        <v>12.301045267859999</v>
      </c>
      <c r="K2450" s="61">
        <v>3.1523173075140001</v>
      </c>
    </row>
    <row r="2451" spans="7:11">
      <c r="G2451" s="61">
        <v>14.83338373958</v>
      </c>
      <c r="H2451" s="61">
        <v>2.9131126774460001</v>
      </c>
      <c r="J2451" s="61">
        <v>12.301192436079999</v>
      </c>
      <c r="K2451" s="61">
        <v>3.1586429024289999</v>
      </c>
    </row>
    <row r="2452" spans="7:11">
      <c r="G2452" s="61">
        <v>14.83409820414</v>
      </c>
      <c r="H2452" s="61">
        <v>2.9091634071530001</v>
      </c>
      <c r="J2452" s="61">
        <v>12.30134264822</v>
      </c>
      <c r="K2452" s="61">
        <v>3.147442787868</v>
      </c>
    </row>
    <row r="2453" spans="7:11">
      <c r="G2453" s="61">
        <v>14.834938331829999</v>
      </c>
      <c r="H2453" s="61">
        <v>2.9034507699469998</v>
      </c>
      <c r="J2453" s="61">
        <v>12.301368757860001</v>
      </c>
      <c r="K2453" s="61">
        <v>3.0028192431549998</v>
      </c>
    </row>
    <row r="2454" spans="7:11">
      <c r="G2454" s="61">
        <v>14.835439830129999</v>
      </c>
      <c r="H2454" s="61">
        <v>2.8986365136410002</v>
      </c>
      <c r="J2454" s="61">
        <v>12.301432462039999</v>
      </c>
      <c r="K2454" s="61">
        <v>3.0366607277940001</v>
      </c>
    </row>
    <row r="2455" spans="7:11">
      <c r="G2455" s="61">
        <v>14.835800181350001</v>
      </c>
      <c r="H2455" s="61">
        <v>2.8926252167220001</v>
      </c>
      <c r="J2455" s="61">
        <v>12.301504275639999</v>
      </c>
      <c r="K2455" s="61">
        <v>3.1628981333919999</v>
      </c>
    </row>
    <row r="2456" spans="7:11">
      <c r="G2456" s="61">
        <v>14.835978835220001</v>
      </c>
      <c r="H2456" s="61">
        <v>2.8860863192749999</v>
      </c>
      <c r="J2456" s="61">
        <v>12.30163827102</v>
      </c>
      <c r="K2456" s="61">
        <v>3.0819893001710001</v>
      </c>
    </row>
    <row r="2457" spans="7:11">
      <c r="G2457" s="61">
        <v>14.83609785028</v>
      </c>
      <c r="H2457" s="61">
        <v>2.8807364710760002</v>
      </c>
      <c r="J2457" s="61">
        <v>12.3018103908</v>
      </c>
      <c r="K2457" s="61">
        <v>3.006181162866</v>
      </c>
    </row>
    <row r="2458" spans="7:11">
      <c r="G2458" s="61">
        <v>14.83635475288</v>
      </c>
      <c r="H2458" s="61">
        <v>2.8739332524260002</v>
      </c>
      <c r="J2458" s="61">
        <v>12.30181664793</v>
      </c>
      <c r="K2458" s="61">
        <v>3.14265872028</v>
      </c>
    </row>
    <row r="2459" spans="7:11">
      <c r="G2459" s="61">
        <v>14.83681779006</v>
      </c>
      <c r="H2459" s="61">
        <v>2.867296633099</v>
      </c>
      <c r="J2459" s="61">
        <v>12.30195841614</v>
      </c>
      <c r="K2459" s="61">
        <v>3.0305534528089999</v>
      </c>
    </row>
    <row r="2460" spans="7:11">
      <c r="G2460" s="61">
        <v>14.837676528699999</v>
      </c>
      <c r="H2460" s="61">
        <v>2.8590612978809999</v>
      </c>
      <c r="J2460" s="61">
        <v>12.30227949977</v>
      </c>
      <c r="K2460" s="61">
        <v>3.025804426369</v>
      </c>
    </row>
    <row r="2461" spans="7:11">
      <c r="G2461" s="61">
        <v>14.83811583696</v>
      </c>
      <c r="H2461" s="61">
        <v>2.8553657167200002</v>
      </c>
      <c r="J2461" s="61">
        <v>12.30234965629</v>
      </c>
      <c r="K2461" s="61">
        <v>3.1386996030450001</v>
      </c>
    </row>
    <row r="2462" spans="7:11">
      <c r="G2462" s="61">
        <v>14.838676251800001</v>
      </c>
      <c r="H2462" s="61">
        <v>2.851067111811</v>
      </c>
      <c r="J2462" s="61">
        <v>12.30236453947</v>
      </c>
      <c r="K2462" s="61">
        <v>3.1678268556520002</v>
      </c>
    </row>
    <row r="2463" spans="7:11">
      <c r="G2463" s="61">
        <v>14.83932315084</v>
      </c>
      <c r="H2463" s="61">
        <v>2.8460162812190002</v>
      </c>
      <c r="J2463" s="61">
        <v>12.302417911799999</v>
      </c>
      <c r="K2463" s="61">
        <v>3.0138137770590001</v>
      </c>
    </row>
    <row r="2464" spans="7:11">
      <c r="G2464" s="61">
        <v>14.83996750495</v>
      </c>
      <c r="H2464" s="61">
        <v>2.8407405804539998</v>
      </c>
      <c r="J2464" s="61">
        <v>12.30248584447</v>
      </c>
      <c r="K2464" s="61">
        <v>3.0206284440300002</v>
      </c>
    </row>
    <row r="2465" spans="7:11">
      <c r="G2465" s="61">
        <v>14.84469442558</v>
      </c>
      <c r="H2465" s="61">
        <v>2.7428642963150001</v>
      </c>
      <c r="J2465" s="61">
        <v>12.302556303759999</v>
      </c>
      <c r="K2465" s="61">
        <v>3.0874287580990001</v>
      </c>
    </row>
    <row r="2466" spans="7:11">
      <c r="G2466" s="61">
        <v>14.84563146612</v>
      </c>
      <c r="H2466" s="61">
        <v>2.7386996421509999</v>
      </c>
      <c r="J2466" s="61">
        <v>12.303124067100001</v>
      </c>
      <c r="K2466" s="61">
        <v>3.1327199643650001</v>
      </c>
    </row>
    <row r="2467" spans="7:11">
      <c r="G2467" s="61">
        <v>14.846641752309999</v>
      </c>
      <c r="H2467" s="61">
        <v>2.7341545021329998</v>
      </c>
      <c r="J2467" s="61">
        <v>12.30319353806</v>
      </c>
      <c r="K2467" s="61">
        <v>3.171948047586</v>
      </c>
    </row>
    <row r="2468" spans="7:11">
      <c r="G2468" s="61">
        <v>14.84740205242</v>
      </c>
      <c r="H2468" s="61">
        <v>2.7307605083170001</v>
      </c>
      <c r="J2468" s="61">
        <v>12.30333663629</v>
      </c>
      <c r="K2468" s="61">
        <v>3.0922530684659999</v>
      </c>
    </row>
    <row r="2469" spans="7:11">
      <c r="G2469" s="61">
        <v>14.848250033399999</v>
      </c>
      <c r="H2469" s="61">
        <v>2.725839336111</v>
      </c>
      <c r="J2469" s="61">
        <v>12.30349053684</v>
      </c>
      <c r="K2469" s="61">
        <v>3.2436189438120002</v>
      </c>
    </row>
    <row r="2470" spans="7:11">
      <c r="G2470" s="61">
        <v>14.8488924202</v>
      </c>
      <c r="H2470" s="61">
        <v>2.694801656678</v>
      </c>
      <c r="J2470" s="61">
        <v>12.30355106451</v>
      </c>
      <c r="K2470" s="61">
        <v>3.1283775950770001</v>
      </c>
    </row>
    <row r="2471" spans="7:11">
      <c r="G2471" s="61">
        <v>14.84902205201</v>
      </c>
      <c r="H2471" s="61">
        <v>2.7003065302240001</v>
      </c>
      <c r="J2471" s="61">
        <v>12.30359865979</v>
      </c>
      <c r="K2471" s="61">
        <v>3.2474104585060002</v>
      </c>
    </row>
    <row r="2472" spans="7:11">
      <c r="G2472" s="61">
        <v>14.849145723299999</v>
      </c>
      <c r="H2472" s="61">
        <v>2.7199400641890001</v>
      </c>
      <c r="J2472" s="61">
        <v>12.303601825619999</v>
      </c>
      <c r="K2472" s="61">
        <v>3.2392701363879999</v>
      </c>
    </row>
    <row r="2473" spans="7:11">
      <c r="G2473" s="61">
        <v>14.849421871800001</v>
      </c>
      <c r="H2473" s="61">
        <v>2.7059811766299999</v>
      </c>
      <c r="J2473" s="61">
        <v>12.303891346429999</v>
      </c>
      <c r="K2473" s="61">
        <v>3.235258361514</v>
      </c>
    </row>
    <row r="2474" spans="7:11">
      <c r="G2474" s="61">
        <v>14.849525428770001</v>
      </c>
      <c r="H2474" s="61">
        <v>2.7164818330810001</v>
      </c>
      <c r="J2474" s="61">
        <v>12.303916751619999</v>
      </c>
      <c r="K2474" s="61">
        <v>3.1752706342330002</v>
      </c>
    </row>
    <row r="2475" spans="7:11">
      <c r="G2475" s="61">
        <v>14.849603974960001</v>
      </c>
      <c r="H2475" s="61">
        <v>2.712241055172</v>
      </c>
      <c r="J2475" s="61">
        <v>12.304073721350001</v>
      </c>
      <c r="K2475" s="61">
        <v>3.0975274675760001</v>
      </c>
    </row>
    <row r="2476" spans="7:11">
      <c r="G2476" s="61">
        <v>14.849816618649999</v>
      </c>
      <c r="H2476" s="61">
        <v>2.6858694371829999</v>
      </c>
      <c r="J2476" s="61">
        <v>12.304075306590001</v>
      </c>
      <c r="K2476" s="61">
        <v>3.122014060892</v>
      </c>
    </row>
    <row r="2477" spans="7:11">
      <c r="G2477" s="61">
        <v>14.851713479080001</v>
      </c>
      <c r="H2477" s="61">
        <v>2.675857286621</v>
      </c>
      <c r="J2477" s="61">
        <v>12.30428727112</v>
      </c>
      <c r="K2477" s="61">
        <v>3.2532108913169999</v>
      </c>
    </row>
    <row r="2478" spans="7:11">
      <c r="G2478" s="61">
        <v>14.85263204066</v>
      </c>
      <c r="H2478" s="61">
        <v>2.6719090478899998</v>
      </c>
      <c r="J2478" s="61">
        <v>12.304342622729999</v>
      </c>
      <c r="K2478" s="61">
        <v>3.1176515357099999</v>
      </c>
    </row>
    <row r="2479" spans="7:11">
      <c r="G2479" s="61">
        <v>14.857536825</v>
      </c>
      <c r="H2479" s="61">
        <v>2.572686873771</v>
      </c>
      <c r="J2479" s="61">
        <v>12.304407822</v>
      </c>
      <c r="K2479" s="61">
        <v>3.1018344506740001</v>
      </c>
    </row>
    <row r="2480" spans="7:11">
      <c r="G2480" s="61">
        <v>14.858419114569999</v>
      </c>
      <c r="H2480" s="61">
        <v>2.5681856510099998</v>
      </c>
      <c r="J2480" s="61">
        <v>12.304467709340001</v>
      </c>
      <c r="K2480" s="61">
        <v>3.1132887665250002</v>
      </c>
    </row>
    <row r="2481" spans="7:11">
      <c r="G2481" s="61">
        <v>14.859239547110001</v>
      </c>
      <c r="H2481" s="61">
        <v>2.5639609013550002</v>
      </c>
      <c r="J2481" s="61">
        <v>12.30451404581</v>
      </c>
      <c r="K2481" s="61">
        <v>3.1081125096819999</v>
      </c>
    </row>
    <row r="2482" spans="7:11">
      <c r="G2482" s="61">
        <v>14.86019396376</v>
      </c>
      <c r="H2482" s="61">
        <v>2.5590863771680001</v>
      </c>
      <c r="J2482" s="61">
        <v>12.30470397385</v>
      </c>
      <c r="K2482" s="61">
        <v>3.228306260688</v>
      </c>
    </row>
    <row r="2483" spans="7:11">
      <c r="G2483" s="61">
        <v>14.86097998642</v>
      </c>
      <c r="H2483" s="61">
        <v>2.5549592068279998</v>
      </c>
      <c r="J2483" s="61">
        <v>12.30495660021</v>
      </c>
      <c r="K2483" s="61">
        <v>3.1802851014510001</v>
      </c>
    </row>
    <row r="2484" spans="7:11">
      <c r="G2484" s="61">
        <v>14.86186690679</v>
      </c>
      <c r="H2484" s="61">
        <v>2.549935497551</v>
      </c>
      <c r="J2484" s="61">
        <v>12.3051860139</v>
      </c>
      <c r="K2484" s="61">
        <v>3.2235575103779999</v>
      </c>
    </row>
    <row r="2485" spans="7:11">
      <c r="G2485" s="61">
        <v>14.8626010469</v>
      </c>
      <c r="H2485" s="61">
        <v>2.5452699952679998</v>
      </c>
      <c r="J2485" s="61">
        <v>12.30527701832</v>
      </c>
      <c r="K2485" s="61">
        <v>3.33535572052</v>
      </c>
    </row>
    <row r="2486" spans="7:11">
      <c r="G2486" s="61">
        <v>14.863010762809999</v>
      </c>
      <c r="H2486" s="61">
        <v>2.5417407956939999</v>
      </c>
      <c r="J2486" s="61">
        <v>12.30537034742</v>
      </c>
      <c r="K2486" s="61">
        <v>3.328253865582</v>
      </c>
    </row>
    <row r="2487" spans="7:11">
      <c r="G2487" s="61">
        <v>14.86326593755</v>
      </c>
      <c r="H2487" s="61">
        <v>2.5166469008169998</v>
      </c>
      <c r="J2487" s="61">
        <v>12.30549054396</v>
      </c>
      <c r="K2487" s="61">
        <v>3.339822007515</v>
      </c>
    </row>
    <row r="2488" spans="7:11">
      <c r="G2488" s="61">
        <v>14.86329618471</v>
      </c>
      <c r="H2488" s="61">
        <v>2.5202938684429999</v>
      </c>
      <c r="J2488" s="61">
        <v>12.30550378981</v>
      </c>
      <c r="K2488" s="61">
        <v>3.261315920421</v>
      </c>
    </row>
    <row r="2489" spans="7:11">
      <c r="G2489" s="61">
        <v>14.863343331319999</v>
      </c>
      <c r="H2489" s="61">
        <v>2.5125761400419999</v>
      </c>
      <c r="J2489" s="61">
        <v>12.30555226667</v>
      </c>
      <c r="K2489" s="61">
        <v>3.1836235212530002</v>
      </c>
    </row>
    <row r="2490" spans="7:11">
      <c r="G2490" s="61">
        <v>14.86338252635</v>
      </c>
      <c r="H2490" s="61">
        <v>2.5366728912740002</v>
      </c>
      <c r="J2490" s="61">
        <v>12.30558886301</v>
      </c>
      <c r="K2490" s="61">
        <v>3.32418725536</v>
      </c>
    </row>
    <row r="2491" spans="7:11">
      <c r="G2491" s="61">
        <v>14.86350563413</v>
      </c>
      <c r="H2491" s="61">
        <v>2.50803242946</v>
      </c>
      <c r="J2491" s="61">
        <v>12.305711968000001</v>
      </c>
      <c r="K2491" s="61">
        <v>3.2174502353930001</v>
      </c>
    </row>
    <row r="2492" spans="7:11">
      <c r="G2492" s="61">
        <v>14.86351836191</v>
      </c>
      <c r="H2492" s="61">
        <v>2.5318917456180001</v>
      </c>
      <c r="J2492" s="61">
        <v>12.305969016340001</v>
      </c>
      <c r="K2492" s="61">
        <v>3.3198611867830001</v>
      </c>
    </row>
    <row r="2493" spans="7:11">
      <c r="G2493" s="61">
        <v>14.86390722951</v>
      </c>
      <c r="H2493" s="61">
        <v>2.5040677736700001</v>
      </c>
      <c r="J2493" s="61">
        <v>12.306026693990001</v>
      </c>
      <c r="K2493" s="61">
        <v>3.2130877915460001</v>
      </c>
    </row>
    <row r="2494" spans="7:11">
      <c r="G2494" s="61">
        <v>14.86437728636</v>
      </c>
      <c r="H2494" s="61">
        <v>2.500131040416</v>
      </c>
      <c r="J2494" s="61">
        <v>12.30618814936</v>
      </c>
      <c r="K2494" s="61">
        <v>3.189448227492</v>
      </c>
    </row>
    <row r="2495" spans="7:11">
      <c r="G2495" s="61">
        <v>14.87153206446</v>
      </c>
      <c r="H2495" s="61">
        <v>2.402216804324</v>
      </c>
      <c r="J2495" s="61">
        <v>12.30622799929</v>
      </c>
      <c r="K2495" s="61">
        <v>3.265179869147</v>
      </c>
    </row>
    <row r="2496" spans="7:11">
      <c r="G2496" s="61">
        <v>14.87228572715</v>
      </c>
      <c r="H2496" s="61">
        <v>2.3891956445310001</v>
      </c>
      <c r="J2496" s="61">
        <v>12.306229805079999</v>
      </c>
      <c r="K2496" s="61">
        <v>3.3462818295169998</v>
      </c>
    </row>
    <row r="2497" spans="7:11">
      <c r="G2497" s="61">
        <v>14.87282191676</v>
      </c>
      <c r="H2497" s="61">
        <v>2.3846122397010001</v>
      </c>
      <c r="J2497" s="61">
        <v>12.306252095110001</v>
      </c>
      <c r="K2497" s="61">
        <v>3.209111787955</v>
      </c>
    </row>
    <row r="2498" spans="7:11">
      <c r="G2498" s="61">
        <v>14.873271256060001</v>
      </c>
      <c r="H2498" s="61">
        <v>2.3807905514819998</v>
      </c>
      <c r="J2498" s="61">
        <v>12.30627961916</v>
      </c>
      <c r="K2498" s="61">
        <v>3.4208435720330002</v>
      </c>
    </row>
    <row r="2499" spans="7:11">
      <c r="G2499" s="61">
        <v>14.873715608019999</v>
      </c>
      <c r="H2499" s="61">
        <v>2.3772306517569999</v>
      </c>
      <c r="J2499" s="61">
        <v>12.306334676340001</v>
      </c>
      <c r="K2499" s="61">
        <v>3.414901172125</v>
      </c>
    </row>
    <row r="2500" spans="7:11">
      <c r="G2500" s="61">
        <v>14.874377035469999</v>
      </c>
      <c r="H2500" s="61">
        <v>2.3716508612189999</v>
      </c>
      <c r="J2500" s="61">
        <v>12.306370824069999</v>
      </c>
      <c r="K2500" s="61">
        <v>3.205135601362</v>
      </c>
    </row>
    <row r="2501" spans="7:11">
      <c r="G2501" s="61">
        <v>14.874876917610001</v>
      </c>
      <c r="H2501" s="61">
        <v>2.3660731806699999</v>
      </c>
      <c r="J2501" s="61">
        <v>12.306383966669999</v>
      </c>
      <c r="K2501" s="61">
        <v>3.3153052705400001</v>
      </c>
    </row>
    <row r="2502" spans="7:11">
      <c r="G2502" s="61">
        <v>14.875337359</v>
      </c>
      <c r="H2502" s="61">
        <v>2.3575017907709999</v>
      </c>
      <c r="J2502" s="61">
        <v>12.3064425746</v>
      </c>
      <c r="K2502" s="61">
        <v>3.2007727406759998</v>
      </c>
    </row>
    <row r="2503" spans="7:11">
      <c r="G2503" s="61">
        <v>14.87548089639</v>
      </c>
      <c r="H2503" s="61">
        <v>2.352233319897</v>
      </c>
      <c r="J2503" s="61">
        <v>12.30648146521</v>
      </c>
      <c r="K2503" s="61">
        <v>3.1958133650740002</v>
      </c>
    </row>
    <row r="2504" spans="7:11">
      <c r="G2504" s="61">
        <v>14.87558207703</v>
      </c>
      <c r="H2504" s="61">
        <v>2.3479679111789999</v>
      </c>
      <c r="J2504" s="61">
        <v>12.30656657736</v>
      </c>
      <c r="K2504" s="61">
        <v>3.4275952922070001</v>
      </c>
    </row>
    <row r="2505" spans="7:11">
      <c r="G2505" s="61">
        <v>14.875936982080001</v>
      </c>
      <c r="H2505" s="61">
        <v>2.3394512589019998</v>
      </c>
      <c r="J2505" s="61">
        <v>12.306571090129999</v>
      </c>
      <c r="K2505" s="61">
        <v>3.4082624117339999</v>
      </c>
    </row>
    <row r="2506" spans="7:11">
      <c r="G2506" s="61">
        <v>14.87652596707</v>
      </c>
      <c r="H2506" s="61">
        <v>2.3318794221760002</v>
      </c>
      <c r="J2506" s="61">
        <v>12.306752306370001</v>
      </c>
      <c r="K2506" s="61">
        <v>3.3117842480830002</v>
      </c>
    </row>
    <row r="2507" spans="7:11">
      <c r="G2507" s="61">
        <v>14.87700706703</v>
      </c>
      <c r="H2507" s="61">
        <v>2.327310671227</v>
      </c>
      <c r="J2507" s="61">
        <v>12.30693401271</v>
      </c>
      <c r="K2507" s="61">
        <v>3.2687773499700001</v>
      </c>
    </row>
    <row r="2508" spans="7:11">
      <c r="G2508" s="61">
        <v>14.87803555556</v>
      </c>
      <c r="H2508" s="61">
        <v>2.3206868937020002</v>
      </c>
      <c r="J2508" s="61">
        <v>12.30699737992</v>
      </c>
      <c r="K2508" s="61">
        <v>3.4320064644819999</v>
      </c>
    </row>
    <row r="2509" spans="7:11">
      <c r="G2509" s="61">
        <v>14.883827337350001</v>
      </c>
      <c r="H2509" s="61">
        <v>2.2242351489860002</v>
      </c>
      <c r="J2509" s="61">
        <v>12.307014652399999</v>
      </c>
      <c r="K2509" s="61">
        <v>3.3505120961629999</v>
      </c>
    </row>
    <row r="2510" spans="7:11">
      <c r="G2510" s="61">
        <v>14.884339250409999</v>
      </c>
      <c r="H2510" s="61">
        <v>2.2197158860220001</v>
      </c>
      <c r="J2510" s="61">
        <v>12.30707957267</v>
      </c>
      <c r="K2510" s="61">
        <v>3.4013484761570001</v>
      </c>
    </row>
    <row r="2511" spans="7:11">
      <c r="G2511" s="61">
        <v>14.88521661665</v>
      </c>
      <c r="H2511" s="61">
        <v>2.2133681888310002</v>
      </c>
      <c r="J2511" s="61">
        <v>12.30735048222</v>
      </c>
      <c r="K2511" s="61">
        <v>3.30614311789</v>
      </c>
    </row>
    <row r="2512" spans="7:11">
      <c r="G2512" s="61">
        <v>14.886123366410001</v>
      </c>
      <c r="H2512" s="61">
        <v>2.2076226163219999</v>
      </c>
      <c r="J2512" s="61">
        <v>12.30746555795</v>
      </c>
      <c r="K2512" s="61">
        <v>3.2722301826439999</v>
      </c>
    </row>
    <row r="2513" spans="7:11">
      <c r="G2513" s="61">
        <v>14.886942023910001</v>
      </c>
      <c r="H2513" s="61">
        <v>2.2030380872539999</v>
      </c>
      <c r="J2513" s="61">
        <v>12.307486769740001</v>
      </c>
      <c r="K2513" s="61">
        <v>3.3969717564519999</v>
      </c>
    </row>
    <row r="2514" spans="7:11">
      <c r="G2514" s="61">
        <v>14.88702811926</v>
      </c>
      <c r="H2514" s="61">
        <v>2.2013305476889999</v>
      </c>
      <c r="J2514" s="61">
        <v>12.307722842960001</v>
      </c>
      <c r="K2514" s="61">
        <v>3.3538658818970002</v>
      </c>
    </row>
    <row r="2515" spans="7:11">
      <c r="G2515" s="61">
        <v>14.887749707019999</v>
      </c>
      <c r="H2515" s="61">
        <v>2.1972007302700001</v>
      </c>
      <c r="J2515" s="61">
        <v>12.30776384764</v>
      </c>
      <c r="K2515" s="61">
        <v>3.4365974558280001</v>
      </c>
    </row>
    <row r="2516" spans="7:11">
      <c r="G2516" s="61">
        <v>14.888177249090001</v>
      </c>
      <c r="H2516" s="61">
        <v>2.1715635148070001</v>
      </c>
      <c r="J2516" s="61">
        <v>12.30781746011</v>
      </c>
      <c r="K2516" s="61">
        <v>3.3016760027190002</v>
      </c>
    </row>
    <row r="2517" spans="7:11">
      <c r="G2517" s="61">
        <v>14.88826061992</v>
      </c>
      <c r="H2517" s="61">
        <v>2.1752778121810001</v>
      </c>
      <c r="J2517" s="61">
        <v>12.30792318522</v>
      </c>
      <c r="K2517" s="61">
        <v>3.2764823376029999</v>
      </c>
    </row>
    <row r="2518" spans="7:11">
      <c r="G2518" s="61">
        <v>14.888309613600001</v>
      </c>
      <c r="H2518" s="61">
        <v>2.1660382769169999</v>
      </c>
      <c r="J2518" s="61">
        <v>12.307949997950001</v>
      </c>
      <c r="K2518" s="61">
        <v>3.3929715401529998</v>
      </c>
    </row>
    <row r="2519" spans="7:11">
      <c r="G2519" s="61">
        <v>14.88836674601</v>
      </c>
      <c r="H2519" s="61">
        <v>2.1918986559609999</v>
      </c>
      <c r="J2519" s="61">
        <v>12.30817911912</v>
      </c>
      <c r="K2519" s="61">
        <v>3.2969822735309999</v>
      </c>
    </row>
    <row r="2520" spans="7:11">
      <c r="G2520" s="61">
        <v>14.888445885519999</v>
      </c>
      <c r="H2520" s="61">
        <v>2.190603547841</v>
      </c>
      <c r="J2520" s="61">
        <v>12.30832051308</v>
      </c>
      <c r="K2520" s="61">
        <v>3.5066713322459999</v>
      </c>
    </row>
    <row r="2521" spans="7:11">
      <c r="G2521" s="61">
        <v>14.8884856122</v>
      </c>
      <c r="H2521" s="61">
        <v>2.1795440878579999</v>
      </c>
      <c r="J2521" s="61">
        <v>12.308345689339999</v>
      </c>
      <c r="K2521" s="61">
        <v>3.2926195755130001</v>
      </c>
    </row>
    <row r="2522" spans="7:11">
      <c r="G2522" s="61">
        <v>14.888501414029999</v>
      </c>
      <c r="H2522" s="61">
        <v>2.1895555960930002</v>
      </c>
      <c r="J2522" s="61">
        <v>12.30834814983</v>
      </c>
      <c r="K2522" s="61">
        <v>3.2830350733659999</v>
      </c>
    </row>
    <row r="2523" spans="7:11">
      <c r="G2523" s="61">
        <v>14.888553296850001</v>
      </c>
      <c r="H2523" s="61">
        <v>2.1816861462910002</v>
      </c>
      <c r="J2523" s="61">
        <v>12.30841743987</v>
      </c>
      <c r="K2523" s="61">
        <v>3.2882567148259998</v>
      </c>
    </row>
    <row r="2524" spans="7:11">
      <c r="G2524" s="61">
        <v>14.88860076854</v>
      </c>
      <c r="H2524" s="61">
        <v>2.1848578781599999</v>
      </c>
      <c r="J2524" s="61">
        <v>12.308419256340001</v>
      </c>
      <c r="K2524" s="61">
        <v>3.5122248921620001</v>
      </c>
    </row>
    <row r="2525" spans="7:11">
      <c r="G2525" s="61">
        <v>14.888716544159999</v>
      </c>
      <c r="H2525" s="61">
        <v>2.1626476032820001</v>
      </c>
      <c r="J2525" s="61">
        <v>12.30847043076</v>
      </c>
      <c r="K2525" s="61">
        <v>3.3892226912150001</v>
      </c>
    </row>
    <row r="2526" spans="7:11">
      <c r="G2526" s="61">
        <v>14.888794785969999</v>
      </c>
      <c r="H2526" s="61">
        <v>2.1766170373349998</v>
      </c>
      <c r="J2526" s="61">
        <v>12.308639299599999</v>
      </c>
      <c r="K2526" s="61">
        <v>3.440838520682</v>
      </c>
    </row>
    <row r="2527" spans="7:11">
      <c r="G2527" s="61">
        <v>14.888876260509999</v>
      </c>
      <c r="H2527" s="61">
        <v>2.180796760262</v>
      </c>
      <c r="J2527" s="61">
        <v>12.30869505237</v>
      </c>
      <c r="K2527" s="61">
        <v>3.4995392667959999</v>
      </c>
    </row>
    <row r="2528" spans="7:11">
      <c r="G2528" s="61">
        <v>14.88897666658</v>
      </c>
      <c r="H2528" s="61">
        <v>2.1572778895539999</v>
      </c>
      <c r="J2528" s="61">
        <v>12.308840937859999</v>
      </c>
      <c r="K2528" s="61">
        <v>3.3592293278460001</v>
      </c>
    </row>
    <row r="2529" spans="7:11">
      <c r="G2529" s="61">
        <v>14.88978428309</v>
      </c>
      <c r="H2529" s="61">
        <v>2.1515421809170001</v>
      </c>
      <c r="J2529" s="61">
        <v>12.309111883110001</v>
      </c>
      <c r="K2529" s="61">
        <v>3.519866860644</v>
      </c>
    </row>
    <row r="2530" spans="7:11">
      <c r="G2530" s="61">
        <v>14.89059491441</v>
      </c>
      <c r="H2530" s="61">
        <v>2.1469610904350001</v>
      </c>
      <c r="J2530" s="61">
        <v>12.309176858120001</v>
      </c>
      <c r="K2530" s="61">
        <v>3.4936013452110002</v>
      </c>
    </row>
    <row r="2531" spans="7:11">
      <c r="G2531" s="61">
        <v>14.89110829156</v>
      </c>
      <c r="H2531" s="61">
        <v>2.14509186105</v>
      </c>
      <c r="J2531" s="61">
        <v>12.309261306050001</v>
      </c>
      <c r="K2531" s="61">
        <v>3.3829338059810001</v>
      </c>
    </row>
    <row r="2532" spans="7:11">
      <c r="G2532" s="61">
        <v>14.89621121896</v>
      </c>
      <c r="H2532" s="61">
        <v>2.0413638777630001</v>
      </c>
      <c r="J2532" s="61">
        <v>12.30941222211</v>
      </c>
      <c r="K2532" s="61">
        <v>3.3625677058200001</v>
      </c>
    </row>
    <row r="2533" spans="7:11">
      <c r="G2533" s="61">
        <v>14.89677056334</v>
      </c>
      <c r="H2533" s="61">
        <v>2.0378158712640002</v>
      </c>
      <c r="J2533" s="61">
        <v>12.30956014701</v>
      </c>
      <c r="K2533" s="61">
        <v>3.4894613199050002</v>
      </c>
    </row>
    <row r="2534" spans="7:11">
      <c r="G2534" s="61">
        <v>14.89743384044</v>
      </c>
      <c r="H2534" s="61">
        <v>2.0334595481419999</v>
      </c>
      <c r="J2534" s="61">
        <v>12.309710561639999</v>
      </c>
      <c r="K2534" s="61">
        <v>3.4456751128729999</v>
      </c>
    </row>
    <row r="2535" spans="7:11">
      <c r="G2535" s="61">
        <v>14.89846080833</v>
      </c>
      <c r="H2535" s="61">
        <v>2.027523596655</v>
      </c>
      <c r="J2535" s="61">
        <v>12.30972938331</v>
      </c>
      <c r="K2535" s="61">
        <v>3.5238171240480001</v>
      </c>
    </row>
    <row r="2536" spans="7:11">
      <c r="G2536" s="61">
        <v>14.899244521569999</v>
      </c>
      <c r="H2536" s="61">
        <v>2.0230470603900002</v>
      </c>
      <c r="J2536" s="61">
        <v>12.30983125231</v>
      </c>
      <c r="K2536" s="61">
        <v>3.3761263199570002</v>
      </c>
    </row>
    <row r="2537" spans="7:11">
      <c r="G2537" s="61">
        <v>14.89949986423</v>
      </c>
      <c r="H2537" s="61">
        <v>2.0211503997850002</v>
      </c>
      <c r="J2537" s="61">
        <v>12.309896725450001</v>
      </c>
      <c r="K2537" s="61">
        <v>3.3687014271579998</v>
      </c>
    </row>
    <row r="2538" spans="7:11">
      <c r="G2538" s="61">
        <v>14.89950290344</v>
      </c>
      <c r="H2538" s="61">
        <v>2.0210150183779998</v>
      </c>
      <c r="J2538" s="61">
        <v>12.30998841597</v>
      </c>
      <c r="K2538" s="61">
        <v>3.4857814090170001</v>
      </c>
    </row>
    <row r="2539" spans="7:11">
      <c r="G2539" s="61">
        <v>14.900566720380001</v>
      </c>
      <c r="H2539" s="61">
        <v>2.0150038641650001</v>
      </c>
      <c r="J2539" s="61">
        <v>12.310473431289999</v>
      </c>
      <c r="K2539" s="61">
        <v>3.599698157672</v>
      </c>
    </row>
    <row r="2540" spans="7:11">
      <c r="G2540" s="61">
        <v>14.901366971590001</v>
      </c>
      <c r="H2540" s="61">
        <v>2.0093183835119999</v>
      </c>
      <c r="J2540" s="61">
        <v>12.31057164005</v>
      </c>
      <c r="K2540" s="61">
        <v>3.5947288347209998</v>
      </c>
    </row>
    <row r="2541" spans="7:11">
      <c r="G2541" s="61">
        <v>14.901524262040001</v>
      </c>
      <c r="H2541" s="61">
        <v>2.0063111226469998</v>
      </c>
      <c r="J2541" s="61">
        <v>12.310585107990001</v>
      </c>
      <c r="K2541" s="61">
        <v>3.5281959224400001</v>
      </c>
    </row>
    <row r="2542" spans="7:11">
      <c r="G2542" s="61">
        <v>14.901973684450001</v>
      </c>
      <c r="H2542" s="61">
        <v>2.0038128756660001</v>
      </c>
      <c r="J2542" s="61">
        <v>12.31072714976</v>
      </c>
      <c r="K2542" s="61">
        <v>3.6072916909249999</v>
      </c>
    </row>
    <row r="2543" spans="7:11">
      <c r="G2543" s="61">
        <v>14.902075586960001</v>
      </c>
      <c r="H2543" s="61">
        <v>2.0026166786820001</v>
      </c>
      <c r="J2543" s="61">
        <v>12.31075041023</v>
      </c>
      <c r="K2543" s="61">
        <v>3.4506895800909998</v>
      </c>
    </row>
    <row r="2544" spans="7:11">
      <c r="G2544" s="61">
        <v>14.902536465300001</v>
      </c>
      <c r="H2544" s="61">
        <v>1.9955627338599999</v>
      </c>
      <c r="J2544" s="61">
        <v>12.31082474832</v>
      </c>
      <c r="K2544" s="61">
        <v>3.4788293488569999</v>
      </c>
    </row>
    <row r="2545" spans="7:11">
      <c r="G2545" s="61">
        <v>14.90253871743</v>
      </c>
      <c r="H2545" s="61">
        <v>1.981291902693</v>
      </c>
      <c r="J2545" s="61">
        <v>12.3110209376</v>
      </c>
      <c r="K2545" s="61">
        <v>3.5890378755499999</v>
      </c>
    </row>
    <row r="2546" spans="7:11">
      <c r="G2546" s="61">
        <v>14.902595322050001</v>
      </c>
      <c r="H2546" s="61">
        <v>1.9857607961029999</v>
      </c>
      <c r="J2546" s="61">
        <v>12.31123895068</v>
      </c>
      <c r="K2546" s="61">
        <v>3.6123775286409998</v>
      </c>
    </row>
    <row r="2547" spans="7:11">
      <c r="G2547" s="61">
        <v>14.90261172402</v>
      </c>
      <c r="H2547" s="61">
        <v>1.9755854648540001</v>
      </c>
      <c r="J2547" s="61">
        <v>12.31131383436</v>
      </c>
      <c r="K2547" s="61">
        <v>3.5318105901569998</v>
      </c>
    </row>
    <row r="2548" spans="7:11">
      <c r="G2548" s="61">
        <v>14.902652223300001</v>
      </c>
      <c r="H2548" s="61">
        <v>1.9895542438130001</v>
      </c>
      <c r="J2548" s="61">
        <v>12.31132135645</v>
      </c>
      <c r="K2548" s="61">
        <v>3.4737713487409998</v>
      </c>
    </row>
    <row r="2549" spans="7:11">
      <c r="G2549" s="61">
        <v>14.90268467225</v>
      </c>
      <c r="H2549" s="61">
        <v>1.9741894761579999</v>
      </c>
      <c r="J2549" s="61">
        <v>12.31132169448</v>
      </c>
      <c r="K2549" s="61">
        <v>3.4540279580650002</v>
      </c>
    </row>
    <row r="2550" spans="7:11">
      <c r="G2550" s="61">
        <v>14.90291286285</v>
      </c>
      <c r="H2550" s="61">
        <v>1.993110562184</v>
      </c>
      <c r="J2550" s="61">
        <v>12.311404226500001</v>
      </c>
      <c r="K2550" s="61">
        <v>3.5848978502439999</v>
      </c>
    </row>
    <row r="2551" spans="7:11">
      <c r="G2551" s="61">
        <v>14.903689171030001</v>
      </c>
      <c r="H2551" s="61">
        <v>1.9624009521879999</v>
      </c>
      <c r="J2551" s="61">
        <v>12.311832495459999</v>
      </c>
      <c r="K2551" s="61">
        <v>3.5812179393560002</v>
      </c>
    </row>
    <row r="2552" spans="7:11">
      <c r="G2552" s="61">
        <v>14.903970193739999</v>
      </c>
      <c r="H2552" s="61">
        <v>1.958186732445</v>
      </c>
      <c r="J2552" s="61">
        <v>12.31183783346</v>
      </c>
      <c r="K2552" s="61">
        <v>3.459852458876</v>
      </c>
    </row>
    <row r="2553" spans="7:11">
      <c r="G2553" s="61">
        <v>14.90415364415</v>
      </c>
      <c r="H2553" s="61">
        <v>1.958151543681</v>
      </c>
      <c r="J2553" s="61">
        <v>12.31184696997</v>
      </c>
      <c r="K2553" s="61">
        <v>3.46660370243</v>
      </c>
    </row>
    <row r="2554" spans="7:11">
      <c r="G2554" s="61">
        <v>14.910809333750001</v>
      </c>
      <c r="H2554" s="61">
        <v>1.861608063731</v>
      </c>
      <c r="J2554" s="61">
        <v>12.312205704629999</v>
      </c>
      <c r="K2554" s="61">
        <v>3.6172425190439998</v>
      </c>
    </row>
    <row r="2555" spans="7:11">
      <c r="G2555" s="61">
        <v>14.910842493360001</v>
      </c>
      <c r="H2555" s="61">
        <v>1.857947128992</v>
      </c>
      <c r="J2555" s="61">
        <v>12.312207809769999</v>
      </c>
      <c r="K2555" s="61">
        <v>3.536210390006</v>
      </c>
    </row>
    <row r="2556" spans="7:11">
      <c r="G2556" s="61">
        <v>14.911047136180001</v>
      </c>
      <c r="H2556" s="61">
        <v>1.8559126237870001</v>
      </c>
      <c r="J2556" s="61">
        <v>12.31236844589</v>
      </c>
      <c r="K2556" s="61">
        <v>3.6909053420959999</v>
      </c>
    </row>
    <row r="2557" spans="7:11">
      <c r="G2557" s="61">
        <v>14.911935144859999</v>
      </c>
      <c r="H2557" s="61">
        <v>1.847222642852</v>
      </c>
      <c r="J2557" s="61">
        <v>12.31248111243</v>
      </c>
      <c r="K2557" s="61">
        <v>3.6861890869649998</v>
      </c>
    </row>
    <row r="2558" spans="7:11">
      <c r="G2558" s="61">
        <v>14.912551754840001</v>
      </c>
      <c r="H2558" s="61">
        <v>1.84247925847</v>
      </c>
      <c r="J2558" s="61">
        <v>12.31264570283</v>
      </c>
      <c r="K2558" s="61">
        <v>3.698435654976</v>
      </c>
    </row>
    <row r="2559" spans="7:11">
      <c r="G2559" s="61">
        <v>14.91323348949</v>
      </c>
      <c r="H2559" s="61">
        <v>1.838637312366</v>
      </c>
      <c r="J2559" s="61">
        <v>12.3126688278</v>
      </c>
      <c r="K2559" s="61">
        <v>3.574265879196</v>
      </c>
    </row>
    <row r="2560" spans="7:11">
      <c r="G2560" s="61">
        <v>14.913964013099999</v>
      </c>
      <c r="H2560" s="61">
        <v>1.8338636200430001</v>
      </c>
      <c r="J2560" s="61">
        <v>12.31293040998</v>
      </c>
      <c r="K2560" s="61">
        <v>3.680498127795</v>
      </c>
    </row>
    <row r="2561" spans="7:11">
      <c r="G2561" s="61">
        <v>14.914426082749999</v>
      </c>
      <c r="H2561" s="61">
        <v>1.8296220911650001</v>
      </c>
      <c r="J2561" s="61">
        <v>12.31304883638</v>
      </c>
      <c r="K2561" s="61">
        <v>3.6217871866919999</v>
      </c>
    </row>
    <row r="2562" spans="7:11">
      <c r="G2562" s="61">
        <v>14.91483768132</v>
      </c>
      <c r="H2562" s="61">
        <v>1.822889659356</v>
      </c>
      <c r="J2562" s="61">
        <v>12.313150867859999</v>
      </c>
      <c r="K2562" s="61">
        <v>3.569517128887</v>
      </c>
    </row>
    <row r="2563" spans="7:11">
      <c r="G2563" s="61">
        <v>14.91499363346</v>
      </c>
      <c r="H2563" s="61">
        <v>1.8177311629970001</v>
      </c>
      <c r="J2563" s="61">
        <v>12.31329887505</v>
      </c>
      <c r="K2563" s="61">
        <v>3.5423392611729998</v>
      </c>
    </row>
    <row r="2564" spans="7:11">
      <c r="G2564" s="61">
        <v>14.915251756989999</v>
      </c>
      <c r="H2564" s="61">
        <v>1.8094488387200001</v>
      </c>
      <c r="J2564" s="61">
        <v>12.313313698869999</v>
      </c>
      <c r="K2564" s="61">
        <v>3.6763581024879999</v>
      </c>
    </row>
    <row r="2565" spans="7:11">
      <c r="G2565" s="61">
        <v>14.91575035522</v>
      </c>
      <c r="H2565" s="61">
        <v>1.803309290564</v>
      </c>
      <c r="J2565" s="61">
        <v>12.313442063809999</v>
      </c>
      <c r="K2565" s="61">
        <v>3.7057701045539999</v>
      </c>
    </row>
    <row r="2566" spans="7:11">
      <c r="G2566" s="61">
        <v>14.91633309449</v>
      </c>
      <c r="H2566" s="61">
        <v>1.7991261756579999</v>
      </c>
      <c r="J2566" s="61">
        <v>12.313689105830001</v>
      </c>
      <c r="K2566" s="61">
        <v>3.5630232814760001</v>
      </c>
    </row>
    <row r="2567" spans="7:11">
      <c r="G2567" s="61">
        <v>14.93459606861</v>
      </c>
      <c r="H2567" s="61">
        <v>1.802002320837</v>
      </c>
      <c r="J2567" s="61">
        <v>12.31374196784</v>
      </c>
      <c r="K2567" s="61">
        <v>3.6726781916009998</v>
      </c>
    </row>
    <row r="2568" spans="7:11">
      <c r="G2568" s="61">
        <v>14.938580416800001</v>
      </c>
      <c r="H2568" s="61">
        <v>1.6256951190910001</v>
      </c>
      <c r="J2568" s="61">
        <v>12.31382621917</v>
      </c>
      <c r="K2568" s="61">
        <v>3.5465394722329999</v>
      </c>
    </row>
    <row r="2569" spans="7:11">
      <c r="G2569" s="61">
        <v>14.93863811816</v>
      </c>
      <c r="H2569" s="61">
        <v>1.617915271722</v>
      </c>
      <c r="J2569" s="61">
        <v>12.31399070164</v>
      </c>
      <c r="K2569" s="61">
        <v>3.5574608690459999</v>
      </c>
    </row>
    <row r="2570" spans="7:11">
      <c r="G2570" s="61">
        <v>14.93874826185</v>
      </c>
      <c r="H2570" s="61">
        <v>1.6291036323229999</v>
      </c>
      <c r="J2570" s="61">
        <v>12.314020531640001</v>
      </c>
      <c r="K2570" s="61">
        <v>3.55012150121</v>
      </c>
    </row>
    <row r="2571" spans="7:11">
      <c r="G2571" s="61">
        <v>14.938802249269999</v>
      </c>
      <c r="H2571" s="61">
        <v>1.6230496639980001</v>
      </c>
      <c r="J2571" s="61">
        <v>12.314041885609999</v>
      </c>
      <c r="K2571" s="61">
        <v>3.7094944808460002</v>
      </c>
    </row>
    <row r="2572" spans="7:11">
      <c r="G2572" s="61">
        <v>14.93886604781</v>
      </c>
      <c r="H2572" s="61">
        <v>1.627323327202</v>
      </c>
      <c r="J2572" s="61">
        <v>12.314043167139999</v>
      </c>
      <c r="K2572" s="61">
        <v>3.6271179756850001</v>
      </c>
    </row>
    <row r="2573" spans="7:11">
      <c r="G2573" s="61">
        <v>14.93899591045</v>
      </c>
      <c r="H2573" s="61">
        <v>1.6635227511420001</v>
      </c>
      <c r="J2573" s="61">
        <v>12.31410934184</v>
      </c>
      <c r="K2573" s="61">
        <v>3.789919241702</v>
      </c>
    </row>
    <row r="2574" spans="7:11">
      <c r="G2574" s="61">
        <v>14.9390044481</v>
      </c>
      <c r="H2574" s="61">
        <v>1.6600010255340001</v>
      </c>
      <c r="J2574" s="61">
        <v>12.31422242943</v>
      </c>
      <c r="K2574" s="61">
        <v>3.7836325216860001</v>
      </c>
    </row>
    <row r="2575" spans="7:11">
      <c r="G2575" s="61">
        <v>14.939032832780001</v>
      </c>
      <c r="H2575" s="61">
        <v>1.6393122280800001</v>
      </c>
      <c r="J2575" s="61">
        <v>12.314578300180001</v>
      </c>
      <c r="K2575" s="61">
        <v>3.6657261314410001</v>
      </c>
    </row>
    <row r="2576" spans="7:11">
      <c r="G2576" s="61">
        <v>14.93908725508</v>
      </c>
      <c r="H2576" s="61">
        <v>1.6484678578030001</v>
      </c>
      <c r="J2576" s="61">
        <v>12.314623113950001</v>
      </c>
      <c r="K2576" s="61">
        <v>3.7969879096589998</v>
      </c>
    </row>
    <row r="2577" spans="7:11">
      <c r="G2577" s="61">
        <v>14.93910568605</v>
      </c>
      <c r="H2577" s="61">
        <v>1.667139042519</v>
      </c>
      <c r="J2577" s="61">
        <v>12.314671392059999</v>
      </c>
      <c r="K2577" s="61">
        <v>3.6305383117829999</v>
      </c>
    </row>
    <row r="2578" spans="7:11">
      <c r="G2578" s="61">
        <v>14.93912965685</v>
      </c>
      <c r="H2578" s="61">
        <v>1.6423298413759999</v>
      </c>
      <c r="J2578" s="61">
        <v>12.314683755120001</v>
      </c>
      <c r="K2578" s="61">
        <v>3.7770818277870002</v>
      </c>
    </row>
    <row r="2579" spans="7:11">
      <c r="G2579" s="61">
        <v>14.93925649903</v>
      </c>
      <c r="H2579" s="61">
        <v>1.6725299617410001</v>
      </c>
      <c r="J2579" s="61">
        <v>12.314687410099999</v>
      </c>
      <c r="K2579" s="61">
        <v>3.7129220055849999</v>
      </c>
    </row>
    <row r="2580" spans="7:11">
      <c r="G2580" s="61">
        <v>14.939409767700001</v>
      </c>
      <c r="H2580" s="61">
        <v>1.6751621548760001</v>
      </c>
      <c r="J2580" s="61">
        <v>12.31506034023</v>
      </c>
      <c r="K2580" s="61">
        <v>3.6609773811320001</v>
      </c>
    </row>
    <row r="2581" spans="7:11">
      <c r="G2581" s="61">
        <v>14.93959056189</v>
      </c>
      <c r="H2581" s="61">
        <v>1.679115162992</v>
      </c>
      <c r="J2581" s="61">
        <v>12.31515777836</v>
      </c>
      <c r="K2581" s="61">
        <v>3.771794632827</v>
      </c>
    </row>
    <row r="2582" spans="7:11">
      <c r="G2582" s="61">
        <v>14.939838961</v>
      </c>
      <c r="H2582" s="61">
        <v>1.682790372553</v>
      </c>
      <c r="J2582" s="61">
        <v>12.315291565900001</v>
      </c>
      <c r="K2582" s="61">
        <v>3.6341404427400001</v>
      </c>
    </row>
    <row r="2583" spans="7:11">
      <c r="G2583" s="61">
        <v>14.940057851300001</v>
      </c>
      <c r="H2583" s="61">
        <v>1.686804468409</v>
      </c>
      <c r="J2583" s="61">
        <v>12.31539650447</v>
      </c>
      <c r="K2583" s="61">
        <v>3.8022652418599998</v>
      </c>
    </row>
    <row r="2584" spans="7:11">
      <c r="G2584" s="61">
        <v>14.94006226714</v>
      </c>
      <c r="H2584" s="61">
        <v>1.686708932163</v>
      </c>
      <c r="J2584" s="61">
        <v>12.31558604732</v>
      </c>
      <c r="K2584" s="61">
        <v>3.76811472194</v>
      </c>
    </row>
    <row r="2585" spans="7:11">
      <c r="G2585" s="61">
        <v>14.94035311306</v>
      </c>
      <c r="H2585" s="61">
        <v>1.691213469179</v>
      </c>
      <c r="J2585" s="61">
        <v>12.31559857821</v>
      </c>
      <c r="K2585" s="61">
        <v>3.6544835337210002</v>
      </c>
    </row>
    <row r="2586" spans="7:11">
      <c r="G2586" s="61">
        <v>14.94038284726</v>
      </c>
      <c r="H2586" s="61">
        <v>1.691179533948</v>
      </c>
      <c r="J2586" s="61">
        <v>12.31565502336</v>
      </c>
      <c r="K2586" s="61">
        <v>3.718110568368</v>
      </c>
    </row>
    <row r="2587" spans="7:11">
      <c r="G2587" s="61">
        <v>14.9421528847</v>
      </c>
      <c r="H2587" s="61">
        <v>1.4997795387149999</v>
      </c>
      <c r="J2587" s="61">
        <v>12.31572824549</v>
      </c>
      <c r="K2587" s="61">
        <v>3.637678097187</v>
      </c>
    </row>
    <row r="2588" spans="7:11">
      <c r="G2588" s="61">
        <v>14.94230546593</v>
      </c>
      <c r="H2588" s="61">
        <v>1.5050755617510001</v>
      </c>
      <c r="J2588" s="61">
        <v>12.31590017401</v>
      </c>
      <c r="K2588" s="61">
        <v>3.648921121291</v>
      </c>
    </row>
    <row r="2589" spans="7:11">
      <c r="G2589" s="61">
        <v>14.94238944744</v>
      </c>
      <c r="H2589" s="61">
        <v>1.4963497535329999</v>
      </c>
      <c r="J2589" s="61">
        <v>12.315984209110001</v>
      </c>
      <c r="K2589" s="61">
        <v>3.6415617636680002</v>
      </c>
    </row>
    <row r="2590" spans="7:11">
      <c r="G2590" s="61">
        <v>14.942899412979999</v>
      </c>
      <c r="H2590" s="61">
        <v>1.5115692193800001</v>
      </c>
      <c r="J2590" s="61">
        <v>12.316274281389999</v>
      </c>
      <c r="K2590" s="61">
        <v>3.7214620234729998</v>
      </c>
    </row>
    <row r="2591" spans="7:11">
      <c r="G2591" s="61">
        <v>14.94297192678</v>
      </c>
      <c r="H2591" s="61">
        <v>1.489718370062</v>
      </c>
      <c r="J2591" s="61">
        <v>12.31627718911</v>
      </c>
      <c r="K2591" s="61">
        <v>3.8066795296609999</v>
      </c>
    </row>
    <row r="2592" spans="7:11">
      <c r="G2592" s="61">
        <v>14.94314188832</v>
      </c>
      <c r="H2592" s="61">
        <v>1.438260166381</v>
      </c>
      <c r="J2592" s="61">
        <v>12.31642237967</v>
      </c>
      <c r="K2592" s="61">
        <v>3.7611626617799998</v>
      </c>
    </row>
    <row r="2593" spans="7:11">
      <c r="G2593" s="61">
        <v>14.94350563762</v>
      </c>
      <c r="H2593" s="61">
        <v>1.5154724316670001</v>
      </c>
      <c r="J2593" s="61">
        <v>12.31685421545</v>
      </c>
      <c r="K2593" s="61">
        <v>3.7248484192190001</v>
      </c>
    </row>
    <row r="2594" spans="7:11">
      <c r="G2594" s="61">
        <v>14.94366500089</v>
      </c>
      <c r="H2594" s="61">
        <v>1.44259097421</v>
      </c>
      <c r="J2594" s="61">
        <v>12.31690441972</v>
      </c>
      <c r="K2594" s="61">
        <v>3.7564139114709998</v>
      </c>
    </row>
    <row r="2595" spans="7:11">
      <c r="G2595" s="61">
        <v>14.943670686300001</v>
      </c>
      <c r="H2595" s="61">
        <v>1.4841432997970001</v>
      </c>
      <c r="J2595" s="61">
        <v>12.31734845115</v>
      </c>
      <c r="K2595" s="61">
        <v>3.8115161218529998</v>
      </c>
    </row>
    <row r="2596" spans="7:11">
      <c r="G2596" s="61">
        <v>14.94434285442</v>
      </c>
      <c r="H2596" s="61">
        <v>1.519987691231</v>
      </c>
      <c r="J2596" s="61">
        <v>12.317430373820001</v>
      </c>
      <c r="K2596" s="61">
        <v>3.750306636486</v>
      </c>
    </row>
    <row r="2597" spans="7:11">
      <c r="G2597" s="61">
        <v>14.944351324079999</v>
      </c>
      <c r="H2597" s="61">
        <v>1.4791245601309999</v>
      </c>
      <c r="J2597" s="61">
        <v>12.3174334362</v>
      </c>
      <c r="K2597" s="61">
        <v>3.7289978151860002</v>
      </c>
    </row>
    <row r="2598" spans="7:11">
      <c r="G2598" s="61">
        <v>14.94474092958</v>
      </c>
      <c r="H2598" s="61">
        <v>1.453498128388</v>
      </c>
      <c r="J2598" s="61">
        <v>12.317751457450001</v>
      </c>
      <c r="K2598" s="61">
        <v>3.7455576100460002</v>
      </c>
    </row>
    <row r="2599" spans="7:11">
      <c r="G2599" s="61">
        <v>14.944843455739999</v>
      </c>
      <c r="H2599" s="61">
        <v>1.4751966995020001</v>
      </c>
      <c r="J2599" s="61">
        <v>12.31790491442</v>
      </c>
      <c r="K2599" s="61">
        <v>3.7341036601990001</v>
      </c>
    </row>
    <row r="2600" spans="7:11">
      <c r="G2600" s="61">
        <v>14.94519533685</v>
      </c>
      <c r="H2600" s="61">
        <v>1.459201664331</v>
      </c>
      <c r="J2600" s="61">
        <v>12.31795780216</v>
      </c>
      <c r="K2600" s="61">
        <v>3.7403816277059998</v>
      </c>
    </row>
    <row r="2601" spans="7:11">
      <c r="G2601" s="61">
        <v>14.945357699840001</v>
      </c>
      <c r="H2601" s="61">
        <v>1.4698513618969999</v>
      </c>
      <c r="J2601" s="61">
        <v>12.31838829974</v>
      </c>
      <c r="K2601" s="61">
        <v>3.8165305890700001</v>
      </c>
    </row>
    <row r="2602" spans="7:11">
      <c r="G2602" s="61">
        <v>14.945472168689999</v>
      </c>
      <c r="H2602" s="61">
        <v>1.465715232442</v>
      </c>
      <c r="J2602" s="61">
        <v>12.318983966199999</v>
      </c>
      <c r="K2602" s="61">
        <v>3.8198690088729998</v>
      </c>
    </row>
    <row r="2603" spans="7:11">
      <c r="G2603" s="61">
        <v>14.94554771994</v>
      </c>
      <c r="H2603" s="61">
        <v>1.5249804422919999</v>
      </c>
      <c r="J2603" s="61">
        <v>12.31961984889</v>
      </c>
      <c r="K2603" s="61">
        <v>3.8256937151120001</v>
      </c>
    </row>
    <row r="2604" spans="7:11">
      <c r="G2604" s="61">
        <v>14.94960736827</v>
      </c>
      <c r="H2604" s="61">
        <v>1.7986334215469999</v>
      </c>
      <c r="J2604" s="61">
        <v>12.31964407559</v>
      </c>
      <c r="K2604" s="61">
        <v>3.8510156739200001</v>
      </c>
    </row>
    <row r="2605" spans="7:11">
      <c r="G2605" s="61">
        <v>14.95149414179</v>
      </c>
      <c r="H2605" s="61">
        <v>1.8043877103149999</v>
      </c>
      <c r="J2605" s="61">
        <v>12.31971657866</v>
      </c>
      <c r="K2605" s="61">
        <v>3.8466070544769999</v>
      </c>
    </row>
    <row r="2606" spans="7:11">
      <c r="G2606" s="61">
        <v>14.953674442780001</v>
      </c>
      <c r="H2606" s="61">
        <v>1.8124720294409999</v>
      </c>
      <c r="J2606" s="61">
        <v>12.3198025236</v>
      </c>
      <c r="K2606" s="61">
        <v>3.8413810889820001</v>
      </c>
    </row>
    <row r="2607" spans="7:11">
      <c r="G2607" s="61">
        <v>14.954126569930001</v>
      </c>
      <c r="H2607" s="61">
        <v>1.817110104095</v>
      </c>
      <c r="J2607" s="61">
        <v>12.319874274129999</v>
      </c>
      <c r="K2607" s="61">
        <v>3.8370182282959999</v>
      </c>
    </row>
    <row r="2608" spans="7:11">
      <c r="G2608" s="61">
        <v>14.954444276109999</v>
      </c>
      <c r="H2608" s="61">
        <v>1.882000870083</v>
      </c>
      <c r="J2608" s="61">
        <v>12.319913164740001</v>
      </c>
      <c r="K2608" s="61">
        <v>3.8320588526939998</v>
      </c>
    </row>
    <row r="2609" spans="7:11">
      <c r="G2609" s="61">
        <v>14.95445102105</v>
      </c>
      <c r="H2609" s="61">
        <v>1.822810813307</v>
      </c>
      <c r="J2609" s="61">
        <v>12.3271301061</v>
      </c>
      <c r="K2609" s="61">
        <v>4.2429905787979996</v>
      </c>
    </row>
    <row r="2610" spans="7:11">
      <c r="G2610" s="61">
        <v>14.95467906963</v>
      </c>
      <c r="H2610" s="61">
        <v>1.87822189706</v>
      </c>
      <c r="J2610" s="61">
        <v>12.32715649849</v>
      </c>
      <c r="K2610" s="61">
        <v>4.2391747591020001</v>
      </c>
    </row>
    <row r="2611" spans="7:11">
      <c r="G2611" s="61">
        <v>14.95469878744</v>
      </c>
      <c r="H2611" s="61">
        <v>1.8285018946760001</v>
      </c>
      <c r="J2611" s="61">
        <v>12.327260449320001</v>
      </c>
      <c r="K2611" s="61">
        <v>4.2469684561390002</v>
      </c>
    </row>
    <row r="2612" spans="7:11">
      <c r="G2612" s="61">
        <v>14.95490850561</v>
      </c>
      <c r="H2612" s="61">
        <v>1.8731651463129999</v>
      </c>
      <c r="J2612" s="61">
        <v>12.32730118712</v>
      </c>
      <c r="K2612" s="61">
        <v>4.2348272170400003</v>
      </c>
    </row>
    <row r="2613" spans="7:11">
      <c r="G2613" s="61">
        <v>14.954944355909999</v>
      </c>
      <c r="H2613" s="61">
        <v>1.833461758284</v>
      </c>
      <c r="J2613" s="61">
        <v>12.329917358239999</v>
      </c>
      <c r="K2613" s="61">
        <v>4.1579252816599999</v>
      </c>
    </row>
    <row r="2614" spans="7:11">
      <c r="G2614" s="61">
        <v>14.95506353665</v>
      </c>
      <c r="H2614" s="61">
        <v>1.868558292945</v>
      </c>
      <c r="J2614" s="61">
        <v>12.32994517313</v>
      </c>
      <c r="K2614" s="61">
        <v>4.1636161499020004</v>
      </c>
    </row>
    <row r="2615" spans="7:11">
      <c r="G2615" s="61">
        <v>14.955116208750001</v>
      </c>
      <c r="H2615" s="61">
        <v>1.838186526913</v>
      </c>
      <c r="J2615" s="61">
        <v>12.33011976615</v>
      </c>
      <c r="K2615" s="61">
        <v>4.1673462037500002</v>
      </c>
    </row>
    <row r="2616" spans="7:11">
      <c r="G2616" s="61">
        <v>14.955248501970001</v>
      </c>
      <c r="H2616" s="61">
        <v>1.860805701174</v>
      </c>
      <c r="J2616" s="61">
        <v>12.33017201889</v>
      </c>
      <c r="K2616" s="61">
        <v>4.1507066651760001</v>
      </c>
    </row>
    <row r="2617" spans="7:11">
      <c r="G2617" s="61">
        <v>14.95526185061</v>
      </c>
      <c r="H2617" s="61">
        <v>1.844332107202</v>
      </c>
      <c r="J2617" s="61">
        <v>12.33036501186</v>
      </c>
      <c r="K2617" s="61">
        <v>4.1472947032040004</v>
      </c>
    </row>
    <row r="2618" spans="7:11">
      <c r="G2618" s="61">
        <v>14.955328247320001</v>
      </c>
      <c r="H2618" s="61">
        <v>1.854608866118</v>
      </c>
      <c r="J2618" s="61">
        <v>12.33057721056</v>
      </c>
      <c r="K2618" s="61">
        <v>4.1739090119349997</v>
      </c>
    </row>
    <row r="2619" spans="7:11">
      <c r="G2619" s="61">
        <v>14.95532989488</v>
      </c>
      <c r="H2619" s="61">
        <v>1.8483086142159999</v>
      </c>
      <c r="J2619" s="61">
        <v>12.330926290140001</v>
      </c>
      <c r="K2619" s="61">
        <v>4.1779367622789998</v>
      </c>
    </row>
    <row r="2620" spans="7:11">
      <c r="G2620" s="61">
        <v>14.956117190360001</v>
      </c>
      <c r="H2620" s="61">
        <v>1.9778272506250001</v>
      </c>
      <c r="J2620" s="61">
        <v>12.33096526506</v>
      </c>
      <c r="K2620" s="61">
        <v>4.1414689536729998</v>
      </c>
    </row>
    <row r="2621" spans="7:11">
      <c r="G2621" s="61">
        <v>14.956120125769999</v>
      </c>
      <c r="H2621" s="61">
        <v>1.978110021192</v>
      </c>
      <c r="J2621" s="61">
        <v>12.33115636406</v>
      </c>
      <c r="K2621" s="61">
        <v>4.2080568875399997</v>
      </c>
    </row>
    <row r="2622" spans="7:11">
      <c r="G2622" s="61">
        <v>14.95623772235</v>
      </c>
      <c r="H2622" s="61">
        <v>1.9814413740129999</v>
      </c>
      <c r="J2622" s="61">
        <v>12.331284087149999</v>
      </c>
      <c r="K2622" s="61">
        <v>4.1817486388459999</v>
      </c>
    </row>
    <row r="2623" spans="7:11">
      <c r="G2623" s="61">
        <v>14.956239886080001</v>
      </c>
      <c r="H2623" s="61">
        <v>1.9821035356450001</v>
      </c>
      <c r="J2623" s="61">
        <v>12.331479898790001</v>
      </c>
      <c r="K2623" s="61">
        <v>4.1369899433450001</v>
      </c>
    </row>
    <row r="2624" spans="7:11">
      <c r="G2624" s="61">
        <v>14.95641928381</v>
      </c>
      <c r="H2624" s="61">
        <v>1.9863101610210001</v>
      </c>
      <c r="J2624" s="61">
        <v>12.33188217008</v>
      </c>
      <c r="K2624" s="61">
        <v>4.1882555175130003</v>
      </c>
    </row>
    <row r="2625" spans="7:11">
      <c r="G2625" s="61">
        <v>14.956629173430001</v>
      </c>
      <c r="H2625" s="61">
        <v>1.9892250105210001</v>
      </c>
      <c r="J2625" s="61">
        <v>12.33190416643</v>
      </c>
      <c r="K2625" s="61">
        <v>4.20186313513</v>
      </c>
    </row>
    <row r="2626" spans="7:11">
      <c r="G2626" s="61">
        <v>14.95667277609</v>
      </c>
      <c r="H2626" s="61">
        <v>1.990934225465</v>
      </c>
      <c r="J2626" s="61">
        <v>12.33195932858</v>
      </c>
      <c r="K2626" s="61">
        <v>4.0769001125209998</v>
      </c>
    </row>
    <row r="2627" spans="7:11">
      <c r="G2627" s="61">
        <v>14.95693487418</v>
      </c>
      <c r="H2627" s="61">
        <v>1.9957089255180001</v>
      </c>
      <c r="J2627" s="61">
        <v>12.3320031703</v>
      </c>
      <c r="K2627" s="61">
        <v>4.0822143143609999</v>
      </c>
    </row>
    <row r="2628" spans="7:11">
      <c r="G2628" s="61">
        <v>14.957010571410001</v>
      </c>
      <c r="H2628" s="61">
        <v>1.995823527222</v>
      </c>
      <c r="J2628" s="61">
        <v>12.33208848154</v>
      </c>
      <c r="K2628" s="61">
        <v>4.1317741680260003</v>
      </c>
    </row>
    <row r="2629" spans="7:11">
      <c r="G2629" s="61">
        <v>14.95712102271</v>
      </c>
      <c r="H2629" s="61">
        <v>2.004723133902</v>
      </c>
      <c r="J2629" s="61">
        <v>12.33209363027</v>
      </c>
      <c r="K2629" s="61">
        <v>4.08559186958</v>
      </c>
    </row>
    <row r="2630" spans="7:11">
      <c r="G2630" s="61">
        <v>14.95728472643</v>
      </c>
      <c r="H2630" s="61">
        <v>2.012808864603</v>
      </c>
      <c r="J2630" s="61">
        <v>12.3321031987</v>
      </c>
      <c r="K2630" s="61">
        <v>4.0732851201880003</v>
      </c>
    </row>
    <row r="2631" spans="7:11">
      <c r="G2631" s="61">
        <v>14.957462917499999</v>
      </c>
      <c r="H2631" s="61">
        <v>2.0044296196490001</v>
      </c>
      <c r="J2631" s="61">
        <v>12.33212258965</v>
      </c>
      <c r="K2631" s="61">
        <v>4.1933066321180004</v>
      </c>
    </row>
    <row r="2632" spans="7:11">
      <c r="G2632" s="61">
        <v>14.957553707800001</v>
      </c>
      <c r="H2632" s="61">
        <v>2.0181764009790002</v>
      </c>
      <c r="J2632" s="61">
        <v>12.332263522730001</v>
      </c>
      <c r="K2632" s="61">
        <v>4.0890548122750001</v>
      </c>
    </row>
    <row r="2633" spans="7:11">
      <c r="G2633" s="61">
        <v>14.95767238338</v>
      </c>
      <c r="H2633" s="61">
        <v>2.0088418786909998</v>
      </c>
      <c r="J2633" s="61">
        <v>12.33226365112</v>
      </c>
      <c r="K2633" s="61">
        <v>4.0697533522829996</v>
      </c>
    </row>
    <row r="2634" spans="7:11">
      <c r="G2634" s="61">
        <v>14.95771516518</v>
      </c>
      <c r="H2634" s="61">
        <v>2.0216902080039998</v>
      </c>
      <c r="J2634" s="61">
        <v>12.33271000207</v>
      </c>
      <c r="K2634" s="61">
        <v>4.1255780430259996</v>
      </c>
    </row>
    <row r="2635" spans="7:11">
      <c r="G2635" s="61">
        <v>14.95791322114</v>
      </c>
      <c r="H2635" s="61">
        <v>2.0131188003810001</v>
      </c>
      <c r="J2635" s="61">
        <v>12.3327408911</v>
      </c>
      <c r="K2635" s="61">
        <v>4.0604010054100002</v>
      </c>
    </row>
    <row r="2636" spans="7:11">
      <c r="G2636" s="61">
        <v>14.95793284176</v>
      </c>
      <c r="H2636" s="61">
        <v>2.0258441341090001</v>
      </c>
      <c r="J2636" s="61">
        <v>12.332831133859999</v>
      </c>
      <c r="K2636" s="61">
        <v>4.0964544866730002</v>
      </c>
    </row>
    <row r="2637" spans="7:11">
      <c r="G2637" s="61">
        <v>14.95821493435</v>
      </c>
      <c r="H2637" s="61">
        <v>2.0185720293739999</v>
      </c>
      <c r="J2637" s="61">
        <v>12.33296182166</v>
      </c>
      <c r="K2637" s="61">
        <v>4.0564986057420001</v>
      </c>
    </row>
    <row r="2638" spans="7:11">
      <c r="G2638" s="61">
        <v>14.958327972779999</v>
      </c>
      <c r="H2638" s="61">
        <v>2.030699808309</v>
      </c>
      <c r="J2638" s="61">
        <v>12.333012966149999</v>
      </c>
      <c r="K2638" s="61">
        <v>4.1205063098760002</v>
      </c>
    </row>
    <row r="2639" spans="7:11">
      <c r="G2639" s="61">
        <v>14.958468183560001</v>
      </c>
      <c r="H2639" s="61">
        <v>2.023726438083</v>
      </c>
      <c r="J2639" s="61">
        <v>12.333121628920001</v>
      </c>
      <c r="K2639" s="61">
        <v>4.1023438997600001</v>
      </c>
    </row>
    <row r="2640" spans="7:11">
      <c r="G2640" s="61">
        <v>14.958763919260001</v>
      </c>
      <c r="H2640" s="61">
        <v>2.0293525975660001</v>
      </c>
      <c r="J2640" s="61">
        <v>12.33320792584</v>
      </c>
      <c r="K2640" s="61">
        <v>4.1151826995779999</v>
      </c>
    </row>
    <row r="2641" spans="7:11">
      <c r="G2641" s="61">
        <v>14.95885761339</v>
      </c>
      <c r="H2641" s="61">
        <v>2.1868440501970001</v>
      </c>
      <c r="J2641" s="61">
        <v>12.333245079119999</v>
      </c>
      <c r="K2641" s="61">
        <v>4.1093714346060004</v>
      </c>
    </row>
    <row r="2642" spans="7:11">
      <c r="G2642" s="61">
        <v>14.958992722710001</v>
      </c>
      <c r="H2642" s="61">
        <v>2.1984047131360001</v>
      </c>
      <c r="J2642" s="61">
        <v>12.33336613646</v>
      </c>
      <c r="K2642" s="61">
        <v>4.0494599049040003</v>
      </c>
    </row>
    <row r="2643" spans="7:11">
      <c r="G2643" s="61">
        <v>14.959079776819999</v>
      </c>
      <c r="H2643" s="61">
        <v>2.0388251106249999</v>
      </c>
      <c r="J2643" s="61">
        <v>12.33419731389</v>
      </c>
      <c r="K2643" s="61">
        <v>4.0391768662830003</v>
      </c>
    </row>
    <row r="2644" spans="7:11">
      <c r="G2644" s="61">
        <v>14.959202072009999</v>
      </c>
      <c r="H2644" s="61">
        <v>2.2027869955930002</v>
      </c>
      <c r="J2644" s="61">
        <v>12.3350621863</v>
      </c>
      <c r="K2644" s="61">
        <v>4.0276348792779997</v>
      </c>
    </row>
    <row r="2645" spans="7:11">
      <c r="G2645" s="61">
        <v>14.95932809938</v>
      </c>
      <c r="H2645" s="61">
        <v>2.1924214434690001</v>
      </c>
      <c r="J2645" s="61">
        <v>12.335250575490001</v>
      </c>
      <c r="K2645" s="61">
        <v>3.957503207682</v>
      </c>
    </row>
    <row r="2646" spans="7:11">
      <c r="G2646" s="61">
        <v>14.95934678942</v>
      </c>
      <c r="H2646" s="61">
        <v>2.1837346462220002</v>
      </c>
      <c r="J2646" s="61">
        <v>12.33526755726</v>
      </c>
      <c r="K2646" s="61">
        <v>3.9610149767739999</v>
      </c>
    </row>
    <row r="2647" spans="7:11">
      <c r="G2647" s="61">
        <v>14.9593636918</v>
      </c>
      <c r="H2647" s="61">
        <v>2.0381472885409999</v>
      </c>
      <c r="J2647" s="61">
        <v>12.335283453900001</v>
      </c>
      <c r="K2647" s="61">
        <v>3.9630219450589999</v>
      </c>
    </row>
    <row r="2648" spans="7:11">
      <c r="G2648" s="61">
        <v>14.95949892939</v>
      </c>
      <c r="H2648" s="61">
        <v>2.197695876009</v>
      </c>
      <c r="J2648" s="61">
        <v>12.335322667050001</v>
      </c>
      <c r="K2648" s="61">
        <v>3.9657904063189999</v>
      </c>
    </row>
    <row r="2649" spans="7:11">
      <c r="G2649" s="61">
        <v>14.95965045374</v>
      </c>
      <c r="H2649" s="61">
        <v>2.1725478104309999</v>
      </c>
      <c r="J2649" s="61">
        <v>12.33535908552</v>
      </c>
      <c r="K2649" s="61">
        <v>3.9719337078249999</v>
      </c>
    </row>
    <row r="2650" spans="7:11">
      <c r="G2650" s="61">
        <v>14.9596511979</v>
      </c>
      <c r="H2650" s="61">
        <v>2.0425565789719999</v>
      </c>
      <c r="J2650" s="61">
        <v>12.335362055779999</v>
      </c>
      <c r="K2650" s="61">
        <v>4.0232902654969998</v>
      </c>
    </row>
    <row r="2651" spans="7:11">
      <c r="G2651" s="61">
        <v>14.95968720194</v>
      </c>
      <c r="H2651" s="61">
        <v>2.1783823488760001</v>
      </c>
      <c r="J2651" s="61">
        <v>12.33538958578</v>
      </c>
      <c r="K2651" s="61">
        <v>3.9530077175149998</v>
      </c>
    </row>
    <row r="2652" spans="7:11">
      <c r="G2652" s="61">
        <v>14.959705466879999</v>
      </c>
      <c r="H2652" s="61">
        <v>2.2042821267370001</v>
      </c>
      <c r="J2652" s="61">
        <v>12.335402377219999</v>
      </c>
      <c r="K2652" s="61">
        <v>3.9754667122449998</v>
      </c>
    </row>
    <row r="2653" spans="7:11">
      <c r="G2653" s="61">
        <v>14.959718218420001</v>
      </c>
      <c r="H2653" s="61">
        <v>2.0488539466629998</v>
      </c>
      <c r="J2653" s="61">
        <v>12.335446480710001</v>
      </c>
      <c r="K2653" s="61">
        <v>3.9794422102490001</v>
      </c>
    </row>
    <row r="2654" spans="7:11">
      <c r="G2654" s="61">
        <v>14.959832788829999</v>
      </c>
      <c r="H2654" s="61">
        <v>2.052294812395</v>
      </c>
      <c r="J2654" s="61">
        <v>12.335481192330001</v>
      </c>
      <c r="K2654" s="61">
        <v>3.9834575238759999</v>
      </c>
    </row>
    <row r="2655" spans="7:11">
      <c r="G2655" s="61">
        <v>14.95997324154</v>
      </c>
      <c r="H2655" s="61">
        <v>2.210905442559</v>
      </c>
      <c r="J2655" s="61">
        <v>12.335508752899999</v>
      </c>
      <c r="K2655" s="61">
        <v>4.0157848852790003</v>
      </c>
    </row>
    <row r="2656" spans="7:11">
      <c r="G2656" s="61">
        <v>14.959976606530001</v>
      </c>
      <c r="H2656" s="61">
        <v>2.0563536909579998</v>
      </c>
      <c r="J2656" s="61">
        <v>12.335511005460001</v>
      </c>
      <c r="K2656" s="61">
        <v>3.9886596329409998</v>
      </c>
    </row>
    <row r="2657" spans="7:11">
      <c r="G2657" s="61">
        <v>14.95997874953</v>
      </c>
      <c r="H2657" s="61">
        <v>2.0480118421419999</v>
      </c>
      <c r="J2657" s="61">
        <v>12.33551662138</v>
      </c>
      <c r="K2657" s="61">
        <v>3.9922093545130002</v>
      </c>
    </row>
    <row r="2658" spans="7:11">
      <c r="G2658" s="61">
        <v>14.960062880940001</v>
      </c>
      <c r="H2658" s="61">
        <v>2.1746656419820001</v>
      </c>
      <c r="J2658" s="61">
        <v>12.335521868120001</v>
      </c>
      <c r="K2658" s="61">
        <v>3.9959835639789998</v>
      </c>
    </row>
    <row r="2659" spans="7:11">
      <c r="G2659" s="61">
        <v>14.96010228407</v>
      </c>
      <c r="H2659" s="61">
        <v>2.1684128787430001</v>
      </c>
      <c r="J2659" s="61">
        <v>12.335578490410001</v>
      </c>
      <c r="K2659" s="61">
        <v>4.0020361201019998</v>
      </c>
    </row>
    <row r="2660" spans="7:11">
      <c r="G2660" s="61">
        <v>14.96021836713</v>
      </c>
      <c r="H2660" s="61">
        <v>2.052322525798</v>
      </c>
      <c r="J2660" s="61">
        <v>12.33559093349</v>
      </c>
      <c r="K2660" s="61">
        <v>4.010410755303</v>
      </c>
    </row>
    <row r="2661" spans="7:11">
      <c r="G2661" s="61">
        <v>14.96028272651</v>
      </c>
      <c r="H2661" s="61">
        <v>2.1481225216099999</v>
      </c>
      <c r="J2661" s="61">
        <v>12.335818495090001</v>
      </c>
      <c r="K2661" s="61">
        <v>3.9431126144589999</v>
      </c>
    </row>
    <row r="2662" spans="7:11">
      <c r="G2662" s="61">
        <v>14.96038055913</v>
      </c>
      <c r="H2662" s="61">
        <v>2.0560157174749998</v>
      </c>
      <c r="J2662" s="61">
        <v>12.33604693332</v>
      </c>
      <c r="K2662" s="61">
        <v>3.9390621332740001</v>
      </c>
    </row>
    <row r="2663" spans="7:11">
      <c r="G2663" s="61">
        <v>14.96043757202</v>
      </c>
      <c r="H2663" s="61">
        <v>2.2169276301409999</v>
      </c>
      <c r="J2663" s="61">
        <v>12.336440269860001</v>
      </c>
      <c r="K2663" s="61">
        <v>3.891597346433</v>
      </c>
    </row>
    <row r="2664" spans="7:11">
      <c r="G2664" s="61">
        <v>14.96051009006</v>
      </c>
      <c r="H2664" s="61">
        <v>2.0597886639510001</v>
      </c>
      <c r="J2664" s="61">
        <v>12.336494878990001</v>
      </c>
      <c r="K2664" s="61">
        <v>3.8950370271049999</v>
      </c>
    </row>
    <row r="2665" spans="7:11">
      <c r="G2665" s="61">
        <v>14.960562358860001</v>
      </c>
      <c r="H2665" s="61">
        <v>2.1702726056310002</v>
      </c>
      <c r="J2665" s="61">
        <v>12.3365065966</v>
      </c>
      <c r="K2665" s="61">
        <v>3.9296503155110001</v>
      </c>
    </row>
    <row r="2666" spans="7:11">
      <c r="G2666" s="61">
        <v>14.96058508148</v>
      </c>
      <c r="H2666" s="61">
        <v>2.1647624504629999</v>
      </c>
      <c r="J2666" s="61">
        <v>12.33661262495</v>
      </c>
      <c r="K2666" s="61">
        <v>3.8996499737730002</v>
      </c>
    </row>
    <row r="2667" spans="7:11">
      <c r="G2667" s="61">
        <v>14.960680097599999</v>
      </c>
      <c r="H2667" s="61">
        <v>2.2204283256549999</v>
      </c>
      <c r="J2667" s="61">
        <v>12.33666813208</v>
      </c>
      <c r="K2667" s="61">
        <v>3.904777171473</v>
      </c>
    </row>
    <row r="2668" spans="7:11">
      <c r="G2668" s="61">
        <v>14.960875000010001</v>
      </c>
      <c r="H2668" s="61">
        <v>2.1659658062110001</v>
      </c>
      <c r="J2668" s="61">
        <v>12.33672112913</v>
      </c>
      <c r="K2668" s="61">
        <v>3.9191642957170001</v>
      </c>
    </row>
    <row r="2669" spans="7:11">
      <c r="G2669" s="61">
        <v>14.96099036002</v>
      </c>
      <c r="H2669" s="61">
        <v>2.1595887790639998</v>
      </c>
      <c r="J2669" s="61">
        <v>12.355786254110001</v>
      </c>
      <c r="K2669" s="61">
        <v>3.853728963474</v>
      </c>
    </row>
    <row r="2670" spans="7:11">
      <c r="G2670" s="61">
        <v>14.960995742250001</v>
      </c>
      <c r="H2670" s="61">
        <v>2.2240638777820001</v>
      </c>
      <c r="J2670" s="61">
        <v>12.3558606927</v>
      </c>
      <c r="K2670" s="61">
        <v>3.8612373209370001</v>
      </c>
    </row>
    <row r="2671" spans="7:11">
      <c r="G2671" s="61">
        <v>14.961503968580001</v>
      </c>
      <c r="H2671" s="61">
        <v>2.1577879369659998</v>
      </c>
      <c r="J2671" s="61">
        <v>12.355936174909999</v>
      </c>
      <c r="K2671" s="61">
        <v>3.8647612402479998</v>
      </c>
    </row>
    <row r="2672" spans="7:11">
      <c r="G2672" s="61">
        <v>14.9615363094</v>
      </c>
      <c r="H2672" s="61">
        <v>2.228173081779</v>
      </c>
      <c r="J2672" s="61">
        <v>12.35598212811</v>
      </c>
      <c r="K2672" s="61">
        <v>3.8497596871659998</v>
      </c>
    </row>
    <row r="2673" spans="7:11">
      <c r="G2673" s="61">
        <v>14.96193751229</v>
      </c>
      <c r="H2673" s="61">
        <v>2.2296819171290001</v>
      </c>
      <c r="J2673" s="61">
        <v>12.35659877987</v>
      </c>
      <c r="K2673" s="61">
        <v>3.845566492498</v>
      </c>
    </row>
    <row r="2674" spans="7:11">
      <c r="G2674" s="61">
        <v>14.96212044758</v>
      </c>
      <c r="H2674" s="61">
        <v>2.1533837486810001</v>
      </c>
      <c r="J2674" s="61">
        <v>12.357268925590001</v>
      </c>
      <c r="K2674" s="61">
        <v>3.8412018611500001</v>
      </c>
    </row>
    <row r="2675" spans="7:11">
      <c r="G2675" s="61">
        <v>14.962322059330001</v>
      </c>
      <c r="H2675" s="61">
        <v>2.4024848186569998</v>
      </c>
      <c r="J2675" s="61">
        <v>12.35828082069</v>
      </c>
      <c r="K2675" s="61">
        <v>3.835823295055</v>
      </c>
    </row>
    <row r="2676" spans="7:11">
      <c r="G2676" s="61">
        <v>14.96255606876</v>
      </c>
      <c r="H2676" s="61">
        <v>2.2334231692570001</v>
      </c>
      <c r="J2676" s="61">
        <v>12.35932265496</v>
      </c>
      <c r="K2676" s="61">
        <v>3.7834207790550001</v>
      </c>
    </row>
    <row r="2677" spans="7:11">
      <c r="G2677" s="61">
        <v>14.96273927897</v>
      </c>
      <c r="H2677" s="61">
        <v>2.3884006648240002</v>
      </c>
      <c r="J2677" s="61">
        <v>12.359377503879999</v>
      </c>
      <c r="K2677" s="61">
        <v>3.7870710235990002</v>
      </c>
    </row>
    <row r="2678" spans="7:11">
      <c r="G2678" s="61">
        <v>14.96328768099</v>
      </c>
      <c r="H2678" s="61">
        <v>2.3845428982399999</v>
      </c>
      <c r="J2678" s="61">
        <v>12.35958490182</v>
      </c>
      <c r="K2678" s="61">
        <v>3.8291030191919999</v>
      </c>
    </row>
    <row r="2679" spans="7:11">
      <c r="G2679" s="61">
        <v>14.96333568733</v>
      </c>
      <c r="H2679" s="61">
        <v>2.2414974266400001</v>
      </c>
      <c r="J2679" s="61">
        <v>12.359614680829999</v>
      </c>
      <c r="K2679" s="61">
        <v>3.7916245932730002</v>
      </c>
    </row>
    <row r="2680" spans="7:11">
      <c r="G2680" s="61">
        <v>14.963490482519999</v>
      </c>
      <c r="H2680" s="61">
        <v>2.239285234394</v>
      </c>
      <c r="J2680" s="61">
        <v>12.359750979379999</v>
      </c>
      <c r="K2680" s="61">
        <v>3.7783852383690002</v>
      </c>
    </row>
    <row r="2681" spans="7:11">
      <c r="G2681" s="61">
        <v>14.96383902929</v>
      </c>
      <c r="H2681" s="61">
        <v>2.4152365533790001</v>
      </c>
      <c r="J2681" s="61">
        <v>12.36025097181</v>
      </c>
      <c r="K2681" s="61">
        <v>3.797834700883</v>
      </c>
    </row>
    <row r="2682" spans="7:11">
      <c r="G2682" s="61">
        <v>14.963904165220001</v>
      </c>
      <c r="H2682" s="61">
        <v>2.3801294906449999</v>
      </c>
      <c r="J2682" s="61">
        <v>12.360272745770001</v>
      </c>
      <c r="K2682" s="61">
        <v>3.8250512553079998</v>
      </c>
    </row>
    <row r="2683" spans="7:11">
      <c r="G2683" s="61">
        <v>14.96458468216</v>
      </c>
      <c r="H2683" s="61">
        <v>2.3751935551250001</v>
      </c>
      <c r="J2683" s="61">
        <v>12.3607620335</v>
      </c>
      <c r="K2683" s="61">
        <v>3.7716090238820001</v>
      </c>
    </row>
    <row r="2684" spans="7:11">
      <c r="G2684" s="61">
        <v>14.96496045202</v>
      </c>
      <c r="H2684" s="61">
        <v>2.5078303914900002</v>
      </c>
      <c r="J2684" s="61">
        <v>12.360769932509999</v>
      </c>
      <c r="K2684" s="61">
        <v>3.8040773189629999</v>
      </c>
    </row>
    <row r="2685" spans="7:11">
      <c r="G2685" s="61">
        <v>14.96501615265</v>
      </c>
      <c r="H2685" s="61">
        <v>2.3420462144909999</v>
      </c>
      <c r="J2685" s="61">
        <v>12.36082043159</v>
      </c>
      <c r="K2685" s="61">
        <v>3.8207609735819998</v>
      </c>
    </row>
    <row r="2686" spans="7:11">
      <c r="G2686" s="61">
        <v>14.965219578399999</v>
      </c>
      <c r="H2686" s="61">
        <v>2.3454664745690001</v>
      </c>
      <c r="J2686" s="61">
        <v>12.361038871090001</v>
      </c>
      <c r="K2686" s="61">
        <v>3.809640710179</v>
      </c>
    </row>
    <row r="2687" spans="7:11">
      <c r="G2687" s="61">
        <v>14.965382174089999</v>
      </c>
      <c r="H2687" s="61">
        <v>2.3681560470949998</v>
      </c>
      <c r="J2687" s="61">
        <v>12.36110385073</v>
      </c>
      <c r="K2687" s="61">
        <v>3.8149868574760002</v>
      </c>
    </row>
    <row r="2688" spans="7:11">
      <c r="G2688" s="61">
        <v>14.965525198950001</v>
      </c>
      <c r="H2688" s="61">
        <v>2.3509710902309999</v>
      </c>
      <c r="J2688" s="61">
        <v>12.361780639599999</v>
      </c>
      <c r="K2688" s="61">
        <v>3.7670994445739998</v>
      </c>
    </row>
    <row r="2689" spans="7:11">
      <c r="G2689" s="61">
        <v>14.965667270200001</v>
      </c>
      <c r="H2689" s="61">
        <v>2.355114586285</v>
      </c>
      <c r="J2689" s="61">
        <v>12.363157601459999</v>
      </c>
      <c r="K2689" s="61">
        <v>3.7615933371530001</v>
      </c>
    </row>
    <row r="2690" spans="7:11">
      <c r="G2690" s="61">
        <v>14.96569474715</v>
      </c>
      <c r="H2690" s="61">
        <v>2.3629089531309999</v>
      </c>
      <c r="J2690" s="61">
        <v>12.36407926057</v>
      </c>
      <c r="K2690" s="61">
        <v>3.710816326077</v>
      </c>
    </row>
    <row r="2691" spans="7:11">
      <c r="G2691" s="61">
        <v>14.96593120502</v>
      </c>
      <c r="H2691" s="61">
        <v>2.5219315602819998</v>
      </c>
      <c r="J2691" s="61">
        <v>12.36409450212</v>
      </c>
      <c r="K2691" s="61">
        <v>3.7149260980430001</v>
      </c>
    </row>
    <row r="2692" spans="7:11">
      <c r="G2692" s="61">
        <v>14.966455559290001</v>
      </c>
      <c r="H2692" s="61">
        <v>2.5266143680869999</v>
      </c>
      <c r="J2692" s="61">
        <v>12.364114996030001</v>
      </c>
      <c r="K2692" s="61">
        <v>3.7575556389320002</v>
      </c>
    </row>
    <row r="2693" spans="7:11">
      <c r="G2693" s="61">
        <v>14.966994293460001</v>
      </c>
      <c r="H2693" s="61">
        <v>2.531673519291</v>
      </c>
      <c r="J2693" s="61">
        <v>12.364466173949999</v>
      </c>
      <c r="K2693" s="61">
        <v>3.7070753032589998</v>
      </c>
    </row>
    <row r="2694" spans="7:11">
      <c r="G2694" s="61">
        <v>14.967006998960001</v>
      </c>
      <c r="H2694" s="61">
        <v>2.5860897348759999</v>
      </c>
      <c r="J2694" s="61">
        <v>12.36449905113</v>
      </c>
      <c r="K2694" s="61">
        <v>3.7192922144740002</v>
      </c>
    </row>
    <row r="2695" spans="7:11">
      <c r="G2695" s="61">
        <v>14.967394777839999</v>
      </c>
      <c r="H2695" s="61">
        <v>2.535932548915</v>
      </c>
      <c r="J2695" s="61">
        <v>12.364813022410001</v>
      </c>
      <c r="K2695" s="61">
        <v>3.753843475394</v>
      </c>
    </row>
    <row r="2696" spans="7:11">
      <c r="G2696" s="61">
        <v>14.96769868748</v>
      </c>
      <c r="H2696" s="61">
        <v>2.5814996857880002</v>
      </c>
      <c r="J2696" s="61">
        <v>12.36489546018</v>
      </c>
      <c r="K2696" s="61">
        <v>3.7228009544059999</v>
      </c>
    </row>
    <row r="2697" spans="7:11">
      <c r="G2697" s="61">
        <v>14.96777265859</v>
      </c>
      <c r="H2697" s="61">
        <v>2.5420330930950001</v>
      </c>
      <c r="J2697" s="61">
        <v>12.36527497706</v>
      </c>
      <c r="K2697" s="61">
        <v>3.7271953159210001</v>
      </c>
    </row>
    <row r="2698" spans="7:11">
      <c r="G2698" s="61">
        <v>14.96799715153</v>
      </c>
      <c r="H2698" s="61">
        <v>2.5484913386330001</v>
      </c>
      <c r="J2698" s="61">
        <v>12.365384913410001</v>
      </c>
      <c r="K2698" s="61">
        <v>3.749397016918</v>
      </c>
    </row>
    <row r="2699" spans="7:11">
      <c r="G2699" s="61">
        <v>14.968134785729999</v>
      </c>
      <c r="H2699" s="61">
        <v>2.5549351344560001</v>
      </c>
      <c r="J2699" s="61">
        <v>12.36567205665</v>
      </c>
      <c r="K2699" s="61">
        <v>3.7001863436189999</v>
      </c>
    </row>
    <row r="2700" spans="7:11">
      <c r="G2700" s="61">
        <v>14.968302735469999</v>
      </c>
      <c r="H2700" s="61">
        <v>2.5599601339369999</v>
      </c>
      <c r="J2700" s="61">
        <v>12.365701202469999</v>
      </c>
      <c r="K2700" s="61">
        <v>3.7337106998779999</v>
      </c>
    </row>
    <row r="2701" spans="7:11">
      <c r="G2701" s="61">
        <v>14.96846016588</v>
      </c>
      <c r="H2701" s="61">
        <v>2.573219858151</v>
      </c>
      <c r="J2701" s="61">
        <v>12.36574776766</v>
      </c>
      <c r="K2701" s="61">
        <v>3.743419799362</v>
      </c>
    </row>
    <row r="2702" spans="7:11">
      <c r="G2702" s="61">
        <v>14.96854535944</v>
      </c>
      <c r="H2702" s="61">
        <v>2.5662233648639998</v>
      </c>
      <c r="J2702" s="61">
        <v>12.36581865991</v>
      </c>
      <c r="K2702" s="61">
        <v>3.7384604786610001</v>
      </c>
    </row>
    <row r="2703" spans="7:11">
      <c r="G2703" s="61">
        <v>14.969333643480001</v>
      </c>
      <c r="H2703" s="61">
        <v>2.7017864891599999</v>
      </c>
      <c r="J2703" s="61">
        <v>12.36718821567</v>
      </c>
      <c r="K2703" s="61">
        <v>3.6937034954770001</v>
      </c>
    </row>
    <row r="2704" spans="7:11">
      <c r="G2704" s="61">
        <v>14.969461935949999</v>
      </c>
      <c r="H2704" s="61">
        <v>2.6897813706129998</v>
      </c>
      <c r="J2704" s="61">
        <v>12.36818679808</v>
      </c>
      <c r="K2704" s="61">
        <v>3.644175054427</v>
      </c>
    </row>
    <row r="2705" spans="7:11">
      <c r="G2705" s="61">
        <v>14.969661865480001</v>
      </c>
      <c r="H2705" s="61">
        <v>2.7096595403079999</v>
      </c>
      <c r="J2705" s="61">
        <v>12.368225739910001</v>
      </c>
      <c r="K2705" s="61">
        <v>3.6398100497289998</v>
      </c>
    </row>
    <row r="2706" spans="7:11">
      <c r="G2706" s="61">
        <v>14.96997149531</v>
      </c>
      <c r="H2706" s="61">
        <v>2.7134688489140002</v>
      </c>
      <c r="J2706" s="61">
        <v>12.36843806169</v>
      </c>
      <c r="K2706" s="61">
        <v>3.6884333721939999</v>
      </c>
    </row>
    <row r="2707" spans="7:11">
      <c r="G2707" s="61">
        <v>14.970298824089999</v>
      </c>
      <c r="H2707" s="61">
        <v>2.7171390506390001</v>
      </c>
      <c r="J2707" s="61">
        <v>12.368472965960001</v>
      </c>
      <c r="K2707" s="61">
        <v>3.6491636736930002</v>
      </c>
    </row>
    <row r="2708" spans="7:11">
      <c r="G2708" s="61">
        <v>14.970751688089999</v>
      </c>
      <c r="H2708" s="61">
        <v>2.7223976649789998</v>
      </c>
      <c r="J2708" s="61">
        <v>12.36883545829</v>
      </c>
      <c r="K2708" s="61">
        <v>3.6530971069549998</v>
      </c>
    </row>
    <row r="2709" spans="7:11">
      <c r="G2709" s="61">
        <v>14.971202203780001</v>
      </c>
      <c r="H2709" s="61">
        <v>2.7588335380400002</v>
      </c>
      <c r="J2709" s="61">
        <v>12.368898397280001</v>
      </c>
      <c r="K2709" s="61">
        <v>3.6322751430290001</v>
      </c>
    </row>
    <row r="2710" spans="7:11">
      <c r="G2710" s="61">
        <v>14.97125827707</v>
      </c>
      <c r="H2710" s="61">
        <v>2.755423947198</v>
      </c>
      <c r="J2710" s="61">
        <v>12.3693677661</v>
      </c>
      <c r="K2710" s="61">
        <v>3.657854291699</v>
      </c>
    </row>
    <row r="2711" spans="7:11">
      <c r="G2711" s="61">
        <v>14.971357330249999</v>
      </c>
      <c r="H2711" s="61">
        <v>2.7494009227839999</v>
      </c>
      <c r="J2711" s="61">
        <v>12.369451324230001</v>
      </c>
      <c r="K2711" s="61">
        <v>3.6830961454989999</v>
      </c>
    </row>
    <row r="2712" spans="7:11">
      <c r="G2712" s="61">
        <v>14.971369845010001</v>
      </c>
      <c r="H2712" s="61">
        <v>2.7309495322520001</v>
      </c>
      <c r="J2712" s="61">
        <v>12.36978243133</v>
      </c>
      <c r="K2712" s="61">
        <v>3.66222903239</v>
      </c>
    </row>
    <row r="2713" spans="7:11">
      <c r="G2713" s="61">
        <v>14.97147765836</v>
      </c>
      <c r="H2713" s="61">
        <v>2.7420842555129998</v>
      </c>
      <c r="J2713" s="61">
        <v>12.37017403896</v>
      </c>
      <c r="K2713" s="61">
        <v>3.6692375900140002</v>
      </c>
    </row>
    <row r="2714" spans="7:11">
      <c r="G2714" s="61">
        <v>14.971516180709999</v>
      </c>
      <c r="H2714" s="61">
        <v>2.7378548883030001</v>
      </c>
      <c r="J2714" s="61">
        <v>12.37018923456</v>
      </c>
      <c r="K2714" s="61">
        <v>3.675442190714</v>
      </c>
    </row>
    <row r="2715" spans="7:11">
      <c r="G2715" s="61">
        <v>14.972529071989999</v>
      </c>
      <c r="H2715" s="61">
        <v>2.8878817644639998</v>
      </c>
      <c r="J2715" s="61">
        <v>12.3702721914</v>
      </c>
      <c r="K2715" s="61">
        <v>3.6253188168669999</v>
      </c>
    </row>
    <row r="2716" spans="7:11">
      <c r="G2716" s="61">
        <v>14.97260479398</v>
      </c>
      <c r="H2716" s="61">
        <v>2.8811152529570001</v>
      </c>
      <c r="J2716" s="61">
        <v>12.37123595475</v>
      </c>
      <c r="K2716" s="61">
        <v>3.6216921962000002</v>
      </c>
    </row>
    <row r="2717" spans="7:11">
      <c r="G2717" s="61">
        <v>14.972670186869999</v>
      </c>
      <c r="H2717" s="61">
        <v>2.877138974862</v>
      </c>
      <c r="J2717" s="61">
        <v>12.372173377459999</v>
      </c>
      <c r="K2717" s="61">
        <v>3.618145305598</v>
      </c>
    </row>
    <row r="2718" spans="7:11">
      <c r="G2718" s="61">
        <v>14.97272894052</v>
      </c>
      <c r="H2718" s="61">
        <v>2.895273560438</v>
      </c>
      <c r="J2718" s="61">
        <v>12.372417128129999</v>
      </c>
      <c r="K2718" s="61">
        <v>3.5729628181790001</v>
      </c>
    </row>
    <row r="2719" spans="7:11">
      <c r="G2719" s="61">
        <v>14.97277379638</v>
      </c>
      <c r="H2719" s="61">
        <v>2.8708388978819999</v>
      </c>
      <c r="J2719" s="61">
        <v>12.37253075073</v>
      </c>
      <c r="K2719" s="61">
        <v>3.5786250989049999</v>
      </c>
    </row>
    <row r="2720" spans="7:11">
      <c r="G2720" s="61">
        <v>14.972836773599999</v>
      </c>
      <c r="H2720" s="61">
        <v>2.867009506829</v>
      </c>
      <c r="J2720" s="61">
        <v>12.372566202770001</v>
      </c>
      <c r="K2720" s="61">
        <v>3.5664837128069999</v>
      </c>
    </row>
    <row r="2721" spans="7:11">
      <c r="G2721" s="61">
        <v>14.97292116717</v>
      </c>
      <c r="H2721" s="61">
        <v>2.8618778739409998</v>
      </c>
      <c r="J2721" s="61">
        <v>12.37271530256</v>
      </c>
      <c r="K2721" s="61">
        <v>3.582038988666</v>
      </c>
    </row>
    <row r="2722" spans="7:11">
      <c r="G2722" s="61">
        <v>14.972986018009999</v>
      </c>
      <c r="H2722" s="61">
        <v>2.8579345557779998</v>
      </c>
      <c r="J2722" s="61">
        <v>12.372975347640001</v>
      </c>
      <c r="K2722" s="61">
        <v>3.614824708565</v>
      </c>
    </row>
    <row r="2723" spans="7:11">
      <c r="G2723" s="61">
        <v>14.97305283054</v>
      </c>
      <c r="H2723" s="61">
        <v>2.900552482877</v>
      </c>
      <c r="J2723" s="61">
        <v>12.373046935210001</v>
      </c>
      <c r="K2723" s="61">
        <v>3.5860405685960002</v>
      </c>
    </row>
    <row r="2724" spans="7:11">
      <c r="G2724" s="61">
        <v>14.97355738679</v>
      </c>
      <c r="H2724" s="61">
        <v>2.9060193678649999</v>
      </c>
      <c r="J2724" s="61">
        <v>12.37325254211</v>
      </c>
      <c r="K2724" s="61">
        <v>3.5605815959410001</v>
      </c>
    </row>
    <row r="2725" spans="7:11">
      <c r="G2725" s="61">
        <v>14.974144743529999</v>
      </c>
      <c r="H2725" s="61">
        <v>2.9111128327340001</v>
      </c>
      <c r="J2725" s="61">
        <v>12.373618584660001</v>
      </c>
      <c r="K2725" s="61">
        <v>3.6109715224149999</v>
      </c>
    </row>
    <row r="2726" spans="7:11">
      <c r="G2726" s="61">
        <v>14.974910596739999</v>
      </c>
      <c r="H2726" s="61">
        <v>2.9174428649699999</v>
      </c>
      <c r="J2726" s="61">
        <v>12.37388139472</v>
      </c>
      <c r="K2726" s="61">
        <v>3.5942423009739999</v>
      </c>
    </row>
    <row r="2727" spans="7:11">
      <c r="G2727" s="61">
        <v>14.9751780491</v>
      </c>
      <c r="H2727" s="61">
        <v>3.062918222835</v>
      </c>
      <c r="J2727" s="61">
        <v>12.37417213712</v>
      </c>
      <c r="K2727" s="61">
        <v>3.5985781697179999</v>
      </c>
    </row>
    <row r="2728" spans="7:11">
      <c r="G2728" s="61">
        <v>14.975258311939999</v>
      </c>
      <c r="H2728" s="61">
        <v>3.0691709330029999</v>
      </c>
      <c r="J2728" s="61">
        <v>12.37417685994</v>
      </c>
      <c r="K2728" s="61">
        <v>3.603794679715</v>
      </c>
    </row>
    <row r="2729" spans="7:11">
      <c r="G2729" s="61">
        <v>14.97540108448</v>
      </c>
      <c r="H2729" s="61">
        <v>2.9233257549510001</v>
      </c>
      <c r="J2729" s="61">
        <v>12.3750202257</v>
      </c>
      <c r="K2729" s="61">
        <v>3.5521424460689999</v>
      </c>
    </row>
    <row r="2730" spans="7:11">
      <c r="G2730" s="61">
        <v>14.975433804710001</v>
      </c>
      <c r="H2730" s="61">
        <v>3.0584031568359999</v>
      </c>
      <c r="J2730" s="61">
        <v>12.37632177968</v>
      </c>
      <c r="K2730" s="61">
        <v>3.5474146695209998</v>
      </c>
    </row>
    <row r="2731" spans="7:11">
      <c r="G2731" s="61">
        <v>14.97555894485</v>
      </c>
      <c r="H2731" s="61">
        <v>3.0757987658900001</v>
      </c>
      <c r="J2731" s="61">
        <v>12.37705383168</v>
      </c>
      <c r="K2731" s="61">
        <v>3.5031311701579999</v>
      </c>
    </row>
    <row r="2732" spans="7:11">
      <c r="G2732" s="61">
        <v>14.97576646886</v>
      </c>
      <c r="H2732" s="61">
        <v>3.081169257065</v>
      </c>
      <c r="J2732" s="61">
        <v>12.377153477749999</v>
      </c>
      <c r="K2732" s="61">
        <v>3.5070835603270001</v>
      </c>
    </row>
    <row r="2733" spans="7:11">
      <c r="G2733" s="61">
        <v>14.975876772619999</v>
      </c>
      <c r="H2733" s="61">
        <v>2.936144495902</v>
      </c>
      <c r="J2733" s="61">
        <v>12.37740271595</v>
      </c>
      <c r="K2733" s="61">
        <v>3.495977529638</v>
      </c>
    </row>
    <row r="2734" spans="7:11">
      <c r="G2734" s="61">
        <v>14.9758969118</v>
      </c>
      <c r="H2734" s="61">
        <v>3.054245425685</v>
      </c>
      <c r="J2734" s="61">
        <v>12.377410748539999</v>
      </c>
      <c r="K2734" s="61">
        <v>3.543335062268</v>
      </c>
    </row>
    <row r="2735" spans="7:11">
      <c r="G2735" s="61">
        <v>14.97590267212</v>
      </c>
      <c r="H2735" s="61">
        <v>2.9326183091289999</v>
      </c>
      <c r="J2735" s="61">
        <v>12.3775228897</v>
      </c>
      <c r="K2735" s="61">
        <v>3.5115454878399999</v>
      </c>
    </row>
    <row r="2736" spans="7:11">
      <c r="G2736" s="61">
        <v>14.976102002519999</v>
      </c>
      <c r="H2736" s="61">
        <v>3.089427099081</v>
      </c>
      <c r="J2736" s="61">
        <v>12.377918887370001</v>
      </c>
      <c r="K2736" s="61">
        <v>3.515489086179</v>
      </c>
    </row>
    <row r="2737" spans="7:11">
      <c r="G2737" s="61">
        <v>14.976383380350001</v>
      </c>
      <c r="H2737" s="61">
        <v>3.0940324085870001</v>
      </c>
      <c r="J2737" s="61">
        <v>12.378032526269999</v>
      </c>
      <c r="K2737" s="61">
        <v>3.490624792218</v>
      </c>
    </row>
    <row r="2738" spans="7:11">
      <c r="G2738" s="61">
        <v>14.976518287859999</v>
      </c>
      <c r="H2738" s="61">
        <v>3.0498193975040002</v>
      </c>
      <c r="J2738" s="61">
        <v>12.37814709353</v>
      </c>
      <c r="K2738" s="61">
        <v>3.5395441561109999</v>
      </c>
    </row>
    <row r="2739" spans="7:11">
      <c r="G2739" s="61">
        <v>14.976762010970001</v>
      </c>
      <c r="H2739" s="61">
        <v>3.0979960415200001</v>
      </c>
      <c r="J2739" s="61">
        <v>12.37836124196</v>
      </c>
      <c r="K2739" s="61">
        <v>3.5196590300250001</v>
      </c>
    </row>
    <row r="2740" spans="7:11">
      <c r="G2740" s="61">
        <v>14.97707583989</v>
      </c>
      <c r="H2740" s="61">
        <v>3.045839416148</v>
      </c>
      <c r="J2740" s="61">
        <v>12.378913073730001</v>
      </c>
      <c r="K2740" s="61">
        <v>3.5266743894269998</v>
      </c>
    </row>
    <row r="2741" spans="7:11">
      <c r="G2741" s="61">
        <v>14.977510010950001</v>
      </c>
      <c r="H2741" s="61">
        <v>3.041892446606</v>
      </c>
      <c r="J2741" s="61">
        <v>12.378922600279999</v>
      </c>
      <c r="K2741" s="61">
        <v>3.532227796286</v>
      </c>
    </row>
    <row r="2742" spans="7:11">
      <c r="G2742" s="61">
        <v>14.97773306463</v>
      </c>
      <c r="H2742" s="61">
        <v>3.1056445704260001</v>
      </c>
      <c r="J2742" s="61">
        <v>12.379162888010001</v>
      </c>
      <c r="K2742" s="61">
        <v>3.4845498258880001</v>
      </c>
    </row>
    <row r="2743" spans="7:11">
      <c r="G2743" s="61">
        <v>14.97793755464</v>
      </c>
      <c r="H2743" s="61">
        <v>3.0349982971589999</v>
      </c>
      <c r="J2743" s="61">
        <v>12.379931601939999</v>
      </c>
      <c r="K2743" s="61">
        <v>3.4810174100090001</v>
      </c>
    </row>
    <row r="2744" spans="7:11">
      <c r="G2744" s="61">
        <v>14.978058752060001</v>
      </c>
      <c r="H2744" s="61">
        <v>3.0288642919009998</v>
      </c>
      <c r="J2744" s="61">
        <v>12.381106376929999</v>
      </c>
      <c r="K2744" s="61">
        <v>3.4756174083790001</v>
      </c>
    </row>
    <row r="2745" spans="7:11">
      <c r="G2745" s="61">
        <v>14.97848501549</v>
      </c>
      <c r="H2745" s="61">
        <v>3.109698719766</v>
      </c>
      <c r="J2745" s="61">
        <v>12.38181675747</v>
      </c>
      <c r="K2745" s="61">
        <v>3.472304486339</v>
      </c>
    </row>
    <row r="2746" spans="7:11">
      <c r="G2746" s="61">
        <v>14.979183212520001</v>
      </c>
      <c r="H2746" s="61">
        <v>3.265551815122</v>
      </c>
      <c r="J2746" s="61">
        <v>12.38198616026</v>
      </c>
      <c r="K2746" s="61">
        <v>3.4273685032240002</v>
      </c>
    </row>
    <row r="2747" spans="7:11">
      <c r="G2747" s="61">
        <v>14.979340486450001</v>
      </c>
      <c r="H2747" s="61">
        <v>3.2770788829469999</v>
      </c>
      <c r="J2747" s="61">
        <v>12.38203512234</v>
      </c>
      <c r="K2747" s="61">
        <v>3.4307561948290002</v>
      </c>
    </row>
    <row r="2748" spans="7:11">
      <c r="G2748" s="61">
        <v>14.97947748775</v>
      </c>
      <c r="H2748" s="61">
        <v>3.114469918922</v>
      </c>
      <c r="J2748" s="61">
        <v>12.382178274459999</v>
      </c>
      <c r="K2748" s="61">
        <v>3.4201601771479999</v>
      </c>
    </row>
    <row r="2749" spans="7:11">
      <c r="G2749" s="61">
        <v>14.979618504319999</v>
      </c>
      <c r="H2749" s="61">
        <v>3.2043640792970001</v>
      </c>
      <c r="J2749" s="61">
        <v>12.38222398013</v>
      </c>
      <c r="K2749" s="61">
        <v>3.434953481745</v>
      </c>
    </row>
    <row r="2750" spans="7:11">
      <c r="G2750" s="61">
        <v>14.979633825040001</v>
      </c>
      <c r="H2750" s="61">
        <v>3.2614395871799999</v>
      </c>
      <c r="J2750" s="61">
        <v>12.382490799379999</v>
      </c>
      <c r="K2750" s="61">
        <v>3.4689202418640002</v>
      </c>
    </row>
    <row r="2751" spans="7:11">
      <c r="G2751" s="61">
        <v>14.98011114775</v>
      </c>
      <c r="H2751" s="61">
        <v>3.2855089474889998</v>
      </c>
      <c r="J2751" s="61">
        <v>12.38271205985</v>
      </c>
      <c r="K2751" s="61">
        <v>3.4156424675710002</v>
      </c>
    </row>
    <row r="2752" spans="7:11">
      <c r="G2752" s="61">
        <v>14.980153426439999</v>
      </c>
      <c r="H2752" s="61">
        <v>3.257101068166</v>
      </c>
      <c r="J2752" s="61">
        <v>12.38296616961</v>
      </c>
      <c r="K2752" s="61">
        <v>3.44310484888</v>
      </c>
    </row>
    <row r="2753" spans="7:11">
      <c r="G2753" s="61">
        <v>14.98044802141</v>
      </c>
      <c r="H2753" s="61">
        <v>3.3848334285239998</v>
      </c>
      <c r="J2753" s="61">
        <v>12.383135040859999</v>
      </c>
      <c r="K2753" s="61">
        <v>3.4647729448210001</v>
      </c>
    </row>
    <row r="2754" spans="7:11">
      <c r="G2754" s="61">
        <v>14.98065845514</v>
      </c>
      <c r="H2754" s="61">
        <v>3.2193582607429998</v>
      </c>
      <c r="J2754" s="61">
        <v>12.38324550624</v>
      </c>
      <c r="K2754" s="61">
        <v>3.4471645598429999</v>
      </c>
    </row>
    <row r="2755" spans="7:11">
      <c r="G2755" s="61">
        <v>14.98079682817</v>
      </c>
      <c r="H2755" s="61">
        <v>3.3889552898640001</v>
      </c>
      <c r="J2755" s="61">
        <v>12.38348966281</v>
      </c>
      <c r="K2755" s="61">
        <v>3.4523413150439999</v>
      </c>
    </row>
    <row r="2756" spans="7:11">
      <c r="G2756" s="61">
        <v>14.98083130126</v>
      </c>
      <c r="H2756" s="61">
        <v>3.2924842627420001</v>
      </c>
      <c r="J2756" s="61">
        <v>12.3835764755</v>
      </c>
      <c r="K2756" s="61">
        <v>3.4593593911639999</v>
      </c>
    </row>
    <row r="2757" spans="7:11">
      <c r="G2757" s="61">
        <v>14.980839839470001</v>
      </c>
      <c r="H2757" s="61">
        <v>3.2514333671150002</v>
      </c>
      <c r="J2757" s="61">
        <v>12.383897845990001</v>
      </c>
      <c r="K2757" s="61">
        <v>3.4105089163029998</v>
      </c>
    </row>
    <row r="2758" spans="7:11">
      <c r="G2758" s="61">
        <v>14.98107339179</v>
      </c>
      <c r="H2758" s="61">
        <v>3.3914038773090001</v>
      </c>
      <c r="J2758" s="61">
        <v>12.38535162857</v>
      </c>
      <c r="K2758" s="61">
        <v>3.4040687633619999</v>
      </c>
    </row>
    <row r="2759" spans="7:11">
      <c r="G2759" s="61">
        <v>14.98117696595</v>
      </c>
      <c r="H2759" s="61">
        <v>3.2270845947439999</v>
      </c>
      <c r="J2759" s="61">
        <v>12.38623758126</v>
      </c>
      <c r="K2759" s="61">
        <v>3.4002171538030002</v>
      </c>
    </row>
    <row r="2760" spans="7:11">
      <c r="G2760" s="61">
        <v>14.98143007446</v>
      </c>
      <c r="H2760" s="61">
        <v>3.231082266164</v>
      </c>
      <c r="J2760" s="61">
        <v>12.38657544957</v>
      </c>
      <c r="K2760" s="61">
        <v>3.348274210679</v>
      </c>
    </row>
    <row r="2761" spans="7:11">
      <c r="G2761" s="61">
        <v>14.981431199259999</v>
      </c>
      <c r="H2761" s="61">
        <v>3.244723319307</v>
      </c>
      <c r="J2761" s="61">
        <v>12.38658741898</v>
      </c>
      <c r="K2761" s="61">
        <v>3.3533426107880002</v>
      </c>
    </row>
    <row r="2762" spans="7:11">
      <c r="G2762" s="61">
        <v>14.981483099549999</v>
      </c>
      <c r="H2762" s="61">
        <v>3.395016998485</v>
      </c>
      <c r="J2762" s="61">
        <v>12.386796882560001</v>
      </c>
      <c r="K2762" s="61">
        <v>3.357824524283</v>
      </c>
    </row>
    <row r="2763" spans="7:11">
      <c r="G2763" s="61">
        <v>14.98157748117</v>
      </c>
      <c r="H2763" s="61">
        <v>3.2370536589580001</v>
      </c>
      <c r="J2763" s="61">
        <v>12.386876154199999</v>
      </c>
      <c r="K2763" s="61">
        <v>3.343417381679</v>
      </c>
    </row>
    <row r="2764" spans="7:11">
      <c r="G2764" s="61">
        <v>14.981985837750001</v>
      </c>
      <c r="H2764" s="61">
        <v>3.3990860987149998</v>
      </c>
      <c r="J2764" s="61">
        <v>12.38705413275</v>
      </c>
      <c r="K2764" s="61">
        <v>3.3966102833649998</v>
      </c>
    </row>
    <row r="2765" spans="7:11">
      <c r="G2765" s="61">
        <v>14.982546382660001</v>
      </c>
      <c r="H2765" s="61">
        <v>3.4036467828269998</v>
      </c>
      <c r="J2765" s="61">
        <v>12.38712279158</v>
      </c>
      <c r="K2765" s="61">
        <v>3.3620374655130001</v>
      </c>
    </row>
    <row r="2766" spans="7:11">
      <c r="G2766" s="61">
        <v>14.983131108729999</v>
      </c>
      <c r="H2766" s="61">
        <v>3.4088861802900001</v>
      </c>
      <c r="J2766" s="61">
        <v>12.38773041945</v>
      </c>
      <c r="K2766" s="61">
        <v>3.368992002873</v>
      </c>
    </row>
    <row r="2767" spans="7:11">
      <c r="G2767" s="61">
        <v>14.98357933268</v>
      </c>
      <c r="H2767" s="61">
        <v>3.4134889291310002</v>
      </c>
      <c r="J2767" s="61">
        <v>12.387772467950001</v>
      </c>
      <c r="K2767" s="61">
        <v>3.3378889590159999</v>
      </c>
    </row>
    <row r="2768" spans="7:11">
      <c r="G2768" s="61">
        <v>14.983868812100001</v>
      </c>
      <c r="H2768" s="61">
        <v>3.46533578299</v>
      </c>
      <c r="J2768" s="61">
        <v>12.387772699299999</v>
      </c>
      <c r="K2768" s="61">
        <v>3.392636419624</v>
      </c>
    </row>
    <row r="2769" spans="7:11">
      <c r="G2769" s="61">
        <v>14.984229213440001</v>
      </c>
      <c r="H2769" s="61">
        <v>3.420922106825</v>
      </c>
      <c r="J2769" s="61">
        <v>12.38806063901</v>
      </c>
      <c r="K2769" s="61">
        <v>3.3740514214630002</v>
      </c>
    </row>
    <row r="2770" spans="7:11">
      <c r="G2770" s="61">
        <v>14.984485240410001</v>
      </c>
      <c r="H2770" s="61">
        <v>3.4608458917729998</v>
      </c>
      <c r="J2770" s="61">
        <v>12.38839314368</v>
      </c>
      <c r="K2770" s="61">
        <v>3.3812205399259998</v>
      </c>
    </row>
    <row r="2771" spans="7:11">
      <c r="G2771" s="61">
        <v>14.984535588410001</v>
      </c>
      <c r="H2771" s="61">
        <v>3.5876683894200001</v>
      </c>
      <c r="J2771" s="61">
        <v>12.38843221594</v>
      </c>
      <c r="K2771" s="61">
        <v>3.3864712495760001</v>
      </c>
    </row>
    <row r="2772" spans="7:11">
      <c r="G2772" s="61">
        <v>14.98453965052</v>
      </c>
      <c r="H2772" s="61">
        <v>3.5796597812900002</v>
      </c>
      <c r="J2772" s="61">
        <v>12.388927586639999</v>
      </c>
      <c r="K2772" s="61">
        <v>3.33275331336</v>
      </c>
    </row>
    <row r="2773" spans="7:11">
      <c r="G2773" s="61">
        <v>14.98474908499</v>
      </c>
      <c r="H2773" s="61">
        <v>3.429322693999</v>
      </c>
      <c r="J2773" s="61">
        <v>12.390219248819999</v>
      </c>
      <c r="K2773" s="61">
        <v>3.3275346183210002</v>
      </c>
    </row>
    <row r="2774" spans="7:11">
      <c r="G2774" s="61">
        <v>14.984806662</v>
      </c>
      <c r="H2774" s="61">
        <v>3.5744406202249999</v>
      </c>
      <c r="J2774" s="61">
        <v>12.39120694</v>
      </c>
      <c r="K2774" s="61">
        <v>3.276845305773</v>
      </c>
    </row>
    <row r="2775" spans="7:11">
      <c r="G2775" s="61">
        <v>14.984943487340001</v>
      </c>
      <c r="H2775" s="61">
        <v>3.4336871990710001</v>
      </c>
      <c r="J2775" s="61">
        <v>12.391276520210001</v>
      </c>
      <c r="K2775" s="61">
        <v>3.3234798494570001</v>
      </c>
    </row>
    <row r="2776" spans="7:11">
      <c r="G2776" s="61">
        <v>14.985041840759999</v>
      </c>
      <c r="H2776" s="61">
        <v>3.594891759117</v>
      </c>
      <c r="J2776" s="61">
        <v>12.391346217540001</v>
      </c>
      <c r="K2776" s="61">
        <v>3.271306442487</v>
      </c>
    </row>
    <row r="2777" spans="7:11">
      <c r="G2777" s="61">
        <v>14.985097938519999</v>
      </c>
      <c r="H2777" s="61">
        <v>3.594693035842</v>
      </c>
      <c r="J2777" s="61">
        <v>12.39145285631</v>
      </c>
      <c r="K2777" s="61">
        <v>3.2822810965740001</v>
      </c>
    </row>
    <row r="2778" spans="7:11">
      <c r="G2778" s="61">
        <v>14.98510241542</v>
      </c>
      <c r="H2778" s="61">
        <v>3.4376141571229999</v>
      </c>
      <c r="J2778" s="61">
        <v>12.39177876532</v>
      </c>
      <c r="K2778" s="61">
        <v>3.2864940378040002</v>
      </c>
    </row>
    <row r="2779" spans="7:11">
      <c r="G2779" s="61">
        <v>14.985117272589999</v>
      </c>
      <c r="H2779" s="61">
        <v>3.4526848325300001</v>
      </c>
      <c r="J2779" s="61">
        <v>12.39228559917</v>
      </c>
      <c r="K2779" s="61">
        <v>3.2636267220469999</v>
      </c>
    </row>
    <row r="2780" spans="7:11">
      <c r="G2780" s="61">
        <v>14.98519070301</v>
      </c>
      <c r="H2780" s="61">
        <v>3.5705437743889998</v>
      </c>
      <c r="J2780" s="61">
        <v>12.39238639319</v>
      </c>
      <c r="K2780" s="61">
        <v>3.2934485751640001</v>
      </c>
    </row>
    <row r="2781" spans="7:11">
      <c r="G2781" s="61">
        <v>14.98525444409</v>
      </c>
      <c r="H2781" s="61">
        <v>3.4452481636869998</v>
      </c>
      <c r="J2781" s="61">
        <v>12.392523843419999</v>
      </c>
      <c r="K2781" s="61">
        <v>3.3172924389360001</v>
      </c>
    </row>
    <row r="2782" spans="7:11">
      <c r="G2782" s="61">
        <v>14.98542611663</v>
      </c>
      <c r="H2782" s="61">
        <v>3.5675873764529999</v>
      </c>
      <c r="J2782" s="61">
        <v>12.39271661275</v>
      </c>
      <c r="K2782" s="61">
        <v>3.2985079937539998</v>
      </c>
    </row>
    <row r="2783" spans="7:11">
      <c r="G2783" s="61">
        <v>14.98569271829</v>
      </c>
      <c r="H2783" s="61">
        <v>3.600833974235</v>
      </c>
      <c r="J2783" s="61">
        <v>12.392875450309999</v>
      </c>
      <c r="K2783" s="61">
        <v>3.3136774587970002</v>
      </c>
    </row>
    <row r="2784" spans="7:11">
      <c r="G2784" s="61">
        <v>14.985757261730001</v>
      </c>
      <c r="H2784" s="61">
        <v>3.6018181687299999</v>
      </c>
      <c r="J2784" s="61">
        <v>12.39301063966</v>
      </c>
      <c r="K2784" s="61">
        <v>3.305893940222</v>
      </c>
    </row>
    <row r="2785" spans="7:11">
      <c r="G2785" s="61">
        <v>14.98583021082</v>
      </c>
      <c r="H2785" s="61">
        <v>3.5659241562720001</v>
      </c>
      <c r="J2785" s="61">
        <v>12.39307863884</v>
      </c>
      <c r="K2785" s="61">
        <v>3.26020794112</v>
      </c>
    </row>
    <row r="2786" spans="7:11">
      <c r="G2786" s="61">
        <v>14.98613732333</v>
      </c>
      <c r="H2786" s="61">
        <v>3.6055267417880001</v>
      </c>
      <c r="J2786" s="61">
        <v>12.393959850950001</v>
      </c>
      <c r="K2786" s="61">
        <v>3.2566907497809998</v>
      </c>
    </row>
    <row r="2787" spans="7:11">
      <c r="G2787" s="61">
        <v>14.98682526036</v>
      </c>
      <c r="H2787" s="61">
        <v>3.6131366627829999</v>
      </c>
      <c r="J2787" s="61">
        <v>12.395031238690001</v>
      </c>
      <c r="K2787" s="61">
        <v>3.252586326791</v>
      </c>
    </row>
    <row r="2788" spans="7:11">
      <c r="G2788" s="61">
        <v>14.98747626235</v>
      </c>
      <c r="H2788" s="61">
        <v>3.6220500764289998</v>
      </c>
      <c r="J2788" s="61">
        <v>12.395934120850001</v>
      </c>
      <c r="K2788" s="61">
        <v>3.2491317940390001</v>
      </c>
    </row>
    <row r="2789" spans="7:11">
      <c r="G2789" s="61">
        <v>14.987760144899999</v>
      </c>
      <c r="H2789" s="61">
        <v>3.6284662665690002</v>
      </c>
      <c r="J2789" s="61">
        <v>12.39614121246</v>
      </c>
      <c r="K2789" s="61">
        <v>3.1995432295619999</v>
      </c>
    </row>
    <row r="2790" spans="7:11">
      <c r="G2790" s="61">
        <v>14.987800991829999</v>
      </c>
      <c r="H2790" s="61">
        <v>3.6299016374250002</v>
      </c>
      <c r="J2790" s="61">
        <v>12.396157852250001</v>
      </c>
      <c r="K2790" s="61">
        <v>3.2050538697299999</v>
      </c>
    </row>
    <row r="2791" spans="7:11">
      <c r="G2791" s="61">
        <v>14.98795634807</v>
      </c>
      <c r="H2791" s="61">
        <v>3.6364943631140001</v>
      </c>
      <c r="J2791" s="61">
        <v>12.39643473906</v>
      </c>
      <c r="K2791" s="61">
        <v>3.2109506100949998</v>
      </c>
    </row>
    <row r="2792" spans="7:11">
      <c r="G2792" s="61">
        <v>14.98805611149</v>
      </c>
      <c r="H2792" s="61">
        <v>3.6378812391330002</v>
      </c>
      <c r="J2792" s="61">
        <v>12.39647289403</v>
      </c>
      <c r="K2792" s="61">
        <v>3.1949661938929999</v>
      </c>
    </row>
    <row r="2793" spans="7:11">
      <c r="G2793" s="61">
        <v>14.98810910199</v>
      </c>
      <c r="H2793" s="61">
        <v>3.641237790306</v>
      </c>
      <c r="J2793" s="61">
        <v>12.39687512786</v>
      </c>
      <c r="K2793" s="61">
        <v>3.2451268360140002</v>
      </c>
    </row>
    <row r="2794" spans="7:11">
      <c r="G2794" s="61">
        <v>14.988193433299999</v>
      </c>
      <c r="H2794" s="61">
        <v>3.6414994917139998</v>
      </c>
      <c r="J2794" s="61">
        <v>12.39704236693</v>
      </c>
      <c r="K2794" s="61">
        <v>3.2179051474549998</v>
      </c>
    </row>
    <row r="2795" spans="7:11">
      <c r="G2795" s="61">
        <v>14.9887046423</v>
      </c>
      <c r="H2795" s="61">
        <v>3.7721434878590001</v>
      </c>
      <c r="J2795" s="61">
        <v>12.397368190630001</v>
      </c>
      <c r="K2795" s="61">
        <v>3.2226552837039999</v>
      </c>
    </row>
    <row r="2796" spans="7:11">
      <c r="G2796" s="61">
        <v>14.988728256910001</v>
      </c>
      <c r="H2796" s="61">
        <v>3.7795255717940002</v>
      </c>
      <c r="J2796" s="61">
        <v>12.39750426002</v>
      </c>
      <c r="K2796" s="61">
        <v>3.2407886601250002</v>
      </c>
    </row>
    <row r="2797" spans="7:11">
      <c r="G2797" s="61">
        <v>14.98872856329</v>
      </c>
      <c r="H2797" s="61">
        <v>3.7770514511650002</v>
      </c>
      <c r="J2797" s="61">
        <v>12.397692811840001</v>
      </c>
      <c r="K2797" s="61">
        <v>3.2291506114009998</v>
      </c>
    </row>
    <row r="2798" spans="7:11">
      <c r="G2798" s="61">
        <v>14.988769737009999</v>
      </c>
      <c r="H2798" s="61">
        <v>3.7662983632009999</v>
      </c>
      <c r="J2798" s="61">
        <v>12.39781112755</v>
      </c>
      <c r="K2798" s="61">
        <v>3.2344968501990001</v>
      </c>
    </row>
    <row r="2799" spans="7:11">
      <c r="G2799" s="61">
        <v>14.98882939268</v>
      </c>
      <c r="H2799" s="61">
        <v>3.7626709418290001</v>
      </c>
      <c r="J2799" s="61">
        <v>12.397976056699999</v>
      </c>
      <c r="K2799" s="61">
        <v>3.1860677980259999</v>
      </c>
    </row>
    <row r="2800" spans="7:11">
      <c r="G2800" s="61">
        <v>14.988911433</v>
      </c>
      <c r="H2800" s="61">
        <v>3.7576824006830001</v>
      </c>
      <c r="J2800" s="61">
        <v>12.39918122676</v>
      </c>
      <c r="K2800" s="61">
        <v>3.1808336050319999</v>
      </c>
    </row>
    <row r="2801" spans="7:11">
      <c r="G2801" s="61">
        <v>14.98896704091</v>
      </c>
      <c r="H2801" s="61">
        <v>3.7865248851629998</v>
      </c>
      <c r="J2801" s="61">
        <v>12.40000681337</v>
      </c>
      <c r="K2801" s="61">
        <v>3.1772078852469998</v>
      </c>
    </row>
    <row r="2802" spans="7:11">
      <c r="G2802" s="61">
        <v>14.988969210760001</v>
      </c>
      <c r="H2802" s="61">
        <v>3.7862356968649999</v>
      </c>
      <c r="J2802" s="61">
        <v>12.400777070169999</v>
      </c>
      <c r="K2802" s="61">
        <v>3.1235378151459998</v>
      </c>
    </row>
    <row r="2803" spans="7:11">
      <c r="G2803" s="61">
        <v>14.989017121230001</v>
      </c>
      <c r="H2803" s="61">
        <v>3.7512559253000002</v>
      </c>
      <c r="J2803" s="61">
        <v>12.400793809690001</v>
      </c>
      <c r="K2803" s="61">
        <v>3.1311412307639999</v>
      </c>
    </row>
    <row r="2804" spans="7:11">
      <c r="G2804" s="61">
        <v>14.98902293393</v>
      </c>
      <c r="H2804" s="61">
        <v>3.7509024783579998</v>
      </c>
      <c r="J2804" s="61">
        <v>12.400853370989999</v>
      </c>
      <c r="K2804" s="61">
        <v>3.1734858454779999</v>
      </c>
    </row>
    <row r="2805" spans="7:11">
      <c r="G2805" s="61">
        <v>14.989287168180001</v>
      </c>
      <c r="H2805" s="61">
        <v>3.7358604837709999</v>
      </c>
      <c r="J2805" s="61">
        <v>12.40107407635</v>
      </c>
      <c r="K2805" s="61">
        <v>3.1198093208579998</v>
      </c>
    </row>
    <row r="2806" spans="7:11">
      <c r="G2806" s="61">
        <v>14.989287168180001</v>
      </c>
      <c r="H2806" s="61">
        <v>3.7358604837709999</v>
      </c>
      <c r="J2806" s="61">
        <v>12.4010907128</v>
      </c>
      <c r="K2806" s="61">
        <v>3.1354071823859999</v>
      </c>
    </row>
    <row r="2807" spans="7:11">
      <c r="G2807" s="61">
        <v>14.989424437489999</v>
      </c>
      <c r="H2807" s="61">
        <v>3.7932701733130001</v>
      </c>
      <c r="J2807" s="61">
        <v>12.40155961572</v>
      </c>
      <c r="K2807" s="61">
        <v>3.1697647815460002</v>
      </c>
    </row>
    <row r="2808" spans="7:11">
      <c r="G2808" s="61">
        <v>14.98970942463</v>
      </c>
      <c r="H2808" s="61">
        <v>3.7966657553590002</v>
      </c>
      <c r="J2808" s="61">
        <v>12.401678897269999</v>
      </c>
      <c r="K2808" s="61">
        <v>3.1153371794989999</v>
      </c>
    </row>
    <row r="2809" spans="7:11">
      <c r="G2809" s="61">
        <v>14.990055985710001</v>
      </c>
      <c r="H2809" s="61">
        <v>3.800752478228</v>
      </c>
      <c r="J2809" s="61">
        <v>12.40169834067</v>
      </c>
      <c r="K2809" s="61">
        <v>3.1423617197459999</v>
      </c>
    </row>
    <row r="2810" spans="7:11">
      <c r="G2810" s="61">
        <v>14.990886090669999</v>
      </c>
      <c r="H2810" s="61">
        <v>3.8114080833499999</v>
      </c>
      <c r="J2810" s="61">
        <v>12.402024164369999</v>
      </c>
      <c r="K2810" s="61">
        <v>3.147111855995</v>
      </c>
    </row>
    <row r="2811" spans="7:11">
      <c r="G2811" s="61">
        <v>14.990886090669999</v>
      </c>
      <c r="H2811" s="61">
        <v>3.8114080833499999</v>
      </c>
      <c r="J2811" s="61">
        <v>12.402344107339999</v>
      </c>
      <c r="K2811" s="61">
        <v>3.163772074353</v>
      </c>
    </row>
    <row r="2812" spans="7:11">
      <c r="G2812" s="61">
        <v>14.991239839389999</v>
      </c>
      <c r="H2812" s="61">
        <v>3.817903198028</v>
      </c>
      <c r="J2812" s="61">
        <v>12.402348785579999</v>
      </c>
      <c r="K2812" s="61">
        <v>3.1536071836919999</v>
      </c>
    </row>
    <row r="2813" spans="7:11">
      <c r="G2813" s="61">
        <v>14.991239839389999</v>
      </c>
      <c r="H2813" s="61">
        <v>3.817903198028</v>
      </c>
      <c r="J2813" s="61">
        <v>12.40246710129</v>
      </c>
      <c r="K2813" s="61">
        <v>3.1589534224900002</v>
      </c>
    </row>
    <row r="2814" spans="7:11">
      <c r="G2814" s="61">
        <v>14.991805137169999</v>
      </c>
      <c r="H2814" s="61">
        <v>3.9422193204429998</v>
      </c>
      <c r="J2814" s="61">
        <v>12.40311491378</v>
      </c>
      <c r="K2814" s="61">
        <v>3.1089449929759998</v>
      </c>
    </row>
    <row r="2815" spans="7:11">
      <c r="G2815" s="61">
        <v>14.991811435840001</v>
      </c>
      <c r="H2815" s="61">
        <v>3.9471715294249998</v>
      </c>
      <c r="J2815" s="61">
        <v>12.404056563919999</v>
      </c>
      <c r="K2815" s="61">
        <v>3.105180135216</v>
      </c>
    </row>
    <row r="2816" spans="7:11">
      <c r="G2816" s="61">
        <v>14.991938826</v>
      </c>
      <c r="H2816" s="61">
        <v>3.9538248858189999</v>
      </c>
      <c r="J2816" s="61">
        <v>12.40539894104</v>
      </c>
      <c r="K2816" s="61">
        <v>3.0999440083460001</v>
      </c>
    </row>
    <row r="2817" spans="7:11">
      <c r="G2817" s="61">
        <v>14.992090567230001</v>
      </c>
      <c r="H2817" s="61">
        <v>3.958750447736</v>
      </c>
      <c r="J2817" s="61">
        <v>12.405540135700001</v>
      </c>
      <c r="K2817" s="61">
        <v>3.0548665892320002</v>
      </c>
    </row>
    <row r="2818" spans="7:11">
      <c r="G2818" s="61">
        <v>14.99215769349</v>
      </c>
      <c r="H2818" s="61">
        <v>3.9379343691619999</v>
      </c>
      <c r="J2818" s="61">
        <v>12.405739321</v>
      </c>
      <c r="K2818" s="61">
        <v>3.049704476464</v>
      </c>
    </row>
    <row r="2819" spans="7:11">
      <c r="G2819" s="61">
        <v>14.99224144646</v>
      </c>
      <c r="H2819" s="61">
        <v>3.9665588911279999</v>
      </c>
      <c r="J2819" s="61">
        <v>12.4060131506</v>
      </c>
      <c r="K2819" s="61">
        <v>3.0607085584239999</v>
      </c>
    </row>
    <row r="2820" spans="7:11">
      <c r="G2820" s="61">
        <v>14.992267496609999</v>
      </c>
      <c r="H2820" s="61">
        <v>3.970824518118</v>
      </c>
      <c r="J2820" s="61">
        <v>12.40641328881</v>
      </c>
      <c r="K2820" s="61">
        <v>3.0440760140559999</v>
      </c>
    </row>
    <row r="2821" spans="7:11">
      <c r="G2821" s="61">
        <v>14.992267496609999</v>
      </c>
      <c r="H2821" s="61">
        <v>3.970824518118</v>
      </c>
      <c r="J2821" s="61">
        <v>12.40644853739</v>
      </c>
      <c r="K2821" s="61">
        <v>3.0946384719300002</v>
      </c>
    </row>
    <row r="2822" spans="7:11">
      <c r="G2822" s="61">
        <v>14.99232785425</v>
      </c>
      <c r="H2822" s="61">
        <v>3.9771868461130002</v>
      </c>
      <c r="J2822" s="61">
        <v>12.406563339150001</v>
      </c>
      <c r="K2822" s="61">
        <v>3.0665623943689999</v>
      </c>
    </row>
    <row r="2823" spans="7:11">
      <c r="G2823" s="61">
        <v>14.99232785425</v>
      </c>
      <c r="H2823" s="61">
        <v>3.9771868461130002</v>
      </c>
      <c r="J2823" s="61">
        <v>12.4068929116</v>
      </c>
      <c r="K2823" s="61">
        <v>3.0910236509389999</v>
      </c>
    </row>
    <row r="2824" spans="7:11">
      <c r="G2824" s="61">
        <v>14.99240469089</v>
      </c>
      <c r="H2824" s="61">
        <v>3.9811633682099998</v>
      </c>
      <c r="J2824" s="61">
        <v>12.40689769662</v>
      </c>
      <c r="K2824" s="61">
        <v>3.0713125452579999</v>
      </c>
    </row>
    <row r="2825" spans="7:11">
      <c r="G2825" s="61">
        <v>14.99240469089</v>
      </c>
      <c r="H2825" s="61">
        <v>3.9811633682099998</v>
      </c>
      <c r="J2825" s="61">
        <v>12.40720625116</v>
      </c>
      <c r="K2825" s="61">
        <v>3.0780641016539998</v>
      </c>
    </row>
    <row r="2826" spans="7:11">
      <c r="G2826" s="61">
        <v>14.99253841935</v>
      </c>
      <c r="H2826" s="61">
        <v>3.9851399879090001</v>
      </c>
      <c r="J2826" s="61">
        <v>12.4072715429</v>
      </c>
      <c r="K2826" s="61">
        <v>3.083627143502</v>
      </c>
    </row>
    <row r="2827" spans="7:11">
      <c r="G2827" s="61">
        <v>14.992697829420001</v>
      </c>
      <c r="H2827" s="61">
        <v>3.933092428768</v>
      </c>
      <c r="J2827" s="61">
        <v>12.407449527080001</v>
      </c>
      <c r="K2827" s="61">
        <v>3.0390172403950002</v>
      </c>
    </row>
    <row r="2828" spans="7:11">
      <c r="G2828" s="61">
        <v>14.99272553124</v>
      </c>
      <c r="H2828" s="61">
        <v>3.9900713484439998</v>
      </c>
      <c r="J2828" s="61">
        <v>12.40928389015</v>
      </c>
      <c r="K2828" s="61">
        <v>2.9826516785880002</v>
      </c>
    </row>
    <row r="2829" spans="7:11">
      <c r="G2829" s="61">
        <v>14.99294866372</v>
      </c>
      <c r="H2829" s="61">
        <v>3.9944495081390001</v>
      </c>
      <c r="J2829" s="61">
        <v>12.40940423314</v>
      </c>
      <c r="K2829" s="61">
        <v>2.9863515577980002</v>
      </c>
    </row>
    <row r="2830" spans="7:11">
      <c r="G2830" s="61">
        <v>14.99301978031</v>
      </c>
      <c r="H2830" s="61">
        <v>3.9289745138219998</v>
      </c>
      <c r="J2830" s="61">
        <v>12.40970889317</v>
      </c>
      <c r="K2830" s="61">
        <v>3.029934752685</v>
      </c>
    </row>
    <row r="2831" spans="7:11">
      <c r="G2831" s="61">
        <v>14.99301978031</v>
      </c>
      <c r="H2831" s="61">
        <v>3.9289745138219998</v>
      </c>
      <c r="J2831" s="61">
        <v>12.40978630881</v>
      </c>
      <c r="K2831" s="61">
        <v>2.9912812569409999</v>
      </c>
    </row>
    <row r="2832" spans="7:11">
      <c r="G2832" s="61">
        <v>14.99313180965</v>
      </c>
      <c r="H2832" s="61">
        <v>3.9980261409420002</v>
      </c>
      <c r="J2832" s="61">
        <v>12.410090576569999</v>
      </c>
      <c r="K2832" s="61">
        <v>2.9948679752470002</v>
      </c>
    </row>
    <row r="2833" spans="7:11">
      <c r="G2833" s="61">
        <v>14.993235824819999</v>
      </c>
      <c r="H2833" s="61">
        <v>3.9088596972560001</v>
      </c>
      <c r="J2833" s="61">
        <v>12.4105783156</v>
      </c>
      <c r="K2833" s="61">
        <v>3.0256690881370001</v>
      </c>
    </row>
    <row r="2834" spans="7:11">
      <c r="G2834" s="61">
        <v>14.993255050729999</v>
      </c>
      <c r="H2834" s="61">
        <v>3.9219689815969998</v>
      </c>
      <c r="J2834" s="61">
        <v>12.410793056879999</v>
      </c>
      <c r="K2834" s="61">
        <v>3.0017030448650002</v>
      </c>
    </row>
    <row r="2835" spans="7:11">
      <c r="G2835" s="61">
        <v>14.993255050729999</v>
      </c>
      <c r="H2835" s="61">
        <v>3.9219689815969998</v>
      </c>
      <c r="J2835" s="61">
        <v>12.41117768696</v>
      </c>
      <c r="K2835" s="61">
        <v>3.0053367714310002</v>
      </c>
    </row>
    <row r="2836" spans="7:11">
      <c r="G2836" s="61">
        <v>14.993384657709999</v>
      </c>
      <c r="H2836" s="61">
        <v>3.9148340242240001</v>
      </c>
      <c r="J2836" s="61">
        <v>12.411246874190001</v>
      </c>
      <c r="K2836" s="61">
        <v>2.9698684951769998</v>
      </c>
    </row>
    <row r="2837" spans="7:11">
      <c r="G2837" s="61">
        <v>14.993384657709999</v>
      </c>
      <c r="H2837" s="61">
        <v>3.9148340242240001</v>
      </c>
      <c r="J2837" s="61">
        <v>12.411397043659999</v>
      </c>
      <c r="K2837" s="61">
        <v>3.0191640584639998</v>
      </c>
    </row>
    <row r="2838" spans="7:11">
      <c r="G2838" s="61">
        <v>14.99510087354</v>
      </c>
      <c r="H2838" s="61">
        <v>4.0962625961530001</v>
      </c>
      <c r="J2838" s="61">
        <v>12.411639857859999</v>
      </c>
      <c r="K2838" s="61">
        <v>3.0130910950119998</v>
      </c>
    </row>
    <row r="2839" spans="7:11">
      <c r="G2839" s="61">
        <v>14.99596227368</v>
      </c>
      <c r="H2839" s="61">
        <v>4.1493733292510004</v>
      </c>
      <c r="J2839" s="61">
        <v>12.41214057863</v>
      </c>
      <c r="K2839" s="61">
        <v>2.966438045556</v>
      </c>
    </row>
    <row r="2840" spans="7:11">
      <c r="G2840" s="61">
        <v>14.99610423713</v>
      </c>
      <c r="H2840" s="61">
        <v>4.1456127730840002</v>
      </c>
      <c r="J2840" s="61">
        <v>12.41368654695</v>
      </c>
      <c r="K2840" s="61">
        <v>2.9607953126650002</v>
      </c>
    </row>
    <row r="2841" spans="7:11">
      <c r="G2841" s="61">
        <v>14.996335018790001</v>
      </c>
      <c r="H2841" s="61">
        <v>4.1036959613660002</v>
      </c>
      <c r="J2841" s="61">
        <v>12.414183029229999</v>
      </c>
      <c r="K2841" s="61">
        <v>2.9120978869459999</v>
      </c>
    </row>
    <row r="2842" spans="7:11">
      <c r="G2842" s="61">
        <v>14.996335018790001</v>
      </c>
      <c r="H2842" s="61">
        <v>4.1036959613660002</v>
      </c>
      <c r="J2842" s="61">
        <v>12.4144142448</v>
      </c>
      <c r="K2842" s="61">
        <v>2.9063546087619998</v>
      </c>
    </row>
    <row r="2843" spans="7:11">
      <c r="G2843" s="61">
        <v>14.996458108020001</v>
      </c>
      <c r="H2843" s="61">
        <v>4.1392304453579998</v>
      </c>
      <c r="J2843" s="61">
        <v>12.414465922310001</v>
      </c>
      <c r="K2843" s="61">
        <v>2.9172773058470001</v>
      </c>
    </row>
    <row r="2844" spans="7:11">
      <c r="G2844" s="61">
        <v>14.99693447582</v>
      </c>
      <c r="H2844" s="61">
        <v>4.1577978802319997</v>
      </c>
      <c r="J2844" s="61">
        <v>12.414486687589999</v>
      </c>
      <c r="K2844" s="61">
        <v>2.9575020314049998</v>
      </c>
    </row>
    <row r="2845" spans="7:11">
      <c r="G2845" s="61">
        <v>14.996964777160001</v>
      </c>
      <c r="H2845" s="61">
        <v>4.1353658044130004</v>
      </c>
      <c r="J2845" s="61">
        <v>12.41482797822</v>
      </c>
      <c r="K2845" s="61">
        <v>2.9218411882009998</v>
      </c>
    </row>
    <row r="2846" spans="7:11">
      <c r="G2846" s="61">
        <v>14.99726399683</v>
      </c>
      <c r="H2846" s="61">
        <v>4.1118696384230002</v>
      </c>
      <c r="J2846" s="61">
        <v>12.41524566256</v>
      </c>
      <c r="K2846" s="61">
        <v>2.9256130203500001</v>
      </c>
    </row>
    <row r="2847" spans="7:11">
      <c r="G2847" s="61">
        <v>14.99726399683</v>
      </c>
      <c r="H2847" s="61">
        <v>4.1118696384230002</v>
      </c>
      <c r="J2847" s="61">
        <v>12.415514810239999</v>
      </c>
      <c r="K2847" s="61">
        <v>2.8989197089359999</v>
      </c>
    </row>
    <row r="2848" spans="7:11">
      <c r="G2848" s="61">
        <v>14.997603387290001</v>
      </c>
      <c r="H2848" s="61">
        <v>4.1286191689380001</v>
      </c>
      <c r="J2848" s="61">
        <v>12.415527836260001</v>
      </c>
      <c r="K2848" s="61">
        <v>2.9520129153829999</v>
      </c>
    </row>
    <row r="2849" spans="7:11">
      <c r="G2849" s="61">
        <v>14.997615242429999</v>
      </c>
      <c r="H2849" s="61">
        <v>4.1173545387130002</v>
      </c>
      <c r="J2849" s="61">
        <v>12.415831444329999</v>
      </c>
      <c r="K2849" s="61">
        <v>2.9315179894100001</v>
      </c>
    </row>
    <row r="2850" spans="7:11">
      <c r="G2850" s="61">
        <v>14.997752350140001</v>
      </c>
      <c r="H2850" s="61">
        <v>4.1223792774119996</v>
      </c>
      <c r="J2850" s="61">
        <v>12.416226773409999</v>
      </c>
      <c r="K2850" s="61">
        <v>2.9379228650760001</v>
      </c>
    </row>
    <row r="2851" spans="7:11">
      <c r="G2851" s="61">
        <v>14.997752350140001</v>
      </c>
      <c r="H2851" s="61">
        <v>4.1223792774119996</v>
      </c>
      <c r="J2851" s="61">
        <v>12.416235073019999</v>
      </c>
      <c r="K2851" s="61">
        <v>2.9441274539459998</v>
      </c>
    </row>
    <row r="2852" spans="7:11">
      <c r="G2852" s="61">
        <v>14.99889336171</v>
      </c>
      <c r="H2852" s="61">
        <v>4.2926378122319999</v>
      </c>
      <c r="J2852" s="61">
        <v>12.416538999709999</v>
      </c>
      <c r="K2852" s="61">
        <v>2.8946897454039999</v>
      </c>
    </row>
    <row r="2853" spans="7:11">
      <c r="G2853" s="61">
        <v>14.99895344207</v>
      </c>
      <c r="H2853" s="61">
        <v>4.2883662969960001</v>
      </c>
      <c r="J2853" s="61">
        <v>12.41757089095</v>
      </c>
      <c r="K2853" s="61">
        <v>2.8907984174360002</v>
      </c>
    </row>
    <row r="2854" spans="7:11">
      <c r="G2854" s="61">
        <v>14.99959842566</v>
      </c>
      <c r="H2854" s="61">
        <v>4.3011653028880001</v>
      </c>
      <c r="J2854" s="61">
        <v>12.41844316099</v>
      </c>
      <c r="K2854" s="61">
        <v>2.8471000971549998</v>
      </c>
    </row>
    <row r="2855" spans="7:11">
      <c r="G2855" s="61">
        <v>14.99965340578</v>
      </c>
      <c r="H2855" s="61">
        <v>4.2825449512300002</v>
      </c>
      <c r="J2855" s="61">
        <v>12.41846393682</v>
      </c>
      <c r="K2855" s="61">
        <v>2.8393674517740002</v>
      </c>
    </row>
    <row r="2856" spans="7:11">
      <c r="G2856" s="61">
        <v>14.999757660449999</v>
      </c>
      <c r="H2856" s="61">
        <v>4.1663388085759996</v>
      </c>
      <c r="J2856" s="61">
        <v>12.418574030749999</v>
      </c>
      <c r="K2856" s="61">
        <v>2.8870463874109999</v>
      </c>
    </row>
    <row r="2857" spans="7:11">
      <c r="G2857" s="61">
        <v>15.00044951101</v>
      </c>
      <c r="H2857" s="61">
        <v>4.3099053539950001</v>
      </c>
      <c r="J2857" s="61">
        <v>12.41860943426</v>
      </c>
      <c r="K2857" s="61">
        <v>2.851228712153</v>
      </c>
    </row>
    <row r="2858" spans="7:11">
      <c r="G2858" s="61">
        <v>15.00067193494</v>
      </c>
      <c r="H2858" s="61">
        <v>4.468893115517</v>
      </c>
      <c r="J2858" s="61">
        <v>12.41884779556</v>
      </c>
      <c r="K2858" s="61">
        <v>2.8340707752259999</v>
      </c>
    </row>
    <row r="2859" spans="7:11">
      <c r="G2859" s="61">
        <v>15.000779455749999</v>
      </c>
      <c r="H2859" s="61">
        <v>4.4749169171799998</v>
      </c>
      <c r="J2859" s="61">
        <v>12.41893916123</v>
      </c>
      <c r="K2859" s="61">
        <v>2.855650920969</v>
      </c>
    </row>
    <row r="2860" spans="7:11">
      <c r="G2860" s="61">
        <v>15.000919646470001</v>
      </c>
      <c r="H2860" s="61">
        <v>4.460874975027</v>
      </c>
      <c r="J2860" s="61">
        <v>12.419249431180001</v>
      </c>
      <c r="K2860" s="61">
        <v>2.8835202873160002</v>
      </c>
    </row>
    <row r="2861" spans="7:11">
      <c r="G2861" s="61">
        <v>15.001237485600001</v>
      </c>
      <c r="H2861" s="61">
        <v>4.315932593916</v>
      </c>
      <c r="J2861" s="61">
        <v>12.41942336666</v>
      </c>
      <c r="K2861" s="61">
        <v>2.861067703866</v>
      </c>
    </row>
    <row r="2862" spans="7:11">
      <c r="G2862" s="61">
        <v>15.0013323234</v>
      </c>
      <c r="H2862" s="61">
        <v>4.482040361228</v>
      </c>
      <c r="J2862" s="61">
        <v>12.41988807942</v>
      </c>
      <c r="K2862" s="61">
        <v>2.8270336837209999</v>
      </c>
    </row>
    <row r="2863" spans="7:11">
      <c r="G2863" s="61">
        <v>15.00151248243</v>
      </c>
      <c r="H2863" s="61">
        <v>4.2778900295220001</v>
      </c>
      <c r="J2863" s="61">
        <v>12.4199833819</v>
      </c>
      <c r="K2863" s="61">
        <v>2.8666419705439998</v>
      </c>
    </row>
    <row r="2864" spans="7:11">
      <c r="G2864" s="61">
        <v>15.00151248243</v>
      </c>
      <c r="H2864" s="61">
        <v>4.2778900295220001</v>
      </c>
      <c r="J2864" s="61">
        <v>12.420123687629999</v>
      </c>
      <c r="K2864" s="61">
        <v>2.876194083099</v>
      </c>
    </row>
    <row r="2865" spans="7:11">
      <c r="G2865" s="61">
        <v>15.0018503344</v>
      </c>
      <c r="H2865" s="61">
        <v>4.1687908752279998</v>
      </c>
      <c r="J2865" s="61">
        <v>12.42023533443</v>
      </c>
      <c r="K2865" s="61">
        <v>2.870977772741</v>
      </c>
    </row>
    <row r="2866" spans="7:11">
      <c r="G2866" s="61">
        <v>15.00195027783</v>
      </c>
      <c r="H2866" s="61">
        <v>4.4887157123400003</v>
      </c>
      <c r="J2866" s="61">
        <v>12.42087177997</v>
      </c>
      <c r="K2866" s="61">
        <v>2.822701114005</v>
      </c>
    </row>
    <row r="2867" spans="7:11">
      <c r="G2867" s="61">
        <v>15.00195027783</v>
      </c>
      <c r="H2867" s="61">
        <v>4.4887157123400003</v>
      </c>
      <c r="J2867" s="61">
        <v>12.42182745385</v>
      </c>
      <c r="K2867" s="61">
        <v>2.81906089232</v>
      </c>
    </row>
    <row r="2868" spans="7:11">
      <c r="G2868" s="61">
        <v>15.00210325846</v>
      </c>
      <c r="H2868" s="61">
        <v>4.4537971020580001</v>
      </c>
      <c r="J2868" s="61">
        <v>12.42293133838</v>
      </c>
      <c r="K2868" s="61">
        <v>2.8150015474579999</v>
      </c>
    </row>
    <row r="2869" spans="7:11">
      <c r="G2869" s="61">
        <v>15.002114418850001</v>
      </c>
      <c r="H2869" s="61">
        <v>4.4538103758379997</v>
      </c>
      <c r="J2869" s="61">
        <v>12.423250846229999</v>
      </c>
      <c r="K2869" s="61">
        <v>2.7715569297170002</v>
      </c>
    </row>
    <row r="2870" spans="7:11">
      <c r="G2870" s="61">
        <v>15.002298454130001</v>
      </c>
      <c r="H2870" s="61">
        <v>4.4922894995240004</v>
      </c>
      <c r="J2870" s="61">
        <v>12.423289790209999</v>
      </c>
      <c r="K2870" s="61">
        <v>2.7756853262729999</v>
      </c>
    </row>
    <row r="2871" spans="7:11">
      <c r="G2871" s="61">
        <v>15.002845468209999</v>
      </c>
      <c r="H2871" s="61">
        <v>4.3238025926940002</v>
      </c>
      <c r="J2871" s="61">
        <v>12.42357249872</v>
      </c>
      <c r="K2871" s="61">
        <v>2.7640582628149999</v>
      </c>
    </row>
    <row r="2872" spans="7:11">
      <c r="G2872" s="61">
        <v>15.00334818839</v>
      </c>
      <c r="H2872" s="61">
        <v>4.2747305738110004</v>
      </c>
      <c r="J2872" s="61">
        <v>12.42359513497</v>
      </c>
      <c r="K2872" s="61">
        <v>2.7801074932600001</v>
      </c>
    </row>
    <row r="2873" spans="7:11">
      <c r="G2873" s="61">
        <v>15.003383228060001</v>
      </c>
      <c r="H2873" s="61">
        <v>4.5018447496140004</v>
      </c>
      <c r="J2873" s="61">
        <v>12.423733308559999</v>
      </c>
      <c r="K2873" s="61">
        <v>2.8116809504260001</v>
      </c>
    </row>
    <row r="2874" spans="7:11">
      <c r="G2874" s="61">
        <v>15.003737092590001</v>
      </c>
      <c r="H2874" s="61">
        <v>4.3272870719969996</v>
      </c>
      <c r="J2874" s="61">
        <v>12.424079340400001</v>
      </c>
      <c r="K2874" s="61">
        <v>2.785524276157</v>
      </c>
    </row>
    <row r="2875" spans="7:11">
      <c r="G2875" s="61">
        <v>15.003737092590001</v>
      </c>
      <c r="H2875" s="61">
        <v>4.3272870719969996</v>
      </c>
      <c r="J2875" s="61">
        <v>12.424287687530001</v>
      </c>
      <c r="K2875" s="61">
        <v>2.759002568723</v>
      </c>
    </row>
    <row r="2876" spans="7:11">
      <c r="G2876" s="61">
        <v>15.003966391220001</v>
      </c>
      <c r="H2876" s="61">
        <v>4.4490741633680004</v>
      </c>
      <c r="J2876" s="61">
        <v>12.424376545579999</v>
      </c>
      <c r="K2876" s="61">
        <v>2.8078277642759999</v>
      </c>
    </row>
    <row r="2877" spans="7:11">
      <c r="G2877" s="61">
        <v>15.004412930739999</v>
      </c>
      <c r="H2877" s="61">
        <v>4.1712389755829999</v>
      </c>
      <c r="J2877" s="61">
        <v>12.42463935564</v>
      </c>
      <c r="K2877" s="61">
        <v>2.7910985428349999</v>
      </c>
    </row>
    <row r="2878" spans="7:11">
      <c r="G2878" s="61">
        <v>15.004412930739999</v>
      </c>
      <c r="H2878" s="61">
        <v>4.1712389755829999</v>
      </c>
      <c r="J2878" s="61">
        <v>12.424930098040001</v>
      </c>
      <c r="K2878" s="61">
        <v>2.7954344115779999</v>
      </c>
    </row>
    <row r="2879" spans="7:11">
      <c r="G2879" s="61">
        <v>15.004930225580001</v>
      </c>
      <c r="H2879" s="61">
        <v>4.5127808989169997</v>
      </c>
      <c r="J2879" s="61">
        <v>12.424934820860001</v>
      </c>
      <c r="K2879" s="61">
        <v>2.800650921575</v>
      </c>
    </row>
    <row r="2880" spans="7:11">
      <c r="G2880" s="61">
        <v>15.005296173790001</v>
      </c>
      <c r="H2880" s="61">
        <v>4.6123198852240002</v>
      </c>
      <c r="J2880" s="61">
        <v>12.42600000379</v>
      </c>
      <c r="K2880" s="61">
        <v>2.7515186217890002</v>
      </c>
    </row>
    <row r="2881" spans="7:11">
      <c r="G2881" s="61">
        <v>15.005452798589999</v>
      </c>
      <c r="H2881" s="61">
        <v>4.2717187379060002</v>
      </c>
      <c r="J2881" s="61">
        <v>12.426887665020001</v>
      </c>
      <c r="K2881" s="61">
        <v>2.7478922453429999</v>
      </c>
    </row>
    <row r="2882" spans="7:11">
      <c r="G2882" s="61">
        <v>15.00586488081</v>
      </c>
      <c r="H2882" s="61">
        <v>4.5190057560390002</v>
      </c>
      <c r="J2882" s="61">
        <v>12.42774898759</v>
      </c>
      <c r="K2882" s="61">
        <v>2.744183972988</v>
      </c>
    </row>
    <row r="2883" spans="7:11">
      <c r="G2883" s="61">
        <v>15.006226623830001</v>
      </c>
      <c r="H2883" s="61">
        <v>4.3349421846320002</v>
      </c>
      <c r="J2883" s="61">
        <v>12.427831357860001</v>
      </c>
      <c r="K2883" s="61">
        <v>2.6970138535729999</v>
      </c>
    </row>
    <row r="2884" spans="7:11">
      <c r="G2884" s="61">
        <v>15.006226623830001</v>
      </c>
      <c r="H2884" s="61">
        <v>4.3349421846320002</v>
      </c>
      <c r="J2884" s="61">
        <v>12.42794213086</v>
      </c>
      <c r="K2884" s="61">
        <v>2.6905944177249999</v>
      </c>
    </row>
    <row r="2885" spans="7:11">
      <c r="G2885" s="61">
        <v>15.006594651429999</v>
      </c>
      <c r="H2885" s="61">
        <v>4.597731313053</v>
      </c>
      <c r="J2885" s="61">
        <v>12.428120809219999</v>
      </c>
      <c r="K2885" s="61">
        <v>2.7028209947119999</v>
      </c>
    </row>
    <row r="2886" spans="7:11">
      <c r="G2886" s="61">
        <v>15.006802325880001</v>
      </c>
      <c r="H2886" s="61">
        <v>4.5251724261059998</v>
      </c>
      <c r="J2886" s="61">
        <v>12.42837500882</v>
      </c>
      <c r="K2886" s="61">
        <v>2.7062995847139999</v>
      </c>
    </row>
    <row r="2887" spans="7:11">
      <c r="G2887" s="61">
        <v>15.006887302879999</v>
      </c>
      <c r="H2887" s="61">
        <v>4.590909966731</v>
      </c>
      <c r="J2887" s="61">
        <v>12.428565539079999</v>
      </c>
      <c r="K2887" s="61">
        <v>2.740577102549</v>
      </c>
    </row>
    <row r="2888" spans="7:11">
      <c r="G2888" s="61">
        <v>15.006930860100001</v>
      </c>
      <c r="H2888" s="61">
        <v>4.5860297370990004</v>
      </c>
      <c r="J2888" s="61">
        <v>12.42885797149</v>
      </c>
      <c r="K2888" s="61">
        <v>2.7111038057710002</v>
      </c>
    </row>
    <row r="2889" spans="7:11">
      <c r="G2889" s="61">
        <v>15.00695885335</v>
      </c>
      <c r="H2889" s="61">
        <v>4.5802623342539999</v>
      </c>
      <c r="J2889" s="61">
        <v>12.42928202787</v>
      </c>
      <c r="K2889" s="61">
        <v>2.7151845650299999</v>
      </c>
    </row>
    <row r="2890" spans="7:11">
      <c r="G2890" s="61">
        <v>15.00703337387</v>
      </c>
      <c r="H2890" s="61">
        <v>4.5753385295350002</v>
      </c>
      <c r="J2890" s="61">
        <v>12.42928410563</v>
      </c>
      <c r="K2890" s="61">
        <v>2.7366032388080002</v>
      </c>
    </row>
    <row r="2891" spans="7:11">
      <c r="G2891" s="61">
        <v>15.00722203156</v>
      </c>
      <c r="H2891" s="61">
        <v>4.5684657944179996</v>
      </c>
      <c r="J2891" s="61">
        <v>12.42960495696</v>
      </c>
      <c r="K2891" s="61">
        <v>2.6808458452430002</v>
      </c>
    </row>
    <row r="2892" spans="7:11">
      <c r="G2892" s="61">
        <v>15.00752656083</v>
      </c>
      <c r="H2892" s="61">
        <v>4.5635726233579996</v>
      </c>
      <c r="J2892" s="61">
        <v>12.429830637889999</v>
      </c>
      <c r="K2892" s="61">
        <v>2.7242041802679999</v>
      </c>
    </row>
    <row r="2893" spans="7:11">
      <c r="G2893" s="61">
        <v>15.00757414796</v>
      </c>
      <c r="H2893" s="61">
        <v>4.1732429774849997</v>
      </c>
      <c r="J2893" s="61">
        <v>12.42991679302</v>
      </c>
      <c r="K2893" s="61">
        <v>2.7300514292339999</v>
      </c>
    </row>
    <row r="2894" spans="7:11">
      <c r="G2894" s="61">
        <v>15.00761582384</v>
      </c>
      <c r="H2894" s="61">
        <v>4.5317454469299996</v>
      </c>
      <c r="J2894" s="61">
        <v>12.4306124518</v>
      </c>
      <c r="K2894" s="61">
        <v>2.6768648109609998</v>
      </c>
    </row>
    <row r="2895" spans="7:11">
      <c r="G2895" s="61">
        <v>15.00802326843</v>
      </c>
      <c r="H2895" s="61">
        <v>4.5562732747889996</v>
      </c>
      <c r="J2895" s="61">
        <v>12.43190632109</v>
      </c>
      <c r="K2895" s="61">
        <v>2.671978869343</v>
      </c>
    </row>
    <row r="2896" spans="7:11">
      <c r="G2896" s="61">
        <v>15.00822954303</v>
      </c>
      <c r="H2896" s="61">
        <v>4.5390933008929997</v>
      </c>
      <c r="J2896" s="61">
        <v>12.43261977561</v>
      </c>
      <c r="K2896" s="61">
        <v>2.6323472987019998</v>
      </c>
    </row>
    <row r="2897" spans="7:11">
      <c r="G2897" s="61">
        <v>15.0082864326</v>
      </c>
      <c r="H2897" s="61">
        <v>4.5518161185519999</v>
      </c>
      <c r="J2897" s="61">
        <v>12.43270800991</v>
      </c>
      <c r="K2897" s="61">
        <v>2.6357610232250002</v>
      </c>
    </row>
    <row r="2898" spans="7:11">
      <c r="G2898" s="61">
        <v>15.00830928856</v>
      </c>
      <c r="H2898" s="61">
        <v>4.5526410465840002</v>
      </c>
      <c r="J2898" s="61">
        <v>12.432759466509999</v>
      </c>
      <c r="K2898" s="61">
        <v>2.6266854525509999</v>
      </c>
    </row>
    <row r="2899" spans="7:11">
      <c r="G2899" s="61">
        <v>15.00836345988</v>
      </c>
      <c r="H2899" s="61">
        <v>4.5429626072589997</v>
      </c>
      <c r="J2899" s="61">
        <v>12.432832746180001</v>
      </c>
      <c r="K2899" s="61">
        <v>2.6684726665829999</v>
      </c>
    </row>
    <row r="2900" spans="7:11">
      <c r="G2900" s="61">
        <v>15.008479280990001</v>
      </c>
      <c r="H2900" s="61">
        <v>4.5473908318270002</v>
      </c>
      <c r="J2900" s="61">
        <v>12.43298605783</v>
      </c>
      <c r="K2900" s="61">
        <v>2.639762511227</v>
      </c>
    </row>
    <row r="2901" spans="7:11">
      <c r="G2901" s="61">
        <v>15.008570110979999</v>
      </c>
      <c r="H2901" s="61">
        <v>4.2683852193770004</v>
      </c>
      <c r="J2901" s="61">
        <v>12.43360790915</v>
      </c>
      <c r="K2901" s="61">
        <v>2.6643898543070001</v>
      </c>
    </row>
    <row r="2902" spans="7:11">
      <c r="G2902" s="61">
        <v>15.008911084679999</v>
      </c>
      <c r="H2902" s="61">
        <v>4.4391300102290003</v>
      </c>
      <c r="J2902" s="61">
        <v>12.43375023281</v>
      </c>
      <c r="K2902" s="61">
        <v>2.6179060232759999</v>
      </c>
    </row>
    <row r="2903" spans="7:11">
      <c r="G2903" s="61">
        <v>15.01074987822</v>
      </c>
      <c r="H2903" s="61">
        <v>4.3487652604790004</v>
      </c>
      <c r="J2903" s="61">
        <v>12.433820517339999</v>
      </c>
      <c r="K2903" s="61">
        <v>2.6479642436050002</v>
      </c>
    </row>
    <row r="2904" spans="7:11">
      <c r="G2904" s="61">
        <v>15.01098094138</v>
      </c>
      <c r="H2904" s="61">
        <v>4.4346928879889997</v>
      </c>
      <c r="J2904" s="61">
        <v>12.43411125974</v>
      </c>
      <c r="K2904" s="61">
        <v>2.6523001123490002</v>
      </c>
    </row>
    <row r="2905" spans="7:11">
      <c r="G2905" s="61">
        <v>15.01165613545</v>
      </c>
      <c r="H2905" s="61">
        <v>4.174891802106</v>
      </c>
      <c r="J2905" s="61">
        <v>12.434155515540001</v>
      </c>
      <c r="K2905" s="61">
        <v>2.657471503914</v>
      </c>
    </row>
    <row r="2906" spans="7:11">
      <c r="G2906" s="61">
        <v>15.01266253629</v>
      </c>
      <c r="H2906" s="61">
        <v>4.4305879428450003</v>
      </c>
      <c r="J2906" s="61">
        <v>12.435457713830001</v>
      </c>
      <c r="K2906" s="61">
        <v>2.6092010626589999</v>
      </c>
    </row>
    <row r="2907" spans="7:11">
      <c r="G2907" s="61">
        <v>15.01350720388</v>
      </c>
      <c r="H2907" s="61">
        <v>4.2640588129559998</v>
      </c>
      <c r="J2907" s="61">
        <v>12.436389525819999</v>
      </c>
      <c r="K2907" s="61">
        <v>2.6048827787189999</v>
      </c>
    </row>
    <row r="2908" spans="7:11">
      <c r="G2908" s="61">
        <v>15.013892027040001</v>
      </c>
      <c r="H2908" s="61">
        <v>4.426443987661</v>
      </c>
      <c r="J2908" s="61">
        <v>12.437099906349999</v>
      </c>
      <c r="K2908" s="61">
        <v>2.6015698566790002</v>
      </c>
    </row>
    <row r="2909" spans="7:11">
      <c r="G2909" s="61">
        <v>15.01452995731</v>
      </c>
      <c r="H2909" s="61">
        <v>4.3623641709919996</v>
      </c>
      <c r="J2909" s="61">
        <v>12.437625371359999</v>
      </c>
      <c r="K2909" s="61">
        <v>2.559189013923</v>
      </c>
    </row>
    <row r="2910" spans="7:11">
      <c r="G2910" s="61">
        <v>15.01549537294</v>
      </c>
      <c r="H2910" s="61">
        <v>4.4158147923169997</v>
      </c>
      <c r="J2910" s="61">
        <v>12.437655191799999</v>
      </c>
      <c r="K2910" s="61">
        <v>2.5556073593440001</v>
      </c>
    </row>
    <row r="2911" spans="7:11">
      <c r="G2911" s="61">
        <v>15.015521433909999</v>
      </c>
      <c r="H2911" s="61">
        <v>4.3664136006529999</v>
      </c>
      <c r="J2911" s="61">
        <v>12.437791188209999</v>
      </c>
      <c r="K2911" s="61">
        <v>2.5981856417800002</v>
      </c>
    </row>
    <row r="2912" spans="7:11">
      <c r="G2912" s="61">
        <v>15.01576851401</v>
      </c>
      <c r="H2912" s="61">
        <v>4.4098506754870002</v>
      </c>
      <c r="J2912" s="61">
        <v>12.437839064529999</v>
      </c>
      <c r="K2912" s="61">
        <v>2.5628700261350001</v>
      </c>
    </row>
    <row r="2913" spans="7:11">
      <c r="G2913" s="61">
        <v>15.01608132632</v>
      </c>
      <c r="H2913" s="61">
        <v>4.4026788182920003</v>
      </c>
      <c r="J2913" s="61">
        <v>12.4379911076</v>
      </c>
      <c r="K2913" s="61">
        <v>2.5493294712660002</v>
      </c>
    </row>
    <row r="2914" spans="7:11">
      <c r="G2914" s="61">
        <v>15.016595023420001</v>
      </c>
      <c r="H2914" s="61">
        <v>4.3723057279060003</v>
      </c>
      <c r="J2914" s="61">
        <v>12.438422987479999</v>
      </c>
      <c r="K2914" s="61">
        <v>2.5698245228280001</v>
      </c>
    </row>
    <row r="2915" spans="7:11">
      <c r="G2915" s="61">
        <v>15.016603590540001</v>
      </c>
      <c r="H2915" s="61">
        <v>4.3944347739899996</v>
      </c>
      <c r="J2915" s="61">
        <v>12.43848468667</v>
      </c>
      <c r="K2915" s="61">
        <v>2.5940384292399998</v>
      </c>
    </row>
    <row r="2916" spans="7:11">
      <c r="G2916" s="61">
        <v>15.01668586411</v>
      </c>
      <c r="H2916" s="61">
        <v>4.2610370347690001</v>
      </c>
      <c r="J2916" s="61">
        <v>12.438606106829999</v>
      </c>
      <c r="K2916" s="61">
        <v>2.5429157666609998</v>
      </c>
    </row>
    <row r="2917" spans="7:11">
      <c r="G2917" s="61">
        <v>15.01668586411</v>
      </c>
      <c r="H2917" s="61">
        <v>4.2610370347690001</v>
      </c>
      <c r="J2917" s="61">
        <v>12.43875320704</v>
      </c>
      <c r="K2917" s="61">
        <v>2.5748839414170002</v>
      </c>
    </row>
    <row r="2918" spans="7:11">
      <c r="G2918" s="61">
        <v>15.017031223009999</v>
      </c>
      <c r="H2918" s="61">
        <v>4.3893448370700003</v>
      </c>
      <c r="J2918" s="61">
        <v>12.43900831857</v>
      </c>
      <c r="K2918" s="61">
        <v>2.588934291398</v>
      </c>
    </row>
    <row r="2919" spans="7:11">
      <c r="G2919" s="61">
        <v>15.01705132649</v>
      </c>
      <c r="H2919" s="61">
        <v>4.1771112130969996</v>
      </c>
      <c r="J2919" s="61">
        <v>12.439047233949999</v>
      </c>
      <c r="K2919" s="61">
        <v>2.5822698878849999</v>
      </c>
    </row>
    <row r="2920" spans="7:11">
      <c r="G2920" s="61">
        <v>15.017186820539999</v>
      </c>
      <c r="H2920" s="61">
        <v>4.3873171535070004</v>
      </c>
      <c r="J2920" s="61">
        <v>12.43931598789</v>
      </c>
      <c r="K2920" s="61">
        <v>2.5375860783549999</v>
      </c>
    </row>
    <row r="2921" spans="7:11">
      <c r="G2921" s="61">
        <v>15.01721167661</v>
      </c>
      <c r="H2921" s="61">
        <v>4.3774521877410004</v>
      </c>
      <c r="J2921" s="61">
        <v>12.47749684115</v>
      </c>
      <c r="K2921" s="61">
        <v>2.5923619849050001</v>
      </c>
    </row>
    <row r="2922" spans="7:11">
      <c r="G2922" s="61">
        <v>15.01724138114</v>
      </c>
      <c r="H2922" s="61">
        <v>4.379264196287</v>
      </c>
      <c r="J2922" s="61">
        <v>12.47762600748</v>
      </c>
      <c r="K2922" s="61">
        <v>2.5875238401630001</v>
      </c>
    </row>
    <row r="2923" spans="7:11">
      <c r="G2923" s="61">
        <v>15.017315684570001</v>
      </c>
      <c r="H2923" s="61">
        <v>4.3857783858549997</v>
      </c>
      <c r="J2923" s="61">
        <v>12.47765644591</v>
      </c>
      <c r="K2923" s="61">
        <v>2.598813879118</v>
      </c>
    </row>
    <row r="2924" spans="7:11">
      <c r="G2924" s="61">
        <v>15.017324111680001</v>
      </c>
      <c r="H2924" s="61">
        <v>4.3827011636000002</v>
      </c>
      <c r="J2924" s="61">
        <v>12.477933715000001</v>
      </c>
      <c r="K2924" s="61">
        <v>2.5286252917060001</v>
      </c>
    </row>
    <row r="2925" spans="7:11">
      <c r="G2925" s="61">
        <v>15.01742691614</v>
      </c>
      <c r="H2925" s="61">
        <v>4.3810153828480001</v>
      </c>
      <c r="J2925" s="61">
        <v>12.47800789237</v>
      </c>
      <c r="K2925" s="61">
        <v>2.602976132022</v>
      </c>
    </row>
    <row r="2926" spans="7:11">
      <c r="G2926" s="61">
        <v>15.019034409030001</v>
      </c>
      <c r="H2926" s="61">
        <v>4.2584426644229998</v>
      </c>
      <c r="J2926" s="61">
        <v>12.47824307814</v>
      </c>
      <c r="K2926" s="61">
        <v>2.581693812353</v>
      </c>
    </row>
    <row r="2927" spans="7:11">
      <c r="G2927" s="61">
        <v>15.01979630466</v>
      </c>
      <c r="H2927" s="61">
        <v>4.1790677484909997</v>
      </c>
      <c r="J2927" s="61">
        <v>12.47852325697</v>
      </c>
      <c r="K2927" s="61">
        <v>2.6064754280989999</v>
      </c>
    </row>
    <row r="2928" spans="7:11">
      <c r="G2928" s="61">
        <v>15.021307936079999</v>
      </c>
      <c r="H2928" s="61">
        <v>4.2551720771410002</v>
      </c>
      <c r="J2928" s="61">
        <v>12.47874370403</v>
      </c>
      <c r="K2928" s="61">
        <v>2.5776341723349998</v>
      </c>
    </row>
    <row r="2929" spans="7:11">
      <c r="G2929" s="61">
        <v>15.022363865499999</v>
      </c>
      <c r="H2929" s="61">
        <v>4.1811362309459996</v>
      </c>
      <c r="J2929" s="61">
        <v>12.47903545988</v>
      </c>
      <c r="K2929" s="61">
        <v>2.536252396653</v>
      </c>
    </row>
    <row r="2930" spans="7:11">
      <c r="G2930" s="61">
        <v>15.02264392076</v>
      </c>
      <c r="H2930" s="61">
        <v>4.2520577950389997</v>
      </c>
      <c r="J2930" s="61">
        <v>12.479247033949999</v>
      </c>
      <c r="K2930" s="61">
        <v>2.5739181437449998</v>
      </c>
    </row>
    <row r="2931" spans="7:11">
      <c r="G2931" s="61">
        <v>15.023842536509999</v>
      </c>
      <c r="H2931" s="61">
        <v>4.2474317605919998</v>
      </c>
      <c r="J2931" s="61">
        <v>12.47935889763</v>
      </c>
      <c r="K2931" s="61">
        <v>2.6118919543170001</v>
      </c>
    </row>
    <row r="2932" spans="7:11">
      <c r="G2932" s="61">
        <v>15.024621640539999</v>
      </c>
      <c r="H2932" s="61">
        <v>4.2397320727530001</v>
      </c>
      <c r="J2932" s="61">
        <v>12.47971258824</v>
      </c>
      <c r="K2932" s="61">
        <v>2.5421045806140001</v>
      </c>
    </row>
    <row r="2933" spans="7:11">
      <c r="G2933" s="61">
        <v>15.024938752940001</v>
      </c>
      <c r="H2933" s="61">
        <v>4.2357321933709997</v>
      </c>
      <c r="J2933" s="61">
        <v>12.47998182055</v>
      </c>
      <c r="K2933" s="61">
        <v>2.6796906622050001</v>
      </c>
    </row>
    <row r="2934" spans="7:11">
      <c r="G2934" s="61">
        <v>15.024965010700001</v>
      </c>
      <c r="H2934" s="61">
        <v>4.2357322384170004</v>
      </c>
      <c r="J2934" s="61">
        <v>12.47999379112</v>
      </c>
      <c r="K2934" s="61">
        <v>2.6754589679310001</v>
      </c>
    </row>
    <row r="2935" spans="7:11">
      <c r="G2935" s="61">
        <v>15.0257847323</v>
      </c>
      <c r="H2935" s="61">
        <v>4.2297533493130004</v>
      </c>
      <c r="J2935" s="61">
        <v>12.480173725509999</v>
      </c>
      <c r="K2935" s="61">
        <v>2.5654518296950002</v>
      </c>
    </row>
    <row r="2936" spans="7:11">
      <c r="G2936" s="61">
        <v>15.02614765663</v>
      </c>
      <c r="H2936" s="61">
        <v>4.18546634411</v>
      </c>
      <c r="J2936" s="61">
        <v>12.48017815375</v>
      </c>
      <c r="K2936" s="61">
        <v>2.5463151462570002</v>
      </c>
    </row>
    <row r="2937" spans="7:11">
      <c r="G2937" s="61">
        <v>15.026806432100001</v>
      </c>
      <c r="H2937" s="61">
        <v>4.2231153652510001</v>
      </c>
      <c r="J2937" s="61">
        <v>12.48035111922</v>
      </c>
      <c r="K2937" s="61">
        <v>2.6695377026989999</v>
      </c>
    </row>
    <row r="2938" spans="7:11">
      <c r="G2938" s="61">
        <v>15.0273285333</v>
      </c>
      <c r="H2938" s="61">
        <v>4.2195724366269998</v>
      </c>
      <c r="J2938" s="61">
        <v>12.48048175928</v>
      </c>
      <c r="K2938" s="61">
        <v>2.6178563621630002</v>
      </c>
    </row>
    <row r="2939" spans="7:11">
      <c r="G2939" s="61">
        <v>15.027967608040001</v>
      </c>
      <c r="H2939" s="61">
        <v>4.2149064937359997</v>
      </c>
      <c r="J2939" s="61">
        <v>12.48059481986</v>
      </c>
      <c r="K2939" s="61">
        <v>2.685673465781</v>
      </c>
    </row>
    <row r="2940" spans="7:11">
      <c r="G2940" s="61">
        <v>15.02834797169</v>
      </c>
      <c r="H2940" s="61">
        <v>4.1903196015760003</v>
      </c>
      <c r="J2940" s="61">
        <v>12.480679712900001</v>
      </c>
      <c r="K2940" s="61">
        <v>2.5572498865859998</v>
      </c>
    </row>
    <row r="2941" spans="7:11">
      <c r="G2941" s="61">
        <v>15.028468172469999</v>
      </c>
      <c r="H2941" s="61">
        <v>4.2106323687950002</v>
      </c>
      <c r="J2941" s="61">
        <v>12.480732263349999</v>
      </c>
      <c r="K2941" s="61">
        <v>2.5534779287389999</v>
      </c>
    </row>
    <row r="2942" spans="7:11">
      <c r="G2942" s="61">
        <v>15.02905333104</v>
      </c>
      <c r="H2942" s="61">
        <v>4.2036583034569999</v>
      </c>
      <c r="J2942" s="61">
        <v>12.480883425909999</v>
      </c>
      <c r="K2942" s="61">
        <v>2.6654497951640002</v>
      </c>
    </row>
    <row r="2943" spans="7:11">
      <c r="G2943" s="61">
        <v>15.02908427889</v>
      </c>
      <c r="H2943" s="61">
        <v>4.196169124052</v>
      </c>
      <c r="J2943" s="61">
        <v>12.481356902790001</v>
      </c>
      <c r="K2943" s="61">
        <v>2.6231383058979998</v>
      </c>
    </row>
    <row r="2944" spans="7:11">
      <c r="G2944" s="61">
        <v>15.03329561212</v>
      </c>
      <c r="H2944" s="61">
        <v>4.0761669966899996</v>
      </c>
      <c r="J2944" s="61">
        <v>12.48139753087</v>
      </c>
      <c r="K2944" s="61">
        <v>2.6616601482019999</v>
      </c>
    </row>
    <row r="2945" spans="7:11">
      <c r="G2945" s="61">
        <v>15.033544395730001</v>
      </c>
      <c r="H2945" s="61">
        <v>4.0725709993960004</v>
      </c>
      <c r="J2945" s="61">
        <v>12.48159669647</v>
      </c>
      <c r="K2945" s="61">
        <v>2.6923006463219998</v>
      </c>
    </row>
    <row r="2946" spans="7:11">
      <c r="G2946" s="61">
        <v>15.0340701123</v>
      </c>
      <c r="H2946" s="61">
        <v>4.0664443379739996</v>
      </c>
      <c r="J2946" s="61">
        <v>12.48202198675</v>
      </c>
      <c r="K2946" s="61">
        <v>2.6276115386419998</v>
      </c>
    </row>
    <row r="2947" spans="7:11">
      <c r="G2947" s="61">
        <v>15.034578937059999</v>
      </c>
      <c r="H2947" s="61">
        <v>4.0610750668059996</v>
      </c>
      <c r="J2947" s="61">
        <v>12.4821113622</v>
      </c>
      <c r="K2947" s="61">
        <v>2.7626503810299998</v>
      </c>
    </row>
    <row r="2948" spans="7:11">
      <c r="G2948" s="61">
        <v>15.03460264199</v>
      </c>
      <c r="H2948" s="61">
        <v>4.061075107473</v>
      </c>
      <c r="J2948" s="61">
        <v>12.482202285870001</v>
      </c>
      <c r="K2948" s="61">
        <v>2.7581837168619998</v>
      </c>
    </row>
    <row r="2949" spans="7:11">
      <c r="G2949" s="61">
        <v>15.035443936849999</v>
      </c>
      <c r="H2949" s="61">
        <v>4.0553053594520003</v>
      </c>
      <c r="J2949" s="61">
        <v>12.48220456994</v>
      </c>
      <c r="K2949" s="61">
        <v>2.7666057986969999</v>
      </c>
    </row>
    <row r="2950" spans="7:11">
      <c r="G2950" s="61">
        <v>15.036939439859999</v>
      </c>
      <c r="H2950" s="61">
        <v>4.0458750474849996</v>
      </c>
      <c r="J2950" s="61">
        <v>12.48227389907</v>
      </c>
      <c r="K2950" s="61">
        <v>2.6543056643599998</v>
      </c>
    </row>
    <row r="2951" spans="7:11">
      <c r="G2951" s="61">
        <v>15.037947781450001</v>
      </c>
      <c r="H2951" s="61">
        <v>4.0393683775589997</v>
      </c>
      <c r="J2951" s="61">
        <v>12.48240223929</v>
      </c>
      <c r="K2951" s="61">
        <v>2.6962525473990002</v>
      </c>
    </row>
    <row r="2952" spans="7:11">
      <c r="G2952" s="61">
        <v>15.038479029279999</v>
      </c>
      <c r="H2952" s="61">
        <v>4.035847423521</v>
      </c>
      <c r="J2952" s="61">
        <v>12.48251648141</v>
      </c>
      <c r="K2952" s="61">
        <v>2.7703721872110001</v>
      </c>
    </row>
    <row r="2953" spans="7:11">
      <c r="G2953" s="61">
        <v>15.03928256257</v>
      </c>
      <c r="H2953" s="61">
        <v>4.0301429946649998</v>
      </c>
      <c r="J2953" s="61">
        <v>12.4826273827</v>
      </c>
      <c r="K2953" s="61">
        <v>2.6329125495599999</v>
      </c>
    </row>
    <row r="2954" spans="7:11">
      <c r="G2954" s="61">
        <v>15.039569912179999</v>
      </c>
      <c r="H2954" s="61">
        <v>4.0004063118050004</v>
      </c>
      <c r="J2954" s="61">
        <v>12.482692942</v>
      </c>
      <c r="K2954" s="61">
        <v>2.6487434534180001</v>
      </c>
    </row>
    <row r="2955" spans="7:11">
      <c r="G2955" s="61">
        <v>15.039962248749999</v>
      </c>
      <c r="H2955" s="61">
        <v>4.0051563703440003</v>
      </c>
      <c r="J2955" s="61">
        <v>12.48272678739</v>
      </c>
      <c r="K2955" s="61">
        <v>2.7538762812290001</v>
      </c>
    </row>
    <row r="2956" spans="7:11">
      <c r="G2956" s="61">
        <v>15.040087982159999</v>
      </c>
      <c r="H2956" s="61">
        <v>4.0234609312860004</v>
      </c>
      <c r="J2956" s="61">
        <v>12.482853128149999</v>
      </c>
      <c r="K2956" s="61">
        <v>2.6372210328389998</v>
      </c>
    </row>
    <row r="2957" spans="7:11">
      <c r="G2957" s="61">
        <v>15.04009802189</v>
      </c>
      <c r="H2957" s="61">
        <v>4.0234609485090003</v>
      </c>
      <c r="J2957" s="61">
        <v>12.48287567879</v>
      </c>
      <c r="K2957" s="61">
        <v>2.6433977310930001</v>
      </c>
    </row>
    <row r="2958" spans="7:11">
      <c r="G2958" s="61">
        <v>15.040301326370001</v>
      </c>
      <c r="H2958" s="61">
        <v>4.0092555046639999</v>
      </c>
      <c r="J2958" s="61">
        <v>12.48295645308</v>
      </c>
      <c r="K2958" s="61">
        <v>2.7752768253469999</v>
      </c>
    </row>
    <row r="2959" spans="7:11">
      <c r="G2959" s="61">
        <v>15.04041817741</v>
      </c>
      <c r="H2959" s="61">
        <v>4.0190466907019999</v>
      </c>
      <c r="J2959" s="61">
        <v>12.48322342718</v>
      </c>
      <c r="K2959" s="61">
        <v>2.7003645690110001</v>
      </c>
    </row>
    <row r="2960" spans="7:11">
      <c r="G2960" s="61">
        <v>15.04044816153</v>
      </c>
      <c r="H2960" s="61">
        <v>4.0188240384649996</v>
      </c>
      <c r="J2960" s="61">
        <v>12.48353065133</v>
      </c>
      <c r="K2960" s="61">
        <v>2.7480301343170002</v>
      </c>
    </row>
    <row r="2961" spans="7:11">
      <c r="G2961" s="61">
        <v>15.040468475919999</v>
      </c>
      <c r="H2961" s="61">
        <v>4.0136951570689998</v>
      </c>
      <c r="J2961" s="61">
        <v>12.483696300669999</v>
      </c>
      <c r="K2961" s="61">
        <v>2.77954001215</v>
      </c>
    </row>
    <row r="2962" spans="7:11">
      <c r="G2962" s="61">
        <v>15.04329876315</v>
      </c>
      <c r="H2962" s="61">
        <v>3.9001609363090002</v>
      </c>
      <c r="J2962" s="61">
        <v>12.483813732530001</v>
      </c>
      <c r="K2962" s="61">
        <v>2.850944219434</v>
      </c>
    </row>
    <row r="2963" spans="7:11">
      <c r="G2963" s="61">
        <v>15.04344522423</v>
      </c>
      <c r="H2963" s="61">
        <v>3.8953174722649999</v>
      </c>
      <c r="J2963" s="61">
        <v>12.48404331083</v>
      </c>
      <c r="K2963" s="61">
        <v>2.8563215192109999</v>
      </c>
    </row>
    <row r="2964" spans="7:11">
      <c r="G2964" s="61">
        <v>15.04402141802</v>
      </c>
      <c r="H2964" s="61">
        <v>3.8882846549360002</v>
      </c>
      <c r="J2964" s="61">
        <v>12.484078553090001</v>
      </c>
      <c r="K2964" s="61">
        <v>2.7048999625139998</v>
      </c>
    </row>
    <row r="2965" spans="7:11">
      <c r="G2965" s="61">
        <v>15.04456676903</v>
      </c>
      <c r="H2965" s="61">
        <v>3.8843861593979998</v>
      </c>
      <c r="J2965" s="61">
        <v>12.484084688959999</v>
      </c>
      <c r="K2965" s="61">
        <v>2.8420478122669999</v>
      </c>
    </row>
    <row r="2966" spans="7:11">
      <c r="G2966" s="61">
        <v>15.045359683499999</v>
      </c>
      <c r="H2966" s="61">
        <v>3.8792950859689999</v>
      </c>
      <c r="J2966" s="61">
        <v>12.48424876434</v>
      </c>
      <c r="K2966" s="61">
        <v>2.7417896385109999</v>
      </c>
    </row>
    <row r="2967" spans="7:11">
      <c r="G2967" s="61">
        <v>15.04598020267</v>
      </c>
      <c r="H2967" s="61">
        <v>3.8757043307360002</v>
      </c>
      <c r="J2967" s="61">
        <v>12.48438587129</v>
      </c>
      <c r="K2967" s="61">
        <v>2.7830866884369998</v>
      </c>
    </row>
    <row r="2968" spans="7:11">
      <c r="G2968" s="61">
        <v>15.04652584406</v>
      </c>
      <c r="H2968" s="61">
        <v>3.8721785873429999</v>
      </c>
      <c r="J2968" s="61">
        <v>12.484392203480001</v>
      </c>
      <c r="K2968" s="61">
        <v>2.8596852122360001</v>
      </c>
    </row>
    <row r="2969" spans="7:11">
      <c r="G2969" s="61">
        <v>15.047645665639999</v>
      </c>
      <c r="H2969" s="61">
        <v>3.8650753378370002</v>
      </c>
      <c r="J2969" s="61">
        <v>12.48446326623</v>
      </c>
      <c r="K2969" s="61">
        <v>2.8363568012889999</v>
      </c>
    </row>
    <row r="2970" spans="7:11">
      <c r="G2970" s="61">
        <v>15.048236099049999</v>
      </c>
      <c r="H2970" s="61">
        <v>3.861026469314</v>
      </c>
      <c r="J2970" s="61">
        <v>12.484513304489999</v>
      </c>
      <c r="K2970" s="61">
        <v>2.7084672002839998</v>
      </c>
    </row>
    <row r="2971" spans="7:11">
      <c r="G2971" s="61">
        <v>15.048706786609999</v>
      </c>
      <c r="H2971" s="61">
        <v>3.8574150672740002</v>
      </c>
      <c r="J2971" s="61">
        <v>12.484661449620001</v>
      </c>
      <c r="K2971" s="61">
        <v>2.7366140101609999</v>
      </c>
    </row>
    <row r="2972" spans="7:11">
      <c r="G2972" s="61">
        <v>15.04924501931</v>
      </c>
      <c r="H2972" s="61">
        <v>3.8527573051430002</v>
      </c>
      <c r="J2972" s="61">
        <v>12.48482556794</v>
      </c>
      <c r="K2972" s="61">
        <v>2.7127758319900002</v>
      </c>
    </row>
    <row r="2973" spans="7:11">
      <c r="G2973" s="61">
        <v>15.0498148207</v>
      </c>
      <c r="H2973" s="61">
        <v>3.8468772161109999</v>
      </c>
      <c r="J2973" s="61">
        <v>12.48482801984</v>
      </c>
      <c r="K2973" s="61">
        <v>2.7322513121430001</v>
      </c>
    </row>
    <row r="2974" spans="7:11">
      <c r="G2974" s="61">
        <v>15.050254024139999</v>
      </c>
      <c r="H2974" s="61">
        <v>3.8418025576589998</v>
      </c>
      <c r="J2974" s="61">
        <v>12.484893412730001</v>
      </c>
      <c r="K2974" s="61">
        <v>2.7282750340490001</v>
      </c>
    </row>
    <row r="2975" spans="7:11">
      <c r="G2975" s="61">
        <v>15.05059111369</v>
      </c>
      <c r="H2975" s="61">
        <v>3.8362464823829998</v>
      </c>
      <c r="J2975" s="61">
        <v>12.48490701974</v>
      </c>
      <c r="K2975" s="61">
        <v>2.8630929058199999</v>
      </c>
    </row>
    <row r="2976" spans="7:11">
      <c r="G2976" s="61">
        <v>15.05090821317</v>
      </c>
      <c r="H2976" s="61">
        <v>3.827908129176</v>
      </c>
      <c r="J2976" s="61">
        <v>12.484912049229999</v>
      </c>
      <c r="K2976" s="61">
        <v>2.830476329318</v>
      </c>
    </row>
    <row r="2977" spans="7:11">
      <c r="G2977" s="61">
        <v>15.05097956108</v>
      </c>
      <c r="H2977" s="61">
        <v>3.8235697505820001</v>
      </c>
      <c r="J2977" s="61">
        <v>12.48496516326</v>
      </c>
      <c r="K2977" s="61">
        <v>2.7239121733629998</v>
      </c>
    </row>
    <row r="2978" spans="7:11">
      <c r="G2978" s="61">
        <v>15.054175617309999</v>
      </c>
      <c r="H2978" s="61">
        <v>3.7257985014339998</v>
      </c>
      <c r="J2978" s="61">
        <v>12.484998386479999</v>
      </c>
      <c r="K2978" s="61">
        <v>2.932054170437</v>
      </c>
    </row>
    <row r="2979" spans="7:11">
      <c r="G2979" s="61">
        <v>15.05467410266</v>
      </c>
      <c r="H2979" s="61">
        <v>3.719208168562</v>
      </c>
      <c r="J2979" s="61">
        <v>12.48500405387</v>
      </c>
      <c r="K2979" s="61">
        <v>2.7189527977610002</v>
      </c>
    </row>
    <row r="2980" spans="7:11">
      <c r="G2980" s="61">
        <v>15.05553439721</v>
      </c>
      <c r="H2980" s="61">
        <v>3.7107727062440001</v>
      </c>
      <c r="J2980" s="61">
        <v>12.48505344366</v>
      </c>
      <c r="K2980" s="61">
        <v>2.9261117705289998</v>
      </c>
    </row>
    <row r="2981" spans="7:11">
      <c r="G2981" s="61">
        <v>15.056343918730001</v>
      </c>
      <c r="H2981" s="61">
        <v>3.703954430939</v>
      </c>
      <c r="J2981" s="61">
        <v>12.48528593917</v>
      </c>
      <c r="K2981" s="61">
        <v>2.9387697426289998</v>
      </c>
    </row>
    <row r="2982" spans="7:11">
      <c r="G2982" s="61">
        <v>15.05696060701</v>
      </c>
      <c r="H2982" s="61">
        <v>3.6990390149039998</v>
      </c>
      <c r="J2982" s="61">
        <v>12.485289857450001</v>
      </c>
      <c r="K2982" s="61">
        <v>2.9194730101389998</v>
      </c>
    </row>
    <row r="2983" spans="7:11">
      <c r="G2983" s="61">
        <v>15.05751388436</v>
      </c>
      <c r="H2983" s="61">
        <v>3.6939528305980001</v>
      </c>
      <c r="J2983" s="61">
        <v>12.48531284195</v>
      </c>
      <c r="K2983" s="61">
        <v>2.788438001431</v>
      </c>
    </row>
    <row r="2984" spans="7:11">
      <c r="G2984" s="61">
        <v>15.058144658230001</v>
      </c>
      <c r="H2984" s="61">
        <v>3.6854025881079999</v>
      </c>
      <c r="J2984" s="61">
        <v>12.485418574720001</v>
      </c>
      <c r="K2984" s="61">
        <v>2.8239302122769998</v>
      </c>
    </row>
    <row r="2985" spans="7:11">
      <c r="G2985" s="61">
        <v>15.058461588689999</v>
      </c>
      <c r="H2985" s="61">
        <v>3.6774981195869998</v>
      </c>
      <c r="J2985" s="61">
        <v>12.48560320136</v>
      </c>
      <c r="K2985" s="61">
        <v>2.9152745398120001</v>
      </c>
    </row>
    <row r="2986" spans="7:11">
      <c r="G2986" s="61">
        <v>15.05856738858</v>
      </c>
      <c r="H2986" s="61">
        <v>3.6735358970349998</v>
      </c>
      <c r="J2986" s="61">
        <v>12.48579356426</v>
      </c>
      <c r="K2986" s="61">
        <v>2.9438051080259999</v>
      </c>
    </row>
    <row r="2987" spans="7:11">
      <c r="G2987" s="61">
        <v>15.05864629529</v>
      </c>
      <c r="H2987" s="61">
        <v>3.6687378978349998</v>
      </c>
      <c r="J2987" s="61">
        <v>12.48583795697</v>
      </c>
      <c r="K2987" s="61">
        <v>2.8182140817589998</v>
      </c>
    </row>
    <row r="2988" spans="7:11">
      <c r="G2988" s="61">
        <v>15.058750899850001</v>
      </c>
      <c r="H2988" s="61">
        <v>3.6623773160169999</v>
      </c>
      <c r="J2988" s="61">
        <v>12.48603333096</v>
      </c>
      <c r="K2988" s="61">
        <v>2.793902298241</v>
      </c>
    </row>
    <row r="2989" spans="7:11">
      <c r="G2989" s="61">
        <v>15.058850914640001</v>
      </c>
      <c r="H2989" s="61">
        <v>3.656295819576</v>
      </c>
      <c r="J2989" s="61">
        <v>12.48612862908</v>
      </c>
      <c r="K2989" s="61">
        <v>2.8142556687839999</v>
      </c>
    </row>
    <row r="2990" spans="7:11">
      <c r="G2990" s="61">
        <v>15.059155870090001</v>
      </c>
      <c r="H2990" s="61">
        <v>3.6405715266400001</v>
      </c>
      <c r="J2990" s="61">
        <v>12.48615293304</v>
      </c>
      <c r="K2990" s="61">
        <v>2.9104798407570001</v>
      </c>
    </row>
    <row r="2991" spans="7:11">
      <c r="G2991" s="61">
        <v>15.063161548009999</v>
      </c>
      <c r="H2991" s="61">
        <v>3.5500188160109998</v>
      </c>
      <c r="J2991" s="61">
        <v>12.486217658779999</v>
      </c>
      <c r="K2991" s="61">
        <v>2.8706057038639998</v>
      </c>
    </row>
    <row r="2992" spans="7:11">
      <c r="G2992" s="61">
        <v>15.06465830334</v>
      </c>
      <c r="H2992" s="61">
        <v>3.5415723030959998</v>
      </c>
      <c r="J2992" s="61">
        <v>12.48625588845</v>
      </c>
      <c r="K2992" s="61">
        <v>2.9471482852839999</v>
      </c>
    </row>
    <row r="2993" spans="7:11">
      <c r="G2993" s="61">
        <v>15.06557612736</v>
      </c>
      <c r="H2993" s="61">
        <v>3.5363494826580002</v>
      </c>
      <c r="J2993" s="61">
        <v>12.486347765930001</v>
      </c>
      <c r="K2993" s="61">
        <v>2.810415842172</v>
      </c>
    </row>
    <row r="2994" spans="7:11">
      <c r="G2994" s="61">
        <v>15.066398971570001</v>
      </c>
      <c r="H2994" s="61">
        <v>3.531843650346</v>
      </c>
      <c r="J2994" s="61">
        <v>12.486451432260001</v>
      </c>
      <c r="K2994" s="61">
        <v>2.800697836271</v>
      </c>
    </row>
    <row r="2995" spans="7:11">
      <c r="G2995" s="61">
        <v>15.06695666926</v>
      </c>
      <c r="H2995" s="61">
        <v>3.528476209116</v>
      </c>
      <c r="J2995" s="61">
        <v>12.48660181298</v>
      </c>
      <c r="K2995" s="61">
        <v>2.9070913489749999</v>
      </c>
    </row>
    <row r="2996" spans="7:11">
      <c r="G2996" s="61">
        <v>15.06741946154</v>
      </c>
      <c r="H2996" s="61">
        <v>3.4873435491340001</v>
      </c>
      <c r="J2996" s="61">
        <v>12.48660650523</v>
      </c>
      <c r="K2996" s="61">
        <v>2.805673384646</v>
      </c>
    </row>
    <row r="2997" spans="7:11">
      <c r="G2997" s="61">
        <v>15.067631036890001</v>
      </c>
      <c r="H2997" s="61">
        <v>3.4921654673870002</v>
      </c>
      <c r="J2997" s="61">
        <v>12.4868330385</v>
      </c>
      <c r="K2997" s="61">
        <v>2.9505767961720002</v>
      </c>
    </row>
    <row r="2998" spans="7:11">
      <c r="G2998" s="61">
        <v>15.067738110060001</v>
      </c>
      <c r="H2998" s="61">
        <v>3.521506088178</v>
      </c>
      <c r="J2998" s="61">
        <v>12.48717669102</v>
      </c>
      <c r="K2998" s="61">
        <v>2.876141471066</v>
      </c>
    </row>
    <row r="2999" spans="7:11">
      <c r="G2999" s="61">
        <v>15.067839809820001</v>
      </c>
      <c r="H2999" s="61">
        <v>3.4836882306599999</v>
      </c>
      <c r="J2999" s="61">
        <v>12.487178142199999</v>
      </c>
      <c r="K2999" s="61">
        <v>3.0151935868119999</v>
      </c>
    </row>
    <row r="3000" spans="7:11">
      <c r="G3000" s="61">
        <v>15.0678779083</v>
      </c>
      <c r="H3000" s="61">
        <v>3.482333896603</v>
      </c>
      <c r="J3000" s="61">
        <v>12.487224605670001</v>
      </c>
      <c r="K3000" s="61">
        <v>3.0222723441179999</v>
      </c>
    </row>
    <row r="3001" spans="7:11">
      <c r="G3001" s="61">
        <v>15.068001581620001</v>
      </c>
      <c r="H3001" s="61">
        <v>3.4983837646190001</v>
      </c>
      <c r="J3001" s="61">
        <v>12.48739210642</v>
      </c>
      <c r="K3001" s="61">
        <v>2.9011981129870001</v>
      </c>
    </row>
    <row r="3002" spans="7:11">
      <c r="G3002" s="61">
        <v>15.068405933639999</v>
      </c>
      <c r="H3002" s="61">
        <v>3.503227497753</v>
      </c>
      <c r="J3002" s="61">
        <v>12.4874855226</v>
      </c>
      <c r="K3002" s="61">
        <v>3.010250544941</v>
      </c>
    </row>
    <row r="3003" spans="7:11">
      <c r="G3003" s="61">
        <v>15.068514372419999</v>
      </c>
      <c r="H3003" s="61">
        <v>3.5112611479529998</v>
      </c>
      <c r="J3003" s="61">
        <v>12.48757159628</v>
      </c>
      <c r="K3003" s="61">
        <v>3.0280954391580002</v>
      </c>
    </row>
    <row r="3004" spans="7:11">
      <c r="G3004" s="61">
        <v>15.06854994971</v>
      </c>
      <c r="H3004" s="61">
        <v>3.4779334844309999</v>
      </c>
      <c r="J3004" s="61">
        <v>12.487842571370001</v>
      </c>
      <c r="K3004" s="61">
        <v>2.8808898498129998</v>
      </c>
    </row>
    <row r="3005" spans="7:11">
      <c r="G3005" s="61">
        <v>15.06858166007</v>
      </c>
      <c r="H3005" s="61">
        <v>3.47777938695</v>
      </c>
      <c r="J3005" s="61">
        <v>12.488009256370001</v>
      </c>
      <c r="K3005" s="61">
        <v>3.0056367049179999</v>
      </c>
    </row>
    <row r="3006" spans="7:11">
      <c r="G3006" s="61">
        <v>15.06858958516</v>
      </c>
      <c r="H3006" s="61">
        <v>3.5070846443539998</v>
      </c>
      <c r="J3006" s="61">
        <v>12.48819252405</v>
      </c>
      <c r="K3006" s="61">
        <v>2.9580896780149999</v>
      </c>
    </row>
    <row r="3007" spans="7:11">
      <c r="G3007" s="61">
        <v>15.069773749619999</v>
      </c>
      <c r="H3007" s="61">
        <v>3.4713158530160002</v>
      </c>
      <c r="J3007" s="61">
        <v>12.48825698239</v>
      </c>
      <c r="K3007" s="61">
        <v>2.8846884474090002</v>
      </c>
    </row>
    <row r="3008" spans="7:11">
      <c r="G3008" s="61">
        <v>15.07092425305</v>
      </c>
      <c r="H3008" s="61">
        <v>3.4656700416790001</v>
      </c>
      <c r="J3008" s="61">
        <v>12.48826566358</v>
      </c>
      <c r="K3008" s="61">
        <v>3.0342382527140002</v>
      </c>
    </row>
    <row r="3009" spans="7:11">
      <c r="G3009" s="61">
        <v>15.07281174237</v>
      </c>
      <c r="H3009" s="61">
        <v>3.374763161053</v>
      </c>
      <c r="J3009" s="61">
        <v>12.488380320899999</v>
      </c>
      <c r="K3009" s="61">
        <v>2.8891400221830001</v>
      </c>
    </row>
    <row r="3010" spans="7:11">
      <c r="G3010" s="61">
        <v>15.07381334247</v>
      </c>
      <c r="H3010" s="61">
        <v>3.370486600065</v>
      </c>
      <c r="J3010" s="61">
        <v>12.48881342024</v>
      </c>
      <c r="K3010" s="61">
        <v>2.9999193448589998</v>
      </c>
    </row>
    <row r="3011" spans="7:11">
      <c r="G3011" s="61">
        <v>15.075448569560001</v>
      </c>
      <c r="H3011" s="61">
        <v>3.3629974507839999</v>
      </c>
      <c r="J3011" s="61">
        <v>12.48889872544</v>
      </c>
      <c r="K3011" s="61">
        <v>3.0381226917130002</v>
      </c>
    </row>
    <row r="3012" spans="7:11">
      <c r="G3012" s="61">
        <v>15.07547714521</v>
      </c>
      <c r="H3012" s="61">
        <v>3.3628523300039999</v>
      </c>
      <c r="J3012" s="61">
        <v>12.48915155629</v>
      </c>
      <c r="K3012" s="61">
        <v>2.9636254452170001</v>
      </c>
    </row>
    <row r="3013" spans="7:11">
      <c r="G3013" s="61">
        <v>15.07675169789</v>
      </c>
      <c r="H3013" s="61">
        <v>3.3564751437129998</v>
      </c>
      <c r="J3013" s="61">
        <v>12.48935726216</v>
      </c>
      <c r="K3013" s="61">
        <v>3.11087289025</v>
      </c>
    </row>
    <row r="3014" spans="7:11">
      <c r="G3014" s="61">
        <v>15.07687606504</v>
      </c>
      <c r="H3014" s="61">
        <v>3.3049077290839999</v>
      </c>
      <c r="J3014" s="61">
        <v>12.48944195913</v>
      </c>
      <c r="K3014" s="61">
        <v>2.9950706379579999</v>
      </c>
    </row>
    <row r="3015" spans="7:11">
      <c r="G3015" s="61">
        <v>15.07704197822</v>
      </c>
      <c r="H3015" s="61">
        <v>3.3115194908340002</v>
      </c>
      <c r="J3015" s="61">
        <v>12.489550502269999</v>
      </c>
      <c r="K3015" s="61">
        <v>3.1034322450410001</v>
      </c>
    </row>
    <row r="3016" spans="7:11">
      <c r="G3016" s="61">
        <v>15.077345084399999</v>
      </c>
      <c r="H3016" s="61">
        <v>3.315359636143</v>
      </c>
      <c r="J3016" s="61">
        <v>12.489772609439999</v>
      </c>
      <c r="K3016" s="61">
        <v>3.1184507118060001</v>
      </c>
    </row>
    <row r="3017" spans="7:11">
      <c r="G3017" s="61">
        <v>15.07781945732</v>
      </c>
      <c r="H3017" s="61">
        <v>3.319194575954</v>
      </c>
      <c r="J3017" s="61">
        <v>12.48984782756</v>
      </c>
      <c r="K3017" s="61">
        <v>2.9683738761009999</v>
      </c>
    </row>
    <row r="3018" spans="7:11">
      <c r="G3018" s="61">
        <v>15.07784770348</v>
      </c>
      <c r="H3018" s="61">
        <v>3.349788561954</v>
      </c>
      <c r="J3018" s="61">
        <v>12.489893696039999</v>
      </c>
      <c r="K3018" s="61">
        <v>3.099055415534</v>
      </c>
    </row>
    <row r="3019" spans="7:11">
      <c r="G3019" s="61">
        <v>15.078481722279999</v>
      </c>
      <c r="H3019" s="61">
        <v>3.3446937161560002</v>
      </c>
      <c r="J3019" s="61">
        <v>12.489980608650001</v>
      </c>
      <c r="K3019" s="61">
        <v>3.044845393253</v>
      </c>
    </row>
    <row r="3020" spans="7:11">
      <c r="G3020" s="61">
        <v>15.0785073164</v>
      </c>
      <c r="H3020" s="61">
        <v>3.3254502865619999</v>
      </c>
      <c r="J3020" s="61">
        <v>12.49012254468</v>
      </c>
      <c r="K3020" s="61">
        <v>2.9893980773019999</v>
      </c>
    </row>
    <row r="3021" spans="7:11">
      <c r="G3021" s="61">
        <v>15.07880527691</v>
      </c>
      <c r="H3021" s="61">
        <v>3.3293126913409998</v>
      </c>
      <c r="J3021" s="61">
        <v>12.490315270749999</v>
      </c>
      <c r="K3021" s="61">
        <v>2.9721725646769999</v>
      </c>
    </row>
    <row r="3022" spans="7:11">
      <c r="G3022" s="61">
        <v>15.078891458079999</v>
      </c>
      <c r="H3022" s="61">
        <v>3.3395058860829998</v>
      </c>
      <c r="J3022" s="61">
        <v>12.49035692426</v>
      </c>
      <c r="K3022" s="61">
        <v>3.0950551992349999</v>
      </c>
    </row>
    <row r="3023" spans="7:11">
      <c r="G3023" s="61">
        <v>15.07896824468</v>
      </c>
      <c r="H3023" s="61">
        <v>3.3360892951040002</v>
      </c>
      <c r="J3023" s="61">
        <v>12.490487766179999</v>
      </c>
      <c r="K3023" s="61">
        <v>2.985446356957</v>
      </c>
    </row>
    <row r="3024" spans="7:11">
      <c r="G3024" s="61">
        <v>15.078979027720001</v>
      </c>
      <c r="H3024" s="61">
        <v>3.2869809922709998</v>
      </c>
      <c r="J3024" s="61">
        <v>12.49063290778</v>
      </c>
      <c r="K3024" s="61">
        <v>2.9779975224639998</v>
      </c>
    </row>
    <row r="3025" spans="7:11">
      <c r="G3025" s="61">
        <v>15.08215505397</v>
      </c>
      <c r="H3025" s="61">
        <v>3.1996356989180001</v>
      </c>
      <c r="J3025" s="61">
        <v>12.49072909046</v>
      </c>
      <c r="K3025" s="61">
        <v>3.1264480795159999</v>
      </c>
    </row>
    <row r="3026" spans="7:11">
      <c r="G3026" s="61">
        <v>15.083262166300001</v>
      </c>
      <c r="H3026" s="61">
        <v>3.1953436884580002</v>
      </c>
      <c r="J3026" s="61">
        <v>12.490806672890001</v>
      </c>
      <c r="K3026" s="61">
        <v>3.0497760347749998</v>
      </c>
    </row>
    <row r="3027" spans="7:11">
      <c r="G3027" s="61">
        <v>15.084626209750001</v>
      </c>
      <c r="H3027" s="61">
        <v>3.1902652826629998</v>
      </c>
      <c r="J3027" s="61">
        <v>12.49087735706</v>
      </c>
      <c r="K3027" s="61">
        <v>3.0913063502979998</v>
      </c>
    </row>
    <row r="3028" spans="7:11">
      <c r="G3028" s="61">
        <v>15.086407905</v>
      </c>
      <c r="H3028" s="61">
        <v>3.1815469276049999</v>
      </c>
      <c r="J3028" s="61">
        <v>12.49132770304</v>
      </c>
      <c r="K3028" s="61">
        <v>3.1976469228419999</v>
      </c>
    </row>
    <row r="3029" spans="7:11">
      <c r="G3029" s="61">
        <v>15.087087888039999</v>
      </c>
      <c r="H3029" s="61">
        <v>3.129058844507</v>
      </c>
      <c r="J3029" s="61">
        <v>12.49142326926</v>
      </c>
      <c r="K3029" s="61">
        <v>3.2050094915740002</v>
      </c>
    </row>
    <row r="3030" spans="7:11">
      <c r="G3030" s="61">
        <v>15.087190079299999</v>
      </c>
      <c r="H3030" s="61">
        <v>3.1326842483630002</v>
      </c>
      <c r="J3030" s="61">
        <v>12.49165176787</v>
      </c>
      <c r="K3030" s="61">
        <v>3.0853267116169998</v>
      </c>
    </row>
    <row r="3031" spans="7:11">
      <c r="G3031" s="61">
        <v>15.087220121450001</v>
      </c>
      <c r="H3031" s="61">
        <v>3.1769057801640002</v>
      </c>
      <c r="J3031" s="61">
        <v>12.49177552804</v>
      </c>
      <c r="K3031" s="61">
        <v>3.0561596444060002</v>
      </c>
    </row>
    <row r="3032" spans="7:11">
      <c r="G3032" s="61">
        <v>15.087534739460001</v>
      </c>
      <c r="H3032" s="61">
        <v>3.1370063668329999</v>
      </c>
      <c r="J3032" s="61">
        <v>12.491796577040001</v>
      </c>
      <c r="K3032" s="61">
        <v>3.1331249554839999</v>
      </c>
    </row>
    <row r="3033" spans="7:11">
      <c r="G3033" s="61">
        <v>15.08787676335</v>
      </c>
      <c r="H3033" s="61">
        <v>3.1095582572830001</v>
      </c>
      <c r="J3033" s="61">
        <v>12.491803168420001</v>
      </c>
      <c r="K3033" s="61">
        <v>3.1905156677790001</v>
      </c>
    </row>
    <row r="3034" spans="7:11">
      <c r="G3034" s="61">
        <v>15.087959580730001</v>
      </c>
      <c r="H3034" s="61">
        <v>3.1712385724779999</v>
      </c>
      <c r="J3034" s="61">
        <v>12.491876989410001</v>
      </c>
      <c r="K3034" s="61">
        <v>3.2103640878549999</v>
      </c>
    </row>
    <row r="3035" spans="7:11">
      <c r="G3035" s="61">
        <v>15.08805558391</v>
      </c>
      <c r="H3035" s="61">
        <v>3.1417875356140001</v>
      </c>
      <c r="J3035" s="61">
        <v>12.49208859238</v>
      </c>
      <c r="K3035" s="61">
        <v>3.080675084388</v>
      </c>
    </row>
    <row r="3036" spans="7:11">
      <c r="G3036" s="61">
        <v>15.08843768419</v>
      </c>
      <c r="H3036" s="61">
        <v>3.1669040550149998</v>
      </c>
      <c r="J3036" s="61">
        <v>12.492266396630001</v>
      </c>
      <c r="K3036" s="61">
        <v>3.18651545148</v>
      </c>
    </row>
    <row r="3037" spans="7:11">
      <c r="G3037" s="61">
        <v>15.08865916431</v>
      </c>
      <c r="H3037" s="61">
        <v>3.1631989433659999</v>
      </c>
      <c r="J3037" s="61">
        <v>12.49232557815</v>
      </c>
      <c r="K3037" s="61">
        <v>3.0602688402579998</v>
      </c>
    </row>
    <row r="3038" spans="7:11">
      <c r="G3038" s="61">
        <v>15.088695710950001</v>
      </c>
      <c r="H3038" s="61">
        <v>3.1498194144289999</v>
      </c>
      <c r="J3038" s="61">
        <v>12.49243949685</v>
      </c>
      <c r="K3038" s="61">
        <v>3.136850483231</v>
      </c>
    </row>
    <row r="3039" spans="7:11">
      <c r="G3039" s="61">
        <v>15.088808563220001</v>
      </c>
      <c r="H3039" s="61">
        <v>3.157306217081</v>
      </c>
      <c r="J3039" s="61">
        <v>12.49260216105</v>
      </c>
      <c r="K3039" s="61">
        <v>3.0730342671369999</v>
      </c>
    </row>
    <row r="3040" spans="7:11">
      <c r="G3040" s="61">
        <v>15.09327594783</v>
      </c>
      <c r="H3040" s="61">
        <v>3.015636902937</v>
      </c>
      <c r="J3040" s="61">
        <v>12.49267390608</v>
      </c>
      <c r="K3040" s="61">
        <v>3.065308377709</v>
      </c>
    </row>
    <row r="3041" spans="7:11">
      <c r="G3041" s="61">
        <v>15.09438976665</v>
      </c>
      <c r="H3041" s="61">
        <v>3.011055899389</v>
      </c>
      <c r="J3041" s="61">
        <v>12.49278682944</v>
      </c>
      <c r="K3041" s="61">
        <v>3.1827666025419998</v>
      </c>
    </row>
    <row r="3042" spans="7:11">
      <c r="G3042" s="61">
        <v>15.09589079637</v>
      </c>
      <c r="H3042" s="61">
        <v>3.0043638164309998</v>
      </c>
      <c r="J3042" s="61">
        <v>12.49280747821</v>
      </c>
      <c r="K3042" s="61">
        <v>3.2164425896990001</v>
      </c>
    </row>
    <row r="3043" spans="7:11">
      <c r="G3043" s="61">
        <v>15.097811555690001</v>
      </c>
      <c r="H3043" s="61">
        <v>2.9943388471749999</v>
      </c>
      <c r="J3043" s="61">
        <v>12.49324507465</v>
      </c>
      <c r="K3043" s="61">
        <v>3.1418833247469999</v>
      </c>
    </row>
    <row r="3044" spans="7:11">
      <c r="G3044" s="61">
        <v>15.09810829666</v>
      </c>
      <c r="H3044" s="61">
        <v>2.9452692893179999</v>
      </c>
      <c r="J3044" s="61">
        <v>12.49342507721</v>
      </c>
      <c r="K3044" s="61">
        <v>3.2892857321090001</v>
      </c>
    </row>
    <row r="3045" spans="7:11">
      <c r="G3045" s="61">
        <v>15.09814315149</v>
      </c>
      <c r="H3045" s="61">
        <v>2.951645700472</v>
      </c>
      <c r="J3045" s="61">
        <v>12.49345996556</v>
      </c>
      <c r="K3045" s="61">
        <v>3.2199774437339999</v>
      </c>
    </row>
    <row r="3046" spans="7:11">
      <c r="G3046" s="61">
        <v>15.09822933385</v>
      </c>
      <c r="H3046" s="61">
        <v>2.9561150694520002</v>
      </c>
      <c r="J3046" s="61">
        <v>12.493561240249999</v>
      </c>
      <c r="K3046" s="61">
        <v>3.1767869638609998</v>
      </c>
    </row>
    <row r="3047" spans="7:11">
      <c r="G3047" s="61">
        <v>15.09828429781</v>
      </c>
      <c r="H3047" s="61">
        <v>2.935267497566</v>
      </c>
      <c r="J3047" s="61">
        <v>12.4936337018</v>
      </c>
      <c r="K3047" s="61">
        <v>3.2967978604699999</v>
      </c>
    </row>
    <row r="3048" spans="7:11">
      <c r="G3048" s="61">
        <v>15.098303304610001</v>
      </c>
      <c r="H3048" s="61">
        <v>2.9596498362950001</v>
      </c>
      <c r="J3048" s="61">
        <v>12.49376622552</v>
      </c>
      <c r="K3048" s="61">
        <v>3.281976011951</v>
      </c>
    </row>
    <row r="3049" spans="7:11">
      <c r="G3049" s="61">
        <v>15.09840477967</v>
      </c>
      <c r="H3049" s="61">
        <v>2.963072836876</v>
      </c>
      <c r="J3049" s="61">
        <v>12.49380220644</v>
      </c>
      <c r="K3049" s="61">
        <v>3.1453354178669999</v>
      </c>
    </row>
    <row r="3050" spans="7:11">
      <c r="G3050" s="61">
        <v>15.09846792782</v>
      </c>
      <c r="H3050" s="61">
        <v>2.989296776532</v>
      </c>
      <c r="J3050" s="61">
        <v>12.493988237650001</v>
      </c>
      <c r="K3050" s="61">
        <v>3.1724445945739999</v>
      </c>
    </row>
    <row r="3051" spans="7:11">
      <c r="G3051" s="61">
        <v>15.09857514132</v>
      </c>
      <c r="H3051" s="61">
        <v>2.9696119606670002</v>
      </c>
      <c r="J3051" s="61">
        <v>12.49417586901</v>
      </c>
      <c r="K3051" s="61">
        <v>3.2779757037250001</v>
      </c>
    </row>
    <row r="3052" spans="7:11">
      <c r="G3052" s="61">
        <v>15.098640753830001</v>
      </c>
      <c r="H3052" s="61">
        <v>2.985020088523</v>
      </c>
      <c r="J3052" s="61">
        <v>12.49438010872</v>
      </c>
      <c r="K3052" s="61">
        <v>3.1495470232609999</v>
      </c>
    </row>
    <row r="3053" spans="7:11">
      <c r="G3053" s="61">
        <v>15.09869853431</v>
      </c>
      <c r="H3053" s="61">
        <v>2.9754357121120001</v>
      </c>
      <c r="J3053" s="61">
        <v>12.49443918357</v>
      </c>
      <c r="K3053" s="61">
        <v>3.2253448886779998</v>
      </c>
    </row>
    <row r="3054" spans="7:11">
      <c r="G3054" s="61">
        <v>15.098738922040001</v>
      </c>
      <c r="H3054" s="61">
        <v>2.9813969683570001</v>
      </c>
      <c r="J3054" s="61">
        <v>12.494483032470001</v>
      </c>
      <c r="K3054" s="61">
        <v>3.304578889653</v>
      </c>
    </row>
    <row r="3055" spans="7:11">
      <c r="G3055" s="61">
        <v>15.105295318870001</v>
      </c>
      <c r="H3055" s="61">
        <v>2.8441215915360001</v>
      </c>
      <c r="J3055" s="61">
        <v>12.494518837379999</v>
      </c>
      <c r="K3055" s="61">
        <v>3.165694477797</v>
      </c>
    </row>
    <row r="3056" spans="7:11">
      <c r="G3056" s="61">
        <v>15.105696132889999</v>
      </c>
      <c r="H3056" s="61">
        <v>2.839898998772</v>
      </c>
      <c r="J3056" s="61">
        <v>12.49469630181</v>
      </c>
      <c r="K3056" s="61">
        <v>3.2742268547869999</v>
      </c>
    </row>
    <row r="3057" spans="7:11">
      <c r="G3057" s="61">
        <v>15.105960043150001</v>
      </c>
      <c r="H3057" s="61">
        <v>2.8351891708400001</v>
      </c>
      <c r="J3057" s="61">
        <v>12.494714209370001</v>
      </c>
      <c r="K3057" s="61">
        <v>3.1538540063589999</v>
      </c>
    </row>
    <row r="3058" spans="7:11">
      <c r="G3058" s="61">
        <v>15.106458791090001</v>
      </c>
      <c r="H3058" s="61">
        <v>2.826616997001</v>
      </c>
      <c r="J3058" s="61">
        <v>12.49476709711</v>
      </c>
      <c r="K3058" s="61">
        <v>3.1601319738660001</v>
      </c>
    </row>
    <row r="3059" spans="7:11">
      <c r="G3059" s="61">
        <v>15.10667475134</v>
      </c>
      <c r="H3059" s="61">
        <v>2.8210315079799999</v>
      </c>
      <c r="J3059" s="61">
        <v>12.49505844161</v>
      </c>
      <c r="K3059" s="61">
        <v>3.2286963437840002</v>
      </c>
    </row>
    <row r="3060" spans="7:11">
      <c r="G3060" s="61">
        <v>15.10681114977</v>
      </c>
      <c r="H3060" s="61">
        <v>2.8157029199700001</v>
      </c>
      <c r="J3060" s="61">
        <v>12.49533454959</v>
      </c>
      <c r="K3060" s="61">
        <v>3.3807459843540002</v>
      </c>
    </row>
    <row r="3061" spans="7:11">
      <c r="G3061" s="61">
        <v>15.10685139754</v>
      </c>
      <c r="H3061" s="61">
        <v>2.8132556154759998</v>
      </c>
      <c r="J3061" s="61">
        <v>12.49538228668</v>
      </c>
      <c r="K3061" s="61">
        <v>3.310893488039</v>
      </c>
    </row>
    <row r="3062" spans="7:11">
      <c r="G3062" s="61">
        <v>15.10695389122</v>
      </c>
      <c r="H3062" s="61">
        <v>2.8070233876859998</v>
      </c>
      <c r="J3062" s="61">
        <v>12.495395832350001</v>
      </c>
      <c r="K3062" s="61">
        <v>3.310893511278</v>
      </c>
    </row>
    <row r="3063" spans="7:11">
      <c r="G3063" s="61">
        <v>15.10697172565</v>
      </c>
      <c r="H3063" s="61">
        <v>2.8059389482060002</v>
      </c>
      <c r="J3063" s="61">
        <v>12.49547071263</v>
      </c>
      <c r="K3063" s="61">
        <v>3.2682472161059999</v>
      </c>
    </row>
    <row r="3064" spans="7:11">
      <c r="G3064" s="61">
        <v>15.107063275690001</v>
      </c>
      <c r="H3064" s="61">
        <v>2.800372158874</v>
      </c>
      <c r="J3064" s="61">
        <v>12.49554317418</v>
      </c>
      <c r="K3064" s="61">
        <v>3.3882581127139999</v>
      </c>
    </row>
    <row r="3065" spans="7:11">
      <c r="G3065" s="61">
        <v>15.10716790431</v>
      </c>
      <c r="H3065" s="61">
        <v>2.794010113923</v>
      </c>
      <c r="J3065" s="61">
        <v>12.49563837567</v>
      </c>
      <c r="K3065" s="61">
        <v>3.2320827395289999</v>
      </c>
    </row>
    <row r="3066" spans="7:11">
      <c r="G3066" s="61">
        <v>15.10726908495</v>
      </c>
      <c r="H3066" s="61">
        <v>2.789744705205</v>
      </c>
      <c r="J3066" s="61">
        <v>12.495675697899999</v>
      </c>
      <c r="K3066" s="61">
        <v>3.3734362641960001</v>
      </c>
    </row>
    <row r="3067" spans="7:11">
      <c r="G3067" s="61">
        <v>15.10760106895</v>
      </c>
      <c r="H3067" s="61">
        <v>2.781424284152</v>
      </c>
      <c r="J3067" s="61">
        <v>12.49589771003</v>
      </c>
      <c r="K3067" s="61">
        <v>3.2639048468179999</v>
      </c>
    </row>
    <row r="3068" spans="7:11">
      <c r="G3068" s="61">
        <v>15.10781013413</v>
      </c>
      <c r="H3068" s="61">
        <v>2.7772758496010002</v>
      </c>
      <c r="J3068" s="61">
        <v>12.49608534139</v>
      </c>
      <c r="K3068" s="61">
        <v>3.3694359559699998</v>
      </c>
    </row>
    <row r="3069" spans="7:11">
      <c r="G3069" s="61">
        <v>15.10844772243</v>
      </c>
      <c r="H3069" s="61">
        <v>2.771321428357</v>
      </c>
      <c r="J3069" s="61">
        <v>12.496195999679999</v>
      </c>
      <c r="K3069" s="61">
        <v>3.3161045540840002</v>
      </c>
    </row>
    <row r="3070" spans="7:11">
      <c r="G3070" s="61">
        <v>15.108827006429999</v>
      </c>
      <c r="H3070" s="61">
        <v>2.7692115458450002</v>
      </c>
      <c r="J3070" s="61">
        <v>12.496210742280001</v>
      </c>
      <c r="K3070" s="61">
        <v>3.3161347573379998</v>
      </c>
    </row>
    <row r="3071" spans="7:11">
      <c r="G3071" s="61">
        <v>15.1097929573</v>
      </c>
      <c r="H3071" s="61">
        <v>2.7628566317310002</v>
      </c>
      <c r="J3071" s="61">
        <v>12.496217596419999</v>
      </c>
      <c r="K3071" s="61">
        <v>3.236232135496</v>
      </c>
    </row>
    <row r="3072" spans="7:11">
      <c r="G3072" s="61">
        <v>15.11110659763</v>
      </c>
      <c r="H3072" s="61">
        <v>2.7562409720679999</v>
      </c>
      <c r="J3072" s="61">
        <v>12.49639250485</v>
      </c>
      <c r="K3072" s="61">
        <v>3.396039141898</v>
      </c>
    </row>
    <row r="3073" spans="7:11">
      <c r="G3073" s="61">
        <v>15.115779271019999</v>
      </c>
      <c r="H3073" s="61">
        <v>2.6385841763119999</v>
      </c>
      <c r="J3073" s="61">
        <v>12.49642195211</v>
      </c>
      <c r="K3073" s="61">
        <v>3.2575413126339998</v>
      </c>
    </row>
    <row r="3074" spans="7:11">
      <c r="G3074" s="61">
        <v>15.115955082779999</v>
      </c>
      <c r="H3074" s="61">
        <v>2.6504018583070001</v>
      </c>
      <c r="J3074" s="61">
        <v>12.49660577419</v>
      </c>
      <c r="K3074" s="61">
        <v>3.365687107032</v>
      </c>
    </row>
    <row r="3075" spans="7:11">
      <c r="G3075" s="61">
        <v>15.116014925249999</v>
      </c>
      <c r="H3075" s="61">
        <v>2.640419296953</v>
      </c>
      <c r="J3075" s="61">
        <v>12.496689074640001</v>
      </c>
      <c r="K3075" s="61">
        <v>3.24133798051</v>
      </c>
    </row>
    <row r="3076" spans="7:11">
      <c r="G3076" s="61">
        <v>15.116071473030001</v>
      </c>
      <c r="H3076" s="61">
        <v>2.6449590794020001</v>
      </c>
      <c r="J3076" s="61">
        <v>12.496695625899999</v>
      </c>
      <c r="K3076" s="61">
        <v>3.25279220486</v>
      </c>
    </row>
    <row r="3077" spans="7:11">
      <c r="G3077" s="61">
        <v>15.116221229780001</v>
      </c>
      <c r="H3077" s="61">
        <v>2.6338521958780001</v>
      </c>
      <c r="J3077" s="61">
        <v>12.49677467828</v>
      </c>
      <c r="K3077" s="61">
        <v>3.3198283656649998</v>
      </c>
    </row>
    <row r="3078" spans="7:11">
      <c r="G3078" s="61">
        <v>15.116270750909999</v>
      </c>
      <c r="H3078" s="61">
        <v>2.6514455163249999</v>
      </c>
      <c r="J3078" s="61">
        <v>12.496795298449999</v>
      </c>
      <c r="K3078" s="61">
        <v>3.2476160395179998</v>
      </c>
    </row>
    <row r="3079" spans="7:11">
      <c r="G3079" s="61">
        <v>15.11637521414</v>
      </c>
      <c r="H3079" s="61">
        <v>2.6545435859420001</v>
      </c>
      <c r="J3079" s="61">
        <v>12.497282731529999</v>
      </c>
      <c r="K3079" s="61">
        <v>3.3232697965089999</v>
      </c>
    </row>
    <row r="3080" spans="7:11">
      <c r="G3080" s="61">
        <v>15.116508743560001</v>
      </c>
      <c r="H3080" s="61">
        <v>2.6279576210190001</v>
      </c>
      <c r="J3080" s="61">
        <v>12.49729109798</v>
      </c>
      <c r="K3080" s="61">
        <v>3.323269810862</v>
      </c>
    </row>
    <row r="3081" spans="7:11">
      <c r="G3081" s="61">
        <v>15.11652403043</v>
      </c>
      <c r="H3081" s="61">
        <v>2.6561036552570001</v>
      </c>
      <c r="J3081" s="61">
        <v>12.49729175905</v>
      </c>
      <c r="K3081" s="61">
        <v>3.4023537402840001</v>
      </c>
    </row>
    <row r="3082" spans="7:11">
      <c r="G3082" s="61">
        <v>15.116709219560001</v>
      </c>
      <c r="H3082" s="61">
        <v>2.6614867625060001</v>
      </c>
      <c r="J3082" s="61">
        <v>12.497305304719999</v>
      </c>
      <c r="K3082" s="61">
        <v>3.4023537635230001</v>
      </c>
    </row>
    <row r="3083" spans="7:11">
      <c r="G3083" s="61">
        <v>15.11673488407</v>
      </c>
      <c r="H3083" s="61">
        <v>2.6234845699120002</v>
      </c>
      <c r="J3083" s="61">
        <v>12.4973381232</v>
      </c>
      <c r="K3083" s="61">
        <v>3.473971751568</v>
      </c>
    </row>
    <row r="3084" spans="7:11">
      <c r="G3084" s="61">
        <v>15.11685805526</v>
      </c>
      <c r="H3084" s="61">
        <v>2.6218166636490001</v>
      </c>
      <c r="J3084" s="61">
        <v>12.497380185000001</v>
      </c>
      <c r="K3084" s="61">
        <v>3.359707468351</v>
      </c>
    </row>
    <row r="3085" spans="7:11">
      <c r="G3085" s="61">
        <v>15.117223056469999</v>
      </c>
      <c r="H3085" s="61">
        <v>2.6144970506090002</v>
      </c>
      <c r="J3085" s="61">
        <v>12.497384661570001</v>
      </c>
      <c r="K3085" s="61">
        <v>3.4683097456079999</v>
      </c>
    </row>
    <row r="3086" spans="7:11">
      <c r="G3086" s="61">
        <v>15.117980129279999</v>
      </c>
      <c r="H3086" s="61">
        <v>2.607295887651</v>
      </c>
      <c r="J3086" s="61">
        <v>12.497585170280001</v>
      </c>
      <c r="K3086" s="61">
        <v>3.4648965164410002</v>
      </c>
    </row>
    <row r="3087" spans="7:11">
      <c r="G3087" s="61">
        <v>15.118107487290001</v>
      </c>
      <c r="H3087" s="61">
        <v>2.6094625417790001</v>
      </c>
      <c r="J3087" s="61">
        <v>12.49766165534</v>
      </c>
      <c r="K3087" s="61">
        <v>3.4803806607559999</v>
      </c>
    </row>
    <row r="3088" spans="7:11">
      <c r="G3088" s="61">
        <v>15.118679988209999</v>
      </c>
      <c r="H3088" s="61">
        <v>2.6024374126510001</v>
      </c>
      <c r="J3088" s="61">
        <v>12.49780718241</v>
      </c>
      <c r="K3088" s="61">
        <v>3.355365099063</v>
      </c>
    </row>
    <row r="3089" spans="7:11">
      <c r="G3089" s="61">
        <v>15.119536252910001</v>
      </c>
      <c r="H3089" s="61">
        <v>2.5972770744989999</v>
      </c>
      <c r="J3089" s="61">
        <v>12.497812155789999</v>
      </c>
      <c r="K3089" s="61">
        <v>3.327088809393</v>
      </c>
    </row>
    <row r="3090" spans="7:11">
      <c r="G3090" s="61">
        <v>15.12046465802</v>
      </c>
      <c r="H3090" s="61">
        <v>2.5925580465359999</v>
      </c>
      <c r="J3090" s="61">
        <v>12.49799481376</v>
      </c>
      <c r="K3090" s="61">
        <v>3.4608962082149999</v>
      </c>
    </row>
    <row r="3091" spans="7:11">
      <c r="G3091" s="61">
        <v>15.121206263019999</v>
      </c>
      <c r="H3091" s="61">
        <v>2.5888986136760002</v>
      </c>
      <c r="J3091" s="61">
        <v>12.49803560572</v>
      </c>
      <c r="K3091" s="61">
        <v>3.328997707404</v>
      </c>
    </row>
    <row r="3092" spans="7:11">
      <c r="G3092" s="61">
        <v>15.12521384972</v>
      </c>
      <c r="H3092" s="61">
        <v>2.498546753626</v>
      </c>
      <c r="J3092" s="61">
        <v>12.498105472060001</v>
      </c>
      <c r="K3092" s="61">
        <v>3.4075648063289998</v>
      </c>
    </row>
    <row r="3093" spans="7:11">
      <c r="G3093" s="61">
        <v>15.125328887689999</v>
      </c>
      <c r="H3093" s="61">
        <v>2.4607342468439999</v>
      </c>
      <c r="J3093" s="61">
        <v>12.498120214649999</v>
      </c>
      <c r="K3093" s="61">
        <v>3.4075950095829999</v>
      </c>
    </row>
    <row r="3094" spans="7:11">
      <c r="G3094" s="61">
        <v>15.12533177858</v>
      </c>
      <c r="H3094" s="61">
        <v>2.463740965475</v>
      </c>
      <c r="J3094" s="61">
        <v>12.498337782129999</v>
      </c>
      <c r="K3094" s="61">
        <v>3.3486149822870002</v>
      </c>
    </row>
    <row r="3095" spans="7:11">
      <c r="G3095" s="61">
        <v>15.125335736989999</v>
      </c>
      <c r="H3095" s="61">
        <v>2.464277988613</v>
      </c>
      <c r="J3095" s="61">
        <v>12.49837182147</v>
      </c>
      <c r="K3095" s="61">
        <v>3.485992770353</v>
      </c>
    </row>
    <row r="3096" spans="7:11">
      <c r="G3096" s="61">
        <v>15.12574364786</v>
      </c>
      <c r="H3096" s="61">
        <v>2.4655766191019999</v>
      </c>
      <c r="J3096" s="61">
        <v>12.49851450902</v>
      </c>
      <c r="K3096" s="61">
        <v>3.3347218091730002</v>
      </c>
    </row>
    <row r="3097" spans="7:11">
      <c r="G3097" s="61">
        <v>15.12574883526</v>
      </c>
      <c r="H3097" s="61">
        <v>2.472353041911</v>
      </c>
      <c r="J3097" s="61">
        <v>12.498515246569999</v>
      </c>
      <c r="K3097" s="61">
        <v>3.4571473592770001</v>
      </c>
    </row>
    <row r="3098" spans="7:11">
      <c r="G3098" s="61">
        <v>15.125815820490001</v>
      </c>
      <c r="H3098" s="61">
        <v>2.460206298798</v>
      </c>
      <c r="J3098" s="61">
        <v>12.498586041859999</v>
      </c>
      <c r="K3098" s="61">
        <v>3.3430524783559998</v>
      </c>
    </row>
    <row r="3099" spans="7:11">
      <c r="G3099" s="61">
        <v>15.12586715031</v>
      </c>
      <c r="H3099" s="61">
        <v>2.49477069812</v>
      </c>
      <c r="J3099" s="61">
        <v>12.498684150660001</v>
      </c>
      <c r="K3099" s="61">
        <v>3.4112886179099999</v>
      </c>
    </row>
    <row r="3100" spans="7:11">
      <c r="G3100" s="61">
        <v>15.125961970940001</v>
      </c>
      <c r="H3100" s="61">
        <v>2.4546599948810002</v>
      </c>
      <c r="J3100" s="61">
        <v>12.498908318030001</v>
      </c>
      <c r="K3100" s="61">
        <v>3.4896426296550001</v>
      </c>
    </row>
    <row r="3101" spans="7:11">
      <c r="G3101" s="61">
        <v>15.126015546090001</v>
      </c>
      <c r="H3101" s="61">
        <v>2.4757484321850001</v>
      </c>
      <c r="J3101" s="61">
        <v>12.499192203910001</v>
      </c>
      <c r="K3101" s="61">
        <v>3.414730048754</v>
      </c>
    </row>
    <row r="3102" spans="7:11">
      <c r="G3102" s="61">
        <v>15.12604241655</v>
      </c>
      <c r="H3102" s="61">
        <v>2.4721823319860001</v>
      </c>
      <c r="J3102" s="61">
        <v>12.49920057035</v>
      </c>
      <c r="K3102" s="61">
        <v>3.4147300631070001</v>
      </c>
    </row>
    <row r="3103" spans="7:11">
      <c r="G3103" s="61">
        <v>15.126158146170001</v>
      </c>
      <c r="H3103" s="61">
        <v>2.4910393866230001</v>
      </c>
      <c r="J3103" s="61">
        <v>12.49928965738</v>
      </c>
      <c r="K3103" s="61">
        <v>3.4511677205960001</v>
      </c>
    </row>
    <row r="3104" spans="7:11">
      <c r="G3104" s="61">
        <v>15.12618149419</v>
      </c>
      <c r="H3104" s="61">
        <v>2.4864263405729998</v>
      </c>
      <c r="J3104" s="61">
        <v>12.499497161040001</v>
      </c>
      <c r="K3104" s="61">
        <v>3.561693713645</v>
      </c>
    </row>
    <row r="3105" spans="7:11">
      <c r="G3105" s="61">
        <v>15.12619469613</v>
      </c>
      <c r="H3105" s="61">
        <v>2.4699039518169998</v>
      </c>
      <c r="J3105" s="61">
        <v>12.499691797640001</v>
      </c>
      <c r="K3105" s="61">
        <v>3.5566807969040002</v>
      </c>
    </row>
    <row r="3106" spans="7:11">
      <c r="G3106" s="61">
        <v>15.12624851649</v>
      </c>
      <c r="H3106" s="61">
        <v>2.447424480364</v>
      </c>
      <c r="J3106" s="61">
        <v>12.49971665478</v>
      </c>
      <c r="K3106" s="61">
        <v>3.4468253513080001</v>
      </c>
    </row>
    <row r="3107" spans="7:11">
      <c r="G3107" s="61">
        <v>15.126305158319999</v>
      </c>
      <c r="H3107" s="61">
        <v>2.4491270165930001</v>
      </c>
      <c r="J3107" s="61">
        <v>12.49972162816</v>
      </c>
      <c r="K3107" s="61">
        <v>3.4185490616380001</v>
      </c>
    </row>
    <row r="3108" spans="7:11">
      <c r="G3108" s="61">
        <v>15.126308730830001</v>
      </c>
      <c r="H3108" s="61">
        <v>2.4765587749560001</v>
      </c>
      <c r="J3108" s="61">
        <v>12.499809454099999</v>
      </c>
      <c r="K3108" s="61">
        <v>3.4951437260680001</v>
      </c>
    </row>
    <row r="3109" spans="7:11">
      <c r="G3109" s="61">
        <v>15.12650430803</v>
      </c>
      <c r="H3109" s="61">
        <v>2.483983173256</v>
      </c>
      <c r="J3109" s="61">
        <v>12.4999450781</v>
      </c>
      <c r="K3109" s="61">
        <v>3.420457959648</v>
      </c>
    </row>
    <row r="3110" spans="7:11">
      <c r="G3110" s="61">
        <v>15.12684064314</v>
      </c>
      <c r="H3110" s="61">
        <v>2.4427219535160001</v>
      </c>
      <c r="J3110" s="61">
        <v>12.50003845787</v>
      </c>
      <c r="K3110" s="61">
        <v>3.5706606376619998</v>
      </c>
    </row>
    <row r="3111" spans="7:11">
      <c r="G3111" s="61">
        <v>15.12741340683</v>
      </c>
      <c r="H3111" s="61">
        <v>2.4376323216509999</v>
      </c>
      <c r="J3111" s="61">
        <v>12.500239365960001</v>
      </c>
      <c r="K3111" s="61">
        <v>3.5513418508210002</v>
      </c>
    </row>
    <row r="3112" spans="7:11">
      <c r="G3112" s="61">
        <v>15.12794196205</v>
      </c>
      <c r="H3112" s="61">
        <v>2.4357074885580001</v>
      </c>
      <c r="J3112" s="61">
        <v>12.500247254510001</v>
      </c>
      <c r="K3112" s="61">
        <v>3.4400752345310002</v>
      </c>
    </row>
    <row r="3113" spans="7:11">
      <c r="G3113" s="61">
        <v>15.1283175432</v>
      </c>
      <c r="H3113" s="61">
        <v>2.4322654182010002</v>
      </c>
      <c r="J3113" s="61">
        <v>12.500423981400001</v>
      </c>
      <c r="K3113" s="61">
        <v>3.4261820614179999</v>
      </c>
    </row>
    <row r="3114" spans="7:11">
      <c r="G3114" s="61">
        <v>15.130533379679999</v>
      </c>
      <c r="H3114" s="61">
        <v>2.4301890969470001</v>
      </c>
      <c r="J3114" s="61">
        <v>12.500484820560001</v>
      </c>
      <c r="K3114" s="61">
        <v>3.4991247398110001</v>
      </c>
    </row>
    <row r="3115" spans="7:11">
      <c r="G3115" s="61">
        <v>15.13195884476</v>
      </c>
      <c r="H3115" s="61">
        <v>2.4254525404340002</v>
      </c>
      <c r="J3115" s="61">
        <v>12.500495514240001</v>
      </c>
      <c r="K3115" s="61">
        <v>3.4345127305999998</v>
      </c>
    </row>
    <row r="3116" spans="7:11">
      <c r="G3116" s="61">
        <v>15.13661649188</v>
      </c>
      <c r="H3116" s="61">
        <v>2.4216500822000002</v>
      </c>
      <c r="J3116" s="61">
        <v>12.500536861640001</v>
      </c>
      <c r="K3116" s="61">
        <v>3.5751642795819998</v>
      </c>
    </row>
    <row r="3117" spans="7:11">
      <c r="G3117" s="61">
        <v>15.13860494065</v>
      </c>
      <c r="H3117" s="61">
        <v>2.4222053599210001</v>
      </c>
      <c r="J3117" s="61">
        <v>12.500784122700001</v>
      </c>
      <c r="K3117" s="61">
        <v>3.5474206186080002</v>
      </c>
    </row>
    <row r="3118" spans="7:11">
      <c r="G3118" s="61">
        <v>15.139820124870001</v>
      </c>
      <c r="H3118" s="61">
        <v>2.4195480068749999</v>
      </c>
      <c r="J3118" s="61">
        <v>12.50127437894</v>
      </c>
      <c r="K3118" s="61">
        <v>3.5799927607540001</v>
      </c>
    </row>
    <row r="3119" spans="7:11">
      <c r="G3119" s="61">
        <v>15.14364673785</v>
      </c>
      <c r="H3119" s="61">
        <v>2.4185315103290002</v>
      </c>
      <c r="J3119" s="61">
        <v>12.50135778744</v>
      </c>
      <c r="K3119" s="61">
        <v>3.5428977559239998</v>
      </c>
    </row>
    <row r="3120" spans="7:11">
      <c r="G3120" s="61">
        <v>15.1443262858</v>
      </c>
      <c r="H3120" s="61">
        <v>2.4234216821849999</v>
      </c>
      <c r="J3120" s="61">
        <v>12.501453675700001</v>
      </c>
      <c r="K3120" s="61">
        <v>3.5055083494420001</v>
      </c>
    </row>
    <row r="3121" spans="7:11">
      <c r="G3121" s="61">
        <v>15.14506933332</v>
      </c>
      <c r="H3121" s="61">
        <v>2.4193385535149998</v>
      </c>
      <c r="J3121" s="61">
        <v>12.50169990306</v>
      </c>
      <c r="K3121" s="61">
        <v>3.6549424487739999</v>
      </c>
    </row>
    <row r="3122" spans="7:11">
      <c r="G3122" s="61">
        <v>15.148182875230001</v>
      </c>
      <c r="H3122" s="61">
        <v>2.2661770653760001</v>
      </c>
      <c r="J3122" s="61">
        <v>12.501734415590001</v>
      </c>
      <c r="K3122" s="61">
        <v>3.650873699401</v>
      </c>
    </row>
    <row r="3123" spans="7:11">
      <c r="G3123" s="61">
        <v>15.148227422990001</v>
      </c>
      <c r="H3123" s="61">
        <v>2.261291150266</v>
      </c>
      <c r="J3123" s="61">
        <v>12.501881428760001</v>
      </c>
      <c r="K3123" s="61">
        <v>3.645970366372</v>
      </c>
    </row>
    <row r="3124" spans="7:11">
      <c r="G3124" s="61">
        <v>15.148266937240001</v>
      </c>
      <c r="H3124" s="61">
        <v>2.272704147052</v>
      </c>
      <c r="J3124" s="61">
        <v>12.50195739664</v>
      </c>
      <c r="K3124" s="61">
        <v>3.5368811806339999</v>
      </c>
    </row>
    <row r="3125" spans="7:11">
      <c r="G3125" s="61">
        <v>15.148334198020001</v>
      </c>
      <c r="H3125" s="61">
        <v>2.4215662701239999</v>
      </c>
      <c r="J3125" s="61">
        <v>12.5019813576</v>
      </c>
      <c r="K3125" s="61">
        <v>3.5843574554950002</v>
      </c>
    </row>
    <row r="3126" spans="7:11">
      <c r="G3126" s="61">
        <v>15.148383046119999</v>
      </c>
      <c r="H3126" s="61">
        <v>2.2770457527889998</v>
      </c>
      <c r="J3126" s="61">
        <v>12.502003725810001</v>
      </c>
      <c r="K3126" s="61">
        <v>3.5096175452940002</v>
      </c>
    </row>
    <row r="3127" spans="7:11">
      <c r="G3127" s="61">
        <v>15.148440696670001</v>
      </c>
      <c r="H3127" s="61">
        <v>2.254145552547</v>
      </c>
      <c r="J3127" s="61">
        <v>12.502158844369999</v>
      </c>
      <c r="K3127" s="61">
        <v>3.6604569272799998</v>
      </c>
    </row>
    <row r="3128" spans="7:11">
      <c r="G3128" s="61">
        <v>15.148502118350001</v>
      </c>
      <c r="H3128" s="61">
        <v>2.2804905539739999</v>
      </c>
      <c r="J3128" s="61">
        <v>12.50221911072</v>
      </c>
      <c r="K3128" s="61">
        <v>3.6422037181819999</v>
      </c>
    </row>
    <row r="3129" spans="7:11">
      <c r="G3129" s="61">
        <v>15.14861956313</v>
      </c>
      <c r="H3129" s="61">
        <v>2.2504867793650001</v>
      </c>
      <c r="J3129" s="61">
        <v>12.502304451240001</v>
      </c>
      <c r="K3129" s="61">
        <v>3.531922333706</v>
      </c>
    </row>
    <row r="3130" spans="7:11">
      <c r="G3130" s="61">
        <v>15.14865332854</v>
      </c>
      <c r="H3130" s="61">
        <v>2.2846304297470001</v>
      </c>
      <c r="J3130" s="61">
        <v>12.5023836603</v>
      </c>
      <c r="K3130" s="61">
        <v>3.5146571369680002</v>
      </c>
    </row>
    <row r="3131" spans="7:11">
      <c r="G3131" s="61">
        <v>15.148950357229999</v>
      </c>
      <c r="H3131" s="61">
        <v>2.2920877706530001</v>
      </c>
      <c r="J3131" s="61">
        <v>12.5024773791</v>
      </c>
      <c r="K3131" s="61">
        <v>3.5271730530949998</v>
      </c>
    </row>
    <row r="3132" spans="7:11">
      <c r="G3132" s="61">
        <v>15.14905383868</v>
      </c>
      <c r="H3132" s="61">
        <v>2.3180301784589998</v>
      </c>
      <c r="J3132" s="61">
        <v>12.502496331250001</v>
      </c>
      <c r="K3132" s="61">
        <v>3.5878958056519998</v>
      </c>
    </row>
    <row r="3133" spans="7:11">
      <c r="G3133" s="61">
        <v>15.149106403039999</v>
      </c>
      <c r="H3133" s="61">
        <v>2.2958710321379998</v>
      </c>
      <c r="J3133" s="61">
        <v>12.502523715580001</v>
      </c>
      <c r="K3133" s="61">
        <v>3.521996796252</v>
      </c>
    </row>
    <row r="3134" spans="7:11">
      <c r="G3134" s="61">
        <v>15.14913264022</v>
      </c>
      <c r="H3134" s="61">
        <v>2.2855280239689999</v>
      </c>
      <c r="J3134" s="61">
        <v>12.50283807409</v>
      </c>
      <c r="K3134" s="61">
        <v>3.6648699922299999</v>
      </c>
    </row>
    <row r="3135" spans="7:11">
      <c r="G3135" s="61">
        <v>15.149136181879999</v>
      </c>
      <c r="H3135" s="61">
        <v>2.3149967419180002</v>
      </c>
      <c r="J3135" s="61">
        <v>12.50284166836</v>
      </c>
      <c r="K3135" s="61">
        <v>3.6378653379100001</v>
      </c>
    </row>
    <row r="3136" spans="7:11">
      <c r="G3136" s="61">
        <v>15.14915541888</v>
      </c>
      <c r="H3136" s="61">
        <v>2.3136972625899999</v>
      </c>
      <c r="J3136" s="61">
        <v>12.50284534621</v>
      </c>
      <c r="K3136" s="61">
        <v>3.737525734294</v>
      </c>
    </row>
    <row r="3137" spans="7:11">
      <c r="G3137" s="61">
        <v>15.149184205559999</v>
      </c>
      <c r="H3137" s="61">
        <v>2.2877511359780001</v>
      </c>
      <c r="J3137" s="61">
        <v>12.50308539757</v>
      </c>
      <c r="K3137" s="61">
        <v>3.7253665253860002</v>
      </c>
    </row>
    <row r="3138" spans="7:11">
      <c r="G3138" s="61">
        <v>15.14918657546</v>
      </c>
      <c r="H3138" s="61">
        <v>2.3110623793289999</v>
      </c>
      <c r="J3138" s="61">
        <v>12.503119434849999</v>
      </c>
      <c r="K3138" s="61">
        <v>3.592167069626</v>
      </c>
    </row>
    <row r="3139" spans="7:11">
      <c r="G3139" s="61">
        <v>15.149193969700001</v>
      </c>
      <c r="H3139" s="61">
        <v>2.3095749633999998</v>
      </c>
      <c r="J3139" s="61">
        <v>12.503267259819999</v>
      </c>
      <c r="K3139" s="61">
        <v>3.6343580081689999</v>
      </c>
    </row>
    <row r="3140" spans="7:11">
      <c r="G3140" s="61">
        <v>15.14921629034</v>
      </c>
      <c r="H3140" s="61">
        <v>2.288972719132</v>
      </c>
      <c r="J3140" s="61">
        <v>12.503326854439999</v>
      </c>
      <c r="K3140" s="61">
        <v>3.7438526357950002</v>
      </c>
    </row>
    <row r="3141" spans="7:11">
      <c r="G3141" s="61">
        <v>15.14926214566</v>
      </c>
      <c r="H3141" s="61">
        <v>2.3007189410110001</v>
      </c>
      <c r="J3141" s="61">
        <v>12.503449355820001</v>
      </c>
      <c r="K3141" s="61">
        <v>3.721995742187</v>
      </c>
    </row>
    <row r="3142" spans="7:11">
      <c r="G3142" s="61">
        <v>15.149279442399999</v>
      </c>
      <c r="H3142" s="61">
        <v>2.3041336265900001</v>
      </c>
      <c r="J3142" s="61">
        <v>12.503582638639999</v>
      </c>
      <c r="K3142" s="61">
        <v>3.5958084641550001</v>
      </c>
    </row>
    <row r="3143" spans="7:11">
      <c r="G3143" s="61">
        <v>15.149354479199999</v>
      </c>
      <c r="H3143" s="61">
        <v>2.305712976173</v>
      </c>
      <c r="J3143" s="61">
        <v>12.50369292892</v>
      </c>
      <c r="K3143" s="61">
        <v>3.669296012282</v>
      </c>
    </row>
    <row r="3144" spans="7:11">
      <c r="G3144" s="61">
        <v>15.14936492793</v>
      </c>
      <c r="H3144" s="61">
        <v>2.309115820513</v>
      </c>
      <c r="J3144" s="61">
        <v>12.50384504827</v>
      </c>
      <c r="K3144" s="61">
        <v>3.7481110739760002</v>
      </c>
    </row>
    <row r="3145" spans="7:11">
      <c r="G3145" s="61">
        <v>15.14938277625</v>
      </c>
      <c r="H3145" s="61">
        <v>2.318491230092</v>
      </c>
      <c r="J3145" s="61">
        <v>12.503866869019999</v>
      </c>
      <c r="K3145" s="61">
        <v>3.6283414328779999</v>
      </c>
    </row>
    <row r="3146" spans="7:11">
      <c r="G3146" s="61">
        <v>15.14943812051</v>
      </c>
      <c r="H3146" s="61">
        <v>2.314860362673</v>
      </c>
      <c r="J3146" s="61">
        <v>12.503912235390001</v>
      </c>
      <c r="K3146" s="61">
        <v>3.718152733728</v>
      </c>
    </row>
    <row r="3147" spans="7:11">
      <c r="G3147" s="61">
        <v>15.15024566122</v>
      </c>
      <c r="H3147" s="61">
        <v>2.2475750181529999</v>
      </c>
      <c r="J3147" s="61">
        <v>12.503983259649999</v>
      </c>
      <c r="K3147" s="61">
        <v>3.5996930376940002</v>
      </c>
    </row>
    <row r="3148" spans="7:11">
      <c r="G3148" s="61">
        <v>15.15089615808</v>
      </c>
      <c r="H3148" s="61">
        <v>2.1373675004120001</v>
      </c>
      <c r="J3148" s="61">
        <v>12.50421392362</v>
      </c>
      <c r="K3148" s="61">
        <v>3.623382585951</v>
      </c>
    </row>
    <row r="3149" spans="7:11">
      <c r="G3149" s="61">
        <v>15.150991127059999</v>
      </c>
      <c r="H3149" s="61">
        <v>2.0846819373160002</v>
      </c>
      <c r="J3149" s="61">
        <v>12.50431519368</v>
      </c>
      <c r="K3149" s="61">
        <v>3.6049933891269998</v>
      </c>
    </row>
    <row r="3150" spans="7:11">
      <c r="G3150" s="61">
        <v>15.151071200760001</v>
      </c>
      <c r="H3150" s="61">
        <v>2.0964818157449998</v>
      </c>
      <c r="J3150" s="61">
        <v>12.50438685148</v>
      </c>
      <c r="K3150" s="61">
        <v>3.6186333053399999</v>
      </c>
    </row>
    <row r="3151" spans="7:11">
      <c r="G3151" s="61">
        <v>15.15113678777</v>
      </c>
      <c r="H3151" s="61">
        <v>2.13264559452</v>
      </c>
      <c r="J3151" s="61">
        <v>12.50443318796</v>
      </c>
      <c r="K3151" s="61">
        <v>3.6134570484970001</v>
      </c>
    </row>
    <row r="3152" spans="7:11">
      <c r="G3152" s="61">
        <v>15.1511617451</v>
      </c>
      <c r="H3152" s="61">
        <v>2.1001128073680002</v>
      </c>
      <c r="J3152" s="61">
        <v>12.504649698430001</v>
      </c>
      <c r="K3152" s="61">
        <v>3.6744470033200001</v>
      </c>
    </row>
    <row r="3153" spans="7:11">
      <c r="G3153" s="61">
        <v>15.151163024440001</v>
      </c>
      <c r="H3153" s="61">
        <v>2.079954573013</v>
      </c>
      <c r="J3153" s="61">
        <v>12.50466561138</v>
      </c>
      <c r="K3153" s="61">
        <v>3.8124938552269998</v>
      </c>
    </row>
    <row r="3154" spans="7:11">
      <c r="G3154" s="61">
        <v>15.15137380557</v>
      </c>
      <c r="H3154" s="61">
        <v>2.4230569850279999</v>
      </c>
      <c r="J3154" s="61">
        <v>12.504668809369999</v>
      </c>
      <c r="K3154" s="61">
        <v>3.7527338574379998</v>
      </c>
    </row>
    <row r="3155" spans="7:11">
      <c r="G3155" s="61">
        <v>15.151384350980001</v>
      </c>
      <c r="H3155" s="61">
        <v>2.0761692438270001</v>
      </c>
      <c r="J3155" s="61">
        <v>12.50467243197</v>
      </c>
      <c r="K3155" s="61">
        <v>3.7120364840389999</v>
      </c>
    </row>
    <row r="3156" spans="7:11">
      <c r="G3156" s="61">
        <v>15.151474574990001</v>
      </c>
      <c r="H3156" s="61">
        <v>2.1087027320599998</v>
      </c>
      <c r="J3156" s="61">
        <v>12.50474406014</v>
      </c>
      <c r="K3156" s="61">
        <v>3.8174534321319999</v>
      </c>
    </row>
    <row r="3157" spans="7:11">
      <c r="G3157" s="61">
        <v>15.15158435072</v>
      </c>
      <c r="H3157" s="61">
        <v>2.120092237862</v>
      </c>
      <c r="J3157" s="61">
        <v>12.50484233145</v>
      </c>
      <c r="K3157" s="61">
        <v>3.8062415859279999</v>
      </c>
    </row>
    <row r="3158" spans="7:11">
      <c r="G3158" s="61">
        <v>15.15161786296</v>
      </c>
      <c r="H3158" s="61">
        <v>2.1141978293910002</v>
      </c>
      <c r="J3158" s="61">
        <v>12.505013701359999</v>
      </c>
      <c r="K3158" s="61">
        <v>3.822463041917</v>
      </c>
    </row>
    <row r="3159" spans="7:11">
      <c r="G3159" s="61">
        <v>15.15192431398</v>
      </c>
      <c r="H3159" s="61">
        <v>2.4201044036399999</v>
      </c>
      <c r="J3159" s="61">
        <v>12.50515567535</v>
      </c>
      <c r="K3159" s="61">
        <v>3.8020431156019998</v>
      </c>
    </row>
    <row r="3160" spans="7:11">
      <c r="G3160" s="61">
        <v>15.152351962799999</v>
      </c>
      <c r="H3160" s="61">
        <v>2.0654032428329998</v>
      </c>
      <c r="J3160" s="61">
        <v>12.5052181546</v>
      </c>
      <c r="K3160" s="61">
        <v>3.6779881853849998</v>
      </c>
    </row>
    <row r="3161" spans="7:11">
      <c r="G3161" s="61">
        <v>15.152891219960001</v>
      </c>
      <c r="H3161" s="61">
        <v>2.0603593400759999</v>
      </c>
      <c r="J3161" s="61">
        <v>12.50558755094</v>
      </c>
      <c r="K3161" s="61">
        <v>3.7047967649869999</v>
      </c>
    </row>
    <row r="3162" spans="7:11">
      <c r="G3162" s="61">
        <v>15.15428756028</v>
      </c>
      <c r="H3162" s="61">
        <v>2.4252506249980001</v>
      </c>
      <c r="J3162" s="61">
        <v>12.50570143955</v>
      </c>
      <c r="K3162" s="61">
        <v>3.8294413665740001</v>
      </c>
    </row>
    <row r="3163" spans="7:11">
      <c r="G3163" s="61">
        <v>15.15512444116</v>
      </c>
      <c r="H3163" s="61">
        <v>2.421771393712</v>
      </c>
      <c r="J3163" s="61">
        <v>12.505705407040001</v>
      </c>
      <c r="K3163" s="61">
        <v>3.7972484165460001</v>
      </c>
    </row>
    <row r="3164" spans="7:11">
      <c r="G3164" s="61">
        <v>15.158280646270001</v>
      </c>
      <c r="H3164" s="61">
        <v>2.424577695425</v>
      </c>
      <c r="J3164" s="61">
        <v>12.5057849586</v>
      </c>
      <c r="K3164" s="61">
        <v>3.7584849160779998</v>
      </c>
    </row>
    <row r="3165" spans="7:11">
      <c r="G3165" s="61">
        <v>15.160662453320001</v>
      </c>
      <c r="H3165" s="61">
        <v>2.4270801709519998</v>
      </c>
      <c r="J3165" s="61">
        <v>12.505839942970001</v>
      </c>
      <c r="K3165" s="61">
        <v>3.6833718645100002</v>
      </c>
    </row>
    <row r="3166" spans="7:11">
      <c r="G3166" s="61">
        <v>15.16149473726</v>
      </c>
      <c r="H3166" s="61">
        <v>2.4274277588120001</v>
      </c>
      <c r="J3166" s="61">
        <v>12.506100685170001</v>
      </c>
      <c r="K3166" s="61">
        <v>3.7003901113280002</v>
      </c>
    </row>
    <row r="3167" spans="7:11">
      <c r="G3167" s="61">
        <v>15.16347393923</v>
      </c>
      <c r="H3167" s="61">
        <v>2.4306000740910001</v>
      </c>
      <c r="J3167" s="61">
        <v>12.506154286979999</v>
      </c>
      <c r="K3167" s="61">
        <v>3.793859924765</v>
      </c>
    </row>
    <row r="3168" spans="7:11">
      <c r="G3168" s="61">
        <v>15.16418476496</v>
      </c>
      <c r="H3168" s="61">
        <v>2.435618160323</v>
      </c>
      <c r="J3168" s="61">
        <v>12.506372735279999</v>
      </c>
      <c r="K3168" s="61">
        <v>3.6903121511719998</v>
      </c>
    </row>
    <row r="3169" spans="7:11">
      <c r="G3169" s="61">
        <v>15.16505197059</v>
      </c>
      <c r="H3169" s="61">
        <v>2.4338812782370001</v>
      </c>
      <c r="J3169" s="61">
        <v>12.50643466879</v>
      </c>
      <c r="K3169" s="61">
        <v>3.6958002784909998</v>
      </c>
    </row>
    <row r="3170" spans="7:11">
      <c r="G3170" s="61">
        <v>15.166151638420001</v>
      </c>
      <c r="H3170" s="61">
        <v>2.4383588695979999</v>
      </c>
      <c r="J3170" s="61">
        <v>12.50644302561</v>
      </c>
      <c r="K3170" s="61">
        <v>3.835456726231</v>
      </c>
    </row>
    <row r="3171" spans="7:11">
      <c r="G3171" s="61">
        <v>15.16650135105</v>
      </c>
      <c r="H3171" s="61">
        <v>2.4798729283780001</v>
      </c>
      <c r="J3171" s="61">
        <v>12.506724338810001</v>
      </c>
      <c r="K3171" s="61">
        <v>3.9016781813349999</v>
      </c>
    </row>
    <row r="3172" spans="7:11">
      <c r="G3172" s="61">
        <v>15.166578109670001</v>
      </c>
      <c r="H3172" s="61">
        <v>2.4839736735229998</v>
      </c>
      <c r="J3172" s="61">
        <v>12.50673445622</v>
      </c>
      <c r="K3172" s="61">
        <v>3.9083173646640001</v>
      </c>
    </row>
    <row r="3173" spans="7:11">
      <c r="G3173" s="61">
        <v>15.16660126336</v>
      </c>
      <c r="H3173" s="61">
        <v>2.4901464609259998</v>
      </c>
      <c r="J3173" s="61">
        <v>12.50694458041</v>
      </c>
      <c r="K3173" s="61">
        <v>3.7879666887760002</v>
      </c>
    </row>
    <row r="3174" spans="7:11">
      <c r="G3174" s="61">
        <v>15.16666100192</v>
      </c>
      <c r="H3174" s="61">
        <v>2.485960866434</v>
      </c>
      <c r="J3174" s="61">
        <v>12.506952344989999</v>
      </c>
      <c r="K3174" s="61">
        <v>3.8974795646059999</v>
      </c>
    </row>
    <row r="3175" spans="7:11">
      <c r="G3175" s="61">
        <v>15.166687691370001</v>
      </c>
      <c r="H3175" s="61">
        <v>2.474897338591</v>
      </c>
      <c r="J3175" s="61">
        <v>12.50712450168</v>
      </c>
      <c r="K3175" s="61">
        <v>3.9144774221879999</v>
      </c>
    </row>
    <row r="3176" spans="7:11">
      <c r="G3176" s="61">
        <v>15.166880425960001</v>
      </c>
      <c r="H3176" s="61">
        <v>2.4434542433900002</v>
      </c>
      <c r="J3176" s="61">
        <v>12.50713337218</v>
      </c>
      <c r="K3176" s="61">
        <v>3.8403728608169998</v>
      </c>
    </row>
    <row r="3177" spans="7:11">
      <c r="G3177" s="61">
        <v>15.166921771169999</v>
      </c>
      <c r="H3177" s="61">
        <v>2.4714688925199999</v>
      </c>
      <c r="J3177" s="61">
        <v>12.50731122959</v>
      </c>
      <c r="K3177" s="61">
        <v>3.7675931920900001</v>
      </c>
    </row>
    <row r="3178" spans="7:11">
      <c r="G3178" s="61">
        <v>15.1669745199</v>
      </c>
      <c r="H3178" s="61">
        <v>2.4894523629030001</v>
      </c>
      <c r="J3178" s="61">
        <v>12.50744119813</v>
      </c>
      <c r="K3178" s="61">
        <v>3.8926847611099999</v>
      </c>
    </row>
    <row r="3179" spans="7:11">
      <c r="G3179" s="61">
        <v>15.167153278900001</v>
      </c>
      <c r="H3179" s="61">
        <v>2.4705665099099998</v>
      </c>
      <c r="J3179" s="61">
        <v>12.507722315560001</v>
      </c>
      <c r="K3179" s="61">
        <v>3.8441389670010002</v>
      </c>
    </row>
    <row r="3180" spans="7:11">
      <c r="G3180" s="61">
        <v>15.167261999520001</v>
      </c>
      <c r="H3180" s="61">
        <v>2.4500030214800002</v>
      </c>
      <c r="J3180" s="61">
        <v>12.50775454687</v>
      </c>
      <c r="K3180" s="61">
        <v>3.771291246069</v>
      </c>
    </row>
    <row r="3181" spans="7:11">
      <c r="G3181" s="61">
        <v>15.16727870892</v>
      </c>
      <c r="H3181" s="61">
        <v>2.446137966612</v>
      </c>
      <c r="J3181" s="61">
        <v>12.507818137579999</v>
      </c>
      <c r="K3181" s="61">
        <v>3.9210068285039998</v>
      </c>
    </row>
    <row r="3182" spans="7:11">
      <c r="G3182" s="61">
        <v>15.167344271899999</v>
      </c>
      <c r="H3182" s="61">
        <v>2.4647634151400002</v>
      </c>
      <c r="J3182" s="61">
        <v>12.507854397519999</v>
      </c>
      <c r="K3182" s="61">
        <v>3.8893146173309998</v>
      </c>
    </row>
    <row r="3183" spans="7:11">
      <c r="G3183" s="61">
        <v>15.16739967893</v>
      </c>
      <c r="H3183" s="61">
        <v>2.456644933997</v>
      </c>
      <c r="J3183" s="61">
        <v>12.507932794889999</v>
      </c>
      <c r="K3183" s="61">
        <v>3.7759085979729998</v>
      </c>
    </row>
    <row r="3184" spans="7:11">
      <c r="G3184" s="61">
        <v>15.16749369025</v>
      </c>
      <c r="H3184" s="61">
        <v>2.4945470651330002</v>
      </c>
      <c r="J3184" s="61">
        <v>12.508273331250001</v>
      </c>
      <c r="K3184" s="61">
        <v>3.847743167919</v>
      </c>
    </row>
    <row r="3185" spans="7:11">
      <c r="G3185" s="61">
        <v>15.16752024927</v>
      </c>
      <c r="H3185" s="61">
        <v>2.4499162611349998</v>
      </c>
      <c r="J3185" s="61">
        <v>12.50838008008</v>
      </c>
      <c r="K3185" s="61">
        <v>3.8853726001900002</v>
      </c>
    </row>
    <row r="3186" spans="7:11">
      <c r="G3186" s="61">
        <v>15.16771202877</v>
      </c>
      <c r="H3186" s="61">
        <v>2.4553850999820002</v>
      </c>
      <c r="J3186" s="61">
        <v>12.50845119944</v>
      </c>
      <c r="K3186" s="61">
        <v>3.9248912675019998</v>
      </c>
    </row>
    <row r="3187" spans="7:11">
      <c r="G3187" s="61">
        <v>15.167767791139999</v>
      </c>
      <c r="H3187" s="61">
        <v>2.4607866019450002</v>
      </c>
      <c r="J3187" s="61">
        <v>12.508959561579999</v>
      </c>
      <c r="K3187" s="61">
        <v>3.881204409365</v>
      </c>
    </row>
    <row r="3188" spans="7:11">
      <c r="G3188" s="61">
        <v>15.16843018978</v>
      </c>
      <c r="H3188" s="61">
        <v>2.4993334380340002</v>
      </c>
      <c r="J3188" s="61">
        <v>12.509468491490001</v>
      </c>
      <c r="K3188" s="61">
        <v>3.8561675318719999</v>
      </c>
    </row>
    <row r="3189" spans="7:11">
      <c r="G3189" s="61">
        <v>15.170790894890001</v>
      </c>
      <c r="H3189" s="61">
        <v>2.5909957799129999</v>
      </c>
      <c r="J3189" s="61">
        <v>12.50953308265</v>
      </c>
      <c r="K3189" s="61">
        <v>3.931613969042</v>
      </c>
    </row>
    <row r="3190" spans="7:11">
      <c r="G3190" s="61">
        <v>15.171559209650001</v>
      </c>
      <c r="H3190" s="61">
        <v>2.594998050239</v>
      </c>
      <c r="J3190" s="61">
        <v>12.50975557634</v>
      </c>
      <c r="K3190" s="61">
        <v>3.8739616654879998</v>
      </c>
    </row>
    <row r="3191" spans="7:11">
      <c r="G3191" s="61">
        <v>15.17195214334</v>
      </c>
      <c r="H3191" s="61">
        <v>2.6339564948950001</v>
      </c>
      <c r="J3191" s="61">
        <v>12.509866304299999</v>
      </c>
      <c r="K3191" s="61">
        <v>3.859732240874</v>
      </c>
    </row>
    <row r="3192" spans="7:11">
      <c r="G3192" s="61">
        <v>15.17199149789</v>
      </c>
      <c r="H3192" s="61">
        <v>2.629172147582</v>
      </c>
      <c r="J3192" s="61">
        <v>12.510097179880001</v>
      </c>
      <c r="K3192" s="61">
        <v>3.8667527848350001</v>
      </c>
    </row>
    <row r="3193" spans="7:11">
      <c r="G3193" s="61">
        <v>15.172093631479999</v>
      </c>
      <c r="H3193" s="61">
        <v>2.6390218639210001</v>
      </c>
      <c r="J3193" s="61">
        <v>12.510244997939999</v>
      </c>
      <c r="K3193" s="61">
        <v>4.0006232224340001</v>
      </c>
    </row>
    <row r="3194" spans="7:11">
      <c r="G3194" s="61">
        <v>15.17210297353</v>
      </c>
      <c r="H3194" s="61">
        <v>2.6251471671769999</v>
      </c>
      <c r="J3194" s="61">
        <v>12.51030808861</v>
      </c>
      <c r="K3194" s="61">
        <v>3.9930059214889999</v>
      </c>
    </row>
    <row r="3195" spans="7:11">
      <c r="G3195" s="61">
        <v>15.172379888109999</v>
      </c>
      <c r="H3195" s="61">
        <v>2.6201118650319999</v>
      </c>
      <c r="J3195" s="61">
        <v>12.51035914689</v>
      </c>
      <c r="K3195" s="61">
        <v>3.9365446105639998</v>
      </c>
    </row>
    <row r="3196" spans="7:11">
      <c r="G3196" s="61">
        <v>15.172396980529999</v>
      </c>
      <c r="H3196" s="61">
        <v>2.6449040385660001</v>
      </c>
      <c r="J3196" s="61">
        <v>12.51037150294</v>
      </c>
      <c r="K3196" s="61">
        <v>4.0076764342709996</v>
      </c>
    </row>
    <row r="3197" spans="7:11">
      <c r="G3197" s="61">
        <v>15.172428657479999</v>
      </c>
      <c r="H3197" s="61">
        <v>2.6432880330109998</v>
      </c>
      <c r="J3197" s="61">
        <v>12.51040088235</v>
      </c>
      <c r="K3197" s="61">
        <v>3.9890896171630001</v>
      </c>
    </row>
    <row r="3198" spans="7:11">
      <c r="G3198" s="61">
        <v>15.172646843380001</v>
      </c>
      <c r="H3198" s="61">
        <v>2.6021541731219999</v>
      </c>
      <c r="J3198" s="61">
        <v>12.510612289199999</v>
      </c>
      <c r="K3198" s="61">
        <v>3.9839419287000002</v>
      </c>
    </row>
    <row r="3199" spans="7:11">
      <c r="G3199" s="61">
        <v>15.172668924790001</v>
      </c>
      <c r="H3199" s="61">
        <v>2.6054466259629998</v>
      </c>
      <c r="J3199" s="61">
        <v>12.510760034520001</v>
      </c>
      <c r="K3199" s="61">
        <v>4.0133680969940002</v>
      </c>
    </row>
    <row r="3200" spans="7:11">
      <c r="G3200" s="61">
        <v>15.172798988429999</v>
      </c>
      <c r="H3200" s="61">
        <v>2.6163135076040001</v>
      </c>
      <c r="J3200" s="61">
        <v>12.510858489349999</v>
      </c>
      <c r="K3200" s="61">
        <v>3.9791052570129999</v>
      </c>
    </row>
    <row r="3201" spans="7:11">
      <c r="G3201" s="61">
        <v>15.172897134719999</v>
      </c>
      <c r="H3201" s="61">
        <v>2.6128514785719998</v>
      </c>
      <c r="J3201" s="61">
        <v>12.510880177040001</v>
      </c>
      <c r="K3201" s="61">
        <v>4.0844154986319996</v>
      </c>
    </row>
    <row r="3202" spans="7:11">
      <c r="G3202" s="61">
        <v>15.172943510950001</v>
      </c>
      <c r="H3202" s="61">
        <v>2.6500460073440002</v>
      </c>
      <c r="J3202" s="61">
        <v>12.51097574326</v>
      </c>
      <c r="K3202" s="61">
        <v>4.0917780673640003</v>
      </c>
    </row>
    <row r="3203" spans="7:11">
      <c r="G3203" s="61">
        <v>15.17297310753</v>
      </c>
      <c r="H3203" s="61">
        <v>2.607721022687</v>
      </c>
      <c r="J3203" s="61">
        <v>12.511220615239999</v>
      </c>
      <c r="K3203" s="61">
        <v>4.0784773345229999</v>
      </c>
    </row>
    <row r="3204" spans="7:11">
      <c r="G3204" s="61">
        <v>15.17376403528</v>
      </c>
      <c r="H3204" s="61">
        <v>2.6551204800770001</v>
      </c>
      <c r="J3204" s="61">
        <v>12.511328002040001</v>
      </c>
      <c r="K3204" s="61">
        <v>3.9429282201950002</v>
      </c>
    </row>
    <row r="3205" spans="7:11">
      <c r="G3205" s="61">
        <v>15.17388787364</v>
      </c>
      <c r="H3205" s="61">
        <v>2.6571721257809999</v>
      </c>
      <c r="J3205" s="61">
        <v>12.511367807319999</v>
      </c>
      <c r="K3205" s="61">
        <v>3.9719618167030002</v>
      </c>
    </row>
    <row r="3206" spans="7:11">
      <c r="G3206" s="61">
        <v>15.174628455360001</v>
      </c>
      <c r="H3206" s="61">
        <v>2.6632615761229999</v>
      </c>
      <c r="J3206" s="61">
        <v>12.511518601420001</v>
      </c>
      <c r="K3206" s="61">
        <v>4.0197745304390002</v>
      </c>
    </row>
    <row r="3207" spans="7:11">
      <c r="G3207" s="61">
        <v>15.174977300829999</v>
      </c>
      <c r="H3207" s="61">
        <v>2.6652641766389999</v>
      </c>
      <c r="J3207" s="61">
        <v>12.511584940200001</v>
      </c>
      <c r="K3207" s="61">
        <v>4.0743372766819999</v>
      </c>
    </row>
    <row r="3208" spans="7:11">
      <c r="G3208" s="61">
        <v>15.17548087298</v>
      </c>
      <c r="H3208" s="61">
        <v>2.7607799409810001</v>
      </c>
      <c r="J3208" s="61">
        <v>12.511612947430001</v>
      </c>
      <c r="K3208" s="61">
        <v>3.9680003065770002</v>
      </c>
    </row>
    <row r="3209" spans="7:11">
      <c r="G3209" s="61">
        <v>15.17592587029</v>
      </c>
      <c r="H3209" s="61">
        <v>2.7642055097889999</v>
      </c>
      <c r="J3209" s="61">
        <v>12.5116458146</v>
      </c>
      <c r="K3209" s="61">
        <v>4.098888578675</v>
      </c>
    </row>
    <row r="3210" spans="7:11">
      <c r="G3210" s="61">
        <v>15.176568360739999</v>
      </c>
      <c r="H3210" s="61">
        <v>2.7675806982850002</v>
      </c>
      <c r="J3210" s="61">
        <v>12.511878052149999</v>
      </c>
      <c r="K3210" s="61">
        <v>3.9470374160469999</v>
      </c>
    </row>
    <row r="3211" spans="7:11">
      <c r="G3211" s="61">
        <v>15.17737237703</v>
      </c>
      <c r="H3211" s="61">
        <v>2.7745258736079998</v>
      </c>
      <c r="J3211" s="61">
        <v>12.512013209159999</v>
      </c>
      <c r="K3211" s="61">
        <v>4.0706573657950003</v>
      </c>
    </row>
    <row r="3212" spans="7:11">
      <c r="G3212" s="61">
        <v>15.17784471607</v>
      </c>
      <c r="H3212" s="61">
        <v>2.7781131933549998</v>
      </c>
      <c r="J3212" s="61">
        <v>12.51203416681</v>
      </c>
      <c r="K3212" s="61">
        <v>3.9607856882969998</v>
      </c>
    </row>
    <row r="3213" spans="7:11">
      <c r="G3213" s="61">
        <v>15.178206223189999</v>
      </c>
      <c r="H3213" s="61">
        <v>2.7801729466860001</v>
      </c>
      <c r="J3213" s="61">
        <v>12.51206462429</v>
      </c>
      <c r="K3213" s="61">
        <v>4.0236059290280002</v>
      </c>
    </row>
    <row r="3214" spans="7:11">
      <c r="G3214" s="61">
        <v>15.178318753139999</v>
      </c>
      <c r="H3214" s="61">
        <v>2.7827073837120002</v>
      </c>
      <c r="J3214" s="61">
        <v>12.51219685639</v>
      </c>
      <c r="K3214" s="61">
        <v>3.9523346318480002</v>
      </c>
    </row>
    <row r="3215" spans="7:11">
      <c r="G3215" s="61">
        <v>15.17847095234</v>
      </c>
      <c r="H3215" s="61">
        <v>2.8172781285030002</v>
      </c>
      <c r="J3215" s="61">
        <v>12.512515079470001</v>
      </c>
      <c r="K3215" s="61">
        <v>4.1050692652459997</v>
      </c>
    </row>
    <row r="3216" spans="7:11">
      <c r="G3216" s="61">
        <v>15.17847243005</v>
      </c>
      <c r="H3216" s="61">
        <v>2.8190752528780001</v>
      </c>
      <c r="J3216" s="61">
        <v>12.51278964942</v>
      </c>
      <c r="K3216" s="61">
        <v>4.1758757508770001</v>
      </c>
    </row>
    <row r="3217" spans="7:11">
      <c r="G3217" s="61">
        <v>15.17848287734</v>
      </c>
      <c r="H3217" s="61">
        <v>2.8227306235110001</v>
      </c>
      <c r="J3217" s="61">
        <v>12.51280536368</v>
      </c>
      <c r="K3217" s="61">
        <v>4.028552504186</v>
      </c>
    </row>
    <row r="3218" spans="7:11">
      <c r="G3218" s="61">
        <v>15.17855078262</v>
      </c>
      <c r="H3218" s="61">
        <v>2.8124239708290002</v>
      </c>
      <c r="J3218" s="61">
        <v>12.5128495415</v>
      </c>
      <c r="K3218" s="61">
        <v>4.0637053056349997</v>
      </c>
    </row>
    <row r="3219" spans="7:11">
      <c r="G3219" s="61">
        <v>15.178597122399999</v>
      </c>
      <c r="H3219" s="61">
        <v>2.8272180296179998</v>
      </c>
      <c r="J3219" s="61">
        <v>12.512885215640001</v>
      </c>
      <c r="K3219" s="61">
        <v>4.1832383196079999</v>
      </c>
    </row>
    <row r="3220" spans="7:11">
      <c r="G3220" s="61">
        <v>15.178639954739999</v>
      </c>
      <c r="H3220" s="61">
        <v>2.8070017734279999</v>
      </c>
      <c r="J3220" s="61">
        <v>12.51326511479</v>
      </c>
      <c r="K3220" s="61">
        <v>4.1687444958129998</v>
      </c>
    </row>
    <row r="3221" spans="7:11">
      <c r="G3221" s="61">
        <v>15.17865541125</v>
      </c>
      <c r="H3221" s="61">
        <v>2.8060619258789998</v>
      </c>
      <c r="J3221" s="61">
        <v>12.513331581559999</v>
      </c>
      <c r="K3221" s="61">
        <v>4.0589565553250004</v>
      </c>
    </row>
    <row r="3222" spans="7:11">
      <c r="G3222" s="61">
        <v>15.17866895321</v>
      </c>
      <c r="H3222" s="61">
        <v>2.789005644745</v>
      </c>
      <c r="J3222" s="61">
        <v>12.51335468043</v>
      </c>
      <c r="K3222" s="61">
        <v>4.0321039936569996</v>
      </c>
    </row>
    <row r="3223" spans="7:11">
      <c r="G3223" s="61">
        <v>15.17872555998</v>
      </c>
      <c r="H3223" s="61">
        <v>2.801796463923</v>
      </c>
      <c r="J3223" s="61">
        <v>12.513417420290001</v>
      </c>
      <c r="K3223" s="61">
        <v>4.1105581954380002</v>
      </c>
    </row>
    <row r="3224" spans="7:11">
      <c r="G3224" s="61">
        <v>15.178793687480001</v>
      </c>
      <c r="H3224" s="61">
        <v>2.7938799492430002</v>
      </c>
      <c r="J3224" s="61">
        <v>12.51355528697</v>
      </c>
      <c r="K3224" s="61">
        <v>4.1903488309199997</v>
      </c>
    </row>
    <row r="3225" spans="7:11">
      <c r="G3225" s="61">
        <v>15.1787975417</v>
      </c>
      <c r="H3225" s="61">
        <v>2.7952573834729999</v>
      </c>
      <c r="J3225" s="61">
        <v>12.513728343009999</v>
      </c>
      <c r="K3225" s="61">
        <v>4.1647442795150003</v>
      </c>
    </row>
    <row r="3226" spans="7:11">
      <c r="G3226" s="61">
        <v>15.17885627269</v>
      </c>
      <c r="H3226" s="61">
        <v>2.8335731676110001</v>
      </c>
      <c r="J3226" s="61">
        <v>12.513869819530001</v>
      </c>
      <c r="K3226" s="61">
        <v>4.0524627079149997</v>
      </c>
    </row>
    <row r="3227" spans="7:11">
      <c r="G3227" s="61">
        <v>15.1792167448</v>
      </c>
      <c r="H3227" s="61">
        <v>2.8380425181860001</v>
      </c>
      <c r="J3227" s="61">
        <v>12.513932582720001</v>
      </c>
      <c r="K3227" s="61">
        <v>4.036315599051</v>
      </c>
    </row>
    <row r="3228" spans="7:11">
      <c r="G3228" s="61">
        <v>15.182110608049999</v>
      </c>
      <c r="H3228" s="61">
        <v>2.9511776958930001</v>
      </c>
      <c r="J3228" s="61">
        <v>12.51417141534</v>
      </c>
      <c r="K3228" s="61">
        <v>4.046900295485</v>
      </c>
    </row>
    <row r="3229" spans="7:11">
      <c r="G3229" s="61">
        <v>15.18221548669</v>
      </c>
      <c r="H3229" s="61">
        <v>2.9603632645369999</v>
      </c>
      <c r="J3229" s="61">
        <v>12.51422875549</v>
      </c>
      <c r="K3229" s="61">
        <v>4.0406225170810002</v>
      </c>
    </row>
    <row r="3230" spans="7:11">
      <c r="G3230" s="61">
        <v>15.182515768929999</v>
      </c>
      <c r="H3230" s="61">
        <v>2.9646457860450002</v>
      </c>
      <c r="J3230" s="61">
        <v>12.514243484530001</v>
      </c>
      <c r="K3230" s="61">
        <v>4.11548883696</v>
      </c>
    </row>
    <row r="3231" spans="7:11">
      <c r="G3231" s="61">
        <v>15.182728199310001</v>
      </c>
      <c r="H3231" s="61">
        <v>2.9449430524700002</v>
      </c>
      <c r="J3231" s="61">
        <v>12.51424877581</v>
      </c>
      <c r="K3231" s="61">
        <v>4.1609954305769996</v>
      </c>
    </row>
    <row r="3232" spans="7:11">
      <c r="G3232" s="61">
        <v>15.183029637900001</v>
      </c>
      <c r="H3232" s="61">
        <v>2.968773069874</v>
      </c>
      <c r="J3232" s="61">
        <v>12.51442455185</v>
      </c>
      <c r="K3232" s="61">
        <v>4.1965295174910002</v>
      </c>
    </row>
    <row r="3233" spans="7:11">
      <c r="G3233" s="61">
        <v>15.183457253329999</v>
      </c>
      <c r="H3233" s="61">
        <v>2.9392977588779998</v>
      </c>
      <c r="J3233" s="61">
        <v>12.514887023589999</v>
      </c>
      <c r="K3233" s="61">
        <v>4.2675145601439999</v>
      </c>
    </row>
    <row r="3234" spans="7:11">
      <c r="G3234" s="61">
        <v>15.18369883786</v>
      </c>
      <c r="H3234" s="61">
        <v>2.9738316437969998</v>
      </c>
      <c r="J3234" s="61">
        <v>12.515023186620001</v>
      </c>
      <c r="K3234" s="61">
        <v>4.155015791896</v>
      </c>
    </row>
    <row r="3235" spans="7:11">
      <c r="G3235" s="61">
        <v>15.18408823695</v>
      </c>
      <c r="H3235" s="61">
        <v>2.977335322319</v>
      </c>
      <c r="J3235" s="61">
        <v>12.51509564817</v>
      </c>
      <c r="K3235" s="61">
        <v>4.275026688504</v>
      </c>
    </row>
    <row r="3236" spans="7:11">
      <c r="G3236" s="61">
        <v>15.18442582968</v>
      </c>
      <c r="H3236" s="61">
        <v>3.0147536156650001</v>
      </c>
      <c r="J3236" s="61">
        <v>12.51521233968</v>
      </c>
      <c r="K3236" s="61">
        <v>4.1218724465910004</v>
      </c>
    </row>
    <row r="3237" spans="7:11">
      <c r="G3237" s="61">
        <v>15.184511831109999</v>
      </c>
      <c r="H3237" s="61">
        <v>2.981648955112</v>
      </c>
      <c r="J3237" s="61">
        <v>12.5152281719</v>
      </c>
      <c r="K3237" s="61">
        <v>4.2602048399859997</v>
      </c>
    </row>
    <row r="3238" spans="7:11">
      <c r="G3238" s="61">
        <v>15.18463004675</v>
      </c>
      <c r="H3238" s="61">
        <v>3.009620822134</v>
      </c>
      <c r="J3238" s="61">
        <v>12.51532689267</v>
      </c>
      <c r="K3238" s="61">
        <v>4.2020184476829998</v>
      </c>
    </row>
    <row r="3239" spans="7:11">
      <c r="G3239" s="61">
        <v>15.184795815699999</v>
      </c>
      <c r="H3239" s="61">
        <v>3.0056974705099999</v>
      </c>
      <c r="J3239" s="61">
        <v>12.51545018403</v>
      </c>
      <c r="K3239" s="61">
        <v>4.1506734226080004</v>
      </c>
    </row>
    <row r="3240" spans="7:11">
      <c r="G3240" s="61">
        <v>15.184922153740001</v>
      </c>
      <c r="H3240" s="61">
        <v>2.9872961436460002</v>
      </c>
      <c r="J3240" s="61">
        <v>12.515558920269999</v>
      </c>
      <c r="K3240" s="61">
        <v>4.2799641972969997</v>
      </c>
    </row>
    <row r="3241" spans="7:11">
      <c r="G3241" s="61">
        <v>15.18496667758</v>
      </c>
      <c r="H3241" s="61">
        <v>3.0001358552030002</v>
      </c>
      <c r="J3241" s="61">
        <v>12.51563781538</v>
      </c>
      <c r="K3241" s="61">
        <v>4.2562045317589998</v>
      </c>
    </row>
    <row r="3242" spans="7:11">
      <c r="G3242" s="61">
        <v>15.18503645767</v>
      </c>
      <c r="H3242" s="61">
        <v>2.9916767820989998</v>
      </c>
      <c r="J3242" s="61">
        <v>12.51576238979</v>
      </c>
      <c r="K3242" s="61">
        <v>4.1259816424429996</v>
      </c>
    </row>
    <row r="3243" spans="7:11">
      <c r="G3243" s="61">
        <v>15.18504924234</v>
      </c>
      <c r="H3243" s="61">
        <v>2.9958489364999998</v>
      </c>
      <c r="J3243" s="61">
        <v>12.515980783750001</v>
      </c>
      <c r="K3243" s="61">
        <v>4.1439233058309997</v>
      </c>
    </row>
    <row r="3244" spans="7:11">
      <c r="G3244" s="61">
        <v>15.18809291218</v>
      </c>
      <c r="H3244" s="61">
        <v>3.1188306340460001</v>
      </c>
      <c r="J3244" s="61">
        <v>12.516142324280001</v>
      </c>
      <c r="K3244" s="61">
        <v>4.1310212341170001</v>
      </c>
    </row>
    <row r="3245" spans="7:11">
      <c r="G3245" s="61">
        <v>15.188728725660001</v>
      </c>
      <c r="H3245" s="61">
        <v>3.12216522134</v>
      </c>
      <c r="J3245" s="61">
        <v>12.51615295691</v>
      </c>
      <c r="K3245" s="61">
        <v>4.2069490892049997</v>
      </c>
    </row>
    <row r="3246" spans="7:11">
      <c r="G3246" s="61">
        <v>15.18902605599</v>
      </c>
      <c r="H3246" s="61">
        <v>3.173542649566</v>
      </c>
      <c r="J3246" s="61">
        <v>12.516158248189999</v>
      </c>
      <c r="K3246" s="61">
        <v>4.2524556828220001</v>
      </c>
    </row>
    <row r="3247" spans="7:11">
      <c r="G3247" s="61">
        <v>15.18903988484</v>
      </c>
      <c r="H3247" s="61">
        <v>3.1676327411290002</v>
      </c>
      <c r="J3247" s="61">
        <v>12.516229043479999</v>
      </c>
      <c r="K3247" s="61">
        <v>4.1383608019000002</v>
      </c>
    </row>
    <row r="3248" spans="7:11">
      <c r="G3248" s="61">
        <v>15.18941045635</v>
      </c>
      <c r="H3248" s="61">
        <v>3.1616576485789998</v>
      </c>
      <c r="J3248" s="61">
        <v>12.516644021639999</v>
      </c>
      <c r="K3248" s="61">
        <v>4.2874169657949999</v>
      </c>
    </row>
    <row r="3249" spans="7:11">
      <c r="G3249" s="61">
        <v>15.189512810909999</v>
      </c>
      <c r="H3249" s="61">
        <v>3.1786180477519999</v>
      </c>
      <c r="J3249" s="61">
        <v>12.5168905972</v>
      </c>
      <c r="K3249" s="61">
        <v>4.360740327357</v>
      </c>
    </row>
    <row r="3250" spans="7:11">
      <c r="G3250" s="61">
        <v>15.189570763640001</v>
      </c>
      <c r="H3250" s="61">
        <v>3.1272058469299999</v>
      </c>
      <c r="J3250" s="61">
        <v>12.516932659</v>
      </c>
      <c r="K3250" s="61">
        <v>4.2464760441409997</v>
      </c>
    </row>
    <row r="3251" spans="7:11">
      <c r="G3251" s="61">
        <v>15.1895836159</v>
      </c>
      <c r="H3251" s="61">
        <v>3.1604790432879999</v>
      </c>
      <c r="J3251" s="61">
        <v>12.51693713557</v>
      </c>
      <c r="K3251" s="61">
        <v>4.3550783213970004</v>
      </c>
    </row>
    <row r="3252" spans="7:11">
      <c r="G3252" s="61">
        <v>15.18998400199</v>
      </c>
      <c r="H3252" s="61">
        <v>3.1570648002400001</v>
      </c>
      <c r="J3252" s="61">
        <v>12.517121812059999</v>
      </c>
      <c r="K3252" s="61">
        <v>4.213332698836</v>
      </c>
    </row>
    <row r="3253" spans="7:11">
      <c r="G3253" s="61">
        <v>15.190153853190001</v>
      </c>
      <c r="H3253" s="61">
        <v>3.1312895772989999</v>
      </c>
      <c r="J3253" s="61">
        <v>12.517137644270001</v>
      </c>
      <c r="K3253" s="61">
        <v>4.3516650922310003</v>
      </c>
    </row>
    <row r="3254" spans="7:11">
      <c r="G3254" s="61">
        <v>15.190341270159999</v>
      </c>
      <c r="H3254" s="61">
        <v>3.184499389036</v>
      </c>
      <c r="J3254" s="61">
        <v>12.51721412933</v>
      </c>
      <c r="K3254" s="61">
        <v>4.3671492365460001</v>
      </c>
    </row>
    <row r="3255" spans="7:11">
      <c r="G3255" s="61">
        <v>15.190381321329999</v>
      </c>
      <c r="H3255" s="61">
        <v>3.1540448741730001</v>
      </c>
      <c r="J3255" s="61">
        <v>12.51730563784</v>
      </c>
      <c r="K3255" s="61">
        <v>4.2913021011380001</v>
      </c>
    </row>
    <row r="3256" spans="7:11">
      <c r="G3256" s="61">
        <v>15.190675411080001</v>
      </c>
      <c r="H3256" s="61">
        <v>3.1365344619159998</v>
      </c>
      <c r="J3256" s="61">
        <v>12.5173596564</v>
      </c>
      <c r="K3256" s="61">
        <v>4.2421336748530001</v>
      </c>
    </row>
    <row r="3257" spans="7:11">
      <c r="G3257" s="61">
        <v>15.19080362669</v>
      </c>
      <c r="H3257" s="61">
        <v>3.1499018886719998</v>
      </c>
      <c r="J3257" s="61">
        <v>12.517547287759999</v>
      </c>
      <c r="K3257" s="61">
        <v>4.3476647840040004</v>
      </c>
    </row>
    <row r="3258" spans="7:11">
      <c r="G3258" s="61">
        <v>15.19096909768</v>
      </c>
      <c r="H3258" s="61">
        <v>3.1445206813220001</v>
      </c>
      <c r="J3258" s="61">
        <v>12.517671862169999</v>
      </c>
      <c r="K3258" s="61">
        <v>4.2174418946880001</v>
      </c>
    </row>
    <row r="3259" spans="7:11">
      <c r="G3259" s="61">
        <v>15.191492241780001</v>
      </c>
      <c r="H3259" s="61">
        <v>3.1904789929709998</v>
      </c>
      <c r="J3259" s="61">
        <v>12.51789025613</v>
      </c>
      <c r="K3259" s="61">
        <v>4.2353835580760002</v>
      </c>
    </row>
    <row r="3260" spans="7:11">
      <c r="G3260" s="61">
        <v>15.19216817947</v>
      </c>
      <c r="H3260" s="61">
        <v>3.1943509199950002</v>
      </c>
      <c r="J3260" s="61">
        <v>12.51792429546</v>
      </c>
      <c r="K3260" s="61">
        <v>4.3727613461420001</v>
      </c>
    </row>
    <row r="3261" spans="7:11">
      <c r="G3261" s="61">
        <v>15.193961483120001</v>
      </c>
      <c r="H3261" s="61">
        <v>3.3101441420870001</v>
      </c>
      <c r="J3261" s="61">
        <v>12.51805179666</v>
      </c>
      <c r="K3261" s="61">
        <v>4.2224814863619997</v>
      </c>
    </row>
    <row r="3262" spans="7:11">
      <c r="G3262" s="61">
        <v>15.19405154469</v>
      </c>
      <c r="H3262" s="61">
        <v>3.314433392832</v>
      </c>
      <c r="J3262" s="61">
        <v>12.51806772056</v>
      </c>
      <c r="K3262" s="61">
        <v>4.3439159350659997</v>
      </c>
    </row>
    <row r="3263" spans="7:11">
      <c r="G3263" s="61">
        <v>15.19416916164</v>
      </c>
      <c r="H3263" s="61">
        <v>3.3057996566000001</v>
      </c>
      <c r="J3263" s="61">
        <v>12.51813851586</v>
      </c>
      <c r="K3263" s="61">
        <v>4.2298210541449999</v>
      </c>
    </row>
    <row r="3264" spans="7:11">
      <c r="G3264" s="61">
        <v>15.19452130725</v>
      </c>
      <c r="H3264" s="61">
        <v>3.3017695890119998</v>
      </c>
      <c r="J3264" s="61">
        <v>12.51820897514</v>
      </c>
      <c r="K3264" s="61">
        <v>4.2966213682139998</v>
      </c>
    </row>
    <row r="3265" spans="7:11">
      <c r="G3265" s="61">
        <v>15.194875550940001</v>
      </c>
      <c r="H3265" s="61">
        <v>3.3239802166580001</v>
      </c>
      <c r="J3265" s="61">
        <v>12.518460792020001</v>
      </c>
      <c r="K3265" s="61">
        <v>4.3764112054439996</v>
      </c>
    </row>
    <row r="3266" spans="7:11">
      <c r="G3266" s="61">
        <v>15.19497177429</v>
      </c>
      <c r="H3266" s="61">
        <v>3.2944280721279999</v>
      </c>
      <c r="J3266" s="61">
        <v>12.51884213138</v>
      </c>
      <c r="K3266" s="61">
        <v>4.3379362963860002</v>
      </c>
    </row>
    <row r="3267" spans="7:11">
      <c r="G3267" s="61">
        <v>15.194993739079999</v>
      </c>
      <c r="H3267" s="61">
        <v>3.2866532888419999</v>
      </c>
      <c r="J3267" s="61">
        <v>12.518989307669999</v>
      </c>
      <c r="K3267" s="61">
        <v>4.3014456785809996</v>
      </c>
    </row>
    <row r="3268" spans="7:11">
      <c r="G3268" s="61">
        <v>15.195194821619999</v>
      </c>
      <c r="H3268" s="61">
        <v>3.3273382603080002</v>
      </c>
      <c r="J3268" s="61">
        <v>12.51926912878</v>
      </c>
      <c r="K3268" s="61">
        <v>4.3335939270979997</v>
      </c>
    </row>
    <row r="3269" spans="7:11">
      <c r="G3269" s="61">
        <v>15.19582078428</v>
      </c>
      <c r="H3269" s="61">
        <v>3.3319870134279999</v>
      </c>
      <c r="J3269" s="61">
        <v>12.5193619281</v>
      </c>
      <c r="K3269" s="61">
        <v>4.3819123018579997</v>
      </c>
    </row>
    <row r="3270" spans="7:11">
      <c r="G3270" s="61">
        <v>15.19656557755</v>
      </c>
      <c r="H3270" s="61">
        <v>3.338115828476</v>
      </c>
      <c r="J3270" s="61">
        <v>12.519726392740001</v>
      </c>
      <c r="K3270" s="61">
        <v>4.3067200776909997</v>
      </c>
    </row>
    <row r="3271" spans="7:11">
      <c r="G3271" s="61">
        <v>15.197074022240001</v>
      </c>
      <c r="H3271" s="61">
        <v>3.3457381154460002</v>
      </c>
      <c r="J3271" s="61">
        <v>12.51979337086</v>
      </c>
      <c r="K3271" s="61">
        <v>4.327230392913</v>
      </c>
    </row>
    <row r="3272" spans="7:11">
      <c r="G3272" s="61">
        <v>15.197372316919999</v>
      </c>
      <c r="H3272" s="61">
        <v>3.3529559242350002</v>
      </c>
      <c r="J3272" s="61">
        <v>12.520037294550001</v>
      </c>
      <c r="K3272" s="61">
        <v>4.3858933155999997</v>
      </c>
    </row>
    <row r="3273" spans="7:11">
      <c r="G3273" s="61">
        <v>15.19759309172</v>
      </c>
      <c r="H3273" s="61">
        <v>3.3596450577489998</v>
      </c>
      <c r="J3273" s="61">
        <v>12.520060493380001</v>
      </c>
      <c r="K3273" s="61">
        <v>4.3110270607889998</v>
      </c>
    </row>
    <row r="3274" spans="7:11">
      <c r="G3274" s="61">
        <v>15.1977999908</v>
      </c>
      <c r="H3274" s="61">
        <v>3.3652701119590001</v>
      </c>
      <c r="J3274" s="61">
        <v>12.52006704465</v>
      </c>
      <c r="K3274" s="61">
        <v>4.3224812851390002</v>
      </c>
    </row>
    <row r="3275" spans="7:11">
      <c r="G3275" s="61">
        <v>15.2013102046</v>
      </c>
      <c r="H3275" s="61">
        <v>3.50542648435</v>
      </c>
      <c r="J3275" s="61">
        <v>12.52008298156</v>
      </c>
      <c r="K3275" s="61">
        <v>4.4517303350650002</v>
      </c>
    </row>
    <row r="3276" spans="7:11">
      <c r="G3276" s="61">
        <v>15.20135283434</v>
      </c>
      <c r="H3276" s="61">
        <v>3.5125420091069999</v>
      </c>
      <c r="J3276" s="61">
        <v>12.5201667172</v>
      </c>
      <c r="K3276" s="61">
        <v>4.317305119797</v>
      </c>
    </row>
    <row r="3277" spans="7:11">
      <c r="G3277" s="61">
        <v>15.201396680329999</v>
      </c>
      <c r="H3277" s="61">
        <v>3.4989327226050002</v>
      </c>
      <c r="J3277" s="61">
        <v>12.520263552339999</v>
      </c>
      <c r="K3277" s="61">
        <v>4.4481501966849999</v>
      </c>
    </row>
    <row r="3278" spans="7:11">
      <c r="G3278" s="61">
        <v>15.201401335570001</v>
      </c>
      <c r="H3278" s="61">
        <v>3.5151970010419999</v>
      </c>
      <c r="J3278" s="61">
        <v>12.52052446878</v>
      </c>
      <c r="K3278" s="61">
        <v>4.4433899286100003</v>
      </c>
    </row>
    <row r="3279" spans="7:11">
      <c r="G3279" s="61">
        <v>15.20146207322</v>
      </c>
      <c r="H3279" s="61">
        <v>3.4949564445110002</v>
      </c>
      <c r="J3279" s="61">
        <v>12.520932385</v>
      </c>
      <c r="K3279" s="61">
        <v>4.4370078524979997</v>
      </c>
    </row>
    <row r="3280" spans="7:11">
      <c r="G3280" s="61">
        <v>15.201503686880001</v>
      </c>
      <c r="H3280" s="61">
        <v>3.4924260857239999</v>
      </c>
      <c r="J3280" s="61">
        <v>12.5210061497</v>
      </c>
      <c r="K3280" s="61">
        <v>4.3922769252310001</v>
      </c>
    </row>
    <row r="3281" spans="7:11">
      <c r="G3281" s="61">
        <v>15.20153147886</v>
      </c>
      <c r="H3281" s="61">
        <v>3.5191531566390002</v>
      </c>
      <c r="J3281" s="61">
        <v>12.52119341001</v>
      </c>
      <c r="K3281" s="61">
        <v>4.4334785289619996</v>
      </c>
    </row>
    <row r="3282" spans="7:11">
      <c r="G3282" s="61">
        <v>15.20155390679</v>
      </c>
      <c r="H3282" s="61">
        <v>3.5199995187409998</v>
      </c>
      <c r="J3282" s="61">
        <v>12.5214017425</v>
      </c>
      <c r="K3282" s="61">
        <v>4.4298262304899998</v>
      </c>
    </row>
    <row r="3283" spans="7:11">
      <c r="G3283" s="61">
        <v>15.20158982715</v>
      </c>
      <c r="H3283" s="61">
        <v>3.4871882430340002</v>
      </c>
      <c r="J3283" s="61">
        <v>12.52155619981</v>
      </c>
      <c r="K3283" s="61">
        <v>4.3963861210830002</v>
      </c>
    </row>
    <row r="3284" spans="7:11">
      <c r="G3284" s="61">
        <v>15.201621719189999</v>
      </c>
      <c r="H3284" s="61">
        <v>3.4852490167260002</v>
      </c>
      <c r="J3284" s="61">
        <v>12.521690028049999</v>
      </c>
      <c r="K3284" s="61">
        <v>4.4236500654939999</v>
      </c>
    </row>
    <row r="3285" spans="7:11">
      <c r="G3285" s="61">
        <v>15.20170909194</v>
      </c>
      <c r="H3285" s="61">
        <v>3.4799362315229998</v>
      </c>
      <c r="J3285" s="61">
        <v>12.52190433508</v>
      </c>
      <c r="K3285" s="61">
        <v>4.4186909908300001</v>
      </c>
    </row>
    <row r="3286" spans="7:11">
      <c r="G3286" s="61">
        <v>15.201714739510001</v>
      </c>
      <c r="H3286" s="61">
        <v>3.4795928256869999</v>
      </c>
      <c r="J3286" s="61">
        <v>12.521936134300001</v>
      </c>
      <c r="K3286" s="61">
        <v>4.4014257127569998</v>
      </c>
    </row>
    <row r="3287" spans="7:11">
      <c r="G3287" s="61">
        <v>15.201764885119999</v>
      </c>
      <c r="H3287" s="61">
        <v>3.4765436734200001</v>
      </c>
      <c r="J3287" s="61">
        <v>12.522029853099999</v>
      </c>
      <c r="K3287" s="61">
        <v>4.4139416288850004</v>
      </c>
    </row>
    <row r="3288" spans="7:11">
      <c r="G3288" s="61">
        <v>15.20177162257</v>
      </c>
      <c r="H3288" s="61">
        <v>3.476133996283</v>
      </c>
      <c r="J3288" s="61">
        <v>12.52207618958</v>
      </c>
      <c r="K3288" s="61">
        <v>4.4087653720419997</v>
      </c>
    </row>
    <row r="3289" spans="7:11">
      <c r="G3289" s="61">
        <v>15.201925106679999</v>
      </c>
      <c r="H3289" s="61">
        <v>3.5240780245610002</v>
      </c>
      <c r="J3289" s="61">
        <v>12.5577954208</v>
      </c>
      <c r="K3289" s="61">
        <v>4.4635687705980001</v>
      </c>
    </row>
    <row r="3290" spans="7:11">
      <c r="G3290" s="61">
        <v>15.202121318830001</v>
      </c>
      <c r="H3290" s="61">
        <v>3.5262217288870001</v>
      </c>
      <c r="J3290" s="61">
        <v>12.55892097103</v>
      </c>
      <c r="K3290" s="61">
        <v>4.4563022318270002</v>
      </c>
    </row>
    <row r="3291" spans="7:11">
      <c r="G3291" s="61">
        <v>15.202500927219999</v>
      </c>
      <c r="H3291" s="61">
        <v>3.5296896550789998</v>
      </c>
      <c r="J3291" s="61">
        <v>12.560236629749999</v>
      </c>
      <c r="K3291" s="61">
        <v>4.376579401401</v>
      </c>
    </row>
    <row r="3292" spans="7:11">
      <c r="G3292" s="61">
        <v>15.202670063799999</v>
      </c>
      <c r="H3292" s="61">
        <v>3.531215177799</v>
      </c>
      <c r="J3292" s="61">
        <v>12.56041034035</v>
      </c>
      <c r="K3292" s="61">
        <v>4.3921985788580002</v>
      </c>
    </row>
    <row r="3293" spans="7:11">
      <c r="G3293" s="61">
        <v>15.2033811054</v>
      </c>
      <c r="H3293" s="61">
        <v>3.5365190604099999</v>
      </c>
      <c r="J3293" s="61">
        <v>12.56052821734</v>
      </c>
      <c r="K3293" s="61">
        <v>4.4480041384689999</v>
      </c>
    </row>
    <row r="3294" spans="7:11">
      <c r="G3294" s="61">
        <v>15.20442693465</v>
      </c>
      <c r="H3294" s="61">
        <v>3.5442084100160001</v>
      </c>
      <c r="J3294" s="61">
        <v>12.560745641680001</v>
      </c>
      <c r="K3294" s="61">
        <v>4.3962960410419996</v>
      </c>
    </row>
    <row r="3295" spans="7:11">
      <c r="G3295" s="61">
        <v>15.204849425860001</v>
      </c>
      <c r="H3295" s="61">
        <v>3.6400354008560001</v>
      </c>
      <c r="J3295" s="61">
        <v>12.56080172293</v>
      </c>
      <c r="K3295" s="61">
        <v>4.3700587752080002</v>
      </c>
    </row>
    <row r="3296" spans="7:11">
      <c r="G3296" s="61">
        <v>15.204950139859999</v>
      </c>
      <c r="H3296" s="61">
        <v>3.6394400937159999</v>
      </c>
      <c r="J3296" s="61">
        <v>12.56108853067</v>
      </c>
      <c r="K3296" s="61">
        <v>4.4001967050069997</v>
      </c>
    </row>
    <row r="3297" spans="7:11">
      <c r="G3297" s="61">
        <v>15.205005289740001</v>
      </c>
      <c r="H3297" s="61">
        <v>3.5485622101929999</v>
      </c>
      <c r="J3297" s="61">
        <v>12.56138667964</v>
      </c>
      <c r="K3297" s="61">
        <v>4.365132426103</v>
      </c>
    </row>
    <row r="3298" spans="7:11">
      <c r="G3298" s="61">
        <v>15.205005289740001</v>
      </c>
      <c r="H3298" s="61">
        <v>3.5485622101929999</v>
      </c>
      <c r="J3298" s="61">
        <v>12.56143887803</v>
      </c>
      <c r="K3298" s="61">
        <v>4.4040531996540002</v>
      </c>
    </row>
    <row r="3299" spans="7:11">
      <c r="G3299" s="61">
        <v>15.205036445919999</v>
      </c>
      <c r="H3299" s="61">
        <v>3.6437659241409999</v>
      </c>
      <c r="J3299" s="61">
        <v>12.56155994955</v>
      </c>
      <c r="K3299" s="61">
        <v>4.4423107670029998</v>
      </c>
    </row>
    <row r="3300" spans="7:11">
      <c r="G3300" s="61">
        <v>15.205055022810001</v>
      </c>
      <c r="H3300" s="61">
        <v>3.6436342593240001</v>
      </c>
      <c r="J3300" s="61">
        <v>12.56187240729</v>
      </c>
      <c r="K3300" s="61">
        <v>4.4095566248970002</v>
      </c>
    </row>
    <row r="3301" spans="7:11">
      <c r="G3301" s="61">
        <v>15.205259544860001</v>
      </c>
      <c r="H3301" s="61">
        <v>3.6480665147329998</v>
      </c>
      <c r="J3301" s="61">
        <v>12.562100588670001</v>
      </c>
      <c r="K3301" s="61">
        <v>4.360986583161</v>
      </c>
    </row>
    <row r="3302" spans="7:11">
      <c r="G3302" s="61">
        <v>15.20539118177</v>
      </c>
      <c r="H3302" s="61">
        <v>3.6517497605429998</v>
      </c>
      <c r="J3302" s="61">
        <v>12.562143820639999</v>
      </c>
      <c r="K3302" s="61">
        <v>4.4374468492950001</v>
      </c>
    </row>
    <row r="3303" spans="7:11">
      <c r="G3303" s="61">
        <v>15.20579843302</v>
      </c>
      <c r="H3303" s="61">
        <v>3.657740636722</v>
      </c>
      <c r="J3303" s="61">
        <v>12.562329492849999</v>
      </c>
      <c r="K3303" s="61">
        <v>4.419699212546</v>
      </c>
    </row>
    <row r="3304" spans="7:11">
      <c r="G3304" s="61">
        <v>15.20581875153</v>
      </c>
      <c r="H3304" s="61">
        <v>3.65774067158</v>
      </c>
      <c r="J3304" s="61">
        <v>12.562468012249999</v>
      </c>
      <c r="K3304" s="61">
        <v>4.4316728031370003</v>
      </c>
    </row>
    <row r="3305" spans="7:11">
      <c r="G3305" s="61">
        <v>15.20669341604</v>
      </c>
      <c r="H3305" s="61">
        <v>3.6652732385750002</v>
      </c>
      <c r="J3305" s="61">
        <v>12.56252231106</v>
      </c>
      <c r="K3305" s="61">
        <v>4.4267134539689996</v>
      </c>
    </row>
    <row r="3306" spans="7:11">
      <c r="G3306" s="61">
        <v>15.20699171091</v>
      </c>
      <c r="H3306" s="61">
        <v>3.6680233124649999</v>
      </c>
      <c r="J3306" s="61">
        <v>12.56276573303</v>
      </c>
      <c r="K3306" s="61">
        <v>4.3575458411910004</v>
      </c>
    </row>
    <row r="3307" spans="7:11">
      <c r="G3307" s="61">
        <v>15.207153047969999</v>
      </c>
      <c r="H3307" s="61">
        <v>3.7162475929799998</v>
      </c>
      <c r="J3307" s="61">
        <v>12.563978897949999</v>
      </c>
      <c r="K3307" s="61">
        <v>4.3523559373599996</v>
      </c>
    </row>
    <row r="3308" spans="7:11">
      <c r="G3308" s="61">
        <v>15.2072307183</v>
      </c>
      <c r="H3308" s="61">
        <v>3.7271896850220001</v>
      </c>
      <c r="J3308" s="61">
        <v>12.56519097672</v>
      </c>
      <c r="K3308" s="61">
        <v>4.2831813886610002</v>
      </c>
    </row>
    <row r="3309" spans="7:11">
      <c r="G3309" s="61">
        <v>15.207240516860001</v>
      </c>
      <c r="H3309" s="61">
        <v>3.7232030549899999</v>
      </c>
      <c r="J3309" s="61">
        <v>12.56523148398</v>
      </c>
      <c r="K3309" s="61">
        <v>4.2778354223340003</v>
      </c>
    </row>
    <row r="3310" spans="7:11">
      <c r="G3310" s="61">
        <v>15.20726416264</v>
      </c>
      <c r="H3310" s="61">
        <v>3.669584848055</v>
      </c>
      <c r="J3310" s="61">
        <v>12.56526327219</v>
      </c>
      <c r="K3310" s="61">
        <v>4.288744442524</v>
      </c>
    </row>
    <row r="3311" spans="7:11">
      <c r="G3311" s="61">
        <v>15.20736304283</v>
      </c>
      <c r="H3311" s="61">
        <v>3.7175298980010001</v>
      </c>
      <c r="J3311" s="61">
        <v>12.56535035372</v>
      </c>
      <c r="K3311" s="61">
        <v>4.2732020270330002</v>
      </c>
    </row>
    <row r="3312" spans="7:11">
      <c r="G3312" s="61">
        <v>15.207675087329999</v>
      </c>
      <c r="H3312" s="61">
        <v>3.7109057993539998</v>
      </c>
      <c r="J3312" s="61">
        <v>12.565516823759999</v>
      </c>
      <c r="K3312" s="61">
        <v>4.296084296519</v>
      </c>
    </row>
    <row r="3313" spans="7:11">
      <c r="G3313" s="61">
        <v>15.20793674738</v>
      </c>
      <c r="H3313" s="61">
        <v>3.674856268249</v>
      </c>
      <c r="J3313" s="61">
        <v>12.56570061026</v>
      </c>
      <c r="K3313" s="61">
        <v>4.300159867943</v>
      </c>
    </row>
    <row r="3314" spans="7:11">
      <c r="G3314" s="61">
        <v>15.208110132270001</v>
      </c>
      <c r="H3314" s="61">
        <v>3.7061905947290001</v>
      </c>
      <c r="J3314" s="61">
        <v>12.565915446889999</v>
      </c>
      <c r="K3314" s="61">
        <v>4.2666814008399996</v>
      </c>
    </row>
    <row r="3315" spans="7:11">
      <c r="G3315" s="61">
        <v>15.208491821380001</v>
      </c>
      <c r="H3315" s="61">
        <v>3.7026587585650002</v>
      </c>
      <c r="J3315" s="61">
        <v>12.565962196679999</v>
      </c>
      <c r="K3315" s="61">
        <v>4.3039491840390003</v>
      </c>
    </row>
    <row r="3316" spans="7:11">
      <c r="G3316" s="61">
        <v>15.208556647549999</v>
      </c>
      <c r="H3316" s="61">
        <v>3.678528124883</v>
      </c>
      <c r="J3316" s="61">
        <v>12.565995614489999</v>
      </c>
      <c r="K3316" s="61">
        <v>4.3432504593559997</v>
      </c>
    </row>
    <row r="3317" spans="7:11">
      <c r="G3317" s="61">
        <v>15.20865531213</v>
      </c>
      <c r="H3317" s="61">
        <v>3.6829133664059999</v>
      </c>
      <c r="J3317" s="61">
        <v>12.56650040361</v>
      </c>
      <c r="K3317" s="61">
        <v>4.2617550517350002</v>
      </c>
    </row>
    <row r="3318" spans="7:11">
      <c r="G3318" s="61">
        <v>15.20888798731</v>
      </c>
      <c r="H3318" s="61">
        <v>3.6993018229499999</v>
      </c>
      <c r="J3318" s="61">
        <v>12.566647624470001</v>
      </c>
      <c r="K3318" s="61">
        <v>4.3115696910460004</v>
      </c>
    </row>
    <row r="3319" spans="7:11">
      <c r="G3319" s="61">
        <v>15.209142137200001</v>
      </c>
      <c r="H3319" s="61">
        <v>3.6945406824570002</v>
      </c>
      <c r="J3319" s="61">
        <v>12.566861550460001</v>
      </c>
      <c r="K3319" s="61">
        <v>4.3385341963790003</v>
      </c>
    </row>
    <row r="3320" spans="7:11">
      <c r="G3320" s="61">
        <v>15.20917771739</v>
      </c>
      <c r="H3320" s="61">
        <v>3.689991886079</v>
      </c>
      <c r="J3320" s="61">
        <v>12.567162944710001</v>
      </c>
      <c r="K3320" s="61">
        <v>4.3176523435450003</v>
      </c>
    </row>
    <row r="3321" spans="7:11">
      <c r="G3321" s="61">
        <v>15.20924154567</v>
      </c>
      <c r="H3321" s="61">
        <v>3.6947005883339998</v>
      </c>
      <c r="J3321" s="61">
        <v>12.567257905070001</v>
      </c>
      <c r="K3321" s="61">
        <v>4.2576092835789998</v>
      </c>
    </row>
    <row r="3322" spans="7:11">
      <c r="G3322" s="61">
        <v>15.21224423858</v>
      </c>
      <c r="H3322" s="61">
        <v>3.8640268826300002</v>
      </c>
      <c r="J3322" s="61">
        <v>12.56739787775</v>
      </c>
      <c r="K3322" s="61">
        <v>4.3340697156769998</v>
      </c>
    </row>
    <row r="3323" spans="7:11">
      <c r="G3323" s="61">
        <v>15.21239436796</v>
      </c>
      <c r="H3323" s="61">
        <v>3.8178243888069998</v>
      </c>
      <c r="J3323" s="61">
        <v>12.56745275329</v>
      </c>
      <c r="K3323" s="61">
        <v>4.3229491716709996</v>
      </c>
    </row>
    <row r="3324" spans="7:11">
      <c r="G3324" s="61">
        <v>15.212462167929999</v>
      </c>
      <c r="H3324" s="61">
        <v>3.85609330095</v>
      </c>
      <c r="J3324" s="61">
        <v>12.567571069</v>
      </c>
      <c r="K3324" s="61">
        <v>4.3282954104689999</v>
      </c>
    </row>
    <row r="3325" spans="7:11">
      <c r="G3325" s="61">
        <v>15.21247005867</v>
      </c>
      <c r="H3325" s="61">
        <v>3.8654816830479999</v>
      </c>
      <c r="J3325" s="61">
        <v>12.56795892493</v>
      </c>
      <c r="K3325" s="61">
        <v>4.2541686031549997</v>
      </c>
    </row>
    <row r="3326" spans="7:11">
      <c r="G3326" s="61">
        <v>15.21266386588</v>
      </c>
      <c r="H3326" s="61">
        <v>3.8510449010340002</v>
      </c>
      <c r="J3326" s="61">
        <v>12.569232272560001</v>
      </c>
      <c r="K3326" s="61">
        <v>4.2489788025720001</v>
      </c>
    </row>
    <row r="3327" spans="7:11">
      <c r="G3327" s="61">
        <v>15.21271907155</v>
      </c>
      <c r="H3327" s="61">
        <v>3.8511509053680002</v>
      </c>
      <c r="J3327" s="61">
        <v>12.570304700679999</v>
      </c>
      <c r="K3327" s="61">
        <v>4.1798040142930004</v>
      </c>
    </row>
    <row r="3328" spans="7:11">
      <c r="G3328" s="61">
        <v>15.21312476043</v>
      </c>
      <c r="H3328" s="61">
        <v>3.8741112049509998</v>
      </c>
      <c r="J3328" s="61">
        <v>12.57034520795</v>
      </c>
      <c r="K3328" s="61">
        <v>4.1744580479659996</v>
      </c>
    </row>
    <row r="3329" spans="7:11">
      <c r="G3329" s="61">
        <v>15.213128221270001</v>
      </c>
      <c r="H3329" s="61">
        <v>3.847137213266</v>
      </c>
      <c r="J3329" s="61">
        <v>12.57037699616</v>
      </c>
      <c r="K3329" s="61">
        <v>4.1853670681560002</v>
      </c>
    </row>
    <row r="3330" spans="7:11">
      <c r="G3330" s="61">
        <v>15.213352474860001</v>
      </c>
      <c r="H3330" s="61">
        <v>3.8228644176579998</v>
      </c>
      <c r="J3330" s="61">
        <v>12.57046407769</v>
      </c>
      <c r="K3330" s="61">
        <v>4.1698246526649996</v>
      </c>
    </row>
    <row r="3331" spans="7:11">
      <c r="G3331" s="61">
        <v>15.21352973652</v>
      </c>
      <c r="H3331" s="61">
        <v>3.8322925272789998</v>
      </c>
      <c r="J3331" s="61">
        <v>12.57065425265</v>
      </c>
      <c r="K3331" s="61">
        <v>4.1927069628179998</v>
      </c>
    </row>
    <row r="3332" spans="7:11">
      <c r="G3332" s="61">
        <v>15.213605890169999</v>
      </c>
      <c r="H3332" s="61">
        <v>3.8425809222549998</v>
      </c>
      <c r="J3332" s="61">
        <v>12.570892237220001</v>
      </c>
      <c r="K3332" s="61">
        <v>4.1967826272230004</v>
      </c>
    </row>
    <row r="3333" spans="7:11">
      <c r="G3333" s="61">
        <v>15.21361947816</v>
      </c>
      <c r="H3333" s="61">
        <v>3.8266159554220001</v>
      </c>
      <c r="J3333" s="61">
        <v>12.571036976689999</v>
      </c>
      <c r="K3333" s="61">
        <v>4.1637956265730001</v>
      </c>
    </row>
    <row r="3334" spans="7:11">
      <c r="G3334" s="61">
        <v>15.21364928226</v>
      </c>
      <c r="H3334" s="61">
        <v>3.8794427155550002</v>
      </c>
      <c r="J3334" s="61">
        <v>12.57121394794</v>
      </c>
      <c r="K3334" s="61">
        <v>4.2005720464660001</v>
      </c>
    </row>
    <row r="3335" spans="7:11">
      <c r="G3335" s="61">
        <v>15.21406885377</v>
      </c>
      <c r="H3335" s="61">
        <v>3.8394631008890001</v>
      </c>
      <c r="J3335" s="61">
        <v>12.571275415680001</v>
      </c>
      <c r="K3335" s="61">
        <v>4.2398733699040001</v>
      </c>
    </row>
    <row r="3336" spans="7:11">
      <c r="G3336" s="61">
        <v>15.214283376519999</v>
      </c>
      <c r="H3336" s="61">
        <v>3.8825348095819998</v>
      </c>
      <c r="J3336" s="61">
        <v>12.571862198590001</v>
      </c>
      <c r="K3336" s="61">
        <v>4.2066516719309996</v>
      </c>
    </row>
    <row r="3337" spans="7:11">
      <c r="G3337" s="61">
        <v>15.21483092319</v>
      </c>
      <c r="H3337" s="61">
        <v>3.8892798345080002</v>
      </c>
      <c r="J3337" s="61">
        <v>12.57197143104</v>
      </c>
      <c r="K3337" s="61">
        <v>4.1580180918130001</v>
      </c>
    </row>
    <row r="3338" spans="7:11">
      <c r="G3338" s="61">
        <v>15.215575933789999</v>
      </c>
      <c r="H3338" s="61">
        <v>3.891717196444</v>
      </c>
      <c r="J3338" s="61">
        <v>12.57213996009</v>
      </c>
      <c r="K3338" s="61">
        <v>4.2351571045389997</v>
      </c>
    </row>
    <row r="3339" spans="7:11">
      <c r="G3339" s="61">
        <v>15.21632056424</v>
      </c>
      <c r="H3339" s="61">
        <v>3.8958640956739998</v>
      </c>
      <c r="J3339" s="61">
        <v>12.57249903052</v>
      </c>
      <c r="K3339" s="61">
        <v>4.2140087517579996</v>
      </c>
    </row>
    <row r="3340" spans="7:11">
      <c r="G3340" s="61">
        <v>15.216336929560001</v>
      </c>
      <c r="H3340" s="61">
        <v>3.8963613024820001</v>
      </c>
      <c r="J3340" s="61">
        <v>12.572689862740001</v>
      </c>
      <c r="K3340" s="61">
        <v>4.2306926471270003</v>
      </c>
    </row>
    <row r="3341" spans="7:11">
      <c r="G3341" s="61">
        <v>15.216339528180001</v>
      </c>
      <c r="H3341" s="61">
        <v>3.8958641282080002</v>
      </c>
      <c r="J3341" s="61">
        <v>12.572767969099999</v>
      </c>
      <c r="K3341" s="61">
        <v>4.2195721429740001</v>
      </c>
    </row>
    <row r="3342" spans="7:11">
      <c r="G3342" s="61">
        <v>15.21930553</v>
      </c>
      <c r="H3342" s="61">
        <v>3.90378034645</v>
      </c>
      <c r="J3342" s="61">
        <v>12.572875617599999</v>
      </c>
      <c r="K3342" s="61">
        <v>4.2249183634719998</v>
      </c>
    </row>
    <row r="3343" spans="7:11">
      <c r="G3343" s="61">
        <v>15.21973012386</v>
      </c>
      <c r="H3343" s="61">
        <v>4.0467661592450002</v>
      </c>
      <c r="J3343" s="61">
        <v>12.57296559814</v>
      </c>
      <c r="K3343" s="61">
        <v>4.1531399091500001</v>
      </c>
    </row>
    <row r="3344" spans="7:11">
      <c r="G3344" s="61">
        <v>15.219754057659999</v>
      </c>
      <c r="H3344" s="61">
        <v>4.0515378686399997</v>
      </c>
      <c r="J3344" s="61">
        <v>12.5745820972</v>
      </c>
      <c r="K3344" s="61">
        <v>4.146413497528</v>
      </c>
    </row>
    <row r="3345" spans="7:11">
      <c r="G3345" s="61">
        <v>15.219826992530001</v>
      </c>
      <c r="H3345" s="61">
        <v>4.0422597497780002</v>
      </c>
      <c r="J3345" s="61">
        <v>12.57549998412</v>
      </c>
      <c r="K3345" s="61">
        <v>4.0714673375250001</v>
      </c>
    </row>
    <row r="3346" spans="7:11">
      <c r="G3346" s="61">
        <v>15.219842766079999</v>
      </c>
      <c r="H3346" s="61">
        <v>4.0557674541219999</v>
      </c>
      <c r="J3346" s="61">
        <v>12.57556247066</v>
      </c>
      <c r="K3346" s="61">
        <v>4.0776268331020002</v>
      </c>
    </row>
    <row r="3347" spans="7:11">
      <c r="G3347" s="61">
        <v>15.21990704109</v>
      </c>
      <c r="H3347" s="61">
        <v>4.0288919330009998</v>
      </c>
      <c r="J3347" s="61">
        <v>12.57580966459</v>
      </c>
      <c r="K3347" s="61">
        <v>4.0853532696889996</v>
      </c>
    </row>
    <row r="3348" spans="7:11">
      <c r="G3348" s="61">
        <v>15.2199447514</v>
      </c>
      <c r="H3348" s="61">
        <v>4.0251798365729998</v>
      </c>
      <c r="J3348" s="61">
        <v>12.575816218849999</v>
      </c>
      <c r="K3348" s="61">
        <v>4.0648287140720001</v>
      </c>
    </row>
    <row r="3349" spans="7:11">
      <c r="G3349" s="61">
        <v>15.219980445439999</v>
      </c>
      <c r="H3349" s="61">
        <v>4.0334231046750002</v>
      </c>
      <c r="J3349" s="61">
        <v>12.57599345108</v>
      </c>
      <c r="K3349" s="61">
        <v>4.0894288411130004</v>
      </c>
    </row>
    <row r="3350" spans="7:11">
      <c r="G3350" s="61">
        <v>15.220029761739999</v>
      </c>
      <c r="H3350" s="61">
        <v>4.0291470403489997</v>
      </c>
      <c r="J3350" s="61">
        <v>12.57617242397</v>
      </c>
      <c r="K3350" s="61">
        <v>4.139442083514</v>
      </c>
    </row>
    <row r="3351" spans="7:11">
      <c r="G3351" s="61">
        <v>15.220086555230001</v>
      </c>
      <c r="H3351" s="61">
        <v>4.0622114320599998</v>
      </c>
      <c r="J3351" s="61">
        <v>12.576255037499999</v>
      </c>
      <c r="K3351" s="61">
        <v>4.0932181572089998</v>
      </c>
    </row>
    <row r="3352" spans="7:11">
      <c r="G3352" s="61">
        <v>15.220272717469999</v>
      </c>
      <c r="H3352" s="61">
        <v>4.0198632247479997</v>
      </c>
      <c r="J3352" s="61">
        <v>12.576311212509999</v>
      </c>
      <c r="K3352" s="61">
        <v>4.0604478793269996</v>
      </c>
    </row>
    <row r="3353" spans="7:11">
      <c r="G3353" s="61">
        <v>15.22035595393</v>
      </c>
      <c r="H3353" s="61">
        <v>4.0365739093500004</v>
      </c>
      <c r="J3353" s="61">
        <v>12.5769404653</v>
      </c>
      <c r="K3353" s="61">
        <v>4.100838664216</v>
      </c>
    </row>
    <row r="3354" spans="7:11">
      <c r="G3354" s="61">
        <v>15.22059282677</v>
      </c>
      <c r="H3354" s="61">
        <v>4.067150512554</v>
      </c>
      <c r="J3354" s="61">
        <v>12.57700625953</v>
      </c>
      <c r="K3354" s="61">
        <v>4.0562035430390004</v>
      </c>
    </row>
    <row r="3355" spans="7:11">
      <c r="G3355" s="61">
        <v>15.220912699119999</v>
      </c>
      <c r="H3355" s="61">
        <v>4.0158808433360003</v>
      </c>
      <c r="J3355" s="61">
        <v>12.577098755030001</v>
      </c>
      <c r="K3355" s="61">
        <v>4.134348285403</v>
      </c>
    </row>
    <row r="3356" spans="7:11">
      <c r="G3356" s="61">
        <v>15.221280276310001</v>
      </c>
      <c r="H3356" s="61">
        <v>3.9064080092140001</v>
      </c>
      <c r="J3356" s="61">
        <v>12.57745578554</v>
      </c>
      <c r="K3356" s="61">
        <v>4.1069213167149998</v>
      </c>
    </row>
    <row r="3357" spans="7:11">
      <c r="G3357" s="61">
        <v>15.22267558177</v>
      </c>
      <c r="H3357" s="61">
        <v>4.0724616514690002</v>
      </c>
      <c r="J3357" s="61">
        <v>12.577670371669999</v>
      </c>
      <c r="K3357" s="61">
        <v>4.0526990927630004</v>
      </c>
    </row>
    <row r="3358" spans="7:11">
      <c r="G3358" s="61">
        <v>15.22273696475</v>
      </c>
      <c r="H3358" s="61">
        <v>4.0752470267450001</v>
      </c>
      <c r="J3358" s="61">
        <v>12.577716263639999</v>
      </c>
      <c r="K3358" s="61">
        <v>4.1288091478369999</v>
      </c>
    </row>
    <row r="3359" spans="7:11">
      <c r="G3359" s="61">
        <v>15.222935335280001</v>
      </c>
      <c r="H3359" s="61">
        <v>4.0107672846</v>
      </c>
      <c r="J3359" s="61">
        <v>12.57774602552</v>
      </c>
      <c r="K3359" s="61">
        <v>4.111831552081</v>
      </c>
    </row>
    <row r="3360" spans="7:11">
      <c r="G3360" s="61">
        <v>15.22364483808</v>
      </c>
      <c r="H3360" s="61">
        <v>3.9082139784860002</v>
      </c>
      <c r="J3360" s="61">
        <v>12.577910892809999</v>
      </c>
      <c r="K3360" s="61">
        <v>4.1165814122000004</v>
      </c>
    </row>
    <row r="3361" spans="7:11">
      <c r="G3361" s="61">
        <v>15.22422890284</v>
      </c>
      <c r="H3361" s="61">
        <v>4.0789275291370002</v>
      </c>
      <c r="J3361" s="61">
        <v>12.577989341569999</v>
      </c>
      <c r="K3361" s="61">
        <v>4.121540989104</v>
      </c>
    </row>
    <row r="3362" spans="7:11">
      <c r="G3362" s="61">
        <v>15.224531687860001</v>
      </c>
      <c r="H3362" s="61">
        <v>4.1995529917149996</v>
      </c>
      <c r="J3362" s="61">
        <v>12.579028763089999</v>
      </c>
      <c r="K3362" s="61">
        <v>4.0465838706930004</v>
      </c>
    </row>
    <row r="3363" spans="7:11">
      <c r="G3363" s="61">
        <v>15.224600663089999</v>
      </c>
      <c r="H3363" s="61">
        <v>4.1962031590290003</v>
      </c>
      <c r="J3363" s="61">
        <v>12.580077484789999</v>
      </c>
      <c r="K3363" s="61">
        <v>4.0421013430380004</v>
      </c>
    </row>
    <row r="3364" spans="7:11">
      <c r="G3364" s="61">
        <v>15.224604260870001</v>
      </c>
      <c r="H3364" s="61">
        <v>3.9088981234190001</v>
      </c>
      <c r="J3364" s="61">
        <v>12.58047268196</v>
      </c>
      <c r="K3364" s="61">
        <v>3.9770255538189998</v>
      </c>
    </row>
    <row r="3365" spans="7:11">
      <c r="G3365" s="61">
        <v>15.224609502230001</v>
      </c>
      <c r="H3365" s="61">
        <v>4.2064229584530004</v>
      </c>
      <c r="J3365" s="61">
        <v>12.580484738779999</v>
      </c>
      <c r="K3365" s="61">
        <v>3.973049184223</v>
      </c>
    </row>
    <row r="3366" spans="7:11">
      <c r="G3366" s="61">
        <v>15.22462866007</v>
      </c>
      <c r="H3366" s="61">
        <v>4.2049615222370003</v>
      </c>
      <c r="J3366" s="61">
        <v>12.58055648931</v>
      </c>
      <c r="K3366" s="61">
        <v>3.9686863235360001</v>
      </c>
    </row>
    <row r="3367" spans="7:11">
      <c r="G3367" s="61">
        <v>15.224868358289999</v>
      </c>
      <c r="H3367" s="61">
        <v>4.2127072852290004</v>
      </c>
      <c r="J3367" s="61">
        <v>12.5805672973</v>
      </c>
      <c r="K3367" s="61">
        <v>3.9810021064160002</v>
      </c>
    </row>
    <row r="3368" spans="7:11">
      <c r="G3368" s="61">
        <v>15.22500510281</v>
      </c>
      <c r="H3368" s="61">
        <v>4.214461221454</v>
      </c>
      <c r="J3368" s="61">
        <v>12.58063804877</v>
      </c>
      <c r="K3368" s="61">
        <v>3.9637270211360001</v>
      </c>
    </row>
    <row r="3369" spans="7:11">
      <c r="G3369" s="61">
        <v>15.225074898700001</v>
      </c>
      <c r="H3369" s="61">
        <v>4.1918860162650002</v>
      </c>
      <c r="J3369" s="61">
        <v>12.580843296159999</v>
      </c>
      <c r="K3369" s="61">
        <v>3.9856251336090001</v>
      </c>
    </row>
    <row r="3370" spans="7:11">
      <c r="G3370" s="61">
        <v>15.2250759812</v>
      </c>
      <c r="H3370" s="61">
        <v>4.0799262819850002</v>
      </c>
      <c r="J3370" s="61">
        <v>12.58099533571</v>
      </c>
      <c r="K3370" s="61">
        <v>3.9574750616099998</v>
      </c>
    </row>
    <row r="3371" spans="7:11">
      <c r="G3371" s="61">
        <v>15.225145405599999</v>
      </c>
      <c r="H3371" s="61">
        <v>4.2540505031590001</v>
      </c>
      <c r="J3371" s="61">
        <v>12.58111437813</v>
      </c>
      <c r="K3371" s="61">
        <v>4.0373064332080002</v>
      </c>
    </row>
    <row r="3372" spans="7:11">
      <c r="G3372" s="61">
        <v>15.22527512916</v>
      </c>
      <c r="H3372" s="61">
        <v>4.2183011001270003</v>
      </c>
      <c r="J3372" s="61">
        <v>12.58145814992</v>
      </c>
      <c r="K3372" s="61">
        <v>3.9532768477090001</v>
      </c>
    </row>
    <row r="3373" spans="7:11">
      <c r="G3373" s="61">
        <v>15.225303102370001</v>
      </c>
      <c r="H3373" s="61">
        <v>4.1889797114079999</v>
      </c>
      <c r="J3373" s="61">
        <v>12.581506652150001</v>
      </c>
      <c r="K3373" s="61">
        <v>3.9926034164369999</v>
      </c>
    </row>
    <row r="3374" spans="7:11">
      <c r="G3374" s="61">
        <v>15.2259187349</v>
      </c>
      <c r="H3374" s="61">
        <v>4.2259109450689998</v>
      </c>
      <c r="J3374" s="61">
        <v>12.58205414977</v>
      </c>
      <c r="K3374" s="61">
        <v>4.0324510531450004</v>
      </c>
    </row>
    <row r="3375" spans="7:11">
      <c r="G3375" s="61">
        <v>15.225951075559999</v>
      </c>
      <c r="H3375" s="61">
        <v>4.2530449767169998</v>
      </c>
      <c r="J3375" s="61">
        <v>12.582162449949999</v>
      </c>
      <c r="K3375" s="61">
        <v>3.999224412002</v>
      </c>
    </row>
    <row r="3376" spans="7:11">
      <c r="G3376" s="61">
        <v>15.22596827165</v>
      </c>
      <c r="H3376" s="61">
        <v>4.082571066051</v>
      </c>
      <c r="J3376" s="61">
        <v>12.58220746916</v>
      </c>
      <c r="K3376" s="61">
        <v>3.9490678912630002</v>
      </c>
    </row>
    <row r="3377" spans="7:11">
      <c r="G3377" s="61">
        <v>15.22609409665</v>
      </c>
      <c r="H3377" s="61">
        <v>4.1845800143769996</v>
      </c>
      <c r="J3377" s="61">
        <v>12.58253680108</v>
      </c>
      <c r="K3377" s="61">
        <v>4.0033337839499996</v>
      </c>
    </row>
    <row r="3378" spans="7:11">
      <c r="G3378" s="61">
        <v>15.226328053890001</v>
      </c>
      <c r="H3378" s="61">
        <v>4.2467402045740004</v>
      </c>
      <c r="J3378" s="61">
        <v>12.582567318120001</v>
      </c>
      <c r="K3378" s="61">
        <v>4.0284004330109999</v>
      </c>
    </row>
    <row r="3379" spans="7:11">
      <c r="G3379" s="61">
        <v>15.226438808859999</v>
      </c>
      <c r="H3379" s="61">
        <v>4.2344626440750002</v>
      </c>
      <c r="J3379" s="61">
        <v>12.58285042312</v>
      </c>
      <c r="K3379" s="61">
        <v>4.0076629953860001</v>
      </c>
    </row>
    <row r="3380" spans="7:11">
      <c r="G3380" s="61">
        <v>15.226503685819999</v>
      </c>
      <c r="H3380" s="61">
        <v>4.2413678603790004</v>
      </c>
      <c r="J3380" s="61">
        <v>12.58303023627</v>
      </c>
      <c r="K3380" s="61">
        <v>4.0137272038700003</v>
      </c>
    </row>
    <row r="3381" spans="7:11">
      <c r="G3381" s="61">
        <v>15.22662793265</v>
      </c>
      <c r="H3381" s="61">
        <v>4.242692348416</v>
      </c>
      <c r="J3381" s="61">
        <v>12.58307149819</v>
      </c>
      <c r="K3381" s="61">
        <v>4.021164178826</v>
      </c>
    </row>
    <row r="3382" spans="7:11">
      <c r="G3382" s="61">
        <v>15.226702819590001</v>
      </c>
      <c r="H3382" s="61">
        <v>4.2314168203179996</v>
      </c>
      <c r="J3382" s="61">
        <v>12.583537372129999</v>
      </c>
      <c r="K3382" s="61">
        <v>3.9433132431520002</v>
      </c>
    </row>
    <row r="3383" spans="7:11">
      <c r="G3383" s="61">
        <v>15.22673575196</v>
      </c>
      <c r="H3383" s="61">
        <v>4.2420475405770004</v>
      </c>
      <c r="J3383" s="61">
        <v>12.584382066370001</v>
      </c>
      <c r="K3383" s="61">
        <v>3.939826221313</v>
      </c>
    </row>
    <row r="3384" spans="7:11">
      <c r="G3384" s="61">
        <v>15.22679772479</v>
      </c>
      <c r="H3384" s="61">
        <v>4.2327958614590004</v>
      </c>
      <c r="J3384" s="61">
        <v>12.58528265072</v>
      </c>
      <c r="K3384" s="61">
        <v>3.9363689791319998</v>
      </c>
    </row>
    <row r="3385" spans="7:11">
      <c r="G3385" s="61">
        <v>15.22685405677</v>
      </c>
      <c r="H3385" s="61">
        <v>4.2381561133429999</v>
      </c>
      <c r="J3385" s="61">
        <v>12.58579282494</v>
      </c>
      <c r="K3385" s="61">
        <v>3.8607363106950001</v>
      </c>
    </row>
    <row r="3386" spans="7:11">
      <c r="G3386" s="61">
        <v>15.227083784</v>
      </c>
      <c r="H3386" s="61">
        <v>4.1797036636079996</v>
      </c>
      <c r="J3386" s="61">
        <v>12.58585531148</v>
      </c>
      <c r="K3386" s="61">
        <v>3.8668958062719998</v>
      </c>
    </row>
    <row r="3387" spans="7:11">
      <c r="G3387" s="61">
        <v>15.227223076970001</v>
      </c>
      <c r="H3387" s="61">
        <v>4.0846789837079998</v>
      </c>
      <c r="J3387" s="61">
        <v>12.58610250541</v>
      </c>
      <c r="K3387" s="61">
        <v>3.874622242859</v>
      </c>
    </row>
    <row r="3388" spans="7:11">
      <c r="G3388" s="61">
        <v>15.2273238607</v>
      </c>
      <c r="H3388" s="61">
        <v>4.0031152862040003</v>
      </c>
      <c r="J3388" s="61">
        <v>12.586109059669999</v>
      </c>
      <c r="K3388" s="61">
        <v>3.8540976872420001</v>
      </c>
    </row>
    <row r="3389" spans="7:11">
      <c r="G3389" s="61">
        <v>15.228256270219999</v>
      </c>
      <c r="H3389" s="61">
        <v>4.1740163730260003</v>
      </c>
      <c r="J3389" s="61">
        <v>12.58626723565</v>
      </c>
      <c r="K3389" s="61">
        <v>3.932327322036</v>
      </c>
    </row>
    <row r="3390" spans="7:11">
      <c r="G3390" s="61">
        <v>15.22870105136</v>
      </c>
      <c r="H3390" s="61">
        <v>3.9099533569660001</v>
      </c>
      <c r="J3390" s="61">
        <v>12.58628629191</v>
      </c>
      <c r="K3390" s="61">
        <v>3.878697814283</v>
      </c>
    </row>
    <row r="3391" spans="7:11">
      <c r="G3391" s="61">
        <v>15.229414185910001</v>
      </c>
      <c r="H3391" s="61">
        <v>4.0890205882409996</v>
      </c>
      <c r="J3391" s="61">
        <v>12.58654787833</v>
      </c>
      <c r="K3391" s="61">
        <v>3.8824871303789998</v>
      </c>
    </row>
    <row r="3392" spans="7:11">
      <c r="G3392" s="61">
        <v>15.229423611830001</v>
      </c>
      <c r="H3392" s="61">
        <v>4.1683726241940002</v>
      </c>
      <c r="J3392" s="61">
        <v>12.58657187389</v>
      </c>
      <c r="K3392" s="61">
        <v>3.8498994733409999</v>
      </c>
    </row>
    <row r="3393" spans="7:11">
      <c r="G3393" s="61">
        <v>15.23049142128</v>
      </c>
      <c r="H3393" s="61">
        <v>4.164005308558</v>
      </c>
      <c r="J3393" s="61">
        <v>12.58700513522</v>
      </c>
      <c r="K3393" s="61">
        <v>3.9288354091970001</v>
      </c>
    </row>
    <row r="3394" spans="7:11">
      <c r="G3394" s="61">
        <v>15.23081189587</v>
      </c>
      <c r="H3394" s="61">
        <v>4.1623697686780003</v>
      </c>
      <c r="J3394" s="61">
        <v>12.58723330612</v>
      </c>
      <c r="K3394" s="61">
        <v>3.890107637386</v>
      </c>
    </row>
    <row r="3395" spans="7:11">
      <c r="G3395" s="61">
        <v>15.23158024562</v>
      </c>
      <c r="H3395" s="61">
        <v>4.0930730185120003</v>
      </c>
      <c r="J3395" s="61">
        <v>12.58732119313</v>
      </c>
      <c r="K3395" s="61">
        <v>3.845690516895</v>
      </c>
    </row>
    <row r="3396" spans="7:11">
      <c r="G3396" s="61">
        <v>15.23166859184</v>
      </c>
      <c r="H3396" s="61">
        <v>4.1588823803119999</v>
      </c>
      <c r="J3396" s="61">
        <v>12.587548641690001</v>
      </c>
      <c r="K3396" s="61">
        <v>3.925269849687</v>
      </c>
    </row>
    <row r="3397" spans="7:11">
      <c r="G3397" s="61">
        <v>15.232386335679999</v>
      </c>
      <c r="H3397" s="61">
        <v>4.1545946479550002</v>
      </c>
      <c r="J3397" s="61">
        <v>12.587748626370001</v>
      </c>
      <c r="K3397" s="61">
        <v>3.8961902898849998</v>
      </c>
    </row>
    <row r="3398" spans="7:11">
      <c r="G3398" s="61">
        <v>15.23244425831</v>
      </c>
      <c r="H3398" s="61">
        <v>4.1536768731990001</v>
      </c>
      <c r="J3398" s="61">
        <v>12.58797925404</v>
      </c>
      <c r="K3398" s="61">
        <v>3.9209624924290001</v>
      </c>
    </row>
    <row r="3399" spans="7:11">
      <c r="G3399" s="61">
        <v>15.23320270052</v>
      </c>
      <c r="H3399" s="61">
        <v>4.0965794770570003</v>
      </c>
      <c r="J3399" s="61">
        <v>12.588038866350001</v>
      </c>
      <c r="K3399" s="61">
        <v>3.901100525251</v>
      </c>
    </row>
    <row r="3400" spans="7:11">
      <c r="G3400" s="61">
        <v>15.233207517149999</v>
      </c>
      <c r="H3400" s="61">
        <v>3.911138753675</v>
      </c>
      <c r="J3400" s="61">
        <v>12.58821009127</v>
      </c>
      <c r="K3400" s="61">
        <v>3.9054638027770001</v>
      </c>
    </row>
    <row r="3401" spans="7:11">
      <c r="G3401" s="61">
        <v>15.233297617390001</v>
      </c>
      <c r="H3401" s="61">
        <v>4.1487648409600002</v>
      </c>
      <c r="J3401" s="61">
        <v>12.588270125579999</v>
      </c>
      <c r="K3401" s="61">
        <v>3.9147863318690002</v>
      </c>
    </row>
    <row r="3402" spans="7:11">
      <c r="G3402" s="61">
        <v>15.23366646179</v>
      </c>
      <c r="H3402" s="61">
        <v>3.91134437423</v>
      </c>
      <c r="J3402" s="61">
        <v>12.58829834897</v>
      </c>
      <c r="K3402" s="61">
        <v>3.9098269379669999</v>
      </c>
    </row>
    <row r="3403" spans="7:11">
      <c r="G3403" s="61">
        <v>15.2338754787</v>
      </c>
      <c r="H3403" s="61">
        <v>4.1447666809379999</v>
      </c>
      <c r="J3403" s="61">
        <v>12.5886510961</v>
      </c>
      <c r="K3403" s="61">
        <v>3.839935868784</v>
      </c>
    </row>
    <row r="3404" spans="7:11">
      <c r="G3404" s="61">
        <v>15.23447192089</v>
      </c>
      <c r="H3404" s="61">
        <v>4.1407336700390003</v>
      </c>
      <c r="J3404" s="61">
        <v>12.589495790340001</v>
      </c>
      <c r="K3404" s="61">
        <v>3.8364488469450002</v>
      </c>
    </row>
    <row r="3405" spans="7:11">
      <c r="G3405" s="61">
        <v>15.23504653142</v>
      </c>
      <c r="H3405" s="61">
        <v>4.1006856721779998</v>
      </c>
      <c r="J3405" s="61">
        <v>12.59039637469</v>
      </c>
      <c r="K3405" s="61">
        <v>3.832991604764</v>
      </c>
    </row>
    <row r="3406" spans="7:11">
      <c r="G3406" s="61">
        <v>15.23510240611</v>
      </c>
      <c r="H3406" s="61">
        <v>4.1363889859249996</v>
      </c>
      <c r="J3406" s="61">
        <v>12.59104111295</v>
      </c>
      <c r="K3406" s="61">
        <v>3.7585591132360001</v>
      </c>
    </row>
    <row r="3407" spans="7:11">
      <c r="G3407" s="61">
        <v>15.235594204970001</v>
      </c>
      <c r="H3407" s="61">
        <v>4.1327955282059996</v>
      </c>
      <c r="J3407" s="61">
        <v>12.59112025023</v>
      </c>
      <c r="K3407" s="61">
        <v>3.7511053246769999</v>
      </c>
    </row>
    <row r="3408" spans="7:11">
      <c r="G3408" s="61">
        <v>15.235647313779999</v>
      </c>
      <c r="H3408" s="61">
        <v>3.990558385096</v>
      </c>
      <c r="J3408" s="61">
        <v>12.591282700040001</v>
      </c>
      <c r="K3408" s="61">
        <v>3.767010863246</v>
      </c>
    </row>
    <row r="3409" spans="7:11">
      <c r="G3409" s="61">
        <v>15.235647313779999</v>
      </c>
      <c r="H3409" s="61">
        <v>3.990558385096</v>
      </c>
      <c r="J3409" s="61">
        <v>12.59138095962</v>
      </c>
      <c r="K3409" s="61">
        <v>3.8289499476689999</v>
      </c>
    </row>
    <row r="3410" spans="7:11">
      <c r="G3410" s="61">
        <v>15.23594744789</v>
      </c>
      <c r="H3410" s="61">
        <v>4.1292233340509998</v>
      </c>
      <c r="J3410" s="61">
        <v>12.591458642479999</v>
      </c>
      <c r="K3410" s="61">
        <v>3.7464885344110002</v>
      </c>
    </row>
    <row r="3411" spans="7:11">
      <c r="G3411" s="61">
        <v>15.236051693889999</v>
      </c>
      <c r="H3411" s="61">
        <v>4.104324768803</v>
      </c>
      <c r="J3411" s="61">
        <v>12.59146540877</v>
      </c>
      <c r="K3411" s="61">
        <v>3.7713441618210002</v>
      </c>
    </row>
    <row r="3412" spans="7:11">
      <c r="G3412" s="61">
        <v>15.23642150869</v>
      </c>
      <c r="H3412" s="61">
        <v>4.1225806626789998</v>
      </c>
      <c r="J3412" s="61">
        <v>12.591726995189999</v>
      </c>
      <c r="K3412" s="61">
        <v>3.775133477917</v>
      </c>
    </row>
    <row r="3413" spans="7:11">
      <c r="G3413" s="61">
        <v>15.23658317634</v>
      </c>
      <c r="H3413" s="61">
        <v>4.1180302342850004</v>
      </c>
      <c r="J3413" s="61">
        <v>12.59211885919</v>
      </c>
      <c r="K3413" s="61">
        <v>3.8254580348289999</v>
      </c>
    </row>
    <row r="3414" spans="7:11">
      <c r="G3414" s="61">
        <v>15.2366069637</v>
      </c>
      <c r="H3414" s="61">
        <v>4.1109067588319999</v>
      </c>
      <c r="J3414" s="61">
        <v>12.592257814670001</v>
      </c>
      <c r="K3414" s="61">
        <v>3.7413991305700001</v>
      </c>
    </row>
    <row r="3415" spans="7:11">
      <c r="G3415" s="61">
        <v>15.23771454201</v>
      </c>
      <c r="H3415" s="61">
        <v>3.9138281729069999</v>
      </c>
      <c r="J3415" s="61">
        <v>12.592412422980001</v>
      </c>
      <c r="K3415" s="61">
        <v>3.7827539849240002</v>
      </c>
    </row>
    <row r="3416" spans="7:11">
      <c r="G3416" s="61">
        <v>15.239724594029999</v>
      </c>
      <c r="H3416" s="61">
        <v>3.984420818292</v>
      </c>
      <c r="J3416" s="61">
        <v>12.59266236565</v>
      </c>
      <c r="K3416" s="61">
        <v>3.8218924753189998</v>
      </c>
    </row>
    <row r="3417" spans="7:11">
      <c r="G3417" s="61">
        <v>15.240672634739999</v>
      </c>
      <c r="H3417" s="61">
        <v>3.916604010445</v>
      </c>
      <c r="J3417" s="61">
        <v>12.592927743220001</v>
      </c>
      <c r="K3417" s="61">
        <v>3.788836637423</v>
      </c>
    </row>
    <row r="3418" spans="7:11">
      <c r="G3418" s="61">
        <v>15.24125899437</v>
      </c>
      <c r="H3418" s="61">
        <v>3.9811683393580002</v>
      </c>
      <c r="J3418" s="61">
        <v>12.59309297801</v>
      </c>
      <c r="K3418" s="61">
        <v>3.817585118062</v>
      </c>
    </row>
    <row r="3419" spans="7:11">
      <c r="G3419" s="61">
        <v>15.243246210700001</v>
      </c>
      <c r="H3419" s="61">
        <v>3.9768068324470001</v>
      </c>
      <c r="J3419" s="61">
        <v>12.593145502560001</v>
      </c>
      <c r="K3419" s="61">
        <v>3.7370003333590001</v>
      </c>
    </row>
    <row r="3420" spans="7:11">
      <c r="G3420" s="61">
        <v>15.24406094189</v>
      </c>
      <c r="H3420" s="61">
        <v>3.972150441773</v>
      </c>
      <c r="J3420" s="61">
        <v>12.59321798321</v>
      </c>
      <c r="K3420" s="61">
        <v>3.7937468727889998</v>
      </c>
    </row>
    <row r="3421" spans="7:11">
      <c r="G3421" s="61">
        <v>15.244071609100001</v>
      </c>
      <c r="H3421" s="61">
        <v>3.9721504600730002</v>
      </c>
      <c r="J3421" s="61">
        <v>12.593383849549999</v>
      </c>
      <c r="K3421" s="61">
        <v>3.811408957502</v>
      </c>
    </row>
    <row r="3422" spans="7:11">
      <c r="G3422" s="61">
        <v>15.244443100030001</v>
      </c>
      <c r="H3422" s="61">
        <v>3.9215649731590001</v>
      </c>
      <c r="J3422" s="61">
        <v>12.593389208130001</v>
      </c>
      <c r="K3422" s="61">
        <v>3.7981101503149999</v>
      </c>
    </row>
    <row r="3423" spans="7:11">
      <c r="G3423" s="61">
        <v>15.24461846382</v>
      </c>
      <c r="H3423" s="61">
        <v>3.9671337232380002</v>
      </c>
      <c r="J3423" s="61">
        <v>12.593465409009999</v>
      </c>
      <c r="K3423" s="61">
        <v>3.8064496551009999</v>
      </c>
    </row>
    <row r="3424" spans="7:11">
      <c r="G3424" s="61">
        <v>15.24487215778</v>
      </c>
      <c r="H3424" s="61">
        <v>3.9646805892180002</v>
      </c>
      <c r="J3424" s="61">
        <v>12.593483823470001</v>
      </c>
      <c r="K3424" s="61">
        <v>3.8020867029129999</v>
      </c>
    </row>
    <row r="3425" spans="7:11">
      <c r="G3425" s="61">
        <v>15.24550643177</v>
      </c>
      <c r="H3425" s="61">
        <v>3.9583851716140002</v>
      </c>
      <c r="J3425" s="61">
        <v>12.594335793560001</v>
      </c>
      <c r="K3425" s="61">
        <v>3.7315681001729999</v>
      </c>
    </row>
    <row r="3426" spans="7:11">
      <c r="G3426" s="61">
        <v>15.245853970120001</v>
      </c>
      <c r="H3426" s="61">
        <v>3.925564378397</v>
      </c>
      <c r="J3426" s="61">
        <v>12.595443157869999</v>
      </c>
      <c r="K3426" s="61">
        <v>3.7269396866090001</v>
      </c>
    </row>
    <row r="3427" spans="7:11">
      <c r="G3427" s="61">
        <v>15.24590740432</v>
      </c>
      <c r="H3427" s="61">
        <v>3.9547334969089998</v>
      </c>
      <c r="J3427" s="61">
        <v>12.59629897374</v>
      </c>
      <c r="K3427" s="61">
        <v>3.650545123463</v>
      </c>
    </row>
    <row r="3428" spans="7:11">
      <c r="G3428" s="61">
        <v>15.246439817920001</v>
      </c>
      <c r="H3428" s="61">
        <v>3.9312647071239999</v>
      </c>
      <c r="J3428" s="61">
        <v>12.596391816780001</v>
      </c>
      <c r="K3428" s="61">
        <v>3.6577547494360001</v>
      </c>
    </row>
    <row r="3429" spans="7:11">
      <c r="G3429" s="61">
        <v>15.24645313527</v>
      </c>
      <c r="H3429" s="61">
        <v>3.949165735891</v>
      </c>
      <c r="J3429" s="61">
        <v>12.596573611969999</v>
      </c>
      <c r="K3429" s="61">
        <v>3.7219422498160002</v>
      </c>
    </row>
    <row r="3430" spans="7:11">
      <c r="G3430" s="61">
        <v>15.24666385544</v>
      </c>
      <c r="H3430" s="61">
        <v>3.9375730924169998</v>
      </c>
      <c r="J3430" s="61">
        <v>12.59664261833</v>
      </c>
      <c r="K3430" s="61">
        <v>3.6638116438349999</v>
      </c>
    </row>
    <row r="3431" spans="7:11">
      <c r="G3431" s="61">
        <v>15.246697168660001</v>
      </c>
      <c r="H3431" s="61">
        <v>3.943763666253</v>
      </c>
      <c r="J3431" s="61">
        <v>12.59682111945</v>
      </c>
      <c r="K3431" s="61">
        <v>3.6433917801839999</v>
      </c>
    </row>
    <row r="3432" spans="7:11">
      <c r="G3432" s="61">
        <v>15.25042064784</v>
      </c>
      <c r="H3432" s="61">
        <v>3.8175005969620002</v>
      </c>
      <c r="J3432" s="61">
        <v>12.596906112039999</v>
      </c>
      <c r="K3432" s="61">
        <v>3.6677798254549998</v>
      </c>
    </row>
    <row r="3433" spans="7:11">
      <c r="G3433" s="61">
        <v>15.251109723780001</v>
      </c>
      <c r="H3433" s="61">
        <v>3.8134203556649999</v>
      </c>
      <c r="J3433" s="61">
        <v>12.59730991684</v>
      </c>
      <c r="K3433" s="61">
        <v>3.7182336719500002</v>
      </c>
    </row>
    <row r="3434" spans="7:11">
      <c r="G3434" s="61">
        <v>15.25213759294</v>
      </c>
      <c r="H3434" s="61">
        <v>3.806988980911</v>
      </c>
      <c r="J3434" s="61">
        <v>12.597531225199999</v>
      </c>
      <c r="K3434" s="61">
        <v>3.638935738282</v>
      </c>
    </row>
    <row r="3435" spans="7:11">
      <c r="G3435" s="61">
        <v>15.252876885899999</v>
      </c>
      <c r="H3435" s="61">
        <v>3.8024751163119999</v>
      </c>
      <c r="J3435" s="61">
        <v>12.59759153984</v>
      </c>
      <c r="K3435" s="61">
        <v>3.6754003324619999</v>
      </c>
    </row>
    <row r="3436" spans="7:11">
      <c r="G3436" s="61">
        <v>15.253714753260001</v>
      </c>
      <c r="H3436" s="61">
        <v>3.7967668651180002</v>
      </c>
      <c r="J3436" s="61">
        <v>12.597841482510001</v>
      </c>
      <c r="K3436" s="61">
        <v>3.714538822857</v>
      </c>
    </row>
    <row r="3437" spans="7:11">
      <c r="G3437" s="61">
        <v>15.254173235570001</v>
      </c>
      <c r="H3437" s="61">
        <v>3.7936842603800001</v>
      </c>
      <c r="J3437" s="61">
        <v>12.59810686008</v>
      </c>
      <c r="K3437" s="61">
        <v>3.6814829849609998</v>
      </c>
    </row>
    <row r="3438" spans="7:11">
      <c r="G3438" s="61">
        <v>15.254317465670001</v>
      </c>
      <c r="H3438" s="61">
        <v>3.7362337681420001</v>
      </c>
      <c r="J3438" s="61">
        <v>12.59827209487</v>
      </c>
      <c r="K3438" s="61">
        <v>3.7102314655990001</v>
      </c>
    </row>
    <row r="3439" spans="7:11">
      <c r="G3439" s="61">
        <v>15.25432819137</v>
      </c>
      <c r="H3439" s="61">
        <v>3.7915228709069999</v>
      </c>
      <c r="J3439" s="61">
        <v>12.59839710006</v>
      </c>
      <c r="K3439" s="61">
        <v>3.686393220327</v>
      </c>
    </row>
    <row r="3440" spans="7:11">
      <c r="G3440" s="61">
        <v>15.254655507860001</v>
      </c>
      <c r="H3440" s="61">
        <v>3.789999067643</v>
      </c>
      <c r="J3440" s="61">
        <v>12.598562966399999</v>
      </c>
      <c r="K3440" s="61">
        <v>3.7040553050390002</v>
      </c>
    </row>
    <row r="3441" spans="7:11">
      <c r="G3441" s="61">
        <v>15.25473458469</v>
      </c>
      <c r="H3441" s="61">
        <v>3.7400215430610002</v>
      </c>
      <c r="J3441" s="61">
        <v>12.59856832499</v>
      </c>
      <c r="K3441" s="61">
        <v>3.6907564978530001</v>
      </c>
    </row>
    <row r="3442" spans="7:11">
      <c r="G3442" s="61">
        <v>15.255178001299999</v>
      </c>
      <c r="H3442" s="61">
        <v>3.7438031252970001</v>
      </c>
      <c r="J3442" s="61">
        <v>12.59864452587</v>
      </c>
      <c r="K3442" s="61">
        <v>3.6990960026390001</v>
      </c>
    </row>
    <row r="3443" spans="7:11">
      <c r="G3443" s="61">
        <v>15.2551793411</v>
      </c>
      <c r="H3443" s="61">
        <v>3.7854961579920001</v>
      </c>
      <c r="J3443" s="61">
        <v>12.59866294033</v>
      </c>
      <c r="K3443" s="61">
        <v>3.6947330504510001</v>
      </c>
    </row>
    <row r="3444" spans="7:11">
      <c r="G3444" s="61">
        <v>15.255308926150001</v>
      </c>
      <c r="H3444" s="61">
        <v>3.7821458994410002</v>
      </c>
      <c r="J3444" s="61">
        <v>12.59880219335</v>
      </c>
      <c r="K3444" s="61">
        <v>3.6331809890639999</v>
      </c>
    </row>
    <row r="3445" spans="7:11">
      <c r="G3445" s="61">
        <v>15.25533661397</v>
      </c>
      <c r="H3445" s="61">
        <v>3.7469338613019998</v>
      </c>
      <c r="J3445" s="61">
        <v>12.59992075235</v>
      </c>
      <c r="K3445" s="61">
        <v>3.6284982687379999</v>
      </c>
    </row>
    <row r="3446" spans="7:11">
      <c r="G3446" s="61">
        <v>15.255572835640001</v>
      </c>
      <c r="H3446" s="61">
        <v>3.7480012290269999</v>
      </c>
      <c r="J3446" s="61">
        <v>12.6011767248</v>
      </c>
      <c r="K3446" s="61">
        <v>3.6232352060880002</v>
      </c>
    </row>
    <row r="3447" spans="7:11">
      <c r="G3447" s="61">
        <v>15.2557057835</v>
      </c>
      <c r="H3447" s="61">
        <v>3.7773977930160001</v>
      </c>
      <c r="J3447" s="61">
        <v>12.6014776979</v>
      </c>
      <c r="K3447" s="61">
        <v>3.552163374689</v>
      </c>
    </row>
    <row r="3448" spans="7:11">
      <c r="G3448" s="61">
        <v>15.255801675980001</v>
      </c>
      <c r="H3448" s="61">
        <v>3.7512195076710002</v>
      </c>
      <c r="J3448" s="61">
        <v>12.601707620020001</v>
      </c>
      <c r="K3448" s="61">
        <v>3.5447448236049999</v>
      </c>
    </row>
    <row r="3449" spans="7:11">
      <c r="G3449" s="61">
        <v>15.25598982855</v>
      </c>
      <c r="H3449" s="61">
        <v>3.773752999284</v>
      </c>
      <c r="J3449" s="61">
        <v>12.601768559210001</v>
      </c>
      <c r="K3449" s="61">
        <v>3.5592827361429999</v>
      </c>
    </row>
    <row r="3450" spans="7:11">
      <c r="G3450" s="61">
        <v>15.25604604852</v>
      </c>
      <c r="H3450" s="61">
        <v>3.7535422961820002</v>
      </c>
      <c r="J3450" s="61">
        <v>12.60206298101</v>
      </c>
      <c r="K3450" s="61">
        <v>3.5633580113919998</v>
      </c>
    </row>
    <row r="3451" spans="7:11">
      <c r="G3451" s="61">
        <v>15.256243039459999</v>
      </c>
      <c r="H3451" s="61">
        <v>3.7695144996850001</v>
      </c>
      <c r="J3451" s="61">
        <v>12.60215538384</v>
      </c>
      <c r="K3451" s="61">
        <v>3.5400123731300002</v>
      </c>
    </row>
    <row r="3452" spans="7:11">
      <c r="G3452" s="61">
        <v>15.256416760660001</v>
      </c>
      <c r="H3452" s="61">
        <v>3.7602328148740001</v>
      </c>
      <c r="J3452" s="61">
        <v>12.602180974179999</v>
      </c>
      <c r="K3452" s="61">
        <v>3.6187030024550002</v>
      </c>
    </row>
    <row r="3453" spans="7:11">
      <c r="G3453" s="61">
        <v>15.256574298389999</v>
      </c>
      <c r="H3453" s="61">
        <v>3.7635358333500002</v>
      </c>
      <c r="J3453" s="61">
        <v>12.602430278310001</v>
      </c>
      <c r="K3453" s="61">
        <v>3.5670225054950002</v>
      </c>
    </row>
    <row r="3454" spans="7:11">
      <c r="G3454" s="61">
        <v>15.259795415439999</v>
      </c>
      <c r="H3454" s="61">
        <v>3.6499885706540001</v>
      </c>
      <c r="J3454" s="61">
        <v>12.60273302957</v>
      </c>
      <c r="K3454" s="61">
        <v>3.6151374576099999</v>
      </c>
    </row>
    <row r="3455" spans="7:11">
      <c r="G3455" s="61">
        <v>15.26018354633</v>
      </c>
      <c r="H3455" s="61">
        <v>3.6469526285780001</v>
      </c>
      <c r="J3455" s="61">
        <v>12.602806113950001</v>
      </c>
      <c r="K3455" s="61">
        <v>3.5704823133470001</v>
      </c>
    </row>
    <row r="3456" spans="7:11">
      <c r="G3456" s="61">
        <v>15.26052868084</v>
      </c>
      <c r="H3456" s="61">
        <v>3.645757338073</v>
      </c>
      <c r="J3456" s="61">
        <v>12.60299717455</v>
      </c>
      <c r="K3456" s="61">
        <v>3.5354777206720001</v>
      </c>
    </row>
    <row r="3457" spans="7:11">
      <c r="G3457" s="61">
        <v>15.26242826148</v>
      </c>
      <c r="H3457" s="61">
        <v>3.6355759382109998</v>
      </c>
      <c r="J3457" s="61">
        <v>12.603186988779999</v>
      </c>
      <c r="K3457" s="61">
        <v>3.6108301404060001</v>
      </c>
    </row>
    <row r="3458" spans="7:11">
      <c r="G3458" s="61">
        <v>15.263093208240001</v>
      </c>
      <c r="H3458" s="61">
        <v>3.6305539933620001</v>
      </c>
      <c r="J3458" s="61">
        <v>12.603442945879999</v>
      </c>
      <c r="K3458" s="61">
        <v>3.577839393174</v>
      </c>
    </row>
    <row r="3459" spans="7:11">
      <c r="G3459" s="61">
        <v>15.26343310705</v>
      </c>
      <c r="H3459" s="61">
        <v>3.6270785821140001</v>
      </c>
      <c r="J3459" s="61">
        <v>12.60356862862</v>
      </c>
      <c r="K3459" s="61">
        <v>3.6046541355650001</v>
      </c>
    </row>
    <row r="3460" spans="7:11">
      <c r="G3460" s="61">
        <v>15.263848804149999</v>
      </c>
      <c r="H3460" s="61">
        <v>3.6218560991139999</v>
      </c>
      <c r="J3460" s="61">
        <v>12.60369285695</v>
      </c>
      <c r="K3460" s="61">
        <v>3.5996949063649999</v>
      </c>
    </row>
    <row r="3461" spans="7:11">
      <c r="G3461" s="61">
        <v>15.263874152810001</v>
      </c>
      <c r="H3461" s="61">
        <v>3.621635633685</v>
      </c>
      <c r="J3461" s="61">
        <v>12.603718242099999</v>
      </c>
      <c r="K3461" s="61">
        <v>3.5830162017979998</v>
      </c>
    </row>
    <row r="3462" spans="7:11">
      <c r="G3462" s="61">
        <v>15.264172070920001</v>
      </c>
      <c r="H3462" s="61">
        <v>3.6161631857969998</v>
      </c>
      <c r="J3462" s="61">
        <v>12.60376460748</v>
      </c>
      <c r="K3462" s="61">
        <v>3.595332045678</v>
      </c>
    </row>
    <row r="3463" spans="7:11">
      <c r="G3463" s="61">
        <v>15.26444255969</v>
      </c>
      <c r="H3463" s="61">
        <v>3.6091507433440002</v>
      </c>
      <c r="J3463" s="61">
        <v>12.603830000369999</v>
      </c>
      <c r="K3463" s="61">
        <v>3.591355767584</v>
      </c>
    </row>
    <row r="3464" spans="7:11">
      <c r="G3464" s="61">
        <v>15.264505574659999</v>
      </c>
      <c r="H3464" s="61">
        <v>3.60531905718</v>
      </c>
      <c r="J3464" s="61">
        <v>12.60384205718</v>
      </c>
      <c r="K3464" s="61">
        <v>3.5873793979889999</v>
      </c>
    </row>
    <row r="3465" spans="7:11">
      <c r="G3465" s="61">
        <v>15.26457096755</v>
      </c>
      <c r="H3465" s="61">
        <v>3.601342779086</v>
      </c>
      <c r="J3465" s="61">
        <v>12.60426085612</v>
      </c>
      <c r="K3465" s="61">
        <v>3.5300042094220001</v>
      </c>
    </row>
    <row r="3466" spans="7:11">
      <c r="G3466" s="61">
        <v>15.264689014449999</v>
      </c>
      <c r="H3466" s="61">
        <v>3.5941648225259999</v>
      </c>
      <c r="J3466" s="61">
        <v>12.60588532005</v>
      </c>
      <c r="K3466" s="61">
        <v>3.523469782696</v>
      </c>
    </row>
    <row r="3467" spans="7:11">
      <c r="G3467" s="61">
        <v>15.264707103659999</v>
      </c>
      <c r="H3467" s="61">
        <v>3.593064891054</v>
      </c>
      <c r="J3467" s="61">
        <v>12.60683273037</v>
      </c>
      <c r="K3467" s="61">
        <v>3.519438274249</v>
      </c>
    </row>
    <row r="3468" spans="7:11">
      <c r="G3468" s="61">
        <v>15.264808513589999</v>
      </c>
      <c r="H3468" s="61">
        <v>3.5883811871279998</v>
      </c>
      <c r="J3468" s="61">
        <v>12.60684379936</v>
      </c>
      <c r="K3468" s="61">
        <v>3.4497453666859998</v>
      </c>
    </row>
    <row r="3469" spans="7:11">
      <c r="G3469" s="61">
        <v>15.26496938859</v>
      </c>
      <c r="H3469" s="61">
        <v>3.583720823862</v>
      </c>
      <c r="J3469" s="61">
        <v>12.606884868330001</v>
      </c>
      <c r="K3469" s="61">
        <v>3.4447422375349999</v>
      </c>
    </row>
    <row r="3470" spans="7:11">
      <c r="G3470" s="61">
        <v>15.26530620656</v>
      </c>
      <c r="H3470" s="61">
        <v>3.5760784697279999</v>
      </c>
      <c r="J3470" s="61">
        <v>12.607081077829999</v>
      </c>
      <c r="K3470" s="61">
        <v>3.4534977261000002</v>
      </c>
    </row>
    <row r="3471" spans="7:11">
      <c r="G3471" s="61">
        <v>15.265551969880001</v>
      </c>
      <c r="H3471" s="61">
        <v>3.5680198155089999</v>
      </c>
      <c r="J3471" s="61">
        <v>12.60733146884</v>
      </c>
      <c r="K3471" s="61">
        <v>3.4568927568390002</v>
      </c>
    </row>
    <row r="3472" spans="7:11">
      <c r="G3472" s="61">
        <v>15.26570466135</v>
      </c>
      <c r="H3472" s="61">
        <v>3.563894692086</v>
      </c>
      <c r="J3472" s="61">
        <v>12.607426574370001</v>
      </c>
      <c r="K3472" s="61">
        <v>3.4358642612189998</v>
      </c>
    </row>
    <row r="3473" spans="7:11">
      <c r="G3473" s="61">
        <v>15.265870861130001</v>
      </c>
      <c r="H3473" s="61">
        <v>3.5597614949700001</v>
      </c>
      <c r="J3473" s="61">
        <v>12.607517913300001</v>
      </c>
      <c r="K3473" s="61">
        <v>3.5157343645479999</v>
      </c>
    </row>
    <row r="3474" spans="7:11">
      <c r="G3474" s="61">
        <v>15.27207754817</v>
      </c>
      <c r="H3474" s="61">
        <v>3.4665004792619998</v>
      </c>
      <c r="J3474" s="61">
        <v>12.60798523081</v>
      </c>
      <c r="K3474" s="61">
        <v>3.4631286608840002</v>
      </c>
    </row>
    <row r="3475" spans="7:11">
      <c r="G3475" s="61">
        <v>15.273036403980001</v>
      </c>
      <c r="H3475" s="61">
        <v>3.4613476906190002</v>
      </c>
      <c r="J3475" s="61">
        <v>12.608117565100001</v>
      </c>
      <c r="K3475" s="61">
        <v>3.5112300226030002</v>
      </c>
    </row>
    <row r="3476" spans="7:11">
      <c r="G3476" s="61">
        <v>15.273083141420001</v>
      </c>
      <c r="H3476" s="61">
        <v>3.4587427887</v>
      </c>
      <c r="J3476" s="61">
        <v>12.60849754362</v>
      </c>
      <c r="K3476" s="61">
        <v>3.4306453522970002</v>
      </c>
    </row>
    <row r="3477" spans="7:11">
      <c r="G3477" s="61">
        <v>15.27381744517</v>
      </c>
      <c r="H3477" s="61">
        <v>3.4559962070269998</v>
      </c>
      <c r="J3477" s="61">
        <v>12.60857429084</v>
      </c>
      <c r="K3477" s="61">
        <v>3.50525296609</v>
      </c>
    </row>
    <row r="3478" spans="7:11">
      <c r="G3478" s="61">
        <v>15.27389652416</v>
      </c>
      <c r="H3478" s="61">
        <v>3.4273963846859998</v>
      </c>
      <c r="J3478" s="61">
        <v>12.60862206274</v>
      </c>
      <c r="K3478" s="61">
        <v>3.4704857407119998</v>
      </c>
    </row>
    <row r="3479" spans="7:11">
      <c r="G3479" s="61">
        <v>15.27390229511</v>
      </c>
      <c r="H3479" s="61">
        <v>3.4169988745779998</v>
      </c>
      <c r="J3479" s="61">
        <v>12.608741188030001</v>
      </c>
      <c r="K3479" s="61">
        <v>3.5002938100910002</v>
      </c>
    </row>
    <row r="3480" spans="7:11">
      <c r="G3480" s="61">
        <v>15.27395828331</v>
      </c>
      <c r="H3480" s="61">
        <v>3.4195384380570002</v>
      </c>
      <c r="J3480" s="61">
        <v>12.60881293856</v>
      </c>
      <c r="K3480" s="61">
        <v>3.4959309494049999</v>
      </c>
    </row>
    <row r="3481" spans="7:11">
      <c r="G3481" s="61">
        <v>15.273966675460001</v>
      </c>
      <c r="H3481" s="61">
        <v>3.4323793207789999</v>
      </c>
      <c r="J3481" s="61">
        <v>12.608878331450001</v>
      </c>
      <c r="K3481" s="61">
        <v>3.4919546713099998</v>
      </c>
    </row>
    <row r="3482" spans="7:11">
      <c r="G3482" s="61">
        <v>15.274024939269999</v>
      </c>
      <c r="H3482" s="61">
        <v>3.4521225663099999</v>
      </c>
      <c r="J3482" s="61">
        <v>12.60889735896</v>
      </c>
      <c r="K3482" s="61">
        <v>3.4756625493360001</v>
      </c>
    </row>
    <row r="3483" spans="7:11">
      <c r="G3483" s="61">
        <v>15.27407341456</v>
      </c>
      <c r="H3483" s="61">
        <v>3.437899134377</v>
      </c>
      <c r="J3483" s="61">
        <v>12.60894372434</v>
      </c>
      <c r="K3483" s="61">
        <v>3.4879783932159998</v>
      </c>
    </row>
    <row r="3484" spans="7:11">
      <c r="G3484" s="61">
        <v>15.27417704036</v>
      </c>
      <c r="H3484" s="61">
        <v>3.4150111507799998</v>
      </c>
      <c r="J3484" s="61">
        <v>12.60900911723</v>
      </c>
      <c r="K3484" s="61">
        <v>3.4840021151220002</v>
      </c>
    </row>
    <row r="3485" spans="7:11">
      <c r="G3485" s="61">
        <v>15.27420603983</v>
      </c>
      <c r="H3485" s="61">
        <v>3.4357531803949999</v>
      </c>
      <c r="J3485" s="61">
        <v>12.60902117404</v>
      </c>
      <c r="K3485" s="61">
        <v>3.4800257455270001</v>
      </c>
    </row>
    <row r="3486" spans="7:11">
      <c r="G3486" s="61">
        <v>15.274410427879999</v>
      </c>
      <c r="H3486" s="61">
        <v>3.439173761748</v>
      </c>
      <c r="J3486" s="61">
        <v>12.60948730872</v>
      </c>
      <c r="K3486" s="61">
        <v>3.4266270284470002</v>
      </c>
    </row>
    <row r="3487" spans="7:11">
      <c r="G3487" s="61">
        <v>15.274563729320001</v>
      </c>
      <c r="H3487" s="61">
        <v>3.408425917767</v>
      </c>
      <c r="J3487" s="61">
        <v>12.61106752191</v>
      </c>
      <c r="K3487" s="61">
        <v>3.3614334160710002</v>
      </c>
    </row>
    <row r="3488" spans="7:11">
      <c r="G3488" s="61">
        <v>15.274621194730001</v>
      </c>
      <c r="H3488" s="61">
        <v>3.443502275727</v>
      </c>
      <c r="J3488" s="61">
        <v>12.61110804734</v>
      </c>
      <c r="K3488" s="61">
        <v>3.3563746335169999</v>
      </c>
    </row>
    <row r="3489" spans="7:11">
      <c r="G3489" s="61">
        <v>15.27462399417</v>
      </c>
      <c r="H3489" s="61">
        <v>3.4469746605560001</v>
      </c>
      <c r="J3489" s="61">
        <v>12.61114051747</v>
      </c>
      <c r="K3489" s="61">
        <v>3.4200492027139999</v>
      </c>
    </row>
    <row r="3490" spans="7:11">
      <c r="G3490" s="61">
        <v>15.27464825225</v>
      </c>
      <c r="H3490" s="61">
        <v>3.4054952377009999</v>
      </c>
      <c r="J3490" s="61">
        <v>12.6111896068</v>
      </c>
      <c r="K3490" s="61">
        <v>3.3514153311160002</v>
      </c>
    </row>
    <row r="3491" spans="7:11">
      <c r="G3491" s="61">
        <v>15.27493434352</v>
      </c>
      <c r="H3491" s="61">
        <v>3.4018903620560001</v>
      </c>
      <c r="J3491" s="61">
        <v>12.61128838045</v>
      </c>
      <c r="K3491" s="61">
        <v>3.3684304344089999</v>
      </c>
    </row>
    <row r="3492" spans="7:11">
      <c r="G3492" s="61">
        <v>15.275654717529999</v>
      </c>
      <c r="H3492" s="61">
        <v>3.3967807374939998</v>
      </c>
      <c r="J3492" s="61">
        <v>12.611347920349999</v>
      </c>
      <c r="K3492" s="61">
        <v>3.34650636734</v>
      </c>
    </row>
    <row r="3493" spans="7:11">
      <c r="G3493" s="61">
        <v>15.275722199040001</v>
      </c>
      <c r="H3493" s="61">
        <v>3.3944841805660002</v>
      </c>
      <c r="J3493" s="61">
        <v>12.611708868339999</v>
      </c>
      <c r="K3493" s="61">
        <v>3.374451169671</v>
      </c>
    </row>
    <row r="3494" spans="7:11">
      <c r="G3494" s="61">
        <v>15.276570642059999</v>
      </c>
      <c r="H3494" s="61">
        <v>3.3893617032860002</v>
      </c>
      <c r="J3494" s="61">
        <v>12.61190029972</v>
      </c>
      <c r="K3494" s="61">
        <v>3.3403259514079999</v>
      </c>
    </row>
    <row r="3495" spans="7:11">
      <c r="G3495" s="61">
        <v>15.28146062407</v>
      </c>
      <c r="H3495" s="61">
        <v>3.2942601259659998</v>
      </c>
      <c r="J3495" s="61">
        <v>12.61209711479</v>
      </c>
      <c r="K3495" s="61">
        <v>3.3783519114499998</v>
      </c>
    </row>
    <row r="3496" spans="7:11">
      <c r="G3496" s="61">
        <v>15.28210350701</v>
      </c>
      <c r="H3496" s="61">
        <v>3.2908492177899999</v>
      </c>
      <c r="J3496" s="61">
        <v>12.612097912039999</v>
      </c>
      <c r="K3496" s="61">
        <v>3.416011504493</v>
      </c>
    </row>
    <row r="3497" spans="7:11">
      <c r="G3497" s="61">
        <v>15.28313451082</v>
      </c>
      <c r="H3497" s="61">
        <v>3.249185738899</v>
      </c>
      <c r="J3497" s="61">
        <v>12.612614525170001</v>
      </c>
      <c r="K3497" s="61">
        <v>3.334843218904</v>
      </c>
    </row>
    <row r="3498" spans="7:11">
      <c r="G3498" s="61">
        <v>15.28318847928</v>
      </c>
      <c r="H3498" s="61">
        <v>3.2424761247510001</v>
      </c>
      <c r="J3498" s="61">
        <v>12.612615353440001</v>
      </c>
      <c r="K3498" s="61">
        <v>3.3834437850439998</v>
      </c>
    </row>
    <row r="3499" spans="7:11">
      <c r="G3499" s="61">
        <v>15.283433212169999</v>
      </c>
      <c r="H3499" s="61">
        <v>3.2548971159470002</v>
      </c>
      <c r="J3499" s="61">
        <v>12.61276749252</v>
      </c>
      <c r="K3499" s="61">
        <v>3.4122992921540001</v>
      </c>
    </row>
    <row r="3500" spans="7:11">
      <c r="G3500" s="61">
        <v>15.28369581003</v>
      </c>
      <c r="H3500" s="61">
        <v>3.235061106132</v>
      </c>
      <c r="J3500" s="61">
        <v>12.613261631369999</v>
      </c>
      <c r="K3500" s="61">
        <v>3.4078527002889998</v>
      </c>
    </row>
    <row r="3501" spans="7:11">
      <c r="G3501" s="61">
        <v>15.283810143809999</v>
      </c>
      <c r="H3501" s="61">
        <v>3.2805051115819999</v>
      </c>
      <c r="J3501" s="61">
        <v>12.6133483648</v>
      </c>
      <c r="K3501" s="61">
        <v>3.3910262917140002</v>
      </c>
    </row>
    <row r="3502" spans="7:11">
      <c r="G3502" s="61">
        <v>15.28383147668</v>
      </c>
      <c r="H3502" s="61">
        <v>3.2592722050530001</v>
      </c>
      <c r="J3502" s="61">
        <v>12.613539292980001</v>
      </c>
      <c r="K3502" s="61">
        <v>3.3292195837420002</v>
      </c>
    </row>
    <row r="3503" spans="7:11">
      <c r="G3503" s="61">
        <v>15.284083624399999</v>
      </c>
      <c r="H3503" s="61">
        <v>3.2309796423439998</v>
      </c>
      <c r="J3503" s="61">
        <v>12.61355214292</v>
      </c>
      <c r="K3503" s="61">
        <v>3.401488765126</v>
      </c>
    </row>
    <row r="3504" spans="7:11">
      <c r="G3504" s="61">
        <v>15.284436037720001</v>
      </c>
      <c r="H3504" s="61">
        <v>3.2770053320999999</v>
      </c>
      <c r="J3504" s="61">
        <v>12.613587709380001</v>
      </c>
      <c r="K3504" s="61">
        <v>3.3958666521079999</v>
      </c>
    </row>
    <row r="3505" spans="7:11">
      <c r="G3505" s="61">
        <v>15.28451136975</v>
      </c>
      <c r="H3505" s="61">
        <v>3.2656206882959999</v>
      </c>
      <c r="J3505" s="61">
        <v>12.6144658965</v>
      </c>
      <c r="K3505" s="61">
        <v>3.3252886068619998</v>
      </c>
    </row>
    <row r="3506" spans="7:11">
      <c r="G3506" s="61">
        <v>15.28466446162</v>
      </c>
      <c r="H3506" s="61">
        <v>3.226761446307</v>
      </c>
      <c r="J3506" s="61">
        <v>12.61586818554</v>
      </c>
      <c r="K3506" s="61">
        <v>3.3192232546349998</v>
      </c>
    </row>
    <row r="3507" spans="7:11">
      <c r="G3507" s="61">
        <v>15.28482918478</v>
      </c>
      <c r="H3507" s="61">
        <v>3.2715702547930001</v>
      </c>
      <c r="J3507" s="61">
        <v>12.61619288945</v>
      </c>
      <c r="K3507" s="61">
        <v>3.2547534486409999</v>
      </c>
    </row>
    <row r="3508" spans="7:11">
      <c r="G3508" s="61">
        <v>15.285697342160001</v>
      </c>
      <c r="H3508" s="61">
        <v>3.2195664798700001</v>
      </c>
      <c r="J3508" s="61">
        <v>12.61621729486</v>
      </c>
      <c r="K3508" s="61">
        <v>3.2610060629830002</v>
      </c>
    </row>
    <row r="3509" spans="7:11">
      <c r="G3509" s="61">
        <v>15.28667836348</v>
      </c>
      <c r="H3509" s="61">
        <v>3.2129402769099999</v>
      </c>
      <c r="J3509" s="61">
        <v>12.61628080655</v>
      </c>
      <c r="K3509" s="61">
        <v>3.249407563648</v>
      </c>
    </row>
    <row r="3510" spans="7:11">
      <c r="G3510" s="61">
        <v>15.28743882533</v>
      </c>
      <c r="H3510" s="61">
        <v>3.2075798997409999</v>
      </c>
      <c r="J3510" s="61">
        <v>12.61635628542</v>
      </c>
      <c r="K3510" s="61">
        <v>3.2654134750470001</v>
      </c>
    </row>
    <row r="3511" spans="7:11">
      <c r="G3511" s="61">
        <v>15.29256315852</v>
      </c>
      <c r="H3511" s="61">
        <v>3.1115439162160001</v>
      </c>
      <c r="J3511" s="61">
        <v>12.61641139252</v>
      </c>
      <c r="K3511" s="61">
        <v>3.2440617518549999</v>
      </c>
    </row>
    <row r="3512" spans="7:11">
      <c r="G3512" s="61">
        <v>15.292826286049999</v>
      </c>
      <c r="H3512" s="61">
        <v>3.0690280040819999</v>
      </c>
      <c r="J3512" s="61">
        <v>12.616630004299999</v>
      </c>
      <c r="K3512" s="61">
        <v>3.2701368349819999</v>
      </c>
    </row>
    <row r="3513" spans="7:11">
      <c r="G3513" s="61">
        <v>15.293103905820001</v>
      </c>
      <c r="H3513" s="61">
        <v>3.077040226492</v>
      </c>
      <c r="J3513" s="61">
        <v>12.616883438109999</v>
      </c>
      <c r="K3513" s="61">
        <v>3.2735114856330001</v>
      </c>
    </row>
    <row r="3514" spans="7:11">
      <c r="G3514" s="61">
        <v>15.293311305470001</v>
      </c>
      <c r="H3514" s="61">
        <v>3.1077653098589999</v>
      </c>
      <c r="J3514" s="61">
        <v>12.616914044870001</v>
      </c>
      <c r="K3514" s="61">
        <v>3.2376979798050001</v>
      </c>
    </row>
    <row r="3515" spans="7:11">
      <c r="G3515" s="61">
        <v>15.29345990755</v>
      </c>
      <c r="H3515" s="61">
        <v>3.0817214627179998</v>
      </c>
      <c r="J3515" s="61">
        <v>12.61698518221</v>
      </c>
      <c r="K3515" s="61">
        <v>3.3138149483569999</v>
      </c>
    </row>
    <row r="3516" spans="7:11">
      <c r="G3516" s="61">
        <v>15.29374371562</v>
      </c>
      <c r="H3516" s="61">
        <v>3.0573821461559998</v>
      </c>
      <c r="J3516" s="61">
        <v>12.617490300889999</v>
      </c>
      <c r="K3516" s="61">
        <v>3.2800512258540002</v>
      </c>
    </row>
    <row r="3517" spans="7:11">
      <c r="G3517" s="61">
        <v>15.293824143489999</v>
      </c>
      <c r="H3517" s="61">
        <v>3.0853113694230001</v>
      </c>
      <c r="J3517" s="61">
        <v>12.617741469649999</v>
      </c>
      <c r="K3517" s="61">
        <v>3.2318757839579999</v>
      </c>
    </row>
    <row r="3518" spans="7:11">
      <c r="G3518" s="61">
        <v>15.29429794422</v>
      </c>
      <c r="H3518" s="61">
        <v>3.1008775021070001</v>
      </c>
      <c r="J3518" s="61">
        <v>12.61778914119</v>
      </c>
      <c r="K3518" s="61">
        <v>3.3091883200979999</v>
      </c>
    </row>
    <row r="3519" spans="7:11">
      <c r="G3519" s="61">
        <v>15.29437429145</v>
      </c>
      <c r="H3519" s="61">
        <v>3.0537833150579998</v>
      </c>
      <c r="J3519" s="61">
        <v>12.618017787019999</v>
      </c>
      <c r="K3519" s="61">
        <v>3.2856266225659998</v>
      </c>
    </row>
    <row r="3520" spans="7:11">
      <c r="G3520" s="61">
        <v>15.294397514310001</v>
      </c>
      <c r="H3520" s="61">
        <v>3.0907737618879998</v>
      </c>
      <c r="J3520" s="61">
        <v>12.61830442189</v>
      </c>
      <c r="K3520" s="61">
        <v>3.3048258495549998</v>
      </c>
    </row>
    <row r="3521" spans="7:11">
      <c r="G3521" s="61">
        <v>15.29464001104</v>
      </c>
      <c r="H3521" s="61">
        <v>3.096793334415</v>
      </c>
      <c r="J3521" s="61">
        <v>12.61835179937</v>
      </c>
      <c r="K3521" s="61">
        <v>3.2906860476620001</v>
      </c>
    </row>
    <row r="3522" spans="7:11">
      <c r="G3522" s="61">
        <v>15.29579200399</v>
      </c>
      <c r="H3522" s="61">
        <v>3.0457524817010002</v>
      </c>
      <c r="J3522" s="61">
        <v>12.618446905060001</v>
      </c>
      <c r="K3522" s="61">
        <v>3.228539596274</v>
      </c>
    </row>
    <row r="3523" spans="7:11">
      <c r="G3523" s="61">
        <v>15.296644933650001</v>
      </c>
      <c r="H3523" s="61">
        <v>3.041435865785</v>
      </c>
      <c r="J3523" s="61">
        <v>12.61861371605</v>
      </c>
      <c r="K3523" s="61">
        <v>3.2981113012900001</v>
      </c>
    </row>
    <row r="3524" spans="7:11">
      <c r="G3524" s="61">
        <v>15.29827458618</v>
      </c>
      <c r="H3524" s="61">
        <v>3.0331307955710001</v>
      </c>
      <c r="J3524" s="61">
        <v>12.61965162371</v>
      </c>
      <c r="K3524" s="61">
        <v>3.2235289797459998</v>
      </c>
    </row>
    <row r="3525" spans="7:11">
      <c r="G3525" s="61">
        <v>15.302705100060001</v>
      </c>
      <c r="H3525" s="61">
        <v>2.94310043658</v>
      </c>
      <c r="J3525" s="61">
        <v>12.620881903620001</v>
      </c>
      <c r="K3525" s="61">
        <v>3.2186963359880001</v>
      </c>
    </row>
    <row r="3526" spans="7:11">
      <c r="G3526" s="61">
        <v>15.30307332654</v>
      </c>
      <c r="H3526" s="61">
        <v>2.9387486792059998</v>
      </c>
      <c r="J3526" s="61">
        <v>12.621306613410001</v>
      </c>
      <c r="K3526" s="61">
        <v>3.1513760742730001</v>
      </c>
    </row>
    <row r="3527" spans="7:11">
      <c r="G3527" s="61">
        <v>15.303485232790001</v>
      </c>
      <c r="H3527" s="61">
        <v>2.933435359527</v>
      </c>
      <c r="J3527" s="61">
        <v>12.62133101883</v>
      </c>
      <c r="K3527" s="61">
        <v>3.157628688615</v>
      </c>
    </row>
    <row r="3528" spans="7:11">
      <c r="G3528" s="61">
        <v>15.304041266580001</v>
      </c>
      <c r="H3528" s="61">
        <v>2.8965990675679998</v>
      </c>
      <c r="J3528" s="61">
        <v>12.621441508949999</v>
      </c>
      <c r="K3528" s="61">
        <v>3.1464168633730001</v>
      </c>
    </row>
    <row r="3529" spans="7:11">
      <c r="G3529" s="61">
        <v>15.304067464259999</v>
      </c>
      <c r="H3529" s="61">
        <v>2.9006227848120001</v>
      </c>
      <c r="J3529" s="61">
        <v>12.62147000939</v>
      </c>
      <c r="K3529" s="61">
        <v>3.1620361006789999</v>
      </c>
    </row>
    <row r="3530" spans="7:11">
      <c r="G3530" s="61">
        <v>15.30409678961</v>
      </c>
      <c r="H3530" s="61">
        <v>2.8917845197059999</v>
      </c>
      <c r="J3530" s="61">
        <v>12.621743728269999</v>
      </c>
      <c r="K3530" s="61">
        <v>3.1667594606149998</v>
      </c>
    </row>
    <row r="3531" spans="7:11">
      <c r="G3531" s="61">
        <v>15.30420532574</v>
      </c>
      <c r="H3531" s="61">
        <v>2.8877687593769998</v>
      </c>
      <c r="J3531" s="61">
        <v>12.62176259258</v>
      </c>
      <c r="K3531" s="61">
        <v>3.1416678369329998</v>
      </c>
    </row>
    <row r="3532" spans="7:11">
      <c r="G3532" s="61">
        <v>15.30421221155</v>
      </c>
      <c r="H3532" s="61">
        <v>2.9256932967029998</v>
      </c>
      <c r="J3532" s="61">
        <v>12.62189679726</v>
      </c>
      <c r="K3532" s="61">
        <v>3.214458514136</v>
      </c>
    </row>
    <row r="3533" spans="7:11">
      <c r="G3533" s="61">
        <v>15.304403446829999</v>
      </c>
      <c r="H3533" s="61">
        <v>2.9090200049420001</v>
      </c>
      <c r="J3533" s="61">
        <v>12.62199716207</v>
      </c>
      <c r="K3533" s="61">
        <v>3.1701341112649999</v>
      </c>
    </row>
    <row r="3534" spans="7:11">
      <c r="G3534" s="61">
        <v>15.304436218519999</v>
      </c>
      <c r="H3534" s="61">
        <v>2.9212975606359999</v>
      </c>
      <c r="J3534" s="61">
        <v>12.62257079173</v>
      </c>
      <c r="K3534" s="61">
        <v>3.1350208193969999</v>
      </c>
    </row>
    <row r="3535" spans="7:11">
      <c r="G3535" s="61">
        <v>15.30452089323</v>
      </c>
      <c r="H3535" s="61">
        <v>2.914419102993</v>
      </c>
      <c r="J3535" s="61">
        <v>12.622604024859999</v>
      </c>
      <c r="K3535" s="61">
        <v>3.176673851486</v>
      </c>
    </row>
    <row r="3536" spans="7:11">
      <c r="G3536" s="61">
        <v>15.30478758298</v>
      </c>
      <c r="H3536" s="61">
        <v>2.8794681660700001</v>
      </c>
      <c r="J3536" s="61">
        <v>12.622814222100001</v>
      </c>
      <c r="K3536" s="61">
        <v>3.2098704116090002</v>
      </c>
    </row>
    <row r="3537" spans="7:11">
      <c r="G3537" s="61">
        <v>15.3055660503</v>
      </c>
      <c r="H3537" s="61">
        <v>2.8732804088289998</v>
      </c>
      <c r="J3537" s="61">
        <v>12.62313151099</v>
      </c>
      <c r="K3537" s="61">
        <v>3.182249248198</v>
      </c>
    </row>
    <row r="3538" spans="7:11">
      <c r="G3538" s="61">
        <v>15.3061510718</v>
      </c>
      <c r="H3538" s="61">
        <v>2.8694721212099998</v>
      </c>
      <c r="J3538" s="61">
        <v>12.623390086360001</v>
      </c>
      <c r="K3538" s="61">
        <v>3.2054609663320002</v>
      </c>
    </row>
    <row r="3539" spans="7:11">
      <c r="G3539" s="61">
        <v>15.30830046168</v>
      </c>
      <c r="H3539" s="61">
        <v>2.8518027118960001</v>
      </c>
      <c r="J3539" s="61">
        <v>12.62346586846</v>
      </c>
      <c r="K3539" s="61">
        <v>3.186999399087</v>
      </c>
    </row>
    <row r="3540" spans="7:11">
      <c r="G3540" s="61">
        <v>15.312498493350001</v>
      </c>
      <c r="H3540" s="61">
        <v>2.761643306212</v>
      </c>
      <c r="J3540" s="61">
        <v>12.62363989684</v>
      </c>
      <c r="K3540" s="61">
        <v>3.1286912741530002</v>
      </c>
    </row>
    <row r="3541" spans="7:11">
      <c r="G3541" s="61">
        <v>15.312677048639999</v>
      </c>
      <c r="H3541" s="61">
        <v>2.7518815743979999</v>
      </c>
      <c r="J3541" s="61">
        <v>12.623774423</v>
      </c>
      <c r="K3541" s="61">
        <v>3.1937509554829999</v>
      </c>
    </row>
    <row r="3542" spans="7:11">
      <c r="G3542" s="61">
        <v>15.31281791582</v>
      </c>
      <c r="H3542" s="61">
        <v>2.7433160086699999</v>
      </c>
      <c r="J3542" s="61">
        <v>12.62383940264</v>
      </c>
      <c r="K3542" s="61">
        <v>3.1990971027800001</v>
      </c>
    </row>
    <row r="3543" spans="7:11">
      <c r="G3543" s="61">
        <v>15.31288151701</v>
      </c>
      <c r="H3543" s="61">
        <v>2.7394486765789998</v>
      </c>
      <c r="J3543" s="61">
        <v>12.624625106930001</v>
      </c>
      <c r="K3543" s="61">
        <v>3.1235301388219998</v>
      </c>
    </row>
    <row r="3544" spans="7:11">
      <c r="G3544" s="61">
        <v>15.31299197485</v>
      </c>
      <c r="H3544" s="61">
        <v>2.7344619103480001</v>
      </c>
      <c r="J3544" s="61">
        <v>12.625173502259999</v>
      </c>
      <c r="K3544" s="61">
        <v>3.121046270186</v>
      </c>
    </row>
    <row r="3545" spans="7:11">
      <c r="G3545" s="61">
        <v>15.31316999823</v>
      </c>
      <c r="H3545" s="61">
        <v>2.7301567768649999</v>
      </c>
      <c r="J3545" s="61">
        <v>12.625825408540001</v>
      </c>
      <c r="K3545" s="61">
        <v>3.1177241359710002</v>
      </c>
    </row>
    <row r="3546" spans="7:11">
      <c r="G3546" s="61">
        <v>15.313707713639999</v>
      </c>
      <c r="H3546" s="61">
        <v>2.721277518115</v>
      </c>
      <c r="J3546" s="61">
        <v>12.625869612740001</v>
      </c>
      <c r="K3546" s="61">
        <v>3.1175622107200001</v>
      </c>
    </row>
    <row r="3547" spans="7:11">
      <c r="G3547" s="61">
        <v>15.314394282689999</v>
      </c>
      <c r="H3547" s="61">
        <v>2.7142450004860001</v>
      </c>
      <c r="J3547" s="61">
        <v>12.626510135689999</v>
      </c>
      <c r="K3547" s="61">
        <v>3.0502750361530002</v>
      </c>
    </row>
    <row r="3548" spans="7:11">
      <c r="G3548" s="61">
        <v>15.3148135528</v>
      </c>
      <c r="H3548" s="61">
        <v>2.7107195368469998</v>
      </c>
      <c r="J3548" s="61">
        <v>12.62653906635</v>
      </c>
      <c r="K3548" s="61">
        <v>3.044022513312</v>
      </c>
    </row>
    <row r="3549" spans="7:11">
      <c r="G3549" s="61">
        <v>15.31526469129</v>
      </c>
      <c r="H3549" s="61">
        <v>2.706917262393</v>
      </c>
      <c r="J3549" s="61">
        <v>12.62660955476</v>
      </c>
      <c r="K3549" s="61">
        <v>3.1138484492040002</v>
      </c>
    </row>
    <row r="3550" spans="7:11">
      <c r="G3550" s="61">
        <v>15.315695091449999</v>
      </c>
      <c r="H3550" s="61">
        <v>2.7033753313109998</v>
      </c>
      <c r="J3550" s="61">
        <v>12.626649126249999</v>
      </c>
      <c r="K3550" s="61">
        <v>3.0546824482170001</v>
      </c>
    </row>
    <row r="3551" spans="7:11">
      <c r="G3551" s="61">
        <v>15.316416846059999</v>
      </c>
      <c r="H3551" s="61">
        <v>2.697227901158</v>
      </c>
      <c r="J3551" s="61">
        <v>12.62686995891</v>
      </c>
      <c r="K3551" s="61">
        <v>3.0386770451579999</v>
      </c>
    </row>
    <row r="3552" spans="7:11">
      <c r="G3552" s="61">
        <v>15.316779563100001</v>
      </c>
      <c r="H3552" s="61">
        <v>2.6938176785480001</v>
      </c>
      <c r="J3552" s="61">
        <v>12.626922845119999</v>
      </c>
      <c r="K3552" s="61">
        <v>3.0594058081519999</v>
      </c>
    </row>
    <row r="3553" spans="7:11">
      <c r="G3553" s="61">
        <v>15.31711023892</v>
      </c>
      <c r="H3553" s="61">
        <v>2.6898847107789998</v>
      </c>
      <c r="J3553" s="61">
        <v>12.627176278929999</v>
      </c>
      <c r="K3553" s="61">
        <v>3.0627804588030001</v>
      </c>
    </row>
    <row r="3554" spans="7:11">
      <c r="G3554" s="61">
        <v>15.32116967358</v>
      </c>
      <c r="H3554" s="61">
        <v>2.5903359592239998</v>
      </c>
      <c r="J3554" s="61">
        <v>12.62744565168</v>
      </c>
      <c r="K3554" s="61">
        <v>3.1096000121910001</v>
      </c>
    </row>
    <row r="3555" spans="7:11">
      <c r="G3555" s="61">
        <v>15.321454648690001</v>
      </c>
      <c r="H3555" s="61">
        <v>2.5837530620629998</v>
      </c>
      <c r="J3555" s="61">
        <v>12.627446855060001</v>
      </c>
      <c r="K3555" s="61">
        <v>3.033115105022</v>
      </c>
    </row>
    <row r="3556" spans="7:11">
      <c r="G3556" s="61">
        <v>15.32178092783</v>
      </c>
      <c r="H3556" s="61">
        <v>2.5772794358729998</v>
      </c>
      <c r="J3556" s="61">
        <v>12.62778314172</v>
      </c>
      <c r="K3556" s="61">
        <v>3.0693201990240002</v>
      </c>
    </row>
    <row r="3557" spans="7:11">
      <c r="G3557" s="61">
        <v>15.32205807149</v>
      </c>
      <c r="H3557" s="61">
        <v>2.5730073000570002</v>
      </c>
      <c r="J3557" s="61">
        <v>12.62805528146</v>
      </c>
      <c r="K3557" s="61">
        <v>3.105681602447</v>
      </c>
    </row>
    <row r="3558" spans="7:11">
      <c r="G3558" s="61">
        <v>15.32245505209</v>
      </c>
      <c r="H3558" s="61">
        <v>2.5674687202549999</v>
      </c>
      <c r="J3558" s="61">
        <v>12.628310627839999</v>
      </c>
      <c r="K3558" s="61">
        <v>3.0748955957359998</v>
      </c>
    </row>
    <row r="3559" spans="7:11">
      <c r="G3559" s="61">
        <v>15.323215143940001</v>
      </c>
      <c r="H3559" s="61">
        <v>2.5588553726560002</v>
      </c>
      <c r="J3559" s="61">
        <v>12.628644985319999</v>
      </c>
      <c r="K3559" s="61">
        <v>3.0796457466249998</v>
      </c>
    </row>
    <row r="3560" spans="7:11">
      <c r="G3560" s="61">
        <v>15.32397181792</v>
      </c>
      <c r="H3560" s="61">
        <v>2.5518241890910001</v>
      </c>
      <c r="J3560" s="61">
        <v>12.628673302259999</v>
      </c>
      <c r="K3560" s="61">
        <v>3.1002902985560001</v>
      </c>
    </row>
    <row r="3561" spans="7:11">
      <c r="G3561" s="61">
        <v>15.324400605639999</v>
      </c>
      <c r="H3561" s="61">
        <v>2.5484342387460002</v>
      </c>
      <c r="J3561" s="61">
        <v>12.628953539859999</v>
      </c>
      <c r="K3561" s="61">
        <v>3.0863973030210001</v>
      </c>
    </row>
    <row r="3562" spans="7:11">
      <c r="G3562" s="61">
        <v>15.32494490038</v>
      </c>
      <c r="H3562" s="61">
        <v>2.5444320659090001</v>
      </c>
      <c r="J3562" s="61">
        <v>12.6290188316</v>
      </c>
      <c r="K3562" s="61">
        <v>3.0919603448689998</v>
      </c>
    </row>
    <row r="3563" spans="7:11">
      <c r="G3563" s="61">
        <v>15.32600160498</v>
      </c>
      <c r="H3563" s="61">
        <v>2.5371256467880001</v>
      </c>
      <c r="J3563" s="61">
        <v>12.6291341615</v>
      </c>
      <c r="K3563" s="61">
        <v>3.0229104551439998</v>
      </c>
    </row>
    <row r="3564" spans="7:11">
      <c r="G3564" s="61">
        <v>15.32618830284</v>
      </c>
      <c r="H3564" s="61">
        <v>2.5010215774</v>
      </c>
      <c r="J3564" s="61">
        <v>12.630012045340001</v>
      </c>
      <c r="K3564" s="61">
        <v>3.0173293654500002</v>
      </c>
    </row>
    <row r="3565" spans="7:11">
      <c r="G3565" s="61">
        <v>15.327341471</v>
      </c>
      <c r="H3565" s="61">
        <v>2.526634335202</v>
      </c>
      <c r="J3565" s="61">
        <v>12.63051924661</v>
      </c>
      <c r="K3565" s="61">
        <v>3.0135649889959999</v>
      </c>
    </row>
    <row r="3566" spans="7:11">
      <c r="G3566" s="61">
        <v>15.327388017460001</v>
      </c>
      <c r="H3566" s="61">
        <v>2.5131288395600002</v>
      </c>
      <c r="J3566" s="61">
        <v>12.631620757789999</v>
      </c>
      <c r="K3566" s="61">
        <v>3.005162248325</v>
      </c>
    </row>
    <row r="3567" spans="7:11">
      <c r="G3567" s="61">
        <v>15.32765759992</v>
      </c>
      <c r="H3567" s="61">
        <v>2.5186468534020001</v>
      </c>
      <c r="J3567" s="61">
        <v>12.63172718042</v>
      </c>
      <c r="K3567" s="61">
        <v>2.9429214487580002</v>
      </c>
    </row>
    <row r="3568" spans="7:11">
      <c r="G3568" s="61">
        <v>15.32769035281</v>
      </c>
      <c r="H3568" s="61">
        <v>2.5227832438140001</v>
      </c>
      <c r="J3568" s="61">
        <v>12.631828243099999</v>
      </c>
      <c r="K3568" s="61">
        <v>2.9473287957549998</v>
      </c>
    </row>
    <row r="3569" spans="7:11">
      <c r="G3569" s="61">
        <v>15.331073303689999</v>
      </c>
      <c r="H3569" s="61">
        <v>2.4024326108189999</v>
      </c>
      <c r="J3569" s="61">
        <v>12.631955663839999</v>
      </c>
      <c r="K3569" s="61">
        <v>2.936282674763</v>
      </c>
    </row>
    <row r="3570" spans="7:11">
      <c r="G3570" s="61">
        <v>15.33111308436</v>
      </c>
      <c r="H3570" s="61">
        <v>2.4086623571699999</v>
      </c>
      <c r="J3570" s="61">
        <v>12.632047728430001</v>
      </c>
      <c r="K3570" s="61">
        <v>3.001518901167</v>
      </c>
    </row>
    <row r="3571" spans="7:11">
      <c r="G3571" s="61">
        <v>15.33135655169</v>
      </c>
      <c r="H3571" s="61">
        <v>2.419367572024</v>
      </c>
      <c r="J3571" s="61">
        <v>12.63206478835</v>
      </c>
      <c r="K3571" s="61">
        <v>2.9520520919169999</v>
      </c>
    </row>
    <row r="3572" spans="7:11">
      <c r="G3572" s="61">
        <v>15.331430232960001</v>
      </c>
      <c r="H3572" s="61">
        <v>2.3964065723819998</v>
      </c>
      <c r="J3572" s="61">
        <v>12.632268621410001</v>
      </c>
      <c r="K3572" s="61">
        <v>2.9554266574739998</v>
      </c>
    </row>
    <row r="3573" spans="7:11">
      <c r="G3573" s="61">
        <v>15.332404177700001</v>
      </c>
      <c r="H3573" s="61">
        <v>2.387962095742</v>
      </c>
      <c r="J3573" s="61">
        <v>12.632548295159999</v>
      </c>
      <c r="K3573" s="61">
        <v>2.9301243030799999</v>
      </c>
    </row>
    <row r="3574" spans="7:11">
      <c r="G3574" s="61">
        <v>15.33347265051</v>
      </c>
      <c r="H3574" s="61">
        <v>2.380850446543</v>
      </c>
      <c r="J3574" s="61">
        <v>12.632673092099999</v>
      </c>
      <c r="K3574" s="61">
        <v>2.9608433035820001</v>
      </c>
    </row>
    <row r="3575" spans="7:11">
      <c r="G3575" s="61">
        <v>15.334038152570001</v>
      </c>
      <c r="H3575" s="61">
        <v>2.377368752737</v>
      </c>
      <c r="J3575" s="61">
        <v>12.632756453420001</v>
      </c>
      <c r="K3575" s="61">
        <v>2.9952781703269999</v>
      </c>
    </row>
    <row r="3576" spans="7:11">
      <c r="G3576" s="61">
        <v>15.334722466600001</v>
      </c>
      <c r="H3576" s="61">
        <v>2.373070967021</v>
      </c>
      <c r="J3576" s="61">
        <v>12.633130058140001</v>
      </c>
      <c r="K3576" s="61">
        <v>2.9918821754159999</v>
      </c>
    </row>
    <row r="3577" spans="7:11">
      <c r="G3577" s="61">
        <v>15.33615425588</v>
      </c>
      <c r="H3577" s="61">
        <v>2.364287264079</v>
      </c>
      <c r="J3577" s="61">
        <v>12.63317244387</v>
      </c>
      <c r="K3577" s="61">
        <v>2.9663672592400001</v>
      </c>
    </row>
    <row r="3578" spans="7:11">
      <c r="G3578" s="61">
        <v>15.33665538092</v>
      </c>
      <c r="H3578" s="61">
        <v>2.3303832787680001</v>
      </c>
      <c r="J3578" s="61">
        <v>12.633431457129999</v>
      </c>
      <c r="K3578" s="61">
        <v>2.9885020572980001</v>
      </c>
    </row>
    <row r="3579" spans="7:11">
      <c r="G3579" s="61">
        <v>15.336941640639999</v>
      </c>
      <c r="H3579" s="61">
        <v>2.3587439698230002</v>
      </c>
      <c r="J3579" s="61">
        <v>12.6334517805</v>
      </c>
      <c r="K3579" s="61">
        <v>2.970426970203</v>
      </c>
    </row>
    <row r="3580" spans="7:11">
      <c r="G3580" s="61">
        <v>15.33720808436</v>
      </c>
      <c r="H3580" s="61">
        <v>2.3344748487790001</v>
      </c>
      <c r="J3580" s="61">
        <v>12.63345664787</v>
      </c>
      <c r="K3580" s="61">
        <v>2.9235976450719998</v>
      </c>
    </row>
    <row r="3581" spans="7:11">
      <c r="G3581" s="61">
        <v>15.33733062074</v>
      </c>
      <c r="H3581" s="61">
        <v>2.3553721581009999</v>
      </c>
      <c r="J3581" s="61">
        <v>12.633663991220001</v>
      </c>
      <c r="K3581" s="61">
        <v>2.9840357344080002</v>
      </c>
    </row>
    <row r="3582" spans="7:11">
      <c r="G3582" s="61">
        <v>15.337537718589999</v>
      </c>
      <c r="H3582" s="61">
        <v>2.351644049276</v>
      </c>
      <c r="J3582" s="61">
        <v>12.63369593707</v>
      </c>
      <c r="K3582" s="61">
        <v>2.975603725404</v>
      </c>
    </row>
    <row r="3583" spans="7:11">
      <c r="G3583" s="61">
        <v>15.337756521279999</v>
      </c>
      <c r="H3583" s="61">
        <v>2.3440724937369999</v>
      </c>
      <c r="J3583" s="61">
        <v>12.634671827209999</v>
      </c>
      <c r="K3583" s="61">
        <v>2.9171130914179999</v>
      </c>
    </row>
    <row r="3584" spans="7:11">
      <c r="G3584" s="61">
        <v>15.34045825506</v>
      </c>
      <c r="H3584" s="61">
        <v>2.235086862612</v>
      </c>
      <c r="J3584" s="61">
        <v>12.635744623180001</v>
      </c>
      <c r="K3584" s="61">
        <v>2.9118902092710002</v>
      </c>
    </row>
    <row r="3585" spans="7:11">
      <c r="G3585" s="61">
        <v>15.34076488517</v>
      </c>
      <c r="H3585" s="61">
        <v>2.2307547800790002</v>
      </c>
      <c r="J3585" s="61">
        <v>12.63650856045</v>
      </c>
      <c r="K3585" s="61">
        <v>2.908069458006</v>
      </c>
    </row>
    <row r="3586" spans="7:11">
      <c r="G3586" s="61">
        <v>15.34115396516</v>
      </c>
      <c r="H3586" s="61">
        <v>2.224970351988</v>
      </c>
      <c r="J3586" s="61">
        <v>12.636906297279999</v>
      </c>
      <c r="K3586" s="61">
        <v>2.835567796296</v>
      </c>
    </row>
    <row r="3587" spans="7:11">
      <c r="G3587" s="61">
        <v>15.341813170129999</v>
      </c>
      <c r="H3587" s="61">
        <v>2.2182778925900002</v>
      </c>
      <c r="J3587" s="61">
        <v>12.63700735996</v>
      </c>
      <c r="K3587" s="61">
        <v>2.839975143293</v>
      </c>
    </row>
    <row r="3588" spans="7:11">
      <c r="G3588" s="61">
        <v>15.34217106396</v>
      </c>
      <c r="H3588" s="61">
        <v>2.214889941729</v>
      </c>
      <c r="J3588" s="61">
        <v>12.6371347807</v>
      </c>
      <c r="K3588" s="61">
        <v>2.8289290223010002</v>
      </c>
    </row>
    <row r="3589" spans="7:11">
      <c r="G3589" s="61">
        <v>15.3425801926</v>
      </c>
      <c r="H3589" s="61">
        <v>2.2120879166049998</v>
      </c>
      <c r="J3589" s="61">
        <v>12.637243905209999</v>
      </c>
      <c r="K3589" s="61">
        <v>2.8446984394550001</v>
      </c>
    </row>
    <row r="3590" spans="7:11">
      <c r="G3590" s="61">
        <v>15.34304555129</v>
      </c>
      <c r="H3590" s="61">
        <v>2.208835715762</v>
      </c>
      <c r="J3590" s="61">
        <v>12.637356019089999</v>
      </c>
      <c r="K3590" s="61">
        <v>2.903755654487</v>
      </c>
    </row>
    <row r="3591" spans="7:11">
      <c r="G3591" s="61">
        <v>15.34380485648</v>
      </c>
      <c r="H3591" s="61">
        <v>2.2034215778149999</v>
      </c>
      <c r="J3591" s="61">
        <v>12.637447738260001</v>
      </c>
      <c r="K3591" s="61">
        <v>2.848073005012</v>
      </c>
    </row>
    <row r="3592" spans="7:11">
      <c r="G3592" s="61">
        <v>15.344521113700001</v>
      </c>
      <c r="H3592" s="61">
        <v>2.198125445834</v>
      </c>
      <c r="J3592" s="61">
        <v>12.637852208949999</v>
      </c>
      <c r="K3592" s="61">
        <v>2.8534896511199999</v>
      </c>
    </row>
    <row r="3593" spans="7:11">
      <c r="G3593" s="61">
        <v>15.344999713249999</v>
      </c>
      <c r="H3593" s="61">
        <v>2.1947031978629998</v>
      </c>
      <c r="J3593" s="61">
        <v>12.637967529419999</v>
      </c>
      <c r="K3593" s="61">
        <v>2.8212216761389999</v>
      </c>
    </row>
    <row r="3594" spans="7:11">
      <c r="G3594" s="61">
        <v>15.34569524154</v>
      </c>
      <c r="H3594" s="61">
        <v>2.191400638428</v>
      </c>
      <c r="J3594" s="61">
        <v>12.638060479909999</v>
      </c>
      <c r="K3594" s="61">
        <v>2.8996922056269998</v>
      </c>
    </row>
    <row r="3595" spans="7:11">
      <c r="G3595" s="61">
        <v>15.34603272809</v>
      </c>
      <c r="H3595" s="61">
        <v>2.1869337578380001</v>
      </c>
      <c r="J3595" s="61">
        <v>12.638459836819999</v>
      </c>
      <c r="K3595" s="61">
        <v>2.8604441884799998</v>
      </c>
    </row>
    <row r="3596" spans="7:11">
      <c r="G3596" s="61">
        <v>15.34681875307</v>
      </c>
      <c r="H3596" s="61">
        <v>2.180176155391</v>
      </c>
      <c r="J3596" s="61">
        <v>12.63853495022</v>
      </c>
      <c r="K3596" s="61">
        <v>2.8962675043770001</v>
      </c>
    </row>
    <row r="3597" spans="7:11">
      <c r="G3597" s="61">
        <v>15.346946298920001</v>
      </c>
      <c r="H3597" s="61">
        <v>2.1539278625959999</v>
      </c>
      <c r="J3597" s="61">
        <v>12.638785660530001</v>
      </c>
      <c r="K3597" s="61">
        <v>2.8651943247279998</v>
      </c>
    </row>
    <row r="3598" spans="7:11">
      <c r="G3598" s="61">
        <v>15.347153199399999</v>
      </c>
      <c r="H3598" s="61">
        <v>2.1761039778829998</v>
      </c>
      <c r="J3598" s="61">
        <v>12.63891816259</v>
      </c>
      <c r="K3598" s="61">
        <v>2.8925444522400001</v>
      </c>
    </row>
    <row r="3599" spans="7:11">
      <c r="G3599" s="61">
        <v>15.34729650893</v>
      </c>
      <c r="H3599" s="61">
        <v>2.172571850992</v>
      </c>
      <c r="J3599" s="61">
        <v>12.639110713139999</v>
      </c>
      <c r="K3599" s="61">
        <v>2.8713030596659999</v>
      </c>
    </row>
    <row r="3600" spans="7:11">
      <c r="G3600" s="61">
        <v>15.347401188019999</v>
      </c>
      <c r="H3600" s="61">
        <v>2.1644145522690001</v>
      </c>
      <c r="J3600" s="61">
        <v>12.639142988</v>
      </c>
      <c r="K3600" s="61">
        <v>2.8143208589730002</v>
      </c>
    </row>
    <row r="3601" spans="7:11">
      <c r="G3601" s="61">
        <v>15.3653701866</v>
      </c>
      <c r="H3601" s="61">
        <v>1.7972708444809999</v>
      </c>
      <c r="J3601" s="61">
        <v>12.639281938070001</v>
      </c>
      <c r="K3601" s="61">
        <v>2.8756663371919999</v>
      </c>
    </row>
    <row r="3602" spans="7:11">
      <c r="G3602" s="61">
        <v>15.365405516919999</v>
      </c>
      <c r="H3602" s="61">
        <v>1.797284712003</v>
      </c>
      <c r="J3602" s="61">
        <v>12.63929961561</v>
      </c>
      <c r="K3602" s="61">
        <v>2.885205687634</v>
      </c>
    </row>
    <row r="3603" spans="7:11">
      <c r="G3603" s="61">
        <v>15.366796649239999</v>
      </c>
      <c r="H3603" s="61">
        <v>1.8159303619780001</v>
      </c>
      <c r="J3603" s="61">
        <v>12.63937019576</v>
      </c>
      <c r="K3603" s="61">
        <v>2.8800294723820001</v>
      </c>
    </row>
    <row r="3604" spans="7:11">
      <c r="G3604" s="61">
        <v>15.366796649239999</v>
      </c>
      <c r="H3604" s="61">
        <v>1.8159303619780001</v>
      </c>
      <c r="J3604" s="61">
        <v>12.64018663311</v>
      </c>
      <c r="K3604" s="61">
        <v>2.8092750736640002</v>
      </c>
    </row>
    <row r="3605" spans="7:11">
      <c r="G3605" s="61">
        <v>15.36735743026</v>
      </c>
      <c r="H3605" s="61">
        <v>1.821749890842</v>
      </c>
      <c r="J3605" s="61">
        <v>12.641343920460001</v>
      </c>
      <c r="K3605" s="61">
        <v>2.8040539042849999</v>
      </c>
    </row>
    <row r="3606" spans="7:11">
      <c r="G3606" s="61">
        <v>15.36735743026</v>
      </c>
      <c r="H3606" s="61">
        <v>1.821749890842</v>
      </c>
      <c r="J3606" s="61">
        <v>12.642054300990001</v>
      </c>
      <c r="K3606" s="61">
        <v>2.8007409822449998</v>
      </c>
    </row>
    <row r="3607" spans="7:11">
      <c r="G3607" s="61">
        <v>15.373001316310001</v>
      </c>
      <c r="H3607" s="61">
        <v>1.7062060185829999</v>
      </c>
      <c r="J3607" s="61">
        <v>12.64230026045</v>
      </c>
      <c r="K3607" s="61">
        <v>2.7326216860330002</v>
      </c>
    </row>
    <row r="3608" spans="7:11">
      <c r="G3608" s="61">
        <v>15.373057334269999</v>
      </c>
      <c r="H3608" s="61">
        <v>1.699628251075</v>
      </c>
      <c r="J3608" s="61">
        <v>12.64244403799</v>
      </c>
      <c r="K3608" s="61">
        <v>2.7276885902600001</v>
      </c>
    </row>
    <row r="3609" spans="7:11">
      <c r="G3609" s="61">
        <v>15.373305016750001</v>
      </c>
      <c r="H3609" s="61">
        <v>1.6961505841969999</v>
      </c>
      <c r="J3609" s="61">
        <v>12.6424443565</v>
      </c>
      <c r="K3609" s="61">
        <v>2.7373448235929998</v>
      </c>
    </row>
    <row r="3610" spans="7:11">
      <c r="G3610" s="61">
        <v>15.37331870317</v>
      </c>
      <c r="H3610" s="61">
        <v>1.7096085750459999</v>
      </c>
      <c r="J3610" s="61">
        <v>12.64262685512</v>
      </c>
      <c r="K3610" s="61">
        <v>2.7407193525500002</v>
      </c>
    </row>
    <row r="3611" spans="7:11">
      <c r="G3611" s="61">
        <v>15.37382391319</v>
      </c>
      <c r="H3611" s="61">
        <v>1.692352244481</v>
      </c>
      <c r="J3611" s="61">
        <v>12.642745582850001</v>
      </c>
      <c r="K3611" s="61">
        <v>2.7973567673469999</v>
      </c>
    </row>
    <row r="3612" spans="7:11">
      <c r="G3612" s="61">
        <v>15.375817204500001</v>
      </c>
      <c r="H3612" s="61">
        <v>1.723292272016</v>
      </c>
      <c r="J3612" s="61">
        <v>12.64303132581</v>
      </c>
      <c r="K3612" s="61">
        <v>2.7461359986580001</v>
      </c>
    </row>
    <row r="3613" spans="7:11">
      <c r="G3613" s="61">
        <v>15.37594151529</v>
      </c>
      <c r="H3613" s="61">
        <v>1.746236493459</v>
      </c>
      <c r="J3613" s="61">
        <v>12.64310860078</v>
      </c>
      <c r="K3613" s="61">
        <v>2.7201126213559998</v>
      </c>
    </row>
    <row r="3614" spans="7:11">
      <c r="G3614" s="61">
        <v>15.376653502989999</v>
      </c>
      <c r="H3614" s="61">
        <v>1.7290475546090001</v>
      </c>
      <c r="J3614" s="61">
        <v>12.643461246959999</v>
      </c>
      <c r="K3614" s="61">
        <v>2.7932095928330001</v>
      </c>
    </row>
    <row r="3615" spans="7:11">
      <c r="G3615" s="61">
        <v>15.37668566142</v>
      </c>
      <c r="H3615" s="61">
        <v>1.742031248537</v>
      </c>
      <c r="J3615" s="61">
        <v>12.64363895368</v>
      </c>
      <c r="K3615" s="61">
        <v>2.753090536018</v>
      </c>
    </row>
    <row r="3616" spans="7:11">
      <c r="G3616" s="61">
        <v>15.37705622176</v>
      </c>
      <c r="H3616" s="61">
        <v>1.7386438876820001</v>
      </c>
      <c r="J3616" s="61">
        <v>12.64396477739</v>
      </c>
      <c r="K3616" s="61">
        <v>2.757840672266</v>
      </c>
    </row>
    <row r="3617" spans="7:11">
      <c r="G3617" s="61">
        <v>15.37725195931</v>
      </c>
      <c r="H3617" s="61">
        <v>1.7350613540919999</v>
      </c>
      <c r="J3617" s="61">
        <v>12.644100632760001</v>
      </c>
      <c r="K3617" s="61">
        <v>2.788105653573</v>
      </c>
    </row>
    <row r="3618" spans="7:11">
      <c r="G3618" s="61">
        <v>15.38813004258</v>
      </c>
      <c r="H3618" s="61">
        <v>1.905007869102</v>
      </c>
      <c r="J3618" s="61">
        <v>12.64428983</v>
      </c>
      <c r="K3618" s="61">
        <v>2.7639494072040001</v>
      </c>
    </row>
    <row r="3619" spans="7:11">
      <c r="G3619" s="61">
        <v>15.388383344239999</v>
      </c>
      <c r="H3619" s="61">
        <v>1.925783103968</v>
      </c>
      <c r="J3619" s="61">
        <v>12.64441333958</v>
      </c>
      <c r="K3619" s="61">
        <v>2.7818283132660002</v>
      </c>
    </row>
    <row r="3620" spans="7:11">
      <c r="G3620" s="61">
        <v>15.38867046803</v>
      </c>
      <c r="H3620" s="61">
        <v>1.91074414243</v>
      </c>
      <c r="J3620" s="61">
        <v>12.644461054920001</v>
      </c>
      <c r="K3620" s="61">
        <v>2.7683126847300001</v>
      </c>
    </row>
    <row r="3621" spans="7:11">
      <c r="G3621" s="61">
        <v>15.38874582461</v>
      </c>
      <c r="H3621" s="61">
        <v>1.91737945972</v>
      </c>
      <c r="J3621" s="61">
        <v>12.6445372558</v>
      </c>
      <c r="K3621" s="61">
        <v>2.7766521895160001</v>
      </c>
    </row>
    <row r="3622" spans="7:11">
      <c r="G3622" s="61">
        <v>15.392901547899999</v>
      </c>
      <c r="H3622" s="61">
        <v>2.013711587475</v>
      </c>
      <c r="J3622" s="61">
        <v>12.644555670260001</v>
      </c>
      <c r="K3622" s="61">
        <v>2.7722892373280001</v>
      </c>
    </row>
    <row r="3623" spans="7:11">
      <c r="G3623" s="61">
        <v>15.393909009370001</v>
      </c>
      <c r="H3623" s="61">
        <v>2.0169675093169999</v>
      </c>
      <c r="J3623" s="61">
        <v>12.64480512834</v>
      </c>
      <c r="K3623" s="61">
        <v>2.709579965888</v>
      </c>
    </row>
    <row r="3624" spans="7:11">
      <c r="G3624" s="61">
        <v>15.395328018880001</v>
      </c>
      <c r="H3624" s="61">
        <v>2.0242438989460001</v>
      </c>
      <c r="J3624" s="61">
        <v>12.64562647691</v>
      </c>
      <c r="K3624" s="61">
        <v>2.705446169484</v>
      </c>
    </row>
    <row r="3625" spans="7:11">
      <c r="G3625" s="61">
        <v>15.39608425412</v>
      </c>
      <c r="H3625" s="61">
        <v>2.03315702613</v>
      </c>
      <c r="J3625" s="61">
        <v>12.64640176642</v>
      </c>
      <c r="K3625" s="61">
        <v>2.7016170376850002</v>
      </c>
    </row>
    <row r="3626" spans="7:11">
      <c r="G3626" s="61">
        <v>15.39620015184</v>
      </c>
      <c r="H3626" s="61">
        <v>2.0415220886999998</v>
      </c>
      <c r="J3626" s="61">
        <v>12.647188553599999</v>
      </c>
      <c r="K3626" s="61">
        <v>2.6977007855099999</v>
      </c>
    </row>
    <row r="3627" spans="7:11">
      <c r="G3627" s="61">
        <v>15.39636113535</v>
      </c>
      <c r="H3627" s="61">
        <v>2.0457970017670002</v>
      </c>
      <c r="J3627" s="61">
        <v>12.647399201660001</v>
      </c>
      <c r="K3627" s="61">
        <v>2.6329736584000001</v>
      </c>
    </row>
    <row r="3628" spans="7:11">
      <c r="G3628" s="61">
        <v>15.396759395729999</v>
      </c>
      <c r="H3628" s="61">
        <v>2.0502285328949998</v>
      </c>
      <c r="J3628" s="61">
        <v>12.647436297320001</v>
      </c>
      <c r="K3628" s="61">
        <v>2.636896203299</v>
      </c>
    </row>
    <row r="3629" spans="7:11">
      <c r="G3629" s="61">
        <v>15.39720297795</v>
      </c>
      <c r="H3629" s="61">
        <v>2.05380012513</v>
      </c>
      <c r="J3629" s="61">
        <v>12.647675186200001</v>
      </c>
      <c r="K3629" s="61">
        <v>2.641318256276</v>
      </c>
    </row>
    <row r="3630" spans="7:11">
      <c r="G3630" s="61">
        <v>15.39766850226</v>
      </c>
      <c r="H3630" s="61">
        <v>2.057393148134</v>
      </c>
      <c r="J3630" s="61">
        <v>12.64773692164</v>
      </c>
      <c r="K3630" s="61">
        <v>2.625611832997</v>
      </c>
    </row>
    <row r="3631" spans="7:11">
      <c r="G3631" s="61">
        <v>15.398609925880001</v>
      </c>
      <c r="H3631" s="61">
        <v>2.1010984511830002</v>
      </c>
      <c r="J3631" s="61">
        <v>12.648022223950001</v>
      </c>
      <c r="K3631" s="61">
        <v>2.6932432579259999</v>
      </c>
    </row>
    <row r="3632" spans="7:11">
      <c r="G3632" s="61">
        <v>15.398765330830001</v>
      </c>
      <c r="H3632" s="61">
        <v>2.0968292091520002</v>
      </c>
      <c r="J3632" s="61">
        <v>12.648079656889999</v>
      </c>
      <c r="K3632" s="61">
        <v>2.6467349023839999</v>
      </c>
    </row>
    <row r="3633" spans="7:11">
      <c r="G3633" s="61">
        <v>15.39895811169</v>
      </c>
      <c r="H3633" s="61">
        <v>2.0933268322530001</v>
      </c>
      <c r="J3633" s="61">
        <v>12.648368083819999</v>
      </c>
      <c r="K3633" s="61">
        <v>2.620010573504</v>
      </c>
    </row>
    <row r="3634" spans="7:11">
      <c r="G3634" s="61">
        <v>15.399008815469999</v>
      </c>
      <c r="H3634" s="61">
        <v>2.0675840372669998</v>
      </c>
      <c r="J3634" s="61">
        <v>12.648687284759999</v>
      </c>
      <c r="K3634" s="61">
        <v>2.6536894397439998</v>
      </c>
    </row>
    <row r="3635" spans="7:11">
      <c r="G3635" s="61">
        <v>15.39931526757</v>
      </c>
      <c r="H3635" s="61">
        <v>2.0882649333460002</v>
      </c>
      <c r="J3635" s="61">
        <v>12.64873861577</v>
      </c>
      <c r="K3635" s="61">
        <v>2.6890338729710002</v>
      </c>
    </row>
    <row r="3636" spans="7:11">
      <c r="G3636" s="61">
        <v>15.399498218410001</v>
      </c>
      <c r="H3636" s="61">
        <v>2.0717404752120001</v>
      </c>
      <c r="J3636" s="61">
        <v>12.64901310846</v>
      </c>
      <c r="K3636" s="61">
        <v>2.658439575993</v>
      </c>
    </row>
    <row r="3637" spans="7:11">
      <c r="G3637" s="61">
        <v>15.399570090359999</v>
      </c>
      <c r="H3637" s="61">
        <v>2.0841369822810001</v>
      </c>
      <c r="J3637" s="61">
        <v>12.649214356730001</v>
      </c>
      <c r="K3637" s="61">
        <v>2.6847282792059999</v>
      </c>
    </row>
    <row r="3638" spans="7:11">
      <c r="G3638" s="61">
        <v>15.39977254603</v>
      </c>
      <c r="H3638" s="61">
        <v>2.0780404136500001</v>
      </c>
      <c r="J3638" s="61">
        <v>12.649338161079999</v>
      </c>
      <c r="K3638" s="61">
        <v>2.6645483109299999</v>
      </c>
    </row>
    <row r="3639" spans="7:11">
      <c r="G3639" s="61">
        <v>15.4063509736</v>
      </c>
      <c r="H3639" s="61">
        <v>2.1903739947940002</v>
      </c>
      <c r="J3639" s="61">
        <v>12.649509386</v>
      </c>
      <c r="K3639" s="61">
        <v>2.668911588456</v>
      </c>
    </row>
    <row r="3640" spans="7:11">
      <c r="G3640" s="61">
        <v>15.40657568018</v>
      </c>
      <c r="H3640" s="61">
        <v>2.2203300509720001</v>
      </c>
      <c r="J3640" s="61">
        <v>12.64952706355</v>
      </c>
      <c r="K3640" s="61">
        <v>2.678450938898</v>
      </c>
    </row>
    <row r="3641" spans="7:11">
      <c r="G3641" s="61">
        <v>15.40670921401</v>
      </c>
      <c r="H3641" s="61">
        <v>2.2166362417909999</v>
      </c>
      <c r="J3641" s="61">
        <v>12.6495976437</v>
      </c>
      <c r="K3641" s="61">
        <v>2.6732747236460002</v>
      </c>
    </row>
    <row r="3642" spans="7:11">
      <c r="G3642" s="61">
        <v>15.406874203939999</v>
      </c>
      <c r="H3642" s="61">
        <v>2.212820355416</v>
      </c>
      <c r="J3642" s="61">
        <v>12.64972932879</v>
      </c>
      <c r="K3642" s="61">
        <v>2.6120867789100002</v>
      </c>
    </row>
    <row r="3643" spans="7:11">
      <c r="G3643" s="61">
        <v>15.40702220555</v>
      </c>
      <c r="H3643" s="61">
        <v>2.225706116115</v>
      </c>
      <c r="J3643" s="61">
        <v>12.65075239477</v>
      </c>
      <c r="K3643" s="61">
        <v>2.6071499655150001</v>
      </c>
    </row>
    <row r="3644" spans="7:11">
      <c r="G3644" s="61">
        <v>15.40705416342</v>
      </c>
      <c r="H3644" s="61">
        <v>2.1979961587169998</v>
      </c>
      <c r="J3644" s="61">
        <v>12.651811278769999</v>
      </c>
      <c r="K3644" s="61">
        <v>2.6021359093709999</v>
      </c>
    </row>
    <row r="3645" spans="7:11">
      <c r="G3645" s="61">
        <v>15.407148148259999</v>
      </c>
      <c r="H3645" s="61">
        <v>2.206271715228</v>
      </c>
      <c r="J3645" s="61">
        <v>12.652487305539999</v>
      </c>
      <c r="K3645" s="61">
        <v>2.5315230668800002</v>
      </c>
    </row>
    <row r="3646" spans="7:11">
      <c r="G3646" s="61">
        <v>15.4072759679</v>
      </c>
      <c r="H3646" s="61">
        <v>2.2022924821580001</v>
      </c>
      <c r="J3646" s="61">
        <v>12.652507539749999</v>
      </c>
      <c r="K3646" s="61">
        <v>2.5986193358320002</v>
      </c>
    </row>
    <row r="3647" spans="7:11">
      <c r="G3647" s="61">
        <v>15.40761314571</v>
      </c>
      <c r="H3647" s="61">
        <v>2.2291580426049999</v>
      </c>
      <c r="J3647" s="61">
        <v>12.652573801859999</v>
      </c>
      <c r="K3647" s="61">
        <v>2.5254773332160001</v>
      </c>
    </row>
    <row r="3648" spans="7:11">
      <c r="G3648" s="61">
        <v>15.40823243528</v>
      </c>
      <c r="H3648" s="61">
        <v>2.232645755304</v>
      </c>
      <c r="J3648" s="61">
        <v>12.652745385059999</v>
      </c>
      <c r="K3648" s="61">
        <v>2.5361979599360001</v>
      </c>
    </row>
    <row r="3649" spans="7:11">
      <c r="G3649" s="61">
        <v>15.409351786949999</v>
      </c>
      <c r="H3649" s="61">
        <v>2.239843386635</v>
      </c>
      <c r="J3649" s="61">
        <v>12.65283409579</v>
      </c>
      <c r="K3649" s="61">
        <v>2.5206915514150001</v>
      </c>
    </row>
    <row r="3650" spans="7:11">
      <c r="G3650" s="61">
        <v>15.40972664045</v>
      </c>
      <c r="H3650" s="61">
        <v>2.272360224861</v>
      </c>
      <c r="J3650" s="61">
        <v>12.65299958466</v>
      </c>
      <c r="K3650" s="61">
        <v>2.5396765499380001</v>
      </c>
    </row>
    <row r="3651" spans="7:11">
      <c r="G3651" s="61">
        <v>15.409840349970001</v>
      </c>
      <c r="H3651" s="61">
        <v>2.267848409185</v>
      </c>
      <c r="J3651" s="61">
        <v>12.653355122840001</v>
      </c>
      <c r="K3651" s="61">
        <v>2.5938824236790001</v>
      </c>
    </row>
    <row r="3652" spans="7:11">
      <c r="G3652" s="61">
        <v>15.41002702245</v>
      </c>
      <c r="H3652" s="61">
        <v>2.2633616149520002</v>
      </c>
      <c r="J3652" s="61">
        <v>12.65341695095</v>
      </c>
      <c r="K3652" s="61">
        <v>2.5162323978050001</v>
      </c>
    </row>
    <row r="3653" spans="7:11">
      <c r="G3653" s="61">
        <v>15.41020333728</v>
      </c>
      <c r="H3653" s="61">
        <v>2.246160696354</v>
      </c>
      <c r="J3653" s="61">
        <v>12.653482547339999</v>
      </c>
      <c r="K3653" s="61">
        <v>2.544480770996</v>
      </c>
    </row>
    <row r="3654" spans="7:11">
      <c r="G3654" s="61">
        <v>15.41040235977</v>
      </c>
      <c r="H3654" s="61">
        <v>2.2506662998090001</v>
      </c>
      <c r="J3654" s="61">
        <v>12.65400703728</v>
      </c>
      <c r="K3654" s="61">
        <v>2.5891729982179998</v>
      </c>
    </row>
    <row r="3655" spans="7:11">
      <c r="G3655" s="61">
        <v>15.41047614863</v>
      </c>
      <c r="H3655" s="61">
        <v>2.2554276418489998</v>
      </c>
      <c r="J3655" s="61">
        <v>12.65401003347</v>
      </c>
      <c r="K3655" s="61">
        <v>2.550056167708</v>
      </c>
    </row>
    <row r="3656" spans="7:11">
      <c r="G3656" s="61">
        <v>15.41614625043</v>
      </c>
      <c r="H3656" s="61">
        <v>2.3660718673910002</v>
      </c>
      <c r="J3656" s="61">
        <v>12.65434439094</v>
      </c>
      <c r="K3656" s="61">
        <v>2.554806318597</v>
      </c>
    </row>
    <row r="3657" spans="7:11">
      <c r="G3657" s="61">
        <v>15.418057659460001</v>
      </c>
      <c r="H3657" s="61">
        <v>2.38298623774</v>
      </c>
      <c r="J3657" s="61">
        <v>12.65441615924</v>
      </c>
      <c r="K3657" s="61">
        <v>2.5109880652540002</v>
      </c>
    </row>
    <row r="3658" spans="7:11">
      <c r="G3658" s="61">
        <v>15.418635091860001</v>
      </c>
      <c r="H3658" s="61">
        <v>2.388861868072</v>
      </c>
      <c r="J3658" s="61">
        <v>12.654509689639999</v>
      </c>
      <c r="K3658" s="61">
        <v>2.582809226168</v>
      </c>
    </row>
    <row r="3659" spans="7:11">
      <c r="G3659" s="61">
        <v>15.418912096570001</v>
      </c>
      <c r="H3659" s="61">
        <v>2.3924549731760001</v>
      </c>
      <c r="J3659" s="61">
        <v>12.65463391796</v>
      </c>
      <c r="K3659" s="61">
        <v>2.5778499969680002</v>
      </c>
    </row>
    <row r="3660" spans="7:11">
      <c r="G3660" s="61">
        <v>15.41924177135</v>
      </c>
      <c r="H3660" s="61">
        <v>2.399225144111</v>
      </c>
      <c r="J3660" s="61">
        <v>12.654659303120001</v>
      </c>
      <c r="K3660" s="61">
        <v>2.5611712924010002</v>
      </c>
    </row>
    <row r="3661" spans="7:11">
      <c r="G3661" s="61">
        <v>15.41941955797</v>
      </c>
      <c r="H3661" s="61">
        <v>2.4033476052570002</v>
      </c>
      <c r="J3661" s="61">
        <v>12.654705668489999</v>
      </c>
      <c r="K3661" s="61">
        <v>2.5734871362809999</v>
      </c>
    </row>
    <row r="3662" spans="7:11">
      <c r="G3662" s="61">
        <v>15.419635918179999</v>
      </c>
      <c r="H3662" s="61">
        <v>2.407068069902</v>
      </c>
      <c r="J3662" s="61">
        <v>12.65477106138</v>
      </c>
      <c r="K3662" s="61">
        <v>2.5695108581869999</v>
      </c>
    </row>
    <row r="3663" spans="7:11">
      <c r="G3663" s="61">
        <v>15.42011922587</v>
      </c>
      <c r="H3663" s="61">
        <v>2.4143332982089998</v>
      </c>
      <c r="J3663" s="61">
        <v>12.654783118199999</v>
      </c>
      <c r="K3663" s="61">
        <v>2.5655344885920002</v>
      </c>
    </row>
    <row r="3664" spans="7:11">
      <c r="G3664" s="61">
        <v>15.420364845530001</v>
      </c>
      <c r="H3664" s="61">
        <v>2.4194472972360002</v>
      </c>
      <c r="J3664" s="61">
        <v>12.655539733239999</v>
      </c>
      <c r="K3664" s="61">
        <v>2.506234043114</v>
      </c>
    </row>
    <row r="3665" spans="7:11">
      <c r="G3665" s="61">
        <v>15.42058063617</v>
      </c>
      <c r="H3665" s="61">
        <v>2.427610599936</v>
      </c>
      <c r="J3665" s="61">
        <v>12.65702366521</v>
      </c>
      <c r="K3665" s="61">
        <v>2.5003242862819999</v>
      </c>
    </row>
    <row r="3666" spans="7:11">
      <c r="G3666" s="61">
        <v>15.42068287601</v>
      </c>
      <c r="H3666" s="61">
        <v>2.4315766749629999</v>
      </c>
      <c r="J3666" s="61">
        <v>12.657888739320001</v>
      </c>
      <c r="K3666" s="61">
        <v>2.4961347453860001</v>
      </c>
    </row>
    <row r="3667" spans="7:11">
      <c r="G3667" s="61">
        <v>15.42097150265</v>
      </c>
      <c r="H3667" s="61">
        <v>2.4357414167489999</v>
      </c>
      <c r="J3667" s="61">
        <v>12.65803641508</v>
      </c>
      <c r="K3667" s="61">
        <v>2.4257411307719998</v>
      </c>
    </row>
    <row r="3668" spans="7:11">
      <c r="G3668" s="61">
        <v>15.421386228339999</v>
      </c>
      <c r="H3668" s="61">
        <v>2.4400673083900002</v>
      </c>
      <c r="J3668" s="61">
        <v>12.658074526069999</v>
      </c>
      <c r="K3668" s="61">
        <v>2.4216674266610001</v>
      </c>
    </row>
    <row r="3669" spans="7:11">
      <c r="G3669" s="61">
        <v>15.42185908792</v>
      </c>
      <c r="H3669" s="61">
        <v>2.4445140298179999</v>
      </c>
      <c r="J3669" s="61">
        <v>12.658200275840001</v>
      </c>
      <c r="K3669" s="61">
        <v>2.431505505474</v>
      </c>
    </row>
    <row r="3670" spans="7:11">
      <c r="G3670" s="61">
        <v>15.42359377492</v>
      </c>
      <c r="H3670" s="61">
        <v>2.4542643261060002</v>
      </c>
      <c r="J3670" s="61">
        <v>12.658391969209999</v>
      </c>
      <c r="K3670" s="61">
        <v>2.4175472666069999</v>
      </c>
    </row>
    <row r="3671" spans="7:11">
      <c r="G3671" s="61">
        <v>15.428223847929999</v>
      </c>
      <c r="H3671" s="61">
        <v>2.5536278027599999</v>
      </c>
      <c r="J3671" s="61">
        <v>12.658661664189999</v>
      </c>
      <c r="K3671" s="61">
        <v>2.4371271185340002</v>
      </c>
    </row>
    <row r="3672" spans="7:11">
      <c r="G3672" s="61">
        <v>15.428292504290001</v>
      </c>
      <c r="H3672" s="61">
        <v>2.5518613157000001</v>
      </c>
      <c r="J3672" s="61">
        <v>12.65866707122</v>
      </c>
      <c r="K3672" s="61">
        <v>2.4911687629300001</v>
      </c>
    </row>
    <row r="3673" spans="7:11">
      <c r="G3673" s="61">
        <v>15.42847337493</v>
      </c>
      <c r="H3673" s="61">
        <v>2.5584830697259999</v>
      </c>
      <c r="J3673" s="61">
        <v>12.65875578609</v>
      </c>
      <c r="K3673" s="61">
        <v>2.4140777032940002</v>
      </c>
    </row>
    <row r="3674" spans="7:11">
      <c r="G3674" s="61">
        <v>15.429462717050001</v>
      </c>
      <c r="H3674" s="61">
        <v>2.569635088848</v>
      </c>
      <c r="J3674" s="61">
        <v>12.65918915032</v>
      </c>
      <c r="K3674" s="61">
        <v>2.4427025152459998</v>
      </c>
    </row>
    <row r="3675" spans="7:11">
      <c r="G3675" s="61">
        <v>15.42999571208</v>
      </c>
      <c r="H3675" s="61">
        <v>2.5749227737589999</v>
      </c>
      <c r="J3675" s="61">
        <v>12.659267816270001</v>
      </c>
      <c r="K3675" s="61">
        <v>2.4106670869869999</v>
      </c>
    </row>
    <row r="3676" spans="7:11">
      <c r="G3676" s="61">
        <v>15.430547506410001</v>
      </c>
      <c r="H3676" s="61">
        <v>2.5800264529239998</v>
      </c>
      <c r="J3676" s="61">
        <v>12.6594412201</v>
      </c>
      <c r="K3676" s="61">
        <v>2.4836700097839999</v>
      </c>
    </row>
    <row r="3677" spans="7:11">
      <c r="G3677" s="61">
        <v>15.43079862507</v>
      </c>
      <c r="H3677" s="61">
        <v>2.5986745391819999</v>
      </c>
      <c r="J3677" s="61">
        <v>12.659523507799999</v>
      </c>
      <c r="K3677" s="61">
        <v>2.4474526661349998</v>
      </c>
    </row>
    <row r="3678" spans="7:11">
      <c r="G3678" s="61">
        <v>15.430822972130001</v>
      </c>
      <c r="H3678" s="61">
        <v>2.583478073053</v>
      </c>
      <c r="J3678" s="61">
        <v>12.659682249039999</v>
      </c>
      <c r="K3678" s="61">
        <v>2.478448900694</v>
      </c>
    </row>
    <row r="3679" spans="7:11">
      <c r="G3679" s="61">
        <v>15.43084684476</v>
      </c>
      <c r="H3679" s="61">
        <v>2.6014915561010001</v>
      </c>
      <c r="J3679" s="61">
        <v>12.65975399957</v>
      </c>
      <c r="K3679" s="61">
        <v>2.4740860400079998</v>
      </c>
    </row>
    <row r="3680" spans="7:11">
      <c r="G3680" s="61">
        <v>15.430856496000001</v>
      </c>
      <c r="H3680" s="61">
        <v>2.602740032971</v>
      </c>
      <c r="J3680" s="61">
        <v>12.659819392459999</v>
      </c>
      <c r="K3680" s="61">
        <v>2.4701097619139998</v>
      </c>
    </row>
    <row r="3681" spans="7:11">
      <c r="G3681" s="61">
        <v>15.430964843929999</v>
      </c>
      <c r="H3681" s="61">
        <v>2.5927734982150001</v>
      </c>
      <c r="J3681" s="61">
        <v>12.65983841998</v>
      </c>
      <c r="K3681" s="61">
        <v>2.4538176399389999</v>
      </c>
    </row>
    <row r="3682" spans="7:11">
      <c r="G3682" s="61">
        <v>15.430996694479999</v>
      </c>
      <c r="H3682" s="61">
        <v>2.5876930172939998</v>
      </c>
      <c r="J3682" s="61">
        <v>12.65988478535</v>
      </c>
      <c r="K3682" s="61">
        <v>2.4661334838190001</v>
      </c>
    </row>
    <row r="3683" spans="7:11">
      <c r="G3683" s="61">
        <v>15.43134057904</v>
      </c>
      <c r="H3683" s="61">
        <v>2.6068706426500001</v>
      </c>
      <c r="J3683" s="61">
        <v>12.659950178240001</v>
      </c>
      <c r="K3683" s="61">
        <v>2.4621572057250001</v>
      </c>
    </row>
    <row r="3684" spans="7:11">
      <c r="G3684" s="61">
        <v>15.432851171559999</v>
      </c>
      <c r="H3684" s="61">
        <v>2.617101525387</v>
      </c>
      <c r="J3684" s="61">
        <v>12.659962235049999</v>
      </c>
      <c r="K3684" s="61">
        <v>2.4581808361299999</v>
      </c>
    </row>
    <row r="3685" spans="7:11">
      <c r="G3685" s="61">
        <v>15.434317338970001</v>
      </c>
      <c r="H3685" s="61">
        <v>2.6240136358699999</v>
      </c>
      <c r="J3685" s="61">
        <v>12.66036950895</v>
      </c>
      <c r="K3685" s="61">
        <v>2.4058949157630001</v>
      </c>
    </row>
    <row r="3686" spans="7:11">
      <c r="G3686" s="61">
        <v>15.43525137088</v>
      </c>
      <c r="H3686" s="61">
        <v>2.6279677821199998</v>
      </c>
      <c r="J3686" s="61">
        <v>12.66163028539</v>
      </c>
      <c r="K3686" s="61">
        <v>2.400604126153</v>
      </c>
    </row>
    <row r="3687" spans="7:11">
      <c r="G3687" s="61">
        <v>15.43945314946</v>
      </c>
      <c r="H3687" s="61">
        <v>2.7261976209590002</v>
      </c>
      <c r="J3687" s="61">
        <v>12.66202022649</v>
      </c>
      <c r="K3687" s="61">
        <v>2.336285913612</v>
      </c>
    </row>
    <row r="3688" spans="7:11">
      <c r="G3688" s="61">
        <v>15.43964250948</v>
      </c>
      <c r="H3688" s="61">
        <v>2.7308551455210002</v>
      </c>
      <c r="J3688" s="61">
        <v>12.66204463191</v>
      </c>
      <c r="K3688" s="61">
        <v>2.3425385279539999</v>
      </c>
    </row>
    <row r="3689" spans="7:11">
      <c r="G3689" s="61">
        <v>15.43966100374</v>
      </c>
      <c r="H3689" s="61">
        <v>2.7227036693760001</v>
      </c>
      <c r="J3689" s="61">
        <v>12.662101785959999</v>
      </c>
      <c r="K3689" s="61">
        <v>2.3313266112109998</v>
      </c>
    </row>
    <row r="3690" spans="7:11">
      <c r="G3690" s="61">
        <v>15.44008808579</v>
      </c>
      <c r="H3690" s="61">
        <v>2.7192818820800002</v>
      </c>
      <c r="J3690" s="61">
        <v>12.6622276491</v>
      </c>
      <c r="K3690" s="61">
        <v>2.3262679750589998</v>
      </c>
    </row>
    <row r="3691" spans="7:11">
      <c r="G3691" s="61">
        <v>15.440517849080001</v>
      </c>
      <c r="H3691" s="61">
        <v>2.7384066917599998</v>
      </c>
      <c r="J3691" s="61">
        <v>12.66222920885</v>
      </c>
      <c r="K3691" s="61">
        <v>2.3469460182240001</v>
      </c>
    </row>
    <row r="3692" spans="7:11">
      <c r="G3692" s="61">
        <v>15.44128549242</v>
      </c>
      <c r="H3692" s="61">
        <v>2.743244181533</v>
      </c>
      <c r="J3692" s="61">
        <v>12.662527088519999</v>
      </c>
      <c r="K3692" s="61">
        <v>2.3516694196089998</v>
      </c>
    </row>
    <row r="3693" spans="7:11">
      <c r="G3693" s="61">
        <v>15.442431832920001</v>
      </c>
      <c r="H3693" s="61">
        <v>2.7509381146480001</v>
      </c>
      <c r="J3693" s="61">
        <v>12.662678631169999</v>
      </c>
      <c r="K3693" s="61">
        <v>2.3192721093039999</v>
      </c>
    </row>
    <row r="3694" spans="7:11">
      <c r="G3694" s="61">
        <v>15.44266011991</v>
      </c>
      <c r="H3694" s="61">
        <v>2.7672972422550002</v>
      </c>
      <c r="J3694" s="61">
        <v>12.6628765094</v>
      </c>
      <c r="K3694" s="61">
        <v>2.356611706881</v>
      </c>
    </row>
    <row r="3695" spans="7:11">
      <c r="G3695" s="61">
        <v>15.4427730522</v>
      </c>
      <c r="H3695" s="61">
        <v>2.763641359592</v>
      </c>
      <c r="J3695" s="61">
        <v>12.66295571645</v>
      </c>
      <c r="K3695" s="61">
        <v>2.3945467025060001</v>
      </c>
    </row>
    <row r="3696" spans="7:11">
      <c r="G3696" s="61">
        <v>15.44280362996</v>
      </c>
      <c r="H3696" s="61">
        <v>2.7722317077450001</v>
      </c>
      <c r="J3696" s="61">
        <v>12.6635110019</v>
      </c>
      <c r="K3696" s="61">
        <v>2.3119965924539998</v>
      </c>
    </row>
    <row r="3697" spans="7:11">
      <c r="G3697" s="61">
        <v>15.44286409968</v>
      </c>
      <c r="H3697" s="61">
        <v>2.7554772549650002</v>
      </c>
      <c r="J3697" s="61">
        <v>12.66358803232</v>
      </c>
      <c r="K3697" s="61">
        <v>2.3907207362689999</v>
      </c>
    </row>
    <row r="3698" spans="7:11">
      <c r="G3698" s="61">
        <v>15.44341355698</v>
      </c>
      <c r="H3698" s="61">
        <v>2.779172056822</v>
      </c>
      <c r="J3698" s="61">
        <v>12.663825810040001</v>
      </c>
      <c r="K3698" s="61">
        <v>2.3671803421490001</v>
      </c>
    </row>
    <row r="3699" spans="7:11">
      <c r="G3699" s="61">
        <v>15.44408574997</v>
      </c>
      <c r="H3699" s="61">
        <v>2.7841052860589999</v>
      </c>
      <c r="J3699" s="61">
        <v>12.664025560880001</v>
      </c>
      <c r="K3699" s="61">
        <v>2.386358132337</v>
      </c>
    </row>
    <row r="3700" spans="7:11">
      <c r="G3700" s="61">
        <v>15.444667507769999</v>
      </c>
      <c r="H3700" s="61">
        <v>2.787824201217</v>
      </c>
      <c r="J3700" s="61">
        <v>12.66411803039</v>
      </c>
      <c r="K3700" s="61">
        <v>2.3724746640649998</v>
      </c>
    </row>
    <row r="3701" spans="7:11">
      <c r="G3701" s="61">
        <v>15.445200392749999</v>
      </c>
      <c r="H3701" s="61">
        <v>2.7912329106080001</v>
      </c>
      <c r="J3701" s="61">
        <v>12.66430356455</v>
      </c>
      <c r="K3701" s="61">
        <v>2.3796435303919998</v>
      </c>
    </row>
    <row r="3702" spans="7:11">
      <c r="G3702" s="61">
        <v>15.449693073900001</v>
      </c>
      <c r="H3702" s="61">
        <v>2.8934501758220001</v>
      </c>
      <c r="J3702" s="61">
        <v>12.66447054981</v>
      </c>
      <c r="K3702" s="61">
        <v>2.3064383092430001</v>
      </c>
    </row>
    <row r="3703" spans="7:11">
      <c r="G3703" s="61">
        <v>15.45083079007</v>
      </c>
      <c r="H3703" s="61">
        <v>2.8998893566590001</v>
      </c>
      <c r="J3703" s="61">
        <v>12.665334988610001</v>
      </c>
      <c r="K3703" s="61">
        <v>2.3024849192239998</v>
      </c>
    </row>
    <row r="3704" spans="7:11">
      <c r="G3704" s="61">
        <v>15.451894499870001</v>
      </c>
      <c r="H3704" s="61">
        <v>2.9057863558310002</v>
      </c>
      <c r="J3704" s="61">
        <v>12.666196733550001</v>
      </c>
      <c r="K3704" s="61">
        <v>2.2987673317209998</v>
      </c>
    </row>
    <row r="3705" spans="7:11">
      <c r="G3705" s="61">
        <v>15.452410329199999</v>
      </c>
      <c r="H3705" s="61">
        <v>2.9103992321810002</v>
      </c>
      <c r="J3705" s="61">
        <v>12.66736076682</v>
      </c>
      <c r="K3705" s="61">
        <v>2.29373294652</v>
      </c>
    </row>
    <row r="3706" spans="7:11">
      <c r="G3706" s="61">
        <v>15.45290360624</v>
      </c>
      <c r="H3706" s="61">
        <v>2.9292648219230002</v>
      </c>
      <c r="J3706" s="61">
        <v>12.66813574933</v>
      </c>
      <c r="K3706" s="61">
        <v>2.289532947608</v>
      </c>
    </row>
    <row r="3707" spans="7:11">
      <c r="G3707" s="61">
        <v>15.45301735124</v>
      </c>
      <c r="H3707" s="61">
        <v>2.9256654579810002</v>
      </c>
      <c r="J3707" s="61">
        <v>12.66889546867</v>
      </c>
      <c r="K3707" s="61">
        <v>2.284356277833</v>
      </c>
    </row>
    <row r="3708" spans="7:11">
      <c r="G3708" s="61">
        <v>15.453067309770001</v>
      </c>
      <c r="H3708" s="61">
        <v>2.9175319738160002</v>
      </c>
      <c r="J3708" s="61">
        <v>12.669725618819999</v>
      </c>
      <c r="K3708" s="61">
        <v>2.2753392909289998</v>
      </c>
    </row>
    <row r="3709" spans="7:11">
      <c r="G3709" s="61">
        <v>15.45311366658</v>
      </c>
      <c r="H3709" s="61">
        <v>2.9212930558169998</v>
      </c>
      <c r="J3709" s="61">
        <v>12.66998586931</v>
      </c>
      <c r="K3709" s="61">
        <v>2.2670624191340001</v>
      </c>
    </row>
    <row r="3710" spans="7:11">
      <c r="G3710" s="61">
        <v>15.454229760920001</v>
      </c>
      <c r="H3710" s="61">
        <v>2.9458920213909998</v>
      </c>
      <c r="J3710" s="61">
        <v>12.704840851669999</v>
      </c>
      <c r="K3710" s="61">
        <v>2.2488863826190002</v>
      </c>
    </row>
    <row r="3711" spans="7:11">
      <c r="G3711" s="61">
        <v>15.455586159619999</v>
      </c>
      <c r="H3711" s="61">
        <v>2.968887848339</v>
      </c>
      <c r="J3711" s="61">
        <v>12.70497563712</v>
      </c>
      <c r="K3711" s="61">
        <v>2.2584627477370001</v>
      </c>
    </row>
    <row r="3712" spans="7:11">
      <c r="G3712" s="61">
        <v>15.45592417067</v>
      </c>
      <c r="H3712" s="61">
        <v>2.9647475741089999</v>
      </c>
      <c r="J3712" s="61">
        <v>12.70505192263</v>
      </c>
      <c r="K3712" s="61">
        <v>2.2623279759639998</v>
      </c>
    </row>
    <row r="3713" spans="7:11">
      <c r="G3713" s="61">
        <v>15.455957680039999</v>
      </c>
      <c r="H3713" s="61">
        <v>2.9649196869450001</v>
      </c>
      <c r="J3713" s="61">
        <v>12.70519401558</v>
      </c>
      <c r="K3713" s="61">
        <v>2.2659799952499999</v>
      </c>
    </row>
    <row r="3714" spans="7:11">
      <c r="G3714" s="61">
        <v>15.45596440484</v>
      </c>
      <c r="H3714" s="61">
        <v>2.9611314451589998</v>
      </c>
      <c r="J3714" s="61">
        <v>12.705605857809999</v>
      </c>
      <c r="K3714" s="61">
        <v>2.270030281191</v>
      </c>
    </row>
    <row r="3715" spans="7:11">
      <c r="G3715" s="61">
        <v>15.52429723425</v>
      </c>
      <c r="H3715" s="61">
        <v>3.0217458928880001</v>
      </c>
      <c r="J3715" s="61">
        <v>12.706163372260001</v>
      </c>
      <c r="K3715" s="61">
        <v>2.2734319145519999</v>
      </c>
    </row>
    <row r="3716" spans="7:11">
      <c r="G3716" s="61">
        <v>15.52898461038</v>
      </c>
      <c r="H3716" s="61">
        <v>3.0252986604930001</v>
      </c>
      <c r="J3716" s="61">
        <v>12.707590913740001</v>
      </c>
      <c r="K3716" s="61">
        <v>2.3177723239389998</v>
      </c>
    </row>
    <row r="3717" spans="7:11">
      <c r="G3717" s="61">
        <v>15.533642813649999</v>
      </c>
      <c r="H3717" s="61">
        <v>3.0288042139439999</v>
      </c>
      <c r="J3717" s="61">
        <v>12.70760952737</v>
      </c>
      <c r="K3717" s="61">
        <v>2.3220306354379998</v>
      </c>
    </row>
    <row r="3718" spans="7:11">
      <c r="G3718" s="61">
        <v>15.539578530269999</v>
      </c>
      <c r="H3718" s="61">
        <v>3.0332727034609999</v>
      </c>
      <c r="J3718" s="61">
        <v>12.70777794568</v>
      </c>
      <c r="K3718" s="61">
        <v>2.3139429691569999</v>
      </c>
    </row>
    <row r="3719" spans="7:11">
      <c r="G3719" s="61">
        <v>15.54548578512</v>
      </c>
      <c r="H3719" s="61">
        <v>3.0375023147550002</v>
      </c>
      <c r="J3719" s="61">
        <v>12.708189150720001</v>
      </c>
      <c r="K3719" s="61">
        <v>2.3099667252430001</v>
      </c>
    </row>
    <row r="3720" spans="7:11">
      <c r="G3720" s="61">
        <v>15.548289631839999</v>
      </c>
      <c r="H3720" s="61">
        <v>3.0394814568699999</v>
      </c>
      <c r="J3720" s="61">
        <v>12.70822232137</v>
      </c>
      <c r="K3720" s="61">
        <v>2.3276186087020001</v>
      </c>
    </row>
    <row r="3721" spans="7:11">
      <c r="G3721" s="61">
        <v>15.548404999000001</v>
      </c>
      <c r="H3721" s="61">
        <v>3.03958886139</v>
      </c>
      <c r="J3721" s="61">
        <v>12.70826509674</v>
      </c>
      <c r="K3721" s="61">
        <v>2.2835203890379998</v>
      </c>
    </row>
    <row r="3722" spans="7:11">
      <c r="G3722" s="61">
        <v>15.551339329159999</v>
      </c>
      <c r="H3722" s="61">
        <v>3.041693025172</v>
      </c>
      <c r="J3722" s="61">
        <v>12.70872613921</v>
      </c>
      <c r="K3722" s="61">
        <v>2.30576547721</v>
      </c>
    </row>
    <row r="3723" spans="7:11">
      <c r="G3723" s="61">
        <v>15.555529974520001</v>
      </c>
      <c r="H3723" s="61">
        <v>3.045340642937</v>
      </c>
      <c r="J3723" s="61">
        <v>12.70912348501</v>
      </c>
      <c r="K3723" s="61">
        <v>2.2887919312879998</v>
      </c>
    </row>
    <row r="3724" spans="7:11">
      <c r="G3724" s="61">
        <v>15.55795289425</v>
      </c>
      <c r="H3724" s="61">
        <v>3.0478644189700002</v>
      </c>
      <c r="J3724" s="61">
        <v>12.709424444730001</v>
      </c>
      <c r="K3724" s="61">
        <v>2.300459654035</v>
      </c>
    </row>
    <row r="3725" spans="7:11">
      <c r="G3725" s="61">
        <v>15.561756957289999</v>
      </c>
      <c r="H3725" s="61">
        <v>3.0525575552620001</v>
      </c>
      <c r="J3725" s="61">
        <v>12.70949547833</v>
      </c>
      <c r="K3725" s="61">
        <v>2.3349403629380001</v>
      </c>
    </row>
    <row r="3726" spans="7:11">
      <c r="G3726" s="61">
        <v>15.56408433462</v>
      </c>
      <c r="H3726" s="61">
        <v>3.056433912393</v>
      </c>
      <c r="J3726" s="61">
        <v>12.709695127850001</v>
      </c>
      <c r="K3726" s="61">
        <v>2.2956126762019999</v>
      </c>
    </row>
    <row r="3727" spans="7:11">
      <c r="G3727" s="61">
        <v>15.5648796052</v>
      </c>
      <c r="H3727" s="61">
        <v>3.0576559294150001</v>
      </c>
      <c r="J3727" s="61">
        <v>12.71003707491</v>
      </c>
      <c r="K3727" s="61">
        <v>2.377422374669</v>
      </c>
    </row>
    <row r="3728" spans="7:11">
      <c r="G3728" s="61">
        <v>15.566491456</v>
      </c>
      <c r="H3728" s="61">
        <v>3.0613077445929999</v>
      </c>
      <c r="J3728" s="61">
        <v>12.71007831427</v>
      </c>
      <c r="K3728" s="61">
        <v>2.3816807249840002</v>
      </c>
    </row>
    <row r="3729" spans="7:11">
      <c r="G3729" s="61">
        <v>15.56706850366</v>
      </c>
      <c r="H3729" s="61">
        <v>3.0627275829029998</v>
      </c>
      <c r="J3729" s="61">
        <v>12.71021056118</v>
      </c>
      <c r="K3729" s="61">
        <v>2.3735929966490001</v>
      </c>
    </row>
    <row r="3730" spans="7:11">
      <c r="G3730" s="61">
        <v>15.568064870140001</v>
      </c>
      <c r="H3730" s="61">
        <v>3.0655571621769999</v>
      </c>
      <c r="J3730" s="61">
        <v>12.710621766219999</v>
      </c>
      <c r="K3730" s="61">
        <v>2.3696167527349998</v>
      </c>
    </row>
    <row r="3731" spans="7:11">
      <c r="G3731" s="61">
        <v>15.58117906146</v>
      </c>
      <c r="H3731" s="61">
        <v>3.1590091123750002</v>
      </c>
      <c r="J3731" s="61">
        <v>12.71063169884</v>
      </c>
      <c r="K3731" s="61">
        <v>2.3399268483319999</v>
      </c>
    </row>
    <row r="3732" spans="7:11">
      <c r="G3732" s="61">
        <v>15.58225912718</v>
      </c>
      <c r="H3732" s="61">
        <v>3.1645929383390001</v>
      </c>
      <c r="J3732" s="61">
        <v>12.7107473749</v>
      </c>
      <c r="K3732" s="61">
        <v>2.3872687947769999</v>
      </c>
    </row>
    <row r="3733" spans="7:11">
      <c r="G3733" s="61">
        <v>15.583864643169999</v>
      </c>
      <c r="H3733" s="61">
        <v>3.1709428723430002</v>
      </c>
      <c r="J3733" s="61">
        <v>12.711140461459999</v>
      </c>
      <c r="K3733" s="61">
        <v>2.3655964500560001</v>
      </c>
    </row>
    <row r="3734" spans="7:11">
      <c r="G3734" s="61">
        <v>15.58484977</v>
      </c>
      <c r="H3734" s="61">
        <v>3.176244191101</v>
      </c>
      <c r="J3734" s="61">
        <v>12.71144927556</v>
      </c>
      <c r="K3734" s="61">
        <v>2.3435984050380001</v>
      </c>
    </row>
    <row r="3735" spans="7:11">
      <c r="G3735" s="61">
        <v>15.58556824213</v>
      </c>
      <c r="H3735" s="61">
        <v>3.1799311786420001</v>
      </c>
      <c r="J3735" s="61">
        <v>12.71160207978</v>
      </c>
      <c r="K3735" s="61">
        <v>2.361649168429</v>
      </c>
    </row>
    <row r="3736" spans="7:11">
      <c r="G3736" s="61">
        <v>15.58625052579</v>
      </c>
      <c r="H3736" s="61">
        <v>3.183992803777</v>
      </c>
      <c r="J3736" s="61">
        <v>12.712065857380001</v>
      </c>
      <c r="K3736" s="61">
        <v>2.3476010558849998</v>
      </c>
    </row>
    <row r="3737" spans="7:11">
      <c r="G3737" s="61">
        <v>15.587299526920001</v>
      </c>
      <c r="H3737" s="61">
        <v>3.1913323075309998</v>
      </c>
      <c r="J3737" s="61">
        <v>12.712084911</v>
      </c>
      <c r="K3737" s="61">
        <v>2.3945906594589998</v>
      </c>
    </row>
    <row r="3738" spans="7:11">
      <c r="G3738" s="61">
        <v>15.58767787853</v>
      </c>
      <c r="H3738" s="61">
        <v>3.1947879144979998</v>
      </c>
      <c r="J3738" s="61">
        <v>12.71223766894</v>
      </c>
      <c r="K3738" s="61">
        <v>2.3544904970039999</v>
      </c>
    </row>
    <row r="3739" spans="7:11">
      <c r="G3739" s="61">
        <v>15.588238028599999</v>
      </c>
      <c r="H3739" s="61">
        <v>3.2017861913150001</v>
      </c>
      <c r="J3739" s="61">
        <v>12.7126715797</v>
      </c>
      <c r="K3739" s="61">
        <v>2.436524275309</v>
      </c>
    </row>
    <row r="3740" spans="7:11">
      <c r="G3740" s="61">
        <v>15.58954311914</v>
      </c>
      <c r="H3740" s="61">
        <v>3.2109623459610002</v>
      </c>
      <c r="J3740" s="61">
        <v>12.71269197354</v>
      </c>
      <c r="K3740" s="61">
        <v>2.4330804299870001</v>
      </c>
    </row>
    <row r="3741" spans="7:11">
      <c r="G3741" s="61">
        <v>15.59071999056</v>
      </c>
      <c r="H3741" s="61">
        <v>3.2203582263700001</v>
      </c>
      <c r="J3741" s="61">
        <v>12.71300868846</v>
      </c>
      <c r="K3741" s="61">
        <v>2.4295413283260001</v>
      </c>
    </row>
    <row r="3742" spans="7:11">
      <c r="G3742" s="61">
        <v>15.59139244402</v>
      </c>
      <c r="H3742" s="61">
        <v>3.2256848687559998</v>
      </c>
      <c r="J3742" s="61">
        <v>12.71311132756</v>
      </c>
      <c r="K3742" s="61">
        <v>2.4417073651450001</v>
      </c>
    </row>
    <row r="3743" spans="7:11">
      <c r="G3743" s="61">
        <v>15.593411228520001</v>
      </c>
      <c r="H3743" s="61">
        <v>3.2478852828360001</v>
      </c>
      <c r="J3743" s="61">
        <v>12.71322208468</v>
      </c>
      <c r="K3743" s="61">
        <v>2.3995771464879998</v>
      </c>
    </row>
    <row r="3744" spans="7:11">
      <c r="G3744" s="61">
        <v>15.605896608729999</v>
      </c>
      <c r="H3744" s="61">
        <v>3.336459656218</v>
      </c>
      <c r="J3744" s="61">
        <v>12.713544862899999</v>
      </c>
      <c r="K3744" s="61">
        <v>2.4254524784589999</v>
      </c>
    </row>
    <row r="3745" spans="7:11">
      <c r="G3745" s="61">
        <v>15.60649600174</v>
      </c>
      <c r="H3745" s="61">
        <v>3.339816447644</v>
      </c>
      <c r="J3745" s="61">
        <v>12.71405063411</v>
      </c>
      <c r="K3745" s="61">
        <v>2.4032487220180001</v>
      </c>
    </row>
    <row r="3746" spans="7:11">
      <c r="G3746" s="61">
        <v>15.606552092559999</v>
      </c>
      <c r="H3746" s="61">
        <v>3.3416122794419998</v>
      </c>
      <c r="J3746" s="61">
        <v>12.71406572717</v>
      </c>
      <c r="K3746" s="61">
        <v>2.4212992491579999</v>
      </c>
    </row>
    <row r="3747" spans="7:11">
      <c r="G3747" s="61">
        <v>15.60659928053</v>
      </c>
      <c r="H3747" s="61">
        <v>3.3340871369639999</v>
      </c>
      <c r="J3747" s="61">
        <v>12.71443065735</v>
      </c>
      <c r="K3747" s="61">
        <v>2.4499871597720002</v>
      </c>
    </row>
    <row r="3748" spans="7:11">
      <c r="G3748" s="61">
        <v>15.60726534234</v>
      </c>
      <c r="H3748" s="61">
        <v>3.3411172109699998</v>
      </c>
      <c r="J3748" s="61">
        <v>12.71465664936</v>
      </c>
      <c r="K3748" s="61">
        <v>2.4072513547379999</v>
      </c>
    </row>
    <row r="3749" spans="7:11">
      <c r="G3749" s="61">
        <v>15.607443974320001</v>
      </c>
      <c r="H3749" s="61">
        <v>3.3453204547920001</v>
      </c>
      <c r="J3749" s="61">
        <v>12.71479053304</v>
      </c>
      <c r="K3749" s="61">
        <v>2.4141407307899998</v>
      </c>
    </row>
    <row r="3750" spans="7:11">
      <c r="G3750" s="61">
        <v>15.60831986583</v>
      </c>
      <c r="H3750" s="61">
        <v>3.350188409317</v>
      </c>
      <c r="J3750" s="61">
        <v>12.715324201850001</v>
      </c>
      <c r="K3750" s="61">
        <v>2.490278976725</v>
      </c>
    </row>
    <row r="3751" spans="7:11">
      <c r="G3751" s="61">
        <v>15.609195927849999</v>
      </c>
      <c r="H3751" s="61">
        <v>3.3550553348240002</v>
      </c>
      <c r="J3751" s="61">
        <v>12.71532849598</v>
      </c>
      <c r="K3751" s="61">
        <v>2.4938546798919998</v>
      </c>
    </row>
    <row r="3752" spans="7:11">
      <c r="G3752" s="61">
        <v>15.609797243679999</v>
      </c>
      <c r="H3752" s="61">
        <v>3.3585008744680001</v>
      </c>
      <c r="J3752" s="61">
        <v>12.71550305639</v>
      </c>
      <c r="K3752" s="61">
        <v>2.4972320815789999</v>
      </c>
    </row>
    <row r="3753" spans="7:11">
      <c r="G3753" s="61">
        <v>15.61035910118</v>
      </c>
      <c r="H3753" s="61">
        <v>3.3622655874570002</v>
      </c>
      <c r="J3753" s="61">
        <v>12.71556232272</v>
      </c>
      <c r="K3753" s="61">
        <v>2.4552506252209998</v>
      </c>
    </row>
    <row r="3754" spans="7:11">
      <c r="G3754" s="61">
        <v>15.610536938939999</v>
      </c>
      <c r="H3754" s="61">
        <v>3.3633952963659999</v>
      </c>
      <c r="J3754" s="61">
        <v>12.71595467014</v>
      </c>
      <c r="K3754" s="61">
        <v>2.4853886464250001</v>
      </c>
    </row>
    <row r="3755" spans="7:11">
      <c r="G3755" s="61">
        <v>15.610928459789999</v>
      </c>
      <c r="H3755" s="61">
        <v>3.3670335367350002</v>
      </c>
      <c r="J3755" s="61">
        <v>12.71604873091</v>
      </c>
      <c r="K3755" s="61">
        <v>2.5013107385820001</v>
      </c>
    </row>
    <row r="3756" spans="7:11">
      <c r="G3756" s="61">
        <v>15.61095230095</v>
      </c>
      <c r="H3756" s="61">
        <v>3.3670252934890001</v>
      </c>
      <c r="J3756" s="61">
        <v>12.71640428165</v>
      </c>
      <c r="K3756" s="61">
        <v>2.4589222237559998</v>
      </c>
    </row>
    <row r="3757" spans="7:11">
      <c r="G3757" s="61">
        <v>15.611501366640001</v>
      </c>
      <c r="H3757" s="61">
        <v>3.3723997226520002</v>
      </c>
      <c r="J3757" s="61">
        <v>12.7164404442</v>
      </c>
      <c r="K3757" s="61">
        <v>2.4817022815410001</v>
      </c>
    </row>
    <row r="3758" spans="7:11">
      <c r="G3758" s="61">
        <v>15.61185062847</v>
      </c>
      <c r="H3758" s="61">
        <v>3.371766678343</v>
      </c>
      <c r="J3758" s="61">
        <v>12.71710398321</v>
      </c>
      <c r="K3758" s="61">
        <v>2.4626779990159999</v>
      </c>
    </row>
    <row r="3759" spans="7:11">
      <c r="G3759" s="61">
        <v>15.612119644370001</v>
      </c>
      <c r="H3759" s="61">
        <v>3.3776951447710002</v>
      </c>
      <c r="J3759" s="61">
        <v>12.717167202940001</v>
      </c>
      <c r="K3759" s="61">
        <v>2.474401429826</v>
      </c>
    </row>
    <row r="3760" spans="7:11">
      <c r="G3760" s="61">
        <v>15.613070907159999</v>
      </c>
      <c r="H3760" s="61">
        <v>3.3839844177440002</v>
      </c>
      <c r="J3760" s="61">
        <v>12.717686015230001</v>
      </c>
      <c r="K3760" s="61">
        <v>2.5509593726349999</v>
      </c>
    </row>
    <row r="3761" spans="7:11">
      <c r="G3761" s="61">
        <v>15.613253051419999</v>
      </c>
      <c r="H3761" s="61">
        <v>3.3803158058270002</v>
      </c>
      <c r="J3761" s="61">
        <v>12.71783954653</v>
      </c>
      <c r="K3761" s="61">
        <v>2.54596777657</v>
      </c>
    </row>
    <row r="3762" spans="7:11">
      <c r="G3762" s="61">
        <v>15.613778015939999</v>
      </c>
      <c r="H3762" s="61">
        <v>3.3886213649100001</v>
      </c>
      <c r="J3762" s="61">
        <v>12.718023147089999</v>
      </c>
      <c r="K3762" s="61">
        <v>2.5114956148609999</v>
      </c>
    </row>
    <row r="3763" spans="7:11">
      <c r="G3763" s="61">
        <v>15.61474405709</v>
      </c>
      <c r="H3763" s="61">
        <v>3.394963226407</v>
      </c>
      <c r="J3763" s="61">
        <v>12.71817191711</v>
      </c>
      <c r="K3763" s="61">
        <v>2.5567126529480002</v>
      </c>
    </row>
    <row r="3764" spans="7:11">
      <c r="G3764" s="61">
        <v>15.615623352429999</v>
      </c>
      <c r="H3764" s="61">
        <v>3.4001808850469999</v>
      </c>
      <c r="J3764" s="61">
        <v>12.718452678529999</v>
      </c>
      <c r="K3764" s="61">
        <v>2.5410623958229999</v>
      </c>
    </row>
    <row r="3765" spans="7:11">
      <c r="G3765" s="61">
        <v>15.615763626150001</v>
      </c>
      <c r="H3765" s="61">
        <v>3.3986331834339998</v>
      </c>
      <c r="J3765" s="61">
        <v>12.71893845258</v>
      </c>
      <c r="K3765" s="61">
        <v>2.5373760309379998</v>
      </c>
    </row>
    <row r="3766" spans="7:11">
      <c r="G3766" s="61">
        <v>15.61628544931</v>
      </c>
      <c r="H3766" s="61">
        <v>3.4035073546649999</v>
      </c>
      <c r="J3766" s="61">
        <v>12.718979986540001</v>
      </c>
      <c r="K3766" s="61">
        <v>2.51591935194</v>
      </c>
    </row>
    <row r="3767" spans="7:11">
      <c r="G3767" s="61">
        <v>15.616837782639999</v>
      </c>
      <c r="H3767" s="61">
        <v>3.4064112984650001</v>
      </c>
      <c r="J3767" s="61">
        <v>12.71927802381</v>
      </c>
      <c r="K3767" s="61">
        <v>2.563205198765</v>
      </c>
    </row>
    <row r="3768" spans="7:11">
      <c r="G3768" s="61">
        <v>15.617203159680001</v>
      </c>
      <c r="H3768" s="61">
        <v>3.4084448853449998</v>
      </c>
      <c r="J3768" s="61">
        <v>12.719665211320001</v>
      </c>
      <c r="K3768" s="61">
        <v>2.5300751792230001</v>
      </c>
    </row>
    <row r="3769" spans="7:11">
      <c r="G3769" s="61">
        <v>15.617969546339999</v>
      </c>
      <c r="H3769" s="61">
        <v>3.4127886128439999</v>
      </c>
      <c r="J3769" s="61">
        <v>12.719918858450001</v>
      </c>
      <c r="K3769" s="61">
        <v>2.5228602734629999</v>
      </c>
    </row>
    <row r="3770" spans="7:11">
      <c r="G3770" s="61">
        <v>15.61855867067</v>
      </c>
      <c r="H3770" s="61">
        <v>3.4161557562999998</v>
      </c>
      <c r="J3770" s="61">
        <v>12.720327640820001</v>
      </c>
      <c r="K3770" s="61">
        <v>2.607919336078</v>
      </c>
    </row>
    <row r="3771" spans="7:11">
      <c r="G3771" s="61">
        <v>15.619467511310001</v>
      </c>
      <c r="H3771" s="61">
        <v>3.4224834944409999</v>
      </c>
      <c r="J3771" s="61">
        <v>12.72038556189</v>
      </c>
      <c r="K3771" s="61">
        <v>2.6040262286989999</v>
      </c>
    </row>
    <row r="3772" spans="7:11">
      <c r="G3772" s="61">
        <v>15.63109838403</v>
      </c>
      <c r="H3772" s="61">
        <v>3.5192182587910001</v>
      </c>
      <c r="J3772" s="61">
        <v>12.720634923940001</v>
      </c>
      <c r="K3772" s="61">
        <v>2.5700975003650002</v>
      </c>
    </row>
    <row r="3773" spans="7:11">
      <c r="G3773" s="61">
        <v>15.63342040535</v>
      </c>
      <c r="H3773" s="61">
        <v>3.5335992685090001</v>
      </c>
      <c r="J3773" s="61">
        <v>12.72073240804</v>
      </c>
      <c r="K3773" s="61">
        <v>2.6117471737110001</v>
      </c>
    </row>
    <row r="3774" spans="7:11">
      <c r="G3774" s="61">
        <v>15.634681725369999</v>
      </c>
      <c r="H3774" s="61">
        <v>3.5389669455420001</v>
      </c>
      <c r="J3774" s="61">
        <v>12.72123084333</v>
      </c>
      <c r="K3774" s="61">
        <v>2.6152997427889999</v>
      </c>
    </row>
    <row r="3775" spans="7:11">
      <c r="G3775" s="61">
        <v>15.63562009775</v>
      </c>
      <c r="H3775" s="61">
        <v>3.5429482265110002</v>
      </c>
      <c r="J3775" s="61">
        <v>12.72137634706</v>
      </c>
      <c r="K3775" s="61">
        <v>2.596516366551</v>
      </c>
    </row>
    <row r="3776" spans="7:11">
      <c r="G3776" s="61">
        <v>15.639210993540001</v>
      </c>
      <c r="H3776" s="61">
        <v>3.5150471454650001</v>
      </c>
      <c r="J3776" s="61">
        <v>12.72146132416</v>
      </c>
      <c r="K3776" s="61">
        <v>2.5741017208249999</v>
      </c>
    </row>
    <row r="3777" spans="7:11">
      <c r="G3777" s="61">
        <v>15.651818379370001</v>
      </c>
      <c r="H3777" s="61">
        <v>3.52105545067</v>
      </c>
      <c r="J3777" s="61">
        <v>12.72211147676</v>
      </c>
      <c r="K3777" s="61">
        <v>2.5779140456210001</v>
      </c>
    </row>
    <row r="3778" spans="7:11">
      <c r="G3778" s="61">
        <v>15.65318730013</v>
      </c>
      <c r="H3778" s="61">
        <v>3.5653843096269999</v>
      </c>
      <c r="J3778" s="61">
        <v>12.722117727060001</v>
      </c>
      <c r="K3778" s="61">
        <v>2.589458641961</v>
      </c>
    </row>
    <row r="3779" spans="7:11">
      <c r="G3779" s="61">
        <v>15.653191776230001</v>
      </c>
      <c r="H3779" s="61">
        <v>3.5694500832439999</v>
      </c>
      <c r="J3779" s="61">
        <v>12.7222078062</v>
      </c>
      <c r="K3779" s="61">
        <v>2.620542353851</v>
      </c>
    </row>
    <row r="3780" spans="7:11">
      <c r="G3780" s="61">
        <v>15.65424945574</v>
      </c>
      <c r="H3780" s="61">
        <v>3.5771645738909998</v>
      </c>
      <c r="J3780" s="61">
        <v>12.72230944415</v>
      </c>
      <c r="K3780" s="61">
        <v>2.5822354964310001</v>
      </c>
    </row>
    <row r="3781" spans="7:11">
      <c r="G3781" s="61">
        <v>15.654923693940001</v>
      </c>
      <c r="H3781" s="61">
        <v>3.5292307873120001</v>
      </c>
      <c r="J3781" s="61">
        <v>12.72305519244</v>
      </c>
      <c r="K3781" s="61">
        <v>2.6243283962969999</v>
      </c>
    </row>
    <row r="3782" spans="7:11">
      <c r="G3782" s="61">
        <v>15.65626981868</v>
      </c>
      <c r="H3782" s="61">
        <v>3.5502011917090002</v>
      </c>
      <c r="J3782" s="61">
        <v>12.72346969236</v>
      </c>
      <c r="K3782" s="61">
        <v>2.6598132463600002</v>
      </c>
    </row>
    <row r="3783" spans="7:11">
      <c r="G3783" s="61">
        <v>15.659472980389999</v>
      </c>
      <c r="H3783" s="61">
        <v>3.511105515843</v>
      </c>
      <c r="J3783" s="61">
        <v>12.72372895899</v>
      </c>
      <c r="K3783" s="61">
        <v>2.6654539956829999</v>
      </c>
    </row>
    <row r="3784" spans="7:11">
      <c r="G3784" s="61">
        <v>15.66007363101</v>
      </c>
      <c r="H3784" s="61">
        <v>3.7218059655440001</v>
      </c>
      <c r="J3784" s="61">
        <v>12.723787123979999</v>
      </c>
      <c r="K3784" s="61">
        <v>2.656425022773</v>
      </c>
    </row>
    <row r="3785" spans="7:11">
      <c r="G3785" s="61">
        <v>15.66072529044</v>
      </c>
      <c r="H3785" s="61">
        <v>3.7155837798900002</v>
      </c>
      <c r="J3785" s="61">
        <v>12.72389783873</v>
      </c>
      <c r="K3785" s="61">
        <v>2.6279867835839998</v>
      </c>
    </row>
    <row r="3786" spans="7:11">
      <c r="G3786" s="61">
        <v>15.66091852035</v>
      </c>
      <c r="H3786" s="61">
        <v>3.6864356197079999</v>
      </c>
      <c r="J3786" s="61">
        <v>12.72433106888</v>
      </c>
      <c r="K3786" s="61">
        <v>2.6697326895720002</v>
      </c>
    </row>
    <row r="3787" spans="7:11">
      <c r="G3787" s="61">
        <v>15.660959469310001</v>
      </c>
      <c r="H3787" s="61">
        <v>3.6941121100249998</v>
      </c>
      <c r="J3787" s="61">
        <v>12.724487887800001</v>
      </c>
      <c r="K3787" s="61">
        <v>2.6505279127270001</v>
      </c>
    </row>
    <row r="3788" spans="7:11">
      <c r="G3788" s="61">
        <v>15.66102509101</v>
      </c>
      <c r="H3788" s="61">
        <v>3.6830239408669998</v>
      </c>
      <c r="J3788" s="61">
        <v>12.72483558049</v>
      </c>
      <c r="K3788" s="61">
        <v>2.7124811905990001</v>
      </c>
    </row>
    <row r="3789" spans="7:11">
      <c r="G3789" s="61">
        <v>15.66105836339</v>
      </c>
      <c r="H3789" s="61">
        <v>3.6984912241069998</v>
      </c>
      <c r="J3789" s="61">
        <v>12.72488582624</v>
      </c>
      <c r="K3789" s="61">
        <v>2.6338984476229998</v>
      </c>
    </row>
    <row r="3790" spans="7:11">
      <c r="G3790" s="61">
        <v>15.66106861958</v>
      </c>
      <c r="H3790" s="61">
        <v>3.707241494692</v>
      </c>
      <c r="J3790" s="61">
        <v>12.724927342220001</v>
      </c>
      <c r="K3790" s="61">
        <v>2.7048149677560001</v>
      </c>
    </row>
    <row r="3791" spans="7:11">
      <c r="G3791" s="61">
        <v>15.6610977576</v>
      </c>
      <c r="H3791" s="61">
        <v>3.7022301408099998</v>
      </c>
      <c r="J3791" s="61">
        <v>12.724963380389999</v>
      </c>
      <c r="K3791" s="61">
        <v>2.645182692643</v>
      </c>
    </row>
    <row r="3792" spans="7:11">
      <c r="G3792" s="61">
        <v>15.670759281520001</v>
      </c>
      <c r="H3792" s="61">
        <v>3.537929763972</v>
      </c>
      <c r="J3792" s="61">
        <v>12.72516152539</v>
      </c>
      <c r="K3792" s="61">
        <v>2.6398369967519999</v>
      </c>
    </row>
    <row r="3793" spans="7:11">
      <c r="G3793" s="61">
        <v>15.671314200299999</v>
      </c>
      <c r="H3793" s="61">
        <v>3.5339343722210002</v>
      </c>
      <c r="J3793" s="61">
        <v>12.72529469443</v>
      </c>
      <c r="K3793" s="61">
        <v>2.6751467124110002</v>
      </c>
    </row>
    <row r="3794" spans="7:11">
      <c r="G3794" s="61">
        <v>15.67191029342</v>
      </c>
      <c r="H3794" s="61">
        <v>3.5285355862090002</v>
      </c>
      <c r="J3794" s="61">
        <v>12.72538186753</v>
      </c>
      <c r="K3794" s="61">
        <v>2.7180832369719998</v>
      </c>
    </row>
    <row r="3795" spans="7:11">
      <c r="G3795" s="61">
        <v>15.6723182095</v>
      </c>
      <c r="H3795" s="61">
        <v>3.5230788145009999</v>
      </c>
      <c r="J3795" s="61">
        <v>12.725420289560001</v>
      </c>
      <c r="K3795" s="61">
        <v>2.6995428995299999</v>
      </c>
    </row>
    <row r="3796" spans="7:11">
      <c r="G3796" s="61">
        <v>15.67261438189</v>
      </c>
      <c r="H3796" s="61">
        <v>3.5151865034840002</v>
      </c>
      <c r="J3796" s="61">
        <v>12.72583740152</v>
      </c>
      <c r="K3796" s="61">
        <v>2.6791433992739999</v>
      </c>
    </row>
    <row r="3797" spans="7:11">
      <c r="G3797" s="61">
        <v>15.672785977669999</v>
      </c>
      <c r="H3797" s="61">
        <v>3.502304693388</v>
      </c>
      <c r="J3797" s="61">
        <v>12.7259610679</v>
      </c>
      <c r="K3797" s="61">
        <v>2.6949293048410001</v>
      </c>
    </row>
    <row r="3798" spans="7:11">
      <c r="G3798" s="61">
        <v>15.67794441403</v>
      </c>
      <c r="H3798" s="61">
        <v>3.399753897514</v>
      </c>
      <c r="J3798" s="61">
        <v>12.72631819169</v>
      </c>
      <c r="K3798" s="61">
        <v>2.6859546034880002</v>
      </c>
    </row>
    <row r="3799" spans="7:11">
      <c r="G3799" s="61">
        <v>15.67838768683</v>
      </c>
      <c r="H3799" s="61">
        <v>3.396159141189</v>
      </c>
      <c r="J3799" s="61">
        <v>12.72645694417</v>
      </c>
      <c r="K3799" s="61">
        <v>2.7236898318990002</v>
      </c>
    </row>
    <row r="3800" spans="7:11">
      <c r="G3800" s="61">
        <v>15.67889802296</v>
      </c>
      <c r="H3800" s="61">
        <v>3.3920339352340001</v>
      </c>
      <c r="J3800" s="61">
        <v>12.727522591310001</v>
      </c>
      <c r="K3800" s="61">
        <v>2.7674205088089998</v>
      </c>
    </row>
    <row r="3801" spans="7:11">
      <c r="G3801" s="61">
        <v>15.67934196681</v>
      </c>
      <c r="H3801" s="61">
        <v>3.3886534409690001</v>
      </c>
      <c r="J3801" s="61">
        <v>12.727547889469999</v>
      </c>
      <c r="K3801" s="61">
        <v>2.7631622726430001</v>
      </c>
    </row>
    <row r="3802" spans="7:11">
      <c r="G3802" s="61">
        <v>15.67979464377</v>
      </c>
      <c r="H3802" s="61">
        <v>3.3850603233080001</v>
      </c>
      <c r="J3802" s="61">
        <v>12.72776201275</v>
      </c>
      <c r="K3802" s="61">
        <v>2.7593329643379998</v>
      </c>
    </row>
    <row r="3803" spans="7:11">
      <c r="G3803" s="61">
        <v>15.680511148180001</v>
      </c>
      <c r="H3803" s="61">
        <v>3.3789794644460001</v>
      </c>
      <c r="J3803" s="61">
        <v>12.727793221680001</v>
      </c>
      <c r="K3803" s="61">
        <v>2.7295877345399999</v>
      </c>
    </row>
    <row r="3804" spans="7:11">
      <c r="G3804" s="61">
        <v>15.68104688579</v>
      </c>
      <c r="H3804" s="61">
        <v>3.3730561181579999</v>
      </c>
      <c r="J3804" s="61">
        <v>12.728096534540001</v>
      </c>
      <c r="K3804" s="61">
        <v>2.7730084154219998</v>
      </c>
    </row>
    <row r="3805" spans="7:11">
      <c r="G3805" s="61">
        <v>15.68147846057</v>
      </c>
      <c r="H3805" s="61">
        <v>3.3646675092690002</v>
      </c>
      <c r="J3805" s="61">
        <v>12.728173217789999</v>
      </c>
      <c r="K3805" s="61">
        <v>2.7553567204239999</v>
      </c>
    </row>
    <row r="3806" spans="7:11">
      <c r="G3806" s="61">
        <v>15.68157904673</v>
      </c>
      <c r="H3806" s="61">
        <v>3.3604382485330002</v>
      </c>
      <c r="J3806" s="61">
        <v>12.728599752659999</v>
      </c>
      <c r="K3806" s="61">
        <v>2.7336855623880001</v>
      </c>
    </row>
    <row r="3807" spans="7:11">
      <c r="G3807" s="61">
        <v>15.68166929497</v>
      </c>
      <c r="H3807" s="61">
        <v>3.354950616589</v>
      </c>
      <c r="J3807" s="61">
        <v>12.72865769076</v>
      </c>
      <c r="K3807" s="61">
        <v>2.7511553822970001</v>
      </c>
    </row>
    <row r="3808" spans="7:11">
      <c r="G3808" s="61">
        <v>15.68173483923</v>
      </c>
      <c r="H3808" s="61">
        <v>3.3509651341470001</v>
      </c>
      <c r="J3808" s="61">
        <v>12.72907109668</v>
      </c>
      <c r="K3808" s="61">
        <v>2.7380678817009998</v>
      </c>
    </row>
    <row r="3809" spans="7:11">
      <c r="G3809" s="61">
        <v>15.681873062899999</v>
      </c>
      <c r="H3809" s="61">
        <v>3.3425603097960002</v>
      </c>
      <c r="J3809" s="61">
        <v>12.72913853062</v>
      </c>
      <c r="K3809" s="61">
        <v>2.745555475402</v>
      </c>
    </row>
    <row r="3810" spans="7:11">
      <c r="G3810" s="61">
        <v>15.68195075136</v>
      </c>
      <c r="H3810" s="61">
        <v>3.3378363876620001</v>
      </c>
      <c r="J3810" s="61">
        <v>12.7293369062</v>
      </c>
      <c r="K3810" s="61">
        <v>2.7803046237309998</v>
      </c>
    </row>
    <row r="3811" spans="7:11">
      <c r="G3811" s="61">
        <v>15.68223240096</v>
      </c>
      <c r="H3811" s="61">
        <v>3.3235292295279999</v>
      </c>
      <c r="J3811" s="61">
        <v>12.73002114198</v>
      </c>
      <c r="K3811" s="61">
        <v>2.8228123698499998</v>
      </c>
    </row>
    <row r="3812" spans="7:11">
      <c r="G3812" s="61">
        <v>15.68576691637</v>
      </c>
      <c r="H3812" s="61">
        <v>3.2355205051249998</v>
      </c>
      <c r="J3812" s="61">
        <v>12.73006238134</v>
      </c>
      <c r="K3812" s="61">
        <v>2.8270707201650001</v>
      </c>
    </row>
    <row r="3813" spans="7:11">
      <c r="G3813" s="61">
        <v>15.68843132031</v>
      </c>
      <c r="H3813" s="61">
        <v>3.223113831634</v>
      </c>
      <c r="J3813" s="61">
        <v>12.73019462824</v>
      </c>
      <c r="K3813" s="61">
        <v>2.81898299183</v>
      </c>
    </row>
    <row r="3814" spans="7:11">
      <c r="G3814" s="61">
        <v>15.6891195141</v>
      </c>
      <c r="H3814" s="61">
        <v>3.2194195395220002</v>
      </c>
      <c r="J3814" s="61">
        <v>12.730461483839999</v>
      </c>
      <c r="K3814" s="61">
        <v>2.7852783443110001</v>
      </c>
    </row>
    <row r="3815" spans="7:11">
      <c r="G3815" s="61">
        <v>15.689944416439999</v>
      </c>
      <c r="H3815" s="61">
        <v>3.2143917484250002</v>
      </c>
      <c r="J3815" s="61">
        <v>12.730605833289999</v>
      </c>
      <c r="K3815" s="61">
        <v>2.8150067479160001</v>
      </c>
    </row>
    <row r="3816" spans="7:11">
      <c r="G3816" s="61">
        <v>15.690448284349999</v>
      </c>
      <c r="H3816" s="61">
        <v>3.1636221454040001</v>
      </c>
      <c r="J3816" s="61">
        <v>12.73073144196</v>
      </c>
      <c r="K3816" s="61">
        <v>2.8326587899570002</v>
      </c>
    </row>
    <row r="3817" spans="7:11">
      <c r="G3817" s="61">
        <v>15.69082547953</v>
      </c>
      <c r="H3817" s="61">
        <v>3.1750058372679999</v>
      </c>
      <c r="J3817" s="61">
        <v>12.73112452853</v>
      </c>
      <c r="K3817" s="61">
        <v>2.8109864452369999</v>
      </c>
    </row>
    <row r="3818" spans="7:11">
      <c r="G3818" s="61">
        <v>15.6910183289</v>
      </c>
      <c r="H3818" s="61">
        <v>3.2075676513809999</v>
      </c>
      <c r="J3818" s="61">
        <v>12.731276752139999</v>
      </c>
      <c r="K3818" s="61">
        <v>2.7889662832800002</v>
      </c>
    </row>
    <row r="3819" spans="7:11">
      <c r="G3819" s="61">
        <v>15.691470691939999</v>
      </c>
      <c r="H3819" s="61">
        <v>3.1802885564740002</v>
      </c>
      <c r="J3819" s="61">
        <v>12.731586146850001</v>
      </c>
      <c r="K3819" s="61">
        <v>2.8070391636099998</v>
      </c>
    </row>
    <row r="3820" spans="7:11">
      <c r="G3820" s="61">
        <v>15.691742381359999</v>
      </c>
      <c r="H3820" s="61">
        <v>3.2020119126200002</v>
      </c>
      <c r="J3820" s="61">
        <v>12.73191760788</v>
      </c>
      <c r="K3820" s="61">
        <v>2.7929908240689998</v>
      </c>
    </row>
    <row r="3821" spans="7:11">
      <c r="G3821" s="61">
        <v>15.69182981813</v>
      </c>
      <c r="H3821" s="61">
        <v>3.148584522173</v>
      </c>
      <c r="J3821" s="61">
        <v>12.73206897807</v>
      </c>
      <c r="K3821" s="61">
        <v>2.8399806546390001</v>
      </c>
    </row>
    <row r="3822" spans="7:11">
      <c r="G3822" s="61">
        <v>15.6920674956</v>
      </c>
      <c r="H3822" s="61">
        <v>3.1986218510570001</v>
      </c>
      <c r="J3822" s="61">
        <v>12.73217906715</v>
      </c>
      <c r="K3822" s="61">
        <v>2.7998804189839999</v>
      </c>
    </row>
    <row r="3823" spans="7:11">
      <c r="G3823" s="61">
        <v>15.692129101980001</v>
      </c>
      <c r="H3823" s="61">
        <v>3.1893233614760002</v>
      </c>
      <c r="J3823" s="61">
        <v>12.732505604689999</v>
      </c>
      <c r="K3823" s="61">
        <v>2.878486096009</v>
      </c>
    </row>
    <row r="3824" spans="7:11">
      <c r="G3824" s="61">
        <v>15.692197825419999</v>
      </c>
      <c r="H3824" s="61">
        <v>3.194732753881</v>
      </c>
      <c r="J3824" s="61">
        <v>12.73252421832</v>
      </c>
      <c r="K3824" s="61">
        <v>2.8827444075090001</v>
      </c>
    </row>
    <row r="3825" spans="7:11">
      <c r="G3825" s="61">
        <v>15.697945817260001</v>
      </c>
      <c r="H3825" s="61">
        <v>3.0505059099360001</v>
      </c>
      <c r="J3825" s="61">
        <v>12.73269263663</v>
      </c>
      <c r="K3825" s="61">
        <v>2.8746567412270001</v>
      </c>
    </row>
    <row r="3826" spans="7:11">
      <c r="G3826" s="61">
        <v>15.69883879472</v>
      </c>
      <c r="H3826" s="61">
        <v>3.0462388595890002</v>
      </c>
      <c r="J3826" s="61">
        <v>12.733103841669999</v>
      </c>
      <c r="K3826" s="61">
        <v>2.8706804973139999</v>
      </c>
    </row>
    <row r="3827" spans="7:11">
      <c r="G3827" s="61">
        <v>15.69982262918</v>
      </c>
      <c r="H3827" s="61">
        <v>3.0405917158500002</v>
      </c>
      <c r="J3827" s="61">
        <v>12.733137012309999</v>
      </c>
      <c r="K3827" s="61">
        <v>2.8883323807719998</v>
      </c>
    </row>
    <row r="3828" spans="7:11">
      <c r="G3828" s="61">
        <v>15.70042118768</v>
      </c>
      <c r="H3828" s="61">
        <v>2.991247839333</v>
      </c>
      <c r="J3828" s="61">
        <v>12.733149583179999</v>
      </c>
      <c r="K3828" s="61">
        <v>2.8449670446219999</v>
      </c>
    </row>
    <row r="3829" spans="7:11">
      <c r="G3829" s="61">
        <v>15.700503722560001</v>
      </c>
      <c r="H3829" s="61">
        <v>2.9867467625240001</v>
      </c>
      <c r="J3829" s="61">
        <v>12.733640830160001</v>
      </c>
      <c r="K3829" s="61">
        <v>2.8664792492800002</v>
      </c>
    </row>
    <row r="3830" spans="7:11">
      <c r="G3830" s="61">
        <v>15.700660559519999</v>
      </c>
      <c r="H3830" s="61">
        <v>2.9973791597180002</v>
      </c>
      <c r="J3830" s="61">
        <v>12.73390652262</v>
      </c>
      <c r="K3830" s="61">
        <v>2.8488398988869998</v>
      </c>
    </row>
    <row r="3831" spans="7:11">
      <c r="G3831" s="61">
        <v>15.700908795249999</v>
      </c>
      <c r="H3831" s="61">
        <v>2.982428215194</v>
      </c>
      <c r="J3831" s="61">
        <v>12.73431681292</v>
      </c>
      <c r="K3831" s="61">
        <v>2.8608796771640002</v>
      </c>
    </row>
    <row r="3832" spans="7:11">
      <c r="G3832" s="61">
        <v>15.70111303208</v>
      </c>
      <c r="H3832" s="61">
        <v>3.0026927254400002</v>
      </c>
      <c r="J3832" s="61">
        <v>12.734383885090001</v>
      </c>
      <c r="K3832" s="61">
        <v>2.853414405274</v>
      </c>
    </row>
    <row r="3833" spans="7:11">
      <c r="G3833" s="61">
        <v>15.701256249649999</v>
      </c>
      <c r="H3833" s="61">
        <v>3.0309266427120001</v>
      </c>
      <c r="J3833" s="61">
        <v>12.734410169269999</v>
      </c>
      <c r="K3833" s="61">
        <v>2.8956541350079998</v>
      </c>
    </row>
    <row r="3834" spans="7:11">
      <c r="G3834" s="61">
        <v>15.701283524939999</v>
      </c>
      <c r="H3834" s="61">
        <v>2.9781771574740001</v>
      </c>
      <c r="J3834" s="61">
        <v>12.735034253509999</v>
      </c>
      <c r="K3834" s="61">
        <v>2.9383159298149999</v>
      </c>
    </row>
    <row r="3835" spans="7:11">
      <c r="G3835" s="61">
        <v>15.701660294610001</v>
      </c>
      <c r="H3835" s="61">
        <v>3.010409625551</v>
      </c>
      <c r="J3835" s="61">
        <v>12.73511020426</v>
      </c>
      <c r="K3835" s="61">
        <v>2.94243683412</v>
      </c>
    </row>
    <row r="3836" spans="7:11">
      <c r="G3836" s="61">
        <v>15.701802291630001</v>
      </c>
      <c r="H3836" s="61">
        <v>3.0260995928719998</v>
      </c>
      <c r="J3836" s="61">
        <v>12.73516012434</v>
      </c>
      <c r="K3836" s="61">
        <v>2.9344039320920001</v>
      </c>
    </row>
    <row r="3837" spans="7:11">
      <c r="G3837" s="61">
        <v>15.701812958850001</v>
      </c>
      <c r="H3837" s="61">
        <v>3.026099611172</v>
      </c>
      <c r="J3837" s="61">
        <v>12.73553645716</v>
      </c>
      <c r="K3837" s="61">
        <v>2.930330524805</v>
      </c>
    </row>
    <row r="3838" spans="7:11">
      <c r="G3838" s="61">
        <v>15.70200819287</v>
      </c>
      <c r="H3838" s="61">
        <v>3.0155428660260002</v>
      </c>
      <c r="J3838" s="61">
        <v>12.73554638978</v>
      </c>
      <c r="K3838" s="61">
        <v>2.9006406204020001</v>
      </c>
    </row>
    <row r="3839" spans="7:11">
      <c r="G3839" s="61">
        <v>15.70208210291</v>
      </c>
      <c r="H3839" s="61">
        <v>3.0223817859970001</v>
      </c>
      <c r="J3839" s="61">
        <v>12.73581225391</v>
      </c>
      <c r="K3839" s="61">
        <v>2.9478111593029999</v>
      </c>
    </row>
    <row r="3840" spans="7:11">
      <c r="G3840" s="61">
        <v>15.702087527730001</v>
      </c>
      <c r="H3840" s="61">
        <v>3.0213285826390002</v>
      </c>
      <c r="J3840" s="61">
        <v>12.73605515241</v>
      </c>
      <c r="K3840" s="61">
        <v>2.9263102221259998</v>
      </c>
    </row>
    <row r="3841" spans="7:11">
      <c r="G3841" s="61">
        <v>15.708762778500001</v>
      </c>
      <c r="H3841" s="61">
        <v>2.8798603067689998</v>
      </c>
      <c r="J3841" s="61">
        <v>12.73636396651</v>
      </c>
      <c r="K3841" s="61">
        <v>2.9043121771079998</v>
      </c>
    </row>
    <row r="3842" spans="7:11">
      <c r="G3842" s="61">
        <v>15.70948230502</v>
      </c>
      <c r="H3842" s="61">
        <v>2.8708428581300001</v>
      </c>
      <c r="J3842" s="61">
        <v>12.73651677072</v>
      </c>
      <c r="K3842" s="61">
        <v>2.9223629404990001</v>
      </c>
    </row>
    <row r="3843" spans="7:11">
      <c r="G3843" s="61">
        <v>15.71008679953</v>
      </c>
      <c r="H3843" s="61">
        <v>2.863281724673</v>
      </c>
      <c r="J3843" s="61">
        <v>12.736980548329999</v>
      </c>
      <c r="K3843" s="61">
        <v>2.908314827955</v>
      </c>
    </row>
    <row r="3844" spans="7:11">
      <c r="G3844" s="61">
        <v>15.71089486392</v>
      </c>
      <c r="H3844" s="61">
        <v>2.8542949785320002</v>
      </c>
      <c r="J3844" s="61">
        <v>12.73715235989</v>
      </c>
      <c r="K3844" s="61">
        <v>2.9152042690740001</v>
      </c>
    </row>
    <row r="3845" spans="7:11">
      <c r="G3845" s="61">
        <v>15.71139131408</v>
      </c>
      <c r="H3845" s="61">
        <v>2.8483085100659999</v>
      </c>
      <c r="J3845" s="61">
        <v>12.737179446360001</v>
      </c>
      <c r="K3845" s="61">
        <v>2.955124188154</v>
      </c>
    </row>
    <row r="3846" spans="7:11">
      <c r="G3846" s="61">
        <v>15.71153177077</v>
      </c>
      <c r="H3846" s="61">
        <v>2.8175392739960001</v>
      </c>
      <c r="J3846" s="61">
        <v>12.738296174609999</v>
      </c>
      <c r="K3846" s="61">
        <v>2.9601089987270002</v>
      </c>
    </row>
    <row r="3847" spans="7:11">
      <c r="G3847" s="61">
        <v>15.711547150299999</v>
      </c>
      <c r="H3847" s="61">
        <v>2.8129850399529999</v>
      </c>
      <c r="J3847" s="61">
        <v>12.73852536984</v>
      </c>
      <c r="K3847" s="61">
        <v>2.990011101171</v>
      </c>
    </row>
    <row r="3848" spans="7:11">
      <c r="G3848" s="61">
        <v>15.71163197532</v>
      </c>
      <c r="H3848" s="61">
        <v>2.8446574727590002</v>
      </c>
      <c r="J3848" s="61">
        <v>12.73886217776</v>
      </c>
      <c r="K3848" s="61">
        <v>2.9850365282740001</v>
      </c>
    </row>
    <row r="3849" spans="7:11">
      <c r="G3849" s="61">
        <v>15.71164565074</v>
      </c>
      <c r="H3849" s="61">
        <v>2.8217238230750001</v>
      </c>
      <c r="J3849" s="61">
        <v>12.73909174369</v>
      </c>
      <c r="K3849" s="61">
        <v>2.9638182142680001</v>
      </c>
    </row>
    <row r="3850" spans="7:11">
      <c r="G3850" s="61">
        <v>15.71172170256</v>
      </c>
      <c r="H3850" s="61">
        <v>2.801778762728</v>
      </c>
      <c r="J3850" s="61">
        <v>12.7391665888</v>
      </c>
      <c r="K3850" s="61">
        <v>3.000122612043</v>
      </c>
    </row>
    <row r="3851" spans="7:11">
      <c r="G3851" s="61">
        <v>15.711796870900001</v>
      </c>
      <c r="H3851" s="61">
        <v>2.8262989889950001</v>
      </c>
      <c r="J3851" s="61">
        <v>12.73962758479</v>
      </c>
      <c r="K3851" s="61">
        <v>2.9680832096269998</v>
      </c>
    </row>
    <row r="3852" spans="7:11">
      <c r="G3852" s="61">
        <v>15.71179873841</v>
      </c>
      <c r="H3852" s="61">
        <v>2.840889493842</v>
      </c>
      <c r="J3852" s="61">
        <v>12.739642492110001</v>
      </c>
      <c r="K3852" s="61">
        <v>2.9758328927940001</v>
      </c>
    </row>
    <row r="3853" spans="7:11">
      <c r="G3853" s="61">
        <v>15.71195196959</v>
      </c>
      <c r="H3853" s="61">
        <v>2.835552945736</v>
      </c>
      <c r="J3853" s="61">
        <v>12.73974817581</v>
      </c>
      <c r="K3853" s="61">
        <v>3.0048540401319999</v>
      </c>
    </row>
    <row r="3854" spans="7:11">
      <c r="G3854" s="61">
        <v>15.712000376080001</v>
      </c>
      <c r="H3854" s="61">
        <v>2.7932095653350002</v>
      </c>
      <c r="J3854" s="61">
        <v>12.74009486267</v>
      </c>
      <c r="K3854" s="61">
        <v>3.0551399775500001</v>
      </c>
    </row>
    <row r="3855" spans="7:11">
      <c r="G3855" s="61">
        <v>15.719047628689999</v>
      </c>
      <c r="H3855" s="61">
        <v>2.702685008185</v>
      </c>
      <c r="J3855" s="61">
        <v>12.74023476082</v>
      </c>
      <c r="K3855" s="61">
        <v>3.0508875967720002</v>
      </c>
    </row>
    <row r="3856" spans="7:11">
      <c r="G3856" s="61">
        <v>15.719687127669999</v>
      </c>
      <c r="H3856" s="61">
        <v>2.692741175788</v>
      </c>
      <c r="J3856" s="61">
        <v>12.740369572620001</v>
      </c>
      <c r="K3856" s="61">
        <v>3.0091166107229999</v>
      </c>
    </row>
    <row r="3857" spans="7:11">
      <c r="G3857" s="61">
        <v>15.71987877816</v>
      </c>
      <c r="H3857" s="61">
        <v>2.6857841604389998</v>
      </c>
      <c r="J3857" s="61">
        <v>12.74053412506</v>
      </c>
      <c r="K3857" s="61">
        <v>3.0620712942170001</v>
      </c>
    </row>
    <row r="3858" spans="7:11">
      <c r="G3858" s="61">
        <v>15.72004625023</v>
      </c>
      <c r="H3858" s="61">
        <v>2.6798675254569999</v>
      </c>
      <c r="J3858" s="61">
        <v>12.740869361090001</v>
      </c>
      <c r="K3858" s="61">
        <v>3.0461024184949999</v>
      </c>
    </row>
    <row r="3859" spans="7:11">
      <c r="G3859" s="61">
        <v>15.72014683507</v>
      </c>
      <c r="H3859" s="61">
        <v>2.6758270428430002</v>
      </c>
      <c r="J3859" s="61">
        <v>12.741355135139999</v>
      </c>
      <c r="K3859" s="61">
        <v>3.0424160536109999</v>
      </c>
    </row>
    <row r="3860" spans="7:11">
      <c r="G3860" s="61">
        <v>15.720236449750001</v>
      </c>
      <c r="H3860" s="61">
        <v>2.6703779352770001</v>
      </c>
      <c r="J3860" s="61">
        <v>12.74159637715</v>
      </c>
      <c r="K3860" s="61">
        <v>3.0171644642220001</v>
      </c>
    </row>
    <row r="3861" spans="7:11">
      <c r="G3861" s="61">
        <v>15.720330873110001</v>
      </c>
      <c r="H3861" s="61">
        <v>2.664636430696</v>
      </c>
      <c r="J3861" s="61">
        <v>12.74193186344</v>
      </c>
      <c r="K3861" s="61">
        <v>3.0703512233580001</v>
      </c>
    </row>
    <row r="3862" spans="7:11">
      <c r="G3862" s="61">
        <v>15.72040934458</v>
      </c>
      <c r="H3862" s="61">
        <v>2.6598648969830001</v>
      </c>
      <c r="J3862" s="61">
        <v>12.74208189388</v>
      </c>
      <c r="K3862" s="61">
        <v>3.0351152018960001</v>
      </c>
    </row>
    <row r="3863" spans="7:11">
      <c r="G3863" s="61">
        <v>15.72051052522</v>
      </c>
      <c r="H3863" s="61">
        <v>2.655599488265</v>
      </c>
      <c r="J3863" s="61">
        <v>12.74229513021</v>
      </c>
      <c r="K3863" s="61">
        <v>3.022753960572</v>
      </c>
    </row>
    <row r="3864" spans="7:11">
      <c r="G3864" s="61">
        <v>15.72085013229</v>
      </c>
      <c r="H3864" s="61">
        <v>2.6476864517409999</v>
      </c>
      <c r="J3864" s="61">
        <v>12.74239531011</v>
      </c>
      <c r="K3864" s="61">
        <v>3.0274738404430002</v>
      </c>
    </row>
    <row r="3865" spans="7:11">
      <c r="G3865" s="61">
        <v>15.72104797551</v>
      </c>
      <c r="H3865" s="61">
        <v>2.643204314838</v>
      </c>
      <c r="J3865" s="61">
        <v>12.74253600208</v>
      </c>
      <c r="K3865" s="61">
        <v>3.1136937975180001</v>
      </c>
    </row>
    <row r="3866" spans="7:11">
      <c r="G3866" s="61">
        <v>15.72165798512</v>
      </c>
      <c r="H3866" s="61">
        <v>2.6369983922300002</v>
      </c>
      <c r="J3866" s="61">
        <v>12.742585127550001</v>
      </c>
      <c r="K3866" s="61">
        <v>3.1097370740649999</v>
      </c>
    </row>
    <row r="3867" spans="7:11">
      <c r="G3867" s="61">
        <v>15.72239935698</v>
      </c>
      <c r="H3867" s="61">
        <v>2.631491031855</v>
      </c>
      <c r="J3867" s="61">
        <v>12.742934969469999</v>
      </c>
      <c r="K3867" s="61">
        <v>3.117589106649</v>
      </c>
    </row>
    <row r="3868" spans="7:11">
      <c r="G3868" s="61">
        <v>15.72241811252</v>
      </c>
      <c r="H3868" s="61">
        <v>2.6314910640310001</v>
      </c>
      <c r="J3868" s="61">
        <v>12.743066169820001</v>
      </c>
      <c r="K3868" s="61">
        <v>3.10537247692</v>
      </c>
    </row>
    <row r="3869" spans="7:11">
      <c r="G3869" s="61">
        <v>15.723247615169999</v>
      </c>
      <c r="H3869" s="61">
        <v>2.6273427480649998</v>
      </c>
      <c r="J3869" s="61">
        <v>12.743067399499999</v>
      </c>
      <c r="K3869" s="61">
        <v>3.0756146954479999</v>
      </c>
    </row>
    <row r="3870" spans="7:11">
      <c r="G3870" s="61">
        <v>15.72371947814</v>
      </c>
      <c r="H3870" s="61">
        <v>2.6248252326960002</v>
      </c>
      <c r="J3870" s="61">
        <v>12.74376179263</v>
      </c>
      <c r="K3870" s="61">
        <v>3.0999648757970002</v>
      </c>
    </row>
    <row r="3871" spans="7:11">
      <c r="G3871" s="61">
        <v>15.72457153057</v>
      </c>
      <c r="H3871" s="61">
        <v>2.6208498312890001</v>
      </c>
      <c r="J3871" s="61">
        <v>12.743843728370001</v>
      </c>
      <c r="K3871" s="61">
        <v>3.1233996831240001</v>
      </c>
    </row>
    <row r="3872" spans="7:11">
      <c r="G3872" s="61">
        <v>15.729556333630001</v>
      </c>
      <c r="H3872" s="61">
        <v>2.5297428621110001</v>
      </c>
      <c r="J3872" s="61">
        <v>12.74389594893</v>
      </c>
      <c r="K3872" s="61">
        <v>3.0792862709779998</v>
      </c>
    </row>
    <row r="3873" spans="7:11">
      <c r="G3873" s="61">
        <v>15.729570198159999</v>
      </c>
      <c r="H3873" s="61">
        <v>2.521424912549</v>
      </c>
      <c r="J3873" s="61">
        <v>12.74436373418</v>
      </c>
      <c r="K3873" s="61">
        <v>3.0944983718299999</v>
      </c>
    </row>
    <row r="3874" spans="7:11">
      <c r="G3874" s="61">
        <v>15.72964527283</v>
      </c>
      <c r="H3874" s="61">
        <v>2.513400464849</v>
      </c>
      <c r="J3874" s="61">
        <v>12.744526714399999</v>
      </c>
      <c r="K3874" s="61">
        <v>3.083041927974</v>
      </c>
    </row>
    <row r="3875" spans="7:11">
      <c r="G3875" s="61">
        <v>15.72973465373</v>
      </c>
      <c r="H3875" s="61">
        <v>2.507965572621</v>
      </c>
      <c r="J3875" s="61">
        <v>12.74525330803</v>
      </c>
      <c r="K3875" s="61">
        <v>3.1694578458530001</v>
      </c>
    </row>
    <row r="3876" spans="7:11">
      <c r="G3876" s="61">
        <v>15.72982228775</v>
      </c>
      <c r="H3876" s="61">
        <v>2.5026369009530001</v>
      </c>
      <c r="J3876" s="61">
        <v>12.74548669358</v>
      </c>
      <c r="K3876" s="61">
        <v>3.164017541397</v>
      </c>
    </row>
    <row r="3877" spans="7:11">
      <c r="G3877" s="61">
        <v>15.729965029200001</v>
      </c>
      <c r="H3877" s="61">
        <v>2.4939573686690002</v>
      </c>
      <c r="J3877" s="61">
        <v>12.745499580980001</v>
      </c>
      <c r="K3877" s="61">
        <v>3.1315348700989998</v>
      </c>
    </row>
    <row r="3878" spans="7:11">
      <c r="G3878" s="61">
        <v>15.73008404426</v>
      </c>
      <c r="H3878" s="61">
        <v>2.48860752047</v>
      </c>
      <c r="J3878" s="61">
        <v>12.74555489115</v>
      </c>
      <c r="K3878" s="61">
        <v>3.1733199516920001</v>
      </c>
    </row>
    <row r="3879" spans="7:11">
      <c r="G3879" s="61">
        <v>15.73046420102</v>
      </c>
      <c r="H3879" s="61">
        <v>2.48015208675</v>
      </c>
      <c r="J3879" s="61">
        <v>12.746055724030001</v>
      </c>
      <c r="K3879" s="61">
        <v>3.177076533368</v>
      </c>
    </row>
    <row r="3880" spans="7:11">
      <c r="G3880" s="61">
        <v>15.730769965369999</v>
      </c>
      <c r="H3880" s="61">
        <v>2.475639547374</v>
      </c>
      <c r="J3880" s="61">
        <v>12.746184871660001</v>
      </c>
      <c r="K3880" s="61">
        <v>3.1587533357009998</v>
      </c>
    </row>
    <row r="3881" spans="7:11">
      <c r="G3881" s="61">
        <v>15.73127528873</v>
      </c>
      <c r="H3881" s="61">
        <v>2.471562545282</v>
      </c>
      <c r="J3881" s="61">
        <v>12.746504813330001</v>
      </c>
      <c r="K3881" s="61">
        <v>3.1361892890559999</v>
      </c>
    </row>
    <row r="3882" spans="7:11">
      <c r="G3882" s="61">
        <v>15.731682641200001</v>
      </c>
      <c r="H3882" s="61">
        <v>2.4681714889220001</v>
      </c>
      <c r="J3882" s="61">
        <v>12.746685125939999</v>
      </c>
      <c r="K3882" s="61">
        <v>3.1804327025579999</v>
      </c>
    </row>
    <row r="3883" spans="7:11">
      <c r="G3883" s="61">
        <v>15.73241596612</v>
      </c>
      <c r="H3883" s="61">
        <v>2.4634754342630001</v>
      </c>
      <c r="J3883" s="61">
        <v>12.74677586486</v>
      </c>
      <c r="K3883" s="61">
        <v>3.1540835972160002</v>
      </c>
    </row>
    <row r="3884" spans="7:11">
      <c r="G3884" s="61">
        <v>15.73324164396</v>
      </c>
      <c r="H3884" s="61">
        <v>2.4589142326219999</v>
      </c>
      <c r="J3884" s="61">
        <v>12.74716513585</v>
      </c>
      <c r="K3884" s="61">
        <v>3.1491785441469999</v>
      </c>
    </row>
    <row r="3885" spans="7:11">
      <c r="G3885" s="61">
        <v>15.73436154621</v>
      </c>
      <c r="H3885" s="61">
        <v>2.4528704626179998</v>
      </c>
      <c r="J3885" s="61">
        <v>12.74719992642</v>
      </c>
      <c r="K3885" s="61">
        <v>3.1417166320519998</v>
      </c>
    </row>
    <row r="3886" spans="7:11">
      <c r="G3886" s="61">
        <v>15.73518018575</v>
      </c>
      <c r="H3886" s="61">
        <v>2.448603521536</v>
      </c>
      <c r="J3886" s="61">
        <v>12.74769492003</v>
      </c>
      <c r="K3886" s="61">
        <v>3.1848831806260001</v>
      </c>
    </row>
    <row r="3887" spans="7:11">
      <c r="G3887" s="61">
        <v>15.738485996070001</v>
      </c>
      <c r="H3887" s="61">
        <v>2.328585704405</v>
      </c>
      <c r="J3887" s="61">
        <v>12.748476060170001</v>
      </c>
      <c r="K3887" s="61">
        <v>3.2235697167550001</v>
      </c>
    </row>
    <row r="3888" spans="7:11">
      <c r="G3888" s="61">
        <v>15.738525761</v>
      </c>
      <c r="H3888" s="61">
        <v>2.3222688116720001</v>
      </c>
      <c r="J3888" s="61">
        <v>12.748664495310001</v>
      </c>
      <c r="K3888" s="61">
        <v>3.2281051834299999</v>
      </c>
    </row>
    <row r="3889" spans="7:11">
      <c r="G3889" s="61">
        <v>15.7386360005</v>
      </c>
      <c r="H3889" s="61">
        <v>2.3325008733430002</v>
      </c>
      <c r="J3889" s="61">
        <v>12.7488025846</v>
      </c>
      <c r="K3889" s="61">
        <v>3.1895466194590001</v>
      </c>
    </row>
    <row r="3890" spans="7:11">
      <c r="G3890" s="61">
        <v>15.738828185279999</v>
      </c>
      <c r="H3890" s="61">
        <v>2.3187710107780002</v>
      </c>
      <c r="J3890" s="61">
        <v>12.74881599091</v>
      </c>
      <c r="K3890" s="61">
        <v>3.2187295468310002</v>
      </c>
    </row>
    <row r="3891" spans="7:11">
      <c r="G3891" s="61">
        <v>15.738976672030001</v>
      </c>
      <c r="H3891" s="61">
        <v>2.3367815559620002</v>
      </c>
      <c r="J3891" s="61">
        <v>12.749125472659999</v>
      </c>
      <c r="K3891" s="61">
        <v>3.2317015448439999</v>
      </c>
    </row>
    <row r="3892" spans="7:11">
      <c r="G3892" s="61">
        <v>15.739319143379999</v>
      </c>
      <c r="H3892" s="61">
        <v>2.3402989664049998</v>
      </c>
      <c r="J3892" s="61">
        <v>12.749369923170001</v>
      </c>
      <c r="K3892" s="61">
        <v>3.2124345458589998</v>
      </c>
    </row>
    <row r="3893" spans="7:11">
      <c r="G3893" s="61">
        <v>15.73976526629</v>
      </c>
      <c r="H3893" s="61">
        <v>2.3443999014719998</v>
      </c>
      <c r="J3893" s="61">
        <v>12.74956358713</v>
      </c>
      <c r="K3893" s="61">
        <v>3.2760159142559999</v>
      </c>
    </row>
    <row r="3894" spans="7:11">
      <c r="G3894" s="61">
        <v>15.739789239489999</v>
      </c>
      <c r="H3894" s="61">
        <v>2.3089397931770002</v>
      </c>
      <c r="J3894" s="61">
        <v>12.749617659029999</v>
      </c>
      <c r="K3894" s="61">
        <v>3.2821845098889999</v>
      </c>
    </row>
    <row r="3895" spans="7:11">
      <c r="G3895" s="61">
        <v>15.74021912694</v>
      </c>
      <c r="H3895" s="61">
        <v>2.3490929377769998</v>
      </c>
      <c r="J3895" s="61">
        <v>12.749623849380001</v>
      </c>
      <c r="K3895" s="61">
        <v>3.1942215073820002</v>
      </c>
    </row>
    <row r="3896" spans="7:11">
      <c r="G3896" s="61">
        <v>15.740589061890001</v>
      </c>
      <c r="H3896" s="61">
        <v>2.3547111608889999</v>
      </c>
      <c r="J3896" s="61">
        <v>12.74970159652</v>
      </c>
      <c r="K3896" s="61">
        <v>3.236645439523</v>
      </c>
    </row>
    <row r="3897" spans="7:11">
      <c r="G3897" s="61">
        <v>15.740907948829999</v>
      </c>
      <c r="H3897" s="61">
        <v>2.300753407912</v>
      </c>
      <c r="J3897" s="61">
        <v>12.74987807134</v>
      </c>
      <c r="K3897" s="61">
        <v>3.2058964647130002</v>
      </c>
    </row>
    <row r="3898" spans="7:11">
      <c r="G3898" s="61">
        <v>15.741692605000001</v>
      </c>
      <c r="H3898" s="61">
        <v>2.2955803082770001</v>
      </c>
      <c r="J3898" s="61">
        <v>12.74992432534</v>
      </c>
      <c r="K3898" s="61">
        <v>3.271106303267</v>
      </c>
    </row>
    <row r="3899" spans="7:11">
      <c r="G3899" s="61">
        <v>15.74222308379</v>
      </c>
      <c r="H3899" s="61">
        <v>2.2917057157960001</v>
      </c>
      <c r="J3899" s="61">
        <v>12.75007621634</v>
      </c>
      <c r="K3899" s="61">
        <v>3.2005507688230002</v>
      </c>
    </row>
    <row r="3900" spans="7:11">
      <c r="G3900" s="61">
        <v>15.74296093982</v>
      </c>
      <c r="H3900" s="61">
        <v>2.285721918788</v>
      </c>
      <c r="J3900" s="61">
        <v>12.750239491309999</v>
      </c>
      <c r="K3900" s="61">
        <v>3.2879492791349998</v>
      </c>
    </row>
    <row r="3901" spans="7:11">
      <c r="G3901" s="61">
        <v>15.744016202559999</v>
      </c>
      <c r="H3901" s="61">
        <v>2.271325557226</v>
      </c>
      <c r="J3901" s="61">
        <v>12.7502646943</v>
      </c>
      <c r="K3901" s="61">
        <v>3.267539519399</v>
      </c>
    </row>
    <row r="3902" spans="7:11">
      <c r="G3902" s="61">
        <v>15.74870836309</v>
      </c>
      <c r="H3902" s="61">
        <v>2.1535379863239998</v>
      </c>
      <c r="J3902" s="61">
        <v>12.750394808739999</v>
      </c>
      <c r="K3902" s="61">
        <v>3.2421590264160001</v>
      </c>
    </row>
    <row r="3903" spans="7:11">
      <c r="G3903" s="61">
        <v>15.74873722998</v>
      </c>
      <c r="H3903" s="61">
        <v>2.1490582243619998</v>
      </c>
      <c r="J3903" s="61">
        <v>12.75076786793</v>
      </c>
      <c r="K3903" s="61">
        <v>3.2636866904009998</v>
      </c>
    </row>
    <row r="3904" spans="7:11">
      <c r="G3904" s="61">
        <v>15.74889297557</v>
      </c>
      <c r="H3904" s="61">
        <v>2.1578610053960001</v>
      </c>
      <c r="J3904" s="61">
        <v>12.750849699790001</v>
      </c>
      <c r="K3904" s="61">
        <v>3.245975739545</v>
      </c>
    </row>
    <row r="3905" spans="7:11">
      <c r="G3905" s="61">
        <v>15.74906896565</v>
      </c>
      <c r="H3905" s="61">
        <v>2.1409726472620001</v>
      </c>
      <c r="J3905" s="61">
        <v>12.75124379016</v>
      </c>
      <c r="K3905" s="61">
        <v>3.292950620984</v>
      </c>
    </row>
    <row r="3906" spans="7:11">
      <c r="G3906" s="61">
        <v>15.749138074379999</v>
      </c>
      <c r="H3906" s="61">
        <v>2.1613782487900002</v>
      </c>
      <c r="J3906" s="61">
        <v>12.751276563259999</v>
      </c>
      <c r="K3906" s="61">
        <v>3.25049925166</v>
      </c>
    </row>
    <row r="3907" spans="7:11">
      <c r="G3907" s="61">
        <v>15.749534964</v>
      </c>
      <c r="H3907" s="61">
        <v>2.1654790993950002</v>
      </c>
      <c r="J3907" s="61">
        <v>12.751422476229999</v>
      </c>
      <c r="K3907" s="61">
        <v>3.2572229516269999</v>
      </c>
    </row>
    <row r="3908" spans="7:11">
      <c r="G3908" s="61">
        <v>15.749819781119999</v>
      </c>
      <c r="H3908" s="61">
        <v>2.1339903999019998</v>
      </c>
      <c r="J3908" s="61">
        <v>12.752172015879999</v>
      </c>
      <c r="K3908" s="61">
        <v>3.336063457566</v>
      </c>
    </row>
    <row r="3909" spans="7:11">
      <c r="G3909" s="61">
        <v>15.74998882465</v>
      </c>
      <c r="H3909" s="61">
        <v>2.1701721357000001</v>
      </c>
      <c r="J3909" s="61">
        <v>12.75232170014</v>
      </c>
      <c r="K3909" s="61">
        <v>3.2977450912039998</v>
      </c>
    </row>
    <row r="3910" spans="7:11">
      <c r="G3910" s="61">
        <v>15.750358759599999</v>
      </c>
      <c r="H3910" s="61">
        <v>2.1757903588119998</v>
      </c>
      <c r="J3910" s="61">
        <v>12.75239334706</v>
      </c>
      <c r="K3910" s="61">
        <v>3.331346297269</v>
      </c>
    </row>
    <row r="3911" spans="7:11">
      <c r="G3911" s="61">
        <v>15.750762975340001</v>
      </c>
      <c r="H3911" s="61">
        <v>2.1270668357429998</v>
      </c>
      <c r="J3911" s="61">
        <v>12.75266107685</v>
      </c>
      <c r="K3911" s="61">
        <v>3.3421856175290001</v>
      </c>
    </row>
    <row r="3912" spans="7:11">
      <c r="G3912" s="61">
        <v>15.75146749702</v>
      </c>
      <c r="H3912" s="61">
        <v>2.1222551556010001</v>
      </c>
      <c r="J3912" s="61">
        <v>12.75270326907</v>
      </c>
      <c r="K3912" s="61">
        <v>3.3276553940450002</v>
      </c>
    </row>
    <row r="3913" spans="7:11">
      <c r="G3913" s="61">
        <v>15.75212699533</v>
      </c>
      <c r="H3913" s="61">
        <v>2.1177646220590001</v>
      </c>
      <c r="J3913" s="61">
        <v>12.753178673680001</v>
      </c>
      <c r="K3913" s="61">
        <v>3.3235097270909999</v>
      </c>
    </row>
    <row r="3914" spans="7:11">
      <c r="G3914" s="61">
        <v>15.752756334920001</v>
      </c>
      <c r="H3914" s="61">
        <v>2.1131555884009998</v>
      </c>
      <c r="J3914" s="61">
        <v>12.75319403184</v>
      </c>
      <c r="K3914" s="61">
        <v>3.301895134519</v>
      </c>
    </row>
    <row r="3915" spans="7:11">
      <c r="G3915" s="61">
        <v>15.753879876619999</v>
      </c>
      <c r="H3915" s="61">
        <v>2.1009299310479999</v>
      </c>
      <c r="J3915" s="61">
        <v>12.75368715656</v>
      </c>
      <c r="K3915" s="61">
        <v>3.3482569976429999</v>
      </c>
    </row>
    <row r="3916" spans="7:11">
      <c r="G3916" s="61">
        <v>15.75405379785</v>
      </c>
      <c r="H3916" s="61">
        <v>2.0952864923779999</v>
      </c>
      <c r="J3916" s="61">
        <v>12.7536947598</v>
      </c>
      <c r="K3916" s="61">
        <v>3.3058696803759999</v>
      </c>
    </row>
    <row r="3917" spans="7:11">
      <c r="G3917" s="61">
        <v>15.759140573190001</v>
      </c>
      <c r="H3917" s="61">
        <v>2.000930239883</v>
      </c>
      <c r="J3917" s="61">
        <v>12.753906318749999</v>
      </c>
      <c r="K3917" s="61">
        <v>3.317711738206</v>
      </c>
    </row>
    <row r="3918" spans="7:11">
      <c r="G3918" s="61">
        <v>15.759431675569999</v>
      </c>
      <c r="H3918" s="61">
        <v>1.973694146853</v>
      </c>
      <c r="J3918" s="61">
        <v>12.754160851489999</v>
      </c>
      <c r="K3918" s="61">
        <v>3.313045439058</v>
      </c>
    </row>
    <row r="3919" spans="7:11">
      <c r="G3919" s="61">
        <v>15.759466306269999</v>
      </c>
      <c r="H3919" s="61">
        <v>1.9975616286569999</v>
      </c>
      <c r="J3919" s="61">
        <v>12.754784992799999</v>
      </c>
      <c r="K3919" s="61">
        <v>3.3532192332539998</v>
      </c>
    </row>
    <row r="3920" spans="7:11">
      <c r="G3920" s="61">
        <v>15.7594900941</v>
      </c>
      <c r="H3920" s="61">
        <v>1.9787884081560001</v>
      </c>
      <c r="J3920" s="61">
        <v>12.75491952928</v>
      </c>
      <c r="K3920" s="61">
        <v>3.3898714261960001</v>
      </c>
    </row>
    <row r="3921" spans="7:11">
      <c r="G3921" s="61">
        <v>15.759645035829999</v>
      </c>
      <c r="H3921" s="61">
        <v>1.9829675972480001</v>
      </c>
      <c r="J3921" s="61">
        <v>12.755030014420001</v>
      </c>
      <c r="K3921" s="61">
        <v>3.3862870010339998</v>
      </c>
    </row>
    <row r="3922" spans="7:11">
      <c r="G3922" s="61">
        <v>15.759687695309999</v>
      </c>
      <c r="H3922" s="61">
        <v>1.9912012681560001</v>
      </c>
      <c r="J3922" s="61">
        <v>12.75513965899</v>
      </c>
      <c r="K3922" s="61">
        <v>3.3960264694559998</v>
      </c>
    </row>
    <row r="3923" spans="7:11">
      <c r="G3923" s="61">
        <v>15.759748417799999</v>
      </c>
      <c r="H3923" s="61">
        <v>1.963925623013</v>
      </c>
      <c r="J3923" s="61">
        <v>12.75525314777</v>
      </c>
      <c r="K3923" s="61">
        <v>3.3828633954990002</v>
      </c>
    </row>
    <row r="3924" spans="7:11">
      <c r="G3924" s="61">
        <v>15.75977682834</v>
      </c>
      <c r="H3924" s="61">
        <v>1.9870267748229999</v>
      </c>
      <c r="J3924" s="61">
        <v>12.755420986160001</v>
      </c>
      <c r="K3924" s="61">
        <v>3.3565200109369999</v>
      </c>
    </row>
    <row r="3925" spans="7:11">
      <c r="G3925" s="61">
        <v>15.760476009590001</v>
      </c>
      <c r="H3925" s="61">
        <v>1.9562521709659999</v>
      </c>
      <c r="J3925" s="61">
        <v>12.75567668207</v>
      </c>
      <c r="K3925" s="61">
        <v>3.379183476488</v>
      </c>
    </row>
    <row r="3926" spans="7:11">
      <c r="G3926" s="61">
        <v>15.761290891630001</v>
      </c>
      <c r="H3926" s="61">
        <v>1.949409801936</v>
      </c>
      <c r="J3926" s="61">
        <v>12.75619276818</v>
      </c>
      <c r="K3926" s="61">
        <v>3.3615434297740001</v>
      </c>
    </row>
    <row r="3927" spans="7:11">
      <c r="G3927" s="61">
        <v>15.761942704240001</v>
      </c>
      <c r="H3927" s="61">
        <v>1.944603826369</v>
      </c>
      <c r="J3927" s="61">
        <v>12.756261168609999</v>
      </c>
      <c r="K3927" s="61">
        <v>3.4033825306610002</v>
      </c>
    </row>
    <row r="3928" spans="7:11">
      <c r="G3928" s="61">
        <v>15.763117032089999</v>
      </c>
      <c r="H3928" s="61">
        <v>1.9351061228949999</v>
      </c>
      <c r="J3928" s="61">
        <v>12.756404327129999</v>
      </c>
      <c r="K3928" s="61">
        <v>3.3733854876030001</v>
      </c>
    </row>
    <row r="3929" spans="7:11">
      <c r="G3929" s="61">
        <v>15.76352546128</v>
      </c>
      <c r="H3929" s="61">
        <v>1.927506710968</v>
      </c>
      <c r="J3929" s="61">
        <v>12.75665885988</v>
      </c>
      <c r="K3929" s="61">
        <v>3.3687191884550001</v>
      </c>
    </row>
    <row r="3930" spans="7:11">
      <c r="G3930" s="61">
        <v>15.76355338582</v>
      </c>
      <c r="H3930" s="61">
        <v>1.9138488000580001</v>
      </c>
      <c r="J3930" s="61">
        <v>12.757251484039999</v>
      </c>
      <c r="K3930" s="61">
        <v>3.4082029628180002</v>
      </c>
    </row>
    <row r="3931" spans="7:11">
      <c r="G3931" s="61">
        <v>15.76359968241</v>
      </c>
      <c r="H3931" s="61">
        <v>1.9226039587949999</v>
      </c>
      <c r="J3931" s="61">
        <v>12.757258168150001</v>
      </c>
      <c r="K3931" s="61">
        <v>3.4484663465579999</v>
      </c>
    </row>
    <row r="3932" spans="7:11">
      <c r="G3932" s="61">
        <v>15.76363937747</v>
      </c>
      <c r="H3932" s="61">
        <v>1.9138091836790001</v>
      </c>
      <c r="J3932" s="61">
        <v>12.7576352275</v>
      </c>
      <c r="K3932" s="61">
        <v>3.4428980224019998</v>
      </c>
    </row>
    <row r="3933" spans="7:11">
      <c r="G3933" s="61">
        <v>15.76368525496</v>
      </c>
      <c r="H3933" s="61">
        <v>1.917594605296</v>
      </c>
      <c r="J3933" s="61">
        <v>12.75771778547</v>
      </c>
      <c r="K3933" s="61">
        <v>3.456614974931</v>
      </c>
    </row>
    <row r="3934" spans="7:11">
      <c r="G3934" s="61">
        <v>15.76875703957</v>
      </c>
      <c r="H3934" s="61">
        <v>1.8106809401849999</v>
      </c>
      <c r="J3934" s="61">
        <v>12.75795080662</v>
      </c>
      <c r="K3934" s="61">
        <v>3.4119806591050001</v>
      </c>
    </row>
    <row r="3935" spans="7:11">
      <c r="G3935" s="61">
        <v>15.768833093730001</v>
      </c>
      <c r="H3935" s="61">
        <v>1.8158692828709999</v>
      </c>
      <c r="J3935" s="61">
        <v>12.758109297560001</v>
      </c>
      <c r="K3935" s="61">
        <v>3.4388335039800002</v>
      </c>
    </row>
    <row r="3936" spans="7:11">
      <c r="G3936" s="61">
        <v>15.76883497857</v>
      </c>
      <c r="H3936" s="61">
        <v>1.8030193005290001</v>
      </c>
      <c r="J3936" s="61">
        <v>12.7584491055</v>
      </c>
      <c r="K3936" s="61">
        <v>3.4612752924539998</v>
      </c>
    </row>
    <row r="3937" spans="7:11">
      <c r="G3937" s="61">
        <v>15.768975145840001</v>
      </c>
      <c r="H3937" s="61">
        <v>1.820127207419</v>
      </c>
      <c r="J3937" s="61">
        <v>12.758661132869999</v>
      </c>
      <c r="K3937" s="61">
        <v>3.416199810033</v>
      </c>
    </row>
    <row r="3938" spans="7:11">
      <c r="G3938" s="61">
        <v>15.769302085430001</v>
      </c>
      <c r="H3938" s="61">
        <v>1.7962256816790001</v>
      </c>
      <c r="J3938" s="61">
        <v>12.75887250001</v>
      </c>
      <c r="K3938" s="61">
        <v>3.4330355760960001</v>
      </c>
    </row>
    <row r="3939" spans="7:11">
      <c r="G3939" s="61">
        <v>15.770249052360001</v>
      </c>
      <c r="H3939" s="61">
        <v>1.7875147478169999</v>
      </c>
      <c r="J3939" s="61">
        <v>12.75910191657</v>
      </c>
      <c r="K3939" s="61">
        <v>3.4210260815110001</v>
      </c>
    </row>
    <row r="3940" spans="7:11">
      <c r="G3940" s="61">
        <v>15.770852219569999</v>
      </c>
      <c r="H3940" s="61">
        <v>1.7824178132270001</v>
      </c>
      <c r="J3940" s="61">
        <v>12.759269262289999</v>
      </c>
      <c r="K3940" s="61">
        <v>3.4283695209510001</v>
      </c>
    </row>
    <row r="3941" spans="7:11">
      <c r="G3941" s="61">
        <v>15.771415616500001</v>
      </c>
      <c r="H3941" s="61">
        <v>1.777792430991</v>
      </c>
      <c r="J3941" s="61">
        <v>12.75968526196</v>
      </c>
      <c r="K3941" s="61">
        <v>3.5115964715889998</v>
      </c>
    </row>
    <row r="3942" spans="7:11">
      <c r="G3942" s="61">
        <v>15.77238733347</v>
      </c>
      <c r="H3942" s="61">
        <v>1.7683838200169999</v>
      </c>
      <c r="J3942" s="61">
        <v>12.759759922460001</v>
      </c>
      <c r="K3942" s="61">
        <v>3.50703626029</v>
      </c>
    </row>
    <row r="3943" spans="7:11">
      <c r="G3943" s="61">
        <v>15.77241434057</v>
      </c>
      <c r="H3943" s="61">
        <v>1.7349076107600001</v>
      </c>
      <c r="J3943" s="61">
        <v>12.760067842990001</v>
      </c>
      <c r="K3943" s="61">
        <v>3.5025480498929999</v>
      </c>
    </row>
    <row r="3944" spans="7:11">
      <c r="G3944" s="61">
        <v>15.772621181</v>
      </c>
      <c r="H3944" s="61">
        <v>1.7638352565369999</v>
      </c>
      <c r="J3944" s="61">
        <v>12.76012328158</v>
      </c>
      <c r="K3944" s="61">
        <v>3.4687143837150001</v>
      </c>
    </row>
    <row r="3945" spans="7:11">
      <c r="G3945" s="61">
        <v>15.77264362265</v>
      </c>
      <c r="H3945" s="61">
        <v>1.7594567471039999</v>
      </c>
      <c r="J3945" s="61">
        <v>12.76054191305</v>
      </c>
      <c r="K3945" s="61">
        <v>3.498483531472</v>
      </c>
    </row>
    <row r="3946" spans="7:11">
      <c r="G3946" s="61">
        <v>15.772659353270001</v>
      </c>
      <c r="H3946" s="61">
        <v>1.753983714693</v>
      </c>
      <c r="J3946" s="61">
        <v>12.760617557190001</v>
      </c>
      <c r="K3946" s="61">
        <v>3.5186113747330001</v>
      </c>
    </row>
    <row r="3947" spans="7:11">
      <c r="G3947" s="61">
        <v>15.777132646729999</v>
      </c>
      <c r="H3947" s="61">
        <v>1.6524872769650001</v>
      </c>
      <c r="J3947" s="61">
        <v>12.760867113030001</v>
      </c>
      <c r="K3947" s="61">
        <v>3.4720687207080001</v>
      </c>
    </row>
    <row r="3948" spans="7:11">
      <c r="G3948" s="61">
        <v>15.77843560134</v>
      </c>
      <c r="H3948" s="61">
        <v>1.630981580961</v>
      </c>
      <c r="J3948" s="61">
        <v>12.76128523755</v>
      </c>
      <c r="K3948" s="61">
        <v>3.4929115007520002</v>
      </c>
    </row>
    <row r="3949" spans="7:11">
      <c r="G3949" s="61">
        <v>15.77949915514</v>
      </c>
      <c r="H3949" s="61">
        <v>1.6221605231359999</v>
      </c>
      <c r="J3949" s="61">
        <v>12.761427142060001</v>
      </c>
      <c r="K3949" s="61">
        <v>3.522628298771</v>
      </c>
    </row>
    <row r="3950" spans="7:11">
      <c r="G3950" s="61">
        <v>15.78005969014</v>
      </c>
      <c r="H3950" s="61">
        <v>1.6187669966010001</v>
      </c>
      <c r="J3950" s="61">
        <v>12.761612889209999</v>
      </c>
      <c r="K3950" s="61">
        <v>3.4764860874129999</v>
      </c>
    </row>
    <row r="3951" spans="7:11">
      <c r="G3951" s="61">
        <v>15.78063861969</v>
      </c>
      <c r="H3951" s="61">
        <v>1.615103922004</v>
      </c>
      <c r="J3951" s="61">
        <v>12.76171857278</v>
      </c>
      <c r="K3951" s="61">
        <v>3.4885768742069998</v>
      </c>
    </row>
    <row r="3952" spans="7:11">
      <c r="G3952" s="61">
        <v>15.78151749493</v>
      </c>
      <c r="H3952" s="61">
        <v>1.609672025209</v>
      </c>
      <c r="J3952" s="61">
        <v>12.761932916139999</v>
      </c>
      <c r="K3952" s="61">
        <v>3.483405926284</v>
      </c>
    </row>
    <row r="3953" spans="7:11">
      <c r="G3953" s="61">
        <v>15.78170922278</v>
      </c>
      <c r="H3953" s="61">
        <v>1.5673339916310001</v>
      </c>
      <c r="J3953" s="61">
        <v>12.76242537505</v>
      </c>
      <c r="K3953" s="61">
        <v>3.5663157443190001</v>
      </c>
    </row>
    <row r="3954" spans="7:11">
      <c r="G3954" s="61">
        <v>15.781730199349999</v>
      </c>
      <c r="H3954" s="61">
        <v>1.5738733105060001</v>
      </c>
      <c r="J3954" s="61">
        <v>12.76251273724</v>
      </c>
      <c r="K3954" s="61">
        <v>3.5618484027220001</v>
      </c>
    </row>
    <row r="3955" spans="7:11">
      <c r="G3955" s="61">
        <v>15.78187082605</v>
      </c>
      <c r="H3955" s="61">
        <v>1.5782502892470001</v>
      </c>
      <c r="J3955" s="61">
        <v>12.762730102120001</v>
      </c>
      <c r="K3955" s="61">
        <v>3.5715264793300001</v>
      </c>
    </row>
    <row r="3956" spans="7:11">
      <c r="G3956" s="61">
        <v>15.781904415370001</v>
      </c>
      <c r="H3956" s="61">
        <v>1.562466404269</v>
      </c>
      <c r="J3956" s="61">
        <v>12.76292144186</v>
      </c>
      <c r="K3956" s="61">
        <v>3.5290556896030001</v>
      </c>
    </row>
    <row r="3957" spans="7:11">
      <c r="G3957" s="61">
        <v>15.78206116288</v>
      </c>
      <c r="H3957" s="61">
        <v>1.6051309918929999</v>
      </c>
      <c r="J3957" s="61">
        <v>12.76293735952</v>
      </c>
      <c r="K3957" s="61">
        <v>3.558458295531</v>
      </c>
    </row>
    <row r="3958" spans="7:11">
      <c r="G3958" s="61">
        <v>15.78222511185</v>
      </c>
      <c r="H3958" s="61">
        <v>1.58250324115</v>
      </c>
      <c r="J3958" s="61">
        <v>12.763272429980001</v>
      </c>
      <c r="K3958" s="61">
        <v>3.5751768038090002</v>
      </c>
    </row>
    <row r="3959" spans="7:11">
      <c r="G3959" s="61">
        <v>15.782588671279999</v>
      </c>
      <c r="H3959" s="61">
        <v>1.586803988682</v>
      </c>
      <c r="J3959" s="61">
        <v>12.76365575693</v>
      </c>
      <c r="K3959" s="61">
        <v>3.5323181182219998</v>
      </c>
    </row>
    <row r="3960" spans="7:11">
      <c r="G3960" s="61">
        <v>15.782716987200001</v>
      </c>
      <c r="H3960" s="61">
        <v>1.589557682041</v>
      </c>
      <c r="J3960" s="61">
        <v>12.76371785305</v>
      </c>
      <c r="K3960" s="61">
        <v>3.5525615282429999</v>
      </c>
    </row>
    <row r="3961" spans="7:11">
      <c r="G3961" s="61">
        <v>15.78283045287</v>
      </c>
      <c r="H3961" s="61">
        <v>1.5979748874690001</v>
      </c>
      <c r="J3961" s="61">
        <v>12.76387382197</v>
      </c>
      <c r="K3961" s="61">
        <v>3.57853628311</v>
      </c>
    </row>
    <row r="3962" spans="7:11">
      <c r="G3962" s="61">
        <v>15.78284378689</v>
      </c>
      <c r="H3962" s="61">
        <v>1.5979749103450001</v>
      </c>
      <c r="J3962" s="61">
        <v>12.76418997815</v>
      </c>
      <c r="K3962" s="61">
        <v>3.5482269682449998</v>
      </c>
    </row>
    <row r="3963" spans="7:11">
      <c r="G3963" s="61">
        <v>15.782880211209999</v>
      </c>
      <c r="H3963" s="61">
        <v>1.5929773083630001</v>
      </c>
      <c r="J3963" s="61">
        <v>12.764196890259999</v>
      </c>
      <c r="K3963" s="61">
        <v>3.5359928986070002</v>
      </c>
    </row>
    <row r="3964" spans="7:11">
      <c r="G3964" s="61">
        <v>15.787674054389999</v>
      </c>
      <c r="H3964" s="61">
        <v>1.469148414205</v>
      </c>
      <c r="J3964" s="61">
        <v>12.764482644359999</v>
      </c>
      <c r="K3964" s="61">
        <v>3.5430109684370001</v>
      </c>
    </row>
    <row r="3965" spans="7:11">
      <c r="G3965" s="61">
        <v>15.78769070802</v>
      </c>
      <c r="H3965" s="61">
        <v>1.4689911350280001</v>
      </c>
      <c r="J3965" s="61">
        <v>12.764971073930001</v>
      </c>
      <c r="K3965" s="61">
        <v>3.5836596383439998</v>
      </c>
    </row>
    <row r="3966" spans="7:11">
      <c r="G3966" s="61">
        <v>15.788171041169999</v>
      </c>
      <c r="H3966" s="61">
        <v>1.4626395463640001</v>
      </c>
      <c r="J3966" s="61">
        <v>12.765658698599999</v>
      </c>
      <c r="K3966" s="61">
        <v>3.6179677754420001</v>
      </c>
    </row>
    <row r="3967" spans="7:11">
      <c r="G3967" s="61">
        <v>15.78867565066</v>
      </c>
      <c r="H3967" s="61">
        <v>1.457445214149</v>
      </c>
      <c r="J3967" s="61">
        <v>12.765677940310001</v>
      </c>
      <c r="K3967" s="61">
        <v>3.6231701373440002</v>
      </c>
    </row>
    <row r="3968" spans="7:11">
      <c r="G3968" s="61">
        <v>15.789164843609999</v>
      </c>
      <c r="H3968" s="61">
        <v>1.4536710656339999</v>
      </c>
      <c r="J3968" s="61">
        <v>12.76572762744</v>
      </c>
      <c r="K3968" s="61">
        <v>3.5871292873949998</v>
      </c>
    </row>
    <row r="3969" spans="7:11">
      <c r="G3969" s="61">
        <v>15.790016991610001</v>
      </c>
      <c r="H3969" s="61">
        <v>1.447689864622</v>
      </c>
      <c r="J3969" s="61">
        <v>12.76600698234</v>
      </c>
      <c r="K3969" s="61">
        <v>3.6122615165240002</v>
      </c>
    </row>
    <row r="3970" spans="7:11">
      <c r="G3970" s="61">
        <v>15.79051292778</v>
      </c>
      <c r="H3970" s="61">
        <v>1.444669819152</v>
      </c>
      <c r="J3970" s="61">
        <v>12.76603162184</v>
      </c>
      <c r="K3970" s="61">
        <v>3.6279020272269999</v>
      </c>
    </row>
    <row r="3971" spans="7:11">
      <c r="G3971" s="61">
        <v>15.790806299030001</v>
      </c>
      <c r="H3971" s="61">
        <v>1.442517813022</v>
      </c>
      <c r="J3971" s="61">
        <v>12.766334491729999</v>
      </c>
      <c r="K3971" s="61">
        <v>3.608202846642</v>
      </c>
    </row>
    <row r="3972" spans="7:11">
      <c r="G3972" s="61">
        <v>15.790928650330001</v>
      </c>
      <c r="H3972" s="61">
        <v>1.391454117154</v>
      </c>
      <c r="J3972" s="61">
        <v>12.766556546</v>
      </c>
      <c r="K3972" s="61">
        <v>3.6329949164299999</v>
      </c>
    </row>
    <row r="3973" spans="7:11">
      <c r="G3973" s="61">
        <v>15.79096301133</v>
      </c>
      <c r="H3973" s="61">
        <v>1.3874777858230001</v>
      </c>
      <c r="J3973" s="61">
        <v>12.766565677319999</v>
      </c>
      <c r="K3973" s="61">
        <v>3.5915628841429998</v>
      </c>
    </row>
    <row r="3974" spans="7:11">
      <c r="G3974" s="61">
        <v>15.791308948519999</v>
      </c>
      <c r="H3974" s="61">
        <v>1.391992653348</v>
      </c>
      <c r="J3974" s="61">
        <v>12.766733697159999</v>
      </c>
      <c r="K3974" s="61">
        <v>3.6032440891820001</v>
      </c>
    </row>
    <row r="3975" spans="7:11">
      <c r="G3975" s="61">
        <v>15.79155335479</v>
      </c>
      <c r="H3975" s="61">
        <v>1.4369729112730001</v>
      </c>
      <c r="J3975" s="61">
        <v>12.766889429660001</v>
      </c>
      <c r="K3975" s="61">
        <v>3.5962119695619998</v>
      </c>
    </row>
    <row r="3976" spans="7:11">
      <c r="G3976" s="61">
        <v>15.7917569999</v>
      </c>
      <c r="H3976" s="61">
        <v>1.3966989510559999</v>
      </c>
      <c r="J3976" s="61">
        <v>12.767173794130001</v>
      </c>
      <c r="K3976" s="61">
        <v>3.6373108119589999</v>
      </c>
    </row>
    <row r="3977" spans="7:11">
      <c r="G3977" s="61">
        <v>15.79215859646</v>
      </c>
      <c r="H3977" s="61">
        <v>1.4005055275039999</v>
      </c>
      <c r="J3977" s="61">
        <v>12.767946458999999</v>
      </c>
      <c r="K3977" s="61">
        <v>3.6423762503770001</v>
      </c>
    </row>
    <row r="3978" spans="7:11">
      <c r="G3978" s="61">
        <v>15.79221024373</v>
      </c>
      <c r="H3978" s="61">
        <v>1.4327033959740001</v>
      </c>
      <c r="J3978" s="61">
        <v>12.768571989490001</v>
      </c>
      <c r="K3978" s="61">
        <v>3.6463008111169999</v>
      </c>
    </row>
    <row r="3979" spans="7:11">
      <c r="G3979" s="61">
        <v>15.79287426486</v>
      </c>
      <c r="H3979" s="61">
        <v>1.4078664604690001</v>
      </c>
      <c r="J3979" s="61">
        <v>12.769028133839999</v>
      </c>
      <c r="K3979" s="61">
        <v>3.6699596038219999</v>
      </c>
    </row>
    <row r="3980" spans="7:11">
      <c r="G3980" s="61">
        <v>15.79296477968</v>
      </c>
      <c r="H3980" s="61">
        <v>1.41676148169</v>
      </c>
      <c r="J3980" s="61">
        <v>12.76907172986</v>
      </c>
      <c r="K3980" s="61">
        <v>3.6744413207209998</v>
      </c>
    </row>
    <row r="3981" spans="7:11">
      <c r="G3981" s="61">
        <v>15.79300048228</v>
      </c>
      <c r="H3981" s="61">
        <v>1.4256785617279999</v>
      </c>
      <c r="J3981" s="61">
        <v>12.76915922994</v>
      </c>
      <c r="K3981" s="61">
        <v>3.6510614468870002</v>
      </c>
    </row>
    <row r="3982" spans="7:11">
      <c r="G3982" s="61">
        <v>15.793163539329999</v>
      </c>
      <c r="H3982" s="61">
        <v>1.421950377348</v>
      </c>
      <c r="J3982" s="61">
        <v>12.769264573719999</v>
      </c>
      <c r="K3982" s="61">
        <v>3.663838175869</v>
      </c>
    </row>
    <row r="3983" spans="7:11">
      <c r="G3983" s="61">
        <v>15.793244893920001</v>
      </c>
      <c r="H3983" s="61">
        <v>1.4145781586270001</v>
      </c>
      <c r="J3983" s="61">
        <v>12.76945205811</v>
      </c>
      <c r="K3983" s="61">
        <v>3.6583348118719998</v>
      </c>
    </row>
    <row r="3984" spans="7:11">
      <c r="G3984" s="61">
        <v>15.79687015378</v>
      </c>
      <c r="H3984" s="61">
        <v>1.290713766971</v>
      </c>
      <c r="J3984" s="61">
        <v>12.76947026212</v>
      </c>
      <c r="K3984" s="61">
        <v>3.6786775091299999</v>
      </c>
    </row>
    <row r="3985" spans="7:11">
      <c r="G3985" s="61">
        <v>15.79746838795</v>
      </c>
      <c r="H3985" s="61">
        <v>1.2872912781720001</v>
      </c>
      <c r="J3985" s="61">
        <v>12.77074468204</v>
      </c>
      <c r="K3985" s="61">
        <v>3.6834157090109998</v>
      </c>
    </row>
    <row r="3986" spans="7:11">
      <c r="G3986" s="61">
        <v>15.79805568017</v>
      </c>
      <c r="H3986" s="61">
        <v>1.28396411638</v>
      </c>
      <c r="J3986" s="61">
        <v>12.77185822093</v>
      </c>
      <c r="K3986" s="61">
        <v>3.687236124659</v>
      </c>
    </row>
    <row r="3987" spans="7:11">
      <c r="G3987" s="61">
        <v>15.79880219614</v>
      </c>
      <c r="H3987" s="61">
        <v>1.2798527021020001</v>
      </c>
      <c r="J3987" s="61">
        <v>12.773128687870001</v>
      </c>
      <c r="K3987" s="61">
        <v>3.6903145297190001</v>
      </c>
    </row>
    <row r="3988" spans="7:11">
      <c r="G3988" s="61">
        <v>15.79964323197</v>
      </c>
      <c r="H3988" s="61">
        <v>1.27485783796</v>
      </c>
      <c r="J3988" s="61">
        <v>12.7774045502</v>
      </c>
      <c r="K3988" s="61">
        <v>3.6963665094759999</v>
      </c>
    </row>
    <row r="3989" spans="7:11">
      <c r="G3989" s="61">
        <v>15.80176898303</v>
      </c>
      <c r="H3989" s="61">
        <v>1.2663764380939999</v>
      </c>
      <c r="J3989" s="61">
        <v>12.77976127112</v>
      </c>
      <c r="K3989" s="61">
        <v>3.6989485193770002</v>
      </c>
    </row>
    <row r="3990" spans="7:11">
      <c r="G3990" s="61">
        <v>15.804675852700001</v>
      </c>
      <c r="H3990" s="61">
        <v>1.259431438065</v>
      </c>
      <c r="J3990" s="61">
        <v>12.785049984620001</v>
      </c>
      <c r="K3990" s="61">
        <v>3.7019401017720002</v>
      </c>
    </row>
    <row r="3991" spans="7:11">
      <c r="G3991" s="61">
        <v>15.808563994</v>
      </c>
      <c r="H3991" s="61">
        <v>1.1321228811770001</v>
      </c>
      <c r="J3991" s="61">
        <v>12.79292848035</v>
      </c>
      <c r="K3991" s="61">
        <v>3.7048636005829998</v>
      </c>
    </row>
    <row r="3992" spans="7:11">
      <c r="G3992" s="61">
        <v>15.808563994</v>
      </c>
      <c r="H3992" s="61">
        <v>1.1321228811770001</v>
      </c>
      <c r="J3992" s="61">
        <v>12.796294624730001</v>
      </c>
      <c r="K3992" s="61">
        <v>3.7054208736750001</v>
      </c>
    </row>
    <row r="3993" spans="7:11">
      <c r="G3993" s="61">
        <v>15.80877901205</v>
      </c>
      <c r="H3993" s="61">
        <v>1.131815553187</v>
      </c>
      <c r="J3993" s="61">
        <v>12.80358268128</v>
      </c>
      <c r="K3993" s="61">
        <v>3.7049482595869998</v>
      </c>
    </row>
    <row r="3994" spans="7:11">
      <c r="G3994" s="61">
        <v>15.81086988633</v>
      </c>
      <c r="H3994" s="61">
        <v>1.101034477594</v>
      </c>
      <c r="J3994" s="61">
        <v>12.81242815948</v>
      </c>
      <c r="K3994" s="61">
        <v>3.7042675662379998</v>
      </c>
    </row>
    <row r="3995" spans="7:11">
      <c r="G3995" s="61">
        <v>15.81088356753</v>
      </c>
      <c r="H3995" s="61">
        <v>1.0952630351699999</v>
      </c>
      <c r="J3995" s="61">
        <v>12.81655272517</v>
      </c>
      <c r="K3995" s="61">
        <v>3.7041491248090002</v>
      </c>
    </row>
    <row r="3996" spans="7:11">
      <c r="G3996" s="61">
        <v>15.81117608452</v>
      </c>
      <c r="H3996" s="61">
        <v>1.10451556513</v>
      </c>
      <c r="J3996" s="61">
        <v>12.82020405453</v>
      </c>
      <c r="K3996" s="61">
        <v>3.704428768474</v>
      </c>
    </row>
    <row r="3997" spans="7:11">
      <c r="G3997" s="61">
        <v>15.81118938877</v>
      </c>
      <c r="H3997" s="61">
        <v>1.0923287678860001</v>
      </c>
      <c r="J3997" s="61">
        <v>12.82399572386</v>
      </c>
      <c r="K3997" s="61">
        <v>3.7052283714410001</v>
      </c>
    </row>
    <row r="3998" spans="7:11">
      <c r="G3998" s="61">
        <v>15.811312443589999</v>
      </c>
      <c r="H3998" s="61">
        <v>1.1064761825439999</v>
      </c>
      <c r="J3998" s="61">
        <v>12.83124207423</v>
      </c>
      <c r="K3998" s="61">
        <v>3.706979164886</v>
      </c>
    </row>
    <row r="3999" spans="7:11">
      <c r="G3999" s="61">
        <v>15.811535523590001</v>
      </c>
      <c r="H3999" s="61">
        <v>1.110263828426</v>
      </c>
      <c r="J3999" s="61">
        <v>12.839712151160001</v>
      </c>
      <c r="K3999" s="61">
        <v>3.7088355389949998</v>
      </c>
    </row>
    <row r="4000" spans="7:11">
      <c r="G4000" s="61">
        <v>15.81185990064</v>
      </c>
      <c r="H4000" s="61">
        <v>1.088547249488</v>
      </c>
      <c r="J4000" s="61">
        <v>12.84284657769</v>
      </c>
      <c r="K4000" s="61">
        <v>3.7093255355850001</v>
      </c>
    </row>
    <row r="4001" spans="7:11">
      <c r="G4001" s="61">
        <v>15.81216503465</v>
      </c>
      <c r="H4001" s="61">
        <v>1.114010558473</v>
      </c>
      <c r="J4001" s="61">
        <v>12.847383324540001</v>
      </c>
      <c r="K4001" s="61">
        <v>3.7092999118260002</v>
      </c>
    </row>
    <row r="4002" spans="7:11">
      <c r="G4002" s="61">
        <v>15.81260856161</v>
      </c>
      <c r="H4002" s="61">
        <v>1.0853935710510001</v>
      </c>
      <c r="J4002" s="61">
        <v>12.852558563000001</v>
      </c>
      <c r="K4002" s="61">
        <v>3.70875462378</v>
      </c>
    </row>
    <row r="4003" spans="7:11">
      <c r="G4003" s="61">
        <v>15.813854354889999</v>
      </c>
      <c r="H4003" s="61">
        <v>1.0803935024419999</v>
      </c>
      <c r="J4003" s="61">
        <v>12.86281410566</v>
      </c>
      <c r="K4003" s="61">
        <v>3.7089996019210001</v>
      </c>
    </row>
    <row r="4004" spans="7:11">
      <c r="G4004" s="61">
        <v>15.8146732461</v>
      </c>
      <c r="H4004" s="61">
        <v>1.0767985102740001</v>
      </c>
      <c r="J4004" s="61">
        <v>12.865710484359999</v>
      </c>
      <c r="K4004" s="61">
        <v>3.7106787472599998</v>
      </c>
    </row>
    <row r="4005" spans="7:11">
      <c r="G4005" s="61">
        <v>15.815431927700001</v>
      </c>
      <c r="H4005" s="61">
        <v>1.073155170275</v>
      </c>
      <c r="J4005" s="61">
        <v>12.86941369108</v>
      </c>
      <c r="K4005" s="61">
        <v>3.713657303378</v>
      </c>
    </row>
    <row r="4006" spans="7:11">
      <c r="G4006" s="61">
        <v>15.81610533542</v>
      </c>
      <c r="H4006" s="61">
        <v>1.0678266784320001</v>
      </c>
      <c r="J4006" s="61">
        <v>12.87530684949</v>
      </c>
      <c r="K4006" s="61">
        <v>3.7203136430120001</v>
      </c>
    </row>
    <row r="4007" spans="7:11">
      <c r="G4007" s="61">
        <v>15.816570690900001</v>
      </c>
      <c r="H4007" s="61">
        <v>1.06424406462</v>
      </c>
      <c r="J4007" s="61">
        <v>12.88009516212</v>
      </c>
      <c r="K4007" s="61">
        <v>3.728202971834</v>
      </c>
    </row>
    <row r="4008" spans="7:11">
      <c r="G4008" s="61">
        <v>15.817009703289999</v>
      </c>
      <c r="H4008" s="61">
        <v>1.0607220873359999</v>
      </c>
      <c r="J4008" s="61">
        <v>12.8816983794</v>
      </c>
      <c r="K4008" s="61">
        <v>3.7315074977739999</v>
      </c>
    </row>
    <row r="4009" spans="7:11">
      <c r="G4009" s="61">
        <v>15.817020094189999</v>
      </c>
      <c r="H4009" s="61">
        <v>1.055997273429</v>
      </c>
      <c r="J4009" s="61">
        <v>12.881757220980001</v>
      </c>
      <c r="K4009" s="61">
        <v>3.7315861762860001</v>
      </c>
    </row>
    <row r="4010" spans="7:11">
      <c r="G4010" s="61">
        <v>15.81735796998</v>
      </c>
      <c r="H4010" s="61">
        <v>1.047063521291</v>
      </c>
      <c r="J4010" s="61">
        <v>12.883320742780001</v>
      </c>
      <c r="K4010" s="61">
        <v>3.7350921533460002</v>
      </c>
    </row>
    <row r="4011" spans="7:11">
      <c r="G4011" s="61">
        <v>15.817711306370001</v>
      </c>
      <c r="H4011" s="61">
        <v>1.0525203992159999</v>
      </c>
      <c r="J4011" s="61">
        <v>12.88506710831</v>
      </c>
      <c r="K4011" s="61">
        <v>3.7394151133690001</v>
      </c>
    </row>
    <row r="4012" spans="7:11">
      <c r="G4012" s="61">
        <v>15.81782478839</v>
      </c>
      <c r="H4012" s="61">
        <v>1.034862836546</v>
      </c>
      <c r="J4012" s="61">
        <v>12.886703346939999</v>
      </c>
      <c r="K4012" s="61">
        <v>3.743565843262</v>
      </c>
    </row>
    <row r="4013" spans="7:11">
      <c r="G4013" s="61">
        <v>15.81812779713</v>
      </c>
      <c r="H4013" s="61">
        <v>1.0308359649609999</v>
      </c>
      <c r="J4013" s="61">
        <v>12.88829919</v>
      </c>
      <c r="K4013" s="61">
        <v>3.7478821423870001</v>
      </c>
    </row>
    <row r="4014" spans="7:11">
      <c r="G4014" s="61">
        <v>15.81842451758</v>
      </c>
      <c r="H4014" s="61">
        <v>1.0418950641889999</v>
      </c>
      <c r="J4014" s="61">
        <v>12.8895321664</v>
      </c>
      <c r="K4014" s="61">
        <v>3.7512155293679998</v>
      </c>
    </row>
    <row r="4015" spans="7:11">
      <c r="G4015" s="61">
        <v>15.81849602588</v>
      </c>
      <c r="H4015" s="61">
        <v>1.0271115194710001</v>
      </c>
      <c r="J4015" s="61">
        <v>12.891573165060001</v>
      </c>
      <c r="K4015" s="61">
        <v>3.7568214944929998</v>
      </c>
    </row>
    <row r="4016" spans="7:11">
      <c r="G4016" s="61">
        <v>15.818955741390001</v>
      </c>
      <c r="H4016" s="61">
        <v>1.032323847504</v>
      </c>
      <c r="J4016" s="61">
        <v>12.892693366250001</v>
      </c>
      <c r="K4016" s="61">
        <v>3.7599506470550002</v>
      </c>
    </row>
    <row r="4017" spans="7:11">
      <c r="G4017" s="61">
        <v>15.81903634957</v>
      </c>
      <c r="H4017" s="61">
        <v>1.0225037060040001</v>
      </c>
      <c r="J4017" s="61">
        <v>12.89581723277</v>
      </c>
      <c r="K4017" s="61">
        <v>3.7692035274719999</v>
      </c>
    </row>
    <row r="4018" spans="7:11">
      <c r="G4018" s="61">
        <v>15.8192721921</v>
      </c>
      <c r="H4018" s="61">
        <v>1.027216154842</v>
      </c>
      <c r="J4018" s="61">
        <v>12.89760010304</v>
      </c>
      <c r="K4018" s="61">
        <v>3.77392274334</v>
      </c>
    </row>
    <row r="4019" spans="7:11">
      <c r="G4019" s="61">
        <v>15.819283570470001</v>
      </c>
      <c r="H4019" s="61">
        <v>1.0272161743629999</v>
      </c>
      <c r="J4019" s="61">
        <v>12.898971626530001</v>
      </c>
      <c r="K4019" s="61">
        <v>3.777482111256</v>
      </c>
    </row>
    <row r="4020" spans="7:11">
      <c r="G4020" s="61">
        <v>15.819455400340001</v>
      </c>
      <c r="H4020" s="61">
        <v>0.98033655538660003</v>
      </c>
      <c r="J4020" s="61">
        <v>12.90101304743</v>
      </c>
      <c r="K4020" s="61">
        <v>3.7825582410780001</v>
      </c>
    </row>
    <row r="4021" spans="7:11">
      <c r="G4021" s="61">
        <v>15.819665452720001</v>
      </c>
      <c r="H4021" s="61">
        <v>1.017712312967</v>
      </c>
      <c r="J4021" s="61">
        <v>12.90284867565</v>
      </c>
      <c r="K4021" s="61">
        <v>3.7870481711089998</v>
      </c>
    </row>
    <row r="4022" spans="7:11">
      <c r="G4022" s="61">
        <v>15.81969956423</v>
      </c>
      <c r="H4022" s="61">
        <v>1.1490172573740001</v>
      </c>
      <c r="J4022" s="61">
        <v>12.904924456790001</v>
      </c>
      <c r="K4022" s="61">
        <v>3.7921900608720001</v>
      </c>
    </row>
    <row r="4023" spans="7:11">
      <c r="G4023" s="61">
        <v>15.81969956423</v>
      </c>
      <c r="H4023" s="61">
        <v>1.1490172573740001</v>
      </c>
      <c r="J4023" s="61">
        <v>12.90616524743</v>
      </c>
      <c r="K4023" s="61">
        <v>3.7953816535949998</v>
      </c>
    </row>
    <row r="4024" spans="7:11">
      <c r="G4024" s="61">
        <v>15.819830704559999</v>
      </c>
      <c r="H4024" s="61">
        <v>1.0196044219880001</v>
      </c>
      <c r="J4024" s="61">
        <v>12.908342751659999</v>
      </c>
      <c r="K4024" s="61">
        <v>3.8012509527499998</v>
      </c>
    </row>
    <row r="4025" spans="7:11">
      <c r="G4025" s="61">
        <v>15.81988035084</v>
      </c>
      <c r="H4025" s="61">
        <v>0.98868801958829999</v>
      </c>
      <c r="J4025" s="61">
        <v>12.909651869159999</v>
      </c>
      <c r="K4025" s="61">
        <v>3.8050743120899999</v>
      </c>
    </row>
    <row r="4026" spans="7:11">
      <c r="G4026" s="61">
        <v>15.82003105734</v>
      </c>
      <c r="H4026" s="61">
        <v>1.013271713974</v>
      </c>
      <c r="J4026" s="61">
        <v>12.911810429180001</v>
      </c>
      <c r="K4026" s="61">
        <v>3.811490735354</v>
      </c>
    </row>
    <row r="4027" spans="7:11">
      <c r="G4027" s="61">
        <v>15.82010967826</v>
      </c>
      <c r="H4027" s="61">
        <v>0.99705705772249997</v>
      </c>
      <c r="J4027" s="61">
        <v>12.91389108089</v>
      </c>
      <c r="K4027" s="61">
        <v>3.8173061080270001</v>
      </c>
    </row>
    <row r="4028" spans="7:11">
      <c r="G4028" s="61">
        <v>15.820252403</v>
      </c>
      <c r="H4028" s="61">
        <v>1.0048714540270001</v>
      </c>
      <c r="J4028" s="61">
        <v>12.91528850219</v>
      </c>
      <c r="K4028" s="61">
        <v>3.8210764212889998</v>
      </c>
    </row>
    <row r="4029" spans="7:11">
      <c r="G4029" s="61">
        <v>15.820317538939999</v>
      </c>
      <c r="H4029" s="61">
        <v>1.0097795961780001</v>
      </c>
      <c r="J4029" s="61">
        <v>12.91739766339</v>
      </c>
      <c r="K4029" s="61">
        <v>3.8265939857750002</v>
      </c>
    </row>
    <row r="4030" spans="7:11">
      <c r="G4030" s="61">
        <v>15.82314214987</v>
      </c>
      <c r="H4030" s="61">
        <v>1.1494548161930001</v>
      </c>
      <c r="J4030" s="61">
        <v>12.91882497532</v>
      </c>
      <c r="K4030" s="61">
        <v>3.8303170784280001</v>
      </c>
    </row>
    <row r="4031" spans="7:11">
      <c r="G4031" s="61">
        <v>15.82314214987</v>
      </c>
      <c r="H4031" s="61">
        <v>1.1494548161930001</v>
      </c>
      <c r="J4031" s="61">
        <v>12.92135723698</v>
      </c>
      <c r="K4031" s="61">
        <v>3.8369394192259998</v>
      </c>
    </row>
    <row r="4032" spans="7:11">
      <c r="G4032" s="61">
        <v>15.827885953239999</v>
      </c>
      <c r="H4032" s="61">
        <v>1.1888505340940001</v>
      </c>
      <c r="J4032" s="61">
        <v>12.92277396866</v>
      </c>
      <c r="K4032" s="61">
        <v>3.8405902491589998</v>
      </c>
    </row>
    <row r="4033" spans="7:11">
      <c r="G4033" s="61">
        <v>15.827914690329999</v>
      </c>
      <c r="H4033" s="61">
        <v>1.1885415789860001</v>
      </c>
      <c r="J4033" s="61">
        <v>12.92421483965</v>
      </c>
      <c r="K4033" s="61">
        <v>3.8445157126640002</v>
      </c>
    </row>
    <row r="4034" spans="7:11">
      <c r="G4034" s="61">
        <v>15.82866729303</v>
      </c>
      <c r="H4034" s="61">
        <v>1.185097726457</v>
      </c>
      <c r="J4034" s="61">
        <v>12.925676852280001</v>
      </c>
      <c r="K4034" s="61">
        <v>3.8485984165409999</v>
      </c>
    </row>
    <row r="4035" spans="7:11">
      <c r="G4035" s="61">
        <v>15.828811299390001</v>
      </c>
      <c r="H4035" s="61">
        <v>1.149032392551</v>
      </c>
      <c r="J4035" s="61">
        <v>12.927298335830001</v>
      </c>
      <c r="K4035" s="61">
        <v>3.8530097505919998</v>
      </c>
    </row>
    <row r="4036" spans="7:11">
      <c r="G4036" s="61">
        <v>15.828989006360001</v>
      </c>
      <c r="H4036" s="61">
        <v>1.1637355097190001</v>
      </c>
      <c r="J4036" s="61">
        <v>12.92951101631</v>
      </c>
      <c r="K4036" s="61">
        <v>3.8588137861909999</v>
      </c>
    </row>
    <row r="4037" spans="7:11">
      <c r="G4037" s="61">
        <v>15.829105109429999</v>
      </c>
      <c r="H4037" s="61">
        <v>1.1830436744299999</v>
      </c>
      <c r="J4037" s="61">
        <v>12.93179789623</v>
      </c>
      <c r="K4037" s="61">
        <v>3.8648215178509999</v>
      </c>
    </row>
    <row r="4038" spans="7:11">
      <c r="G4038" s="61">
        <v>15.82989092037</v>
      </c>
      <c r="H4038" s="61">
        <v>1.1801150283670001</v>
      </c>
      <c r="J4038" s="61">
        <v>12.93354464566</v>
      </c>
      <c r="K4038" s="61">
        <v>3.869361094072</v>
      </c>
    </row>
    <row r="4039" spans="7:11">
      <c r="G4039" s="61">
        <v>15.83663395224</v>
      </c>
      <c r="H4039" s="61">
        <v>1.3347238742209999</v>
      </c>
      <c r="J4039" s="61">
        <v>12.93515751354</v>
      </c>
      <c r="K4039" s="61">
        <v>3.8735791846869998</v>
      </c>
    </row>
    <row r="4040" spans="7:11">
      <c r="G4040" s="61">
        <v>15.83750989696</v>
      </c>
      <c r="H4040" s="61">
        <v>1.3402833158680001</v>
      </c>
      <c r="J4040" s="61">
        <v>12.93651697007</v>
      </c>
      <c r="K4040" s="61">
        <v>3.8771065876919999</v>
      </c>
    </row>
    <row r="4041" spans="7:11">
      <c r="G4041" s="61">
        <v>15.83834326483</v>
      </c>
      <c r="H4041" s="61">
        <v>1.3432069488580001</v>
      </c>
      <c r="J4041" s="61">
        <v>12.93857391893</v>
      </c>
      <c r="K4041" s="61">
        <v>3.8823870073600002</v>
      </c>
    </row>
    <row r="4042" spans="7:11">
      <c r="G4042" s="61">
        <v>15.83870303136</v>
      </c>
      <c r="H4042" s="61">
        <v>1.3466821480610001</v>
      </c>
      <c r="J4042" s="61">
        <v>12.940475910509999</v>
      </c>
      <c r="K4042" s="61">
        <v>3.8873504222199999</v>
      </c>
    </row>
    <row r="4043" spans="7:11">
      <c r="G4043" s="61">
        <v>15.839569661360001</v>
      </c>
      <c r="H4043" s="61">
        <v>1.3515365850509999</v>
      </c>
      <c r="J4043" s="61">
        <v>12.941934854739999</v>
      </c>
      <c r="K4043" s="61">
        <v>3.8913209851509998</v>
      </c>
    </row>
    <row r="4044" spans="7:11">
      <c r="G4044" s="61">
        <v>15.84018701502</v>
      </c>
      <c r="H4044" s="61">
        <v>1.3554085987369999</v>
      </c>
      <c r="J4044" s="61">
        <v>12.943911680599999</v>
      </c>
      <c r="K4044" s="61">
        <v>3.896767515883</v>
      </c>
    </row>
    <row r="4045" spans="7:11">
      <c r="G4045" s="61">
        <v>15.840362832529999</v>
      </c>
      <c r="H4045" s="61">
        <v>1.3566568382990001</v>
      </c>
      <c r="J4045" s="61">
        <v>12.94564141997</v>
      </c>
      <c r="K4045" s="61">
        <v>3.90160634752</v>
      </c>
    </row>
    <row r="4046" spans="7:11">
      <c r="G4046" s="61">
        <v>15.841078211239999</v>
      </c>
      <c r="H4046" s="61">
        <v>1.361562405825</v>
      </c>
      <c r="J4046" s="61">
        <v>12.948162529739999</v>
      </c>
      <c r="K4046" s="61">
        <v>3.908589885439</v>
      </c>
    </row>
    <row r="4047" spans="7:11">
      <c r="G4047" s="61">
        <v>15.84143009307</v>
      </c>
      <c r="H4047" s="61">
        <v>1.379547803903</v>
      </c>
      <c r="J4047" s="61">
        <v>12.94992749331</v>
      </c>
      <c r="K4047" s="61">
        <v>3.9131861739099998</v>
      </c>
    </row>
    <row r="4048" spans="7:11">
      <c r="G4048" s="61">
        <v>15.841504361729999</v>
      </c>
      <c r="H4048" s="61">
        <v>1.384458098584</v>
      </c>
      <c r="J4048" s="61">
        <v>12.9512990168</v>
      </c>
      <c r="K4048" s="61">
        <v>3.9167455418260002</v>
      </c>
    </row>
    <row r="4049" spans="7:11">
      <c r="G4049" s="61">
        <v>15.84152082908</v>
      </c>
      <c r="H4049" s="61">
        <v>1.3666263297800001</v>
      </c>
      <c r="J4049" s="61">
        <v>12.953376831250001</v>
      </c>
      <c r="K4049" s="61">
        <v>3.9220890769099999</v>
      </c>
    </row>
    <row r="4050" spans="7:11">
      <c r="G4050" s="61">
        <v>15.84154887765</v>
      </c>
      <c r="H4050" s="61">
        <v>1.3746388993250001</v>
      </c>
      <c r="J4050" s="61">
        <v>12.95480414319</v>
      </c>
      <c r="K4050" s="61">
        <v>3.9258121695639998</v>
      </c>
    </row>
    <row r="4051" spans="7:11">
      <c r="G4051" s="61">
        <v>15.84162911544</v>
      </c>
      <c r="H4051" s="61">
        <v>1.380992572781</v>
      </c>
      <c r="J4051" s="61">
        <v>12.95733640485</v>
      </c>
      <c r="K4051" s="61">
        <v>3.9324345103609999</v>
      </c>
    </row>
    <row r="4052" spans="7:11">
      <c r="G4052" s="61">
        <v>15.84168785506</v>
      </c>
      <c r="H4052" s="61">
        <v>1.3884307681479999</v>
      </c>
      <c r="J4052" s="61">
        <v>12.958823206330001</v>
      </c>
      <c r="K4052" s="61">
        <v>3.9361965226870002</v>
      </c>
    </row>
    <row r="4053" spans="7:11">
      <c r="G4053" s="61">
        <v>15.84189253884</v>
      </c>
      <c r="H4053" s="61">
        <v>1.3923628089210001</v>
      </c>
      <c r="J4053" s="61">
        <v>12.960193991080001</v>
      </c>
      <c r="K4053" s="61">
        <v>3.9397268889979999</v>
      </c>
    </row>
    <row r="4054" spans="7:11">
      <c r="G4054" s="61">
        <v>15.84225366618</v>
      </c>
      <c r="H4054" s="61">
        <v>1.3973091700739999</v>
      </c>
      <c r="J4054" s="61">
        <v>12.962980785919999</v>
      </c>
      <c r="K4054" s="61">
        <v>3.947015626582</v>
      </c>
    </row>
    <row r="4055" spans="7:11">
      <c r="G4055" s="61">
        <v>15.84268351265</v>
      </c>
      <c r="H4055" s="61">
        <v>1.4028836511410001</v>
      </c>
      <c r="J4055" s="61">
        <v>12.96551217867</v>
      </c>
      <c r="K4055" s="61">
        <v>3.9524085931130002</v>
      </c>
    </row>
    <row r="4056" spans="7:11">
      <c r="G4056" s="61">
        <v>15.84377407633</v>
      </c>
      <c r="H4056" s="61">
        <v>1.4201395302390001</v>
      </c>
      <c r="J4056" s="61">
        <v>12.968286170840001</v>
      </c>
      <c r="K4056" s="61">
        <v>3.957458454078</v>
      </c>
    </row>
    <row r="4057" spans="7:11">
      <c r="G4057" s="61">
        <v>15.848363033429999</v>
      </c>
      <c r="H4057" s="61">
        <v>1.5061162324599999</v>
      </c>
      <c r="J4057" s="61">
        <v>12.970120902810001</v>
      </c>
      <c r="K4057" s="61">
        <v>3.9603821043940002</v>
      </c>
    </row>
    <row r="4058" spans="7:11">
      <c r="G4058" s="61">
        <v>15.84840664551</v>
      </c>
      <c r="H4058" s="61">
        <v>1.5035935450719999</v>
      </c>
      <c r="J4058" s="61">
        <v>12.97359347361</v>
      </c>
      <c r="K4058" s="61">
        <v>3.9649097865099998</v>
      </c>
    </row>
    <row r="4059" spans="7:11">
      <c r="G4059" s="61">
        <v>15.848786024620001</v>
      </c>
      <c r="H4059" s="61">
        <v>1.517380683971</v>
      </c>
      <c r="J4059" s="61">
        <v>12.977508300409999</v>
      </c>
      <c r="K4059" s="61">
        <v>3.9690434219180002</v>
      </c>
    </row>
    <row r="4060" spans="7:11">
      <c r="G4060" s="61">
        <v>15.849432285220001</v>
      </c>
      <c r="H4060" s="61">
        <v>1.5237414438729999</v>
      </c>
      <c r="J4060" s="61">
        <v>12.98113147604</v>
      </c>
      <c r="K4060" s="61">
        <v>3.9721655871000001</v>
      </c>
    </row>
    <row r="4061" spans="7:11">
      <c r="G4061" s="61">
        <v>15.8502313351</v>
      </c>
      <c r="H4061" s="61">
        <v>1.529756164298</v>
      </c>
      <c r="J4061" s="61">
        <v>12.98515143132</v>
      </c>
      <c r="K4061" s="61">
        <v>3.975223016618</v>
      </c>
    </row>
    <row r="4062" spans="7:11">
      <c r="G4062" s="61">
        <v>15.85029882323</v>
      </c>
      <c r="H4062" s="61">
        <v>1.555709459082</v>
      </c>
      <c r="J4062" s="61">
        <v>12.98924065698</v>
      </c>
      <c r="K4062" s="61">
        <v>3.9774418033869998</v>
      </c>
    </row>
    <row r="4063" spans="7:11">
      <c r="G4063" s="61">
        <v>15.85030610403</v>
      </c>
      <c r="H4063" s="61">
        <v>1.552311788093</v>
      </c>
      <c r="J4063" s="61">
        <v>12.98944068228</v>
      </c>
      <c r="K4063" s="61">
        <v>3.977488927604</v>
      </c>
    </row>
    <row r="4064" spans="7:11">
      <c r="G4064" s="61">
        <v>15.850310668780001</v>
      </c>
      <c r="H4064" s="61">
        <v>1.540925312378</v>
      </c>
      <c r="J4064" s="61">
        <v>12.9950209591</v>
      </c>
      <c r="K4064" s="61">
        <v>3.9796970909390001</v>
      </c>
    </row>
    <row r="4065" spans="7:11">
      <c r="G4065" s="61">
        <v>15.85031816947</v>
      </c>
      <c r="H4065" s="61">
        <v>1.5549565829730001</v>
      </c>
      <c r="J4065" s="61">
        <v>12.995036489909999</v>
      </c>
      <c r="K4065" s="61">
        <v>3.9796793658410001</v>
      </c>
    </row>
    <row r="4066" spans="7:11">
      <c r="G4066" s="61">
        <v>15.8503227758</v>
      </c>
      <c r="H4066" s="61">
        <v>1.548007566451</v>
      </c>
      <c r="J4066" s="61">
        <v>12.99873657363</v>
      </c>
      <c r="K4066" s="61">
        <v>3.9804890728959998</v>
      </c>
    </row>
    <row r="4067" spans="7:11">
      <c r="G4067" s="61">
        <v>15.85045740466</v>
      </c>
      <c r="H4067" s="61">
        <v>1.5592686696860001</v>
      </c>
      <c r="J4067" s="61">
        <v>13.002248202600001</v>
      </c>
      <c r="K4067" s="61">
        <v>3.9808864514020001</v>
      </c>
    </row>
    <row r="4068" spans="7:11">
      <c r="G4068" s="61">
        <v>15.850468071870001</v>
      </c>
      <c r="H4068" s="61">
        <v>1.5592686879869999</v>
      </c>
      <c r="J4068" s="61">
        <v>13.006716083760001</v>
      </c>
      <c r="K4068" s="61">
        <v>3.981064433737</v>
      </c>
    </row>
    <row r="4069" spans="7:11">
      <c r="G4069" s="61">
        <v>15.85085149625</v>
      </c>
      <c r="H4069" s="61">
        <v>1.534077638164</v>
      </c>
      <c r="J4069" s="61">
        <v>13.013080960970001</v>
      </c>
      <c r="K4069" s="61">
        <v>3.9810138997619999</v>
      </c>
    </row>
    <row r="4070" spans="7:11">
      <c r="G4070" s="61">
        <v>15.851118495050001</v>
      </c>
      <c r="H4070" s="61">
        <v>1.5664948204739999</v>
      </c>
      <c r="J4070" s="61">
        <v>13.0172262518</v>
      </c>
      <c r="K4070" s="61">
        <v>3.9809872920510001</v>
      </c>
    </row>
    <row r="4071" spans="7:11">
      <c r="G4071" s="61">
        <v>15.85141758008</v>
      </c>
      <c r="H4071" s="61">
        <v>1.538538170664</v>
      </c>
      <c r="J4071" s="61">
        <v>13.021653130960001</v>
      </c>
      <c r="K4071" s="61">
        <v>3.9811364220710002</v>
      </c>
    </row>
    <row r="4072" spans="7:11">
      <c r="G4072" s="61">
        <v>15.85182182806</v>
      </c>
      <c r="H4072" s="61">
        <v>1.542143600742</v>
      </c>
      <c r="J4072" s="61">
        <v>13.02455708047</v>
      </c>
      <c r="K4072" s="61">
        <v>3.9812409148439998</v>
      </c>
    </row>
    <row r="4073" spans="7:11">
      <c r="G4073" s="61">
        <v>15.85189486676</v>
      </c>
      <c r="H4073" s="61">
        <v>1.558455562629</v>
      </c>
      <c r="J4073" s="61">
        <v>13.03006446283</v>
      </c>
      <c r="K4073" s="61">
        <v>3.9816403758110002</v>
      </c>
    </row>
    <row r="4074" spans="7:11">
      <c r="G4074" s="61">
        <v>15.85203071244</v>
      </c>
      <c r="H4074" s="61">
        <v>1.5672939185749999</v>
      </c>
      <c r="J4074" s="61">
        <v>13.03836593256</v>
      </c>
      <c r="K4074" s="61">
        <v>3.9824560818429999</v>
      </c>
    </row>
    <row r="4075" spans="7:11">
      <c r="G4075" s="61">
        <v>15.852032802409999</v>
      </c>
      <c r="H4075" s="61">
        <v>1.5455158732609999</v>
      </c>
      <c r="J4075" s="61">
        <v>13.038366368509999</v>
      </c>
      <c r="K4075" s="61">
        <v>3.9824295733219999</v>
      </c>
    </row>
    <row r="4076" spans="7:11">
      <c r="G4076" s="61">
        <v>15.852045918450001</v>
      </c>
      <c r="H4076" s="61">
        <v>1.55476226654</v>
      </c>
      <c r="J4076" s="61">
        <v>13.04355186033</v>
      </c>
      <c r="K4076" s="61">
        <v>3.9829826740400001</v>
      </c>
    </row>
    <row r="4077" spans="7:11">
      <c r="G4077" s="61">
        <v>15.85216422815</v>
      </c>
      <c r="H4077" s="61">
        <v>1.5498981491949999</v>
      </c>
      <c r="J4077" s="61">
        <v>13.05514544455</v>
      </c>
      <c r="K4077" s="61">
        <v>3.9837508402899999</v>
      </c>
    </row>
    <row r="4078" spans="7:11">
      <c r="G4078" s="61">
        <v>15.852452527240001</v>
      </c>
      <c r="H4078" s="61">
        <v>1.573162696582</v>
      </c>
      <c r="J4078" s="61">
        <v>13.05823404389</v>
      </c>
      <c r="K4078" s="61">
        <v>3.9837569068379999</v>
      </c>
    </row>
    <row r="4079" spans="7:11">
      <c r="G4079" s="61">
        <v>15.852970060320001</v>
      </c>
      <c r="H4079" s="61">
        <v>1.578536447794</v>
      </c>
      <c r="J4079" s="61">
        <v>13.06165583586</v>
      </c>
      <c r="K4079" s="61">
        <v>3.9837809891010001</v>
      </c>
    </row>
    <row r="4080" spans="7:11">
      <c r="G4080" s="61">
        <v>15.85384630097</v>
      </c>
      <c r="H4080" s="61">
        <v>1.5839879180800001</v>
      </c>
      <c r="J4080" s="61">
        <v>13.066386834919999</v>
      </c>
      <c r="K4080" s="61">
        <v>3.9837778177810002</v>
      </c>
    </row>
    <row r="4081" spans="7:11">
      <c r="G4081" s="61">
        <v>15.85437787046</v>
      </c>
      <c r="H4081" s="61">
        <v>1.591805197022</v>
      </c>
      <c r="J4081" s="61">
        <v>13.070399940990001</v>
      </c>
      <c r="K4081" s="61">
        <v>3.983699310824</v>
      </c>
    </row>
    <row r="4082" spans="7:11">
      <c r="G4082" s="61">
        <v>15.854406354249999</v>
      </c>
      <c r="H4082" s="61">
        <v>1.588001430581</v>
      </c>
      <c r="J4082" s="61">
        <v>13.073707164070001</v>
      </c>
      <c r="K4082" s="61">
        <v>3.9831478389770001</v>
      </c>
    </row>
    <row r="4083" spans="7:11">
      <c r="G4083" s="61">
        <v>15.8587841966</v>
      </c>
      <c r="H4083" s="61">
        <v>1.704511652368</v>
      </c>
      <c r="J4083" s="61">
        <v>13.07846407145</v>
      </c>
      <c r="K4083" s="61">
        <v>3.981591213432</v>
      </c>
    </row>
    <row r="4084" spans="7:11">
      <c r="G4084" s="61">
        <v>15.85888697417</v>
      </c>
      <c r="H4084" s="61">
        <v>1.7003884876269999</v>
      </c>
      <c r="J4084" s="61">
        <v>13.08300414002</v>
      </c>
      <c r="K4084" s="61">
        <v>3.9796651600740001</v>
      </c>
    </row>
    <row r="4085" spans="7:11">
      <c r="G4085" s="61">
        <v>15.859001849249999</v>
      </c>
      <c r="H4085" s="61">
        <v>1.7086324541190001</v>
      </c>
      <c r="J4085" s="61">
        <v>13.0865863985</v>
      </c>
      <c r="K4085" s="61">
        <v>3.977013814667</v>
      </c>
    </row>
    <row r="4086" spans="7:11">
      <c r="G4086" s="61">
        <v>15.85918945533</v>
      </c>
      <c r="H4086" s="61">
        <v>1.6962024018040001</v>
      </c>
      <c r="J4086" s="61">
        <v>13.08903025695</v>
      </c>
      <c r="K4086" s="61">
        <v>3.9750811181289998</v>
      </c>
    </row>
    <row r="4087" spans="7:11">
      <c r="G4087" s="61">
        <v>15.85965694817</v>
      </c>
      <c r="H4087" s="61">
        <v>1.691472326327</v>
      </c>
      <c r="J4087" s="61">
        <v>13.09191235674</v>
      </c>
      <c r="K4087" s="61">
        <v>3.9721562059700002</v>
      </c>
    </row>
    <row r="4088" spans="7:11">
      <c r="G4088" s="61">
        <v>15.860038547109999</v>
      </c>
      <c r="H4088" s="61">
        <v>1.7181624823349999</v>
      </c>
      <c r="J4088" s="61">
        <v>13.09619213389</v>
      </c>
      <c r="K4088" s="61">
        <v>3.964362635908</v>
      </c>
    </row>
    <row r="4089" spans="7:11">
      <c r="G4089" s="61">
        <v>15.860505666430001</v>
      </c>
      <c r="H4089" s="61">
        <v>1.72172711265</v>
      </c>
      <c r="J4089" s="61">
        <v>13.09849769877</v>
      </c>
      <c r="K4089" s="61">
        <v>3.9597903854480001</v>
      </c>
    </row>
    <row r="4090" spans="7:11">
      <c r="G4090" s="61">
        <v>15.8609749961</v>
      </c>
      <c r="H4090" s="61">
        <v>1.7250715410349999</v>
      </c>
      <c r="J4090" s="61">
        <v>13.098516662710001</v>
      </c>
      <c r="K4090" s="61">
        <v>3.959790417981</v>
      </c>
    </row>
    <row r="4091" spans="7:11">
      <c r="G4091" s="61">
        <v>15.8616691023</v>
      </c>
      <c r="H4091" s="61">
        <v>1.7506958803320001</v>
      </c>
      <c r="J4091" s="61">
        <v>13.100443371860001</v>
      </c>
      <c r="K4091" s="61">
        <v>3.9558662325629999</v>
      </c>
    </row>
    <row r="4092" spans="7:11">
      <c r="G4092" s="61">
        <v>15.86185710763</v>
      </c>
      <c r="H4092" s="61">
        <v>1.746349877863</v>
      </c>
      <c r="J4092" s="61">
        <v>13.10048463031</v>
      </c>
      <c r="K4092" s="61">
        <v>3.9557033799519998</v>
      </c>
    </row>
    <row r="4093" spans="7:11">
      <c r="G4093" s="61">
        <v>15.861912502019999</v>
      </c>
      <c r="H4093" s="61">
        <v>1.73345570596</v>
      </c>
      <c r="J4093" s="61">
        <v>13.10248999831</v>
      </c>
      <c r="K4093" s="61">
        <v>3.9515711157609998</v>
      </c>
    </row>
    <row r="4094" spans="7:11">
      <c r="G4094" s="61">
        <v>15.861916309290001</v>
      </c>
      <c r="H4094" s="61">
        <v>1.756459054372</v>
      </c>
      <c r="J4094" s="61">
        <v>13.10446253618</v>
      </c>
      <c r="K4094" s="61">
        <v>3.9476042798809998</v>
      </c>
    </row>
    <row r="4095" spans="7:11">
      <c r="G4095" s="61">
        <v>15.86205922511</v>
      </c>
      <c r="H4095" s="61">
        <v>1.7428156925980001</v>
      </c>
      <c r="J4095" s="61">
        <v>13.10631713984</v>
      </c>
      <c r="K4095" s="61">
        <v>3.9439202527580002</v>
      </c>
    </row>
    <row r="4096" spans="7:11">
      <c r="G4096" s="61">
        <v>15.862180116099999</v>
      </c>
      <c r="H4096" s="61">
        <v>1.7392990031219999</v>
      </c>
      <c r="J4096" s="61">
        <v>13.106317503130001</v>
      </c>
      <c r="K4096" s="61">
        <v>3.9438981623239999</v>
      </c>
    </row>
    <row r="4097" spans="7:11">
      <c r="G4097" s="61">
        <v>15.864116505589999</v>
      </c>
      <c r="H4097" s="61">
        <v>1.7673108380810001</v>
      </c>
      <c r="J4097" s="61">
        <v>13.11196474926</v>
      </c>
      <c r="K4097" s="61">
        <v>3.9332491806580001</v>
      </c>
    </row>
    <row r="4098" spans="7:11">
      <c r="G4098" s="61">
        <v>15.86511800491</v>
      </c>
      <c r="H4098" s="61">
        <v>1.77089791069</v>
      </c>
      <c r="J4098" s="61">
        <v>13.11277223998</v>
      </c>
      <c r="K4098" s="61">
        <v>3.931692958582</v>
      </c>
    </row>
    <row r="4099" spans="7:11">
      <c r="G4099" s="61">
        <v>15.86978936355</v>
      </c>
      <c r="H4099" s="61">
        <v>1.8848039521469999</v>
      </c>
      <c r="J4099" s="61">
        <v>13.114439367519999</v>
      </c>
      <c r="K4099" s="61">
        <v>3.928209941874</v>
      </c>
    </row>
    <row r="4100" spans="7:11">
      <c r="G4100" s="61">
        <v>15.86983457807</v>
      </c>
      <c r="H4100" s="61">
        <v>1.8766215136169999</v>
      </c>
      <c r="J4100" s="61">
        <v>13.116806617470001</v>
      </c>
      <c r="K4100" s="61">
        <v>3.9234169445160001</v>
      </c>
    </row>
    <row r="4101" spans="7:11">
      <c r="G4101" s="61">
        <v>15.86989829469</v>
      </c>
      <c r="H4101" s="61">
        <v>1.8727471629979999</v>
      </c>
      <c r="J4101" s="61">
        <v>13.1168279519</v>
      </c>
      <c r="K4101" s="61">
        <v>3.923416981116</v>
      </c>
    </row>
    <row r="4102" spans="7:11">
      <c r="G4102" s="61">
        <v>15.869929794420001</v>
      </c>
      <c r="H4102" s="61">
        <v>1.8894324959990001</v>
      </c>
      <c r="J4102" s="61">
        <v>13.11843950912</v>
      </c>
      <c r="K4102" s="61">
        <v>3.9202237794319998</v>
      </c>
    </row>
    <row r="4103" spans="7:11">
      <c r="G4103" s="61">
        <v>15.87012198054</v>
      </c>
      <c r="H4103" s="61">
        <v>1.893457578991</v>
      </c>
      <c r="J4103" s="61">
        <v>13.118965705560001</v>
      </c>
      <c r="K4103" s="61">
        <v>3.9192069504010001</v>
      </c>
    </row>
    <row r="4104" spans="7:11">
      <c r="G4104" s="61">
        <v>15.87045808948</v>
      </c>
      <c r="H4104" s="61">
        <v>1.8978061308180001</v>
      </c>
      <c r="J4104" s="61">
        <v>13.12098265286</v>
      </c>
      <c r="K4104" s="61">
        <v>3.91530160151</v>
      </c>
    </row>
    <row r="4105" spans="7:11">
      <c r="G4105" s="61">
        <v>15.87082721857</v>
      </c>
      <c r="H4105" s="61">
        <v>1.9019816097360001</v>
      </c>
      <c r="J4105" s="61">
        <v>13.12107441127</v>
      </c>
      <c r="K4105" s="61">
        <v>3.915254256071</v>
      </c>
    </row>
    <row r="4106" spans="7:11">
      <c r="G4106" s="61">
        <v>15.871212512370001</v>
      </c>
      <c r="H4106" s="61">
        <v>1.9062533581400001</v>
      </c>
      <c r="J4106" s="61">
        <v>13.12253847927</v>
      </c>
      <c r="K4106" s="61">
        <v>3.9123913198309999</v>
      </c>
    </row>
    <row r="4107" spans="7:11">
      <c r="G4107" s="61">
        <v>15.87176781166</v>
      </c>
      <c r="H4107" s="61">
        <v>1.9127726583519999</v>
      </c>
      <c r="J4107" s="61">
        <v>13.12576902599</v>
      </c>
      <c r="K4107" s="61">
        <v>3.9062804042549999</v>
      </c>
    </row>
    <row r="4108" spans="7:11">
      <c r="G4108" s="61">
        <v>15.872106531909999</v>
      </c>
      <c r="H4108" s="61">
        <v>1.9456161586809999</v>
      </c>
      <c r="J4108" s="61">
        <v>13.12627596856</v>
      </c>
      <c r="K4108" s="61">
        <v>3.9053013855050001</v>
      </c>
    </row>
    <row r="4109" spans="7:11">
      <c r="G4109" s="61">
        <v>15.872216476329999</v>
      </c>
      <c r="H4109" s="61">
        <v>1.9192397834549999</v>
      </c>
      <c r="J4109" s="61">
        <v>13.127931354919999</v>
      </c>
      <c r="K4109" s="61">
        <v>3.901875688264</v>
      </c>
    </row>
    <row r="4110" spans="7:11">
      <c r="G4110" s="61">
        <v>15.87222386707</v>
      </c>
      <c r="H4110" s="61">
        <v>1.9389060507589999</v>
      </c>
      <c r="J4110" s="61">
        <v>13.13002261972</v>
      </c>
      <c r="K4110" s="61">
        <v>3.897613581321</v>
      </c>
    </row>
    <row r="4111" spans="7:11">
      <c r="G4111" s="61">
        <v>15.87233410198</v>
      </c>
      <c r="H4111" s="61">
        <v>1.9322031102499999</v>
      </c>
      <c r="J4111" s="61">
        <v>13.13246264989</v>
      </c>
      <c r="K4111" s="61">
        <v>3.8925217410489998</v>
      </c>
    </row>
    <row r="4112" spans="7:11">
      <c r="G4112" s="61">
        <v>15.872359901939999</v>
      </c>
      <c r="H4112" s="61">
        <v>1.9239573198590001</v>
      </c>
      <c r="J4112" s="61">
        <v>13.134540711</v>
      </c>
      <c r="K4112" s="61">
        <v>3.8882992080780001</v>
      </c>
    </row>
    <row r="4113" spans="7:11">
      <c r="G4113" s="61">
        <v>15.87865414785</v>
      </c>
      <c r="H4113" s="61">
        <v>2.0443366578509998</v>
      </c>
      <c r="J4113" s="61">
        <v>13.13454107429</v>
      </c>
      <c r="K4113" s="61">
        <v>3.8882771176439999</v>
      </c>
    </row>
    <row r="4114" spans="7:11">
      <c r="G4114" s="61">
        <v>15.879254288149999</v>
      </c>
      <c r="H4114" s="61">
        <v>2.0477338095270001</v>
      </c>
      <c r="J4114" s="61">
        <v>13.14018832042</v>
      </c>
      <c r="K4114" s="61">
        <v>3.877628135978</v>
      </c>
    </row>
    <row r="4115" spans="7:11">
      <c r="G4115" s="61">
        <v>15.88010610427</v>
      </c>
      <c r="H4115" s="61">
        <v>2.0766616514890002</v>
      </c>
      <c r="J4115" s="61">
        <v>13.14099581114</v>
      </c>
      <c r="K4115" s="61">
        <v>3.8760719139009998</v>
      </c>
    </row>
    <row r="4116" spans="7:11">
      <c r="G4116" s="61">
        <v>15.880165230479999</v>
      </c>
      <c r="H4116" s="61">
        <v>2.0731927144009998</v>
      </c>
      <c r="J4116" s="61">
        <v>13.14251036009</v>
      </c>
      <c r="K4116" s="61">
        <v>3.8728784921239998</v>
      </c>
    </row>
    <row r="4117" spans="7:11">
      <c r="G4117" s="61">
        <v>15.880208326609999</v>
      </c>
      <c r="H4117" s="61">
        <v>2.054371240344</v>
      </c>
      <c r="J4117" s="61">
        <v>13.14301977131</v>
      </c>
      <c r="K4117" s="61">
        <v>3.871760871742</v>
      </c>
    </row>
    <row r="4118" spans="7:11">
      <c r="G4118" s="61">
        <v>15.880277555759999</v>
      </c>
      <c r="H4118" s="61">
        <v>2.069487147742</v>
      </c>
      <c r="J4118" s="61">
        <v>13.144995466139999</v>
      </c>
      <c r="K4118" s="61">
        <v>3.867583166822</v>
      </c>
    </row>
    <row r="4119" spans="7:11">
      <c r="G4119" s="61">
        <v>15.88055489099</v>
      </c>
      <c r="H4119" s="61">
        <v>2.064984900662</v>
      </c>
      <c r="J4119" s="61">
        <v>13.14717121378</v>
      </c>
      <c r="K4119" s="61">
        <v>3.8631015756110001</v>
      </c>
    </row>
    <row r="4120" spans="7:11">
      <c r="G4120" s="61">
        <v>15.88070334719</v>
      </c>
      <c r="H4120" s="61">
        <v>2.0601965974979999</v>
      </c>
      <c r="J4120" s="61">
        <v>13.14883842883</v>
      </c>
      <c r="K4120" s="61">
        <v>3.8597550803940002</v>
      </c>
    </row>
    <row r="4121" spans="7:11">
      <c r="G4121" s="61">
        <v>15.881305243410001</v>
      </c>
      <c r="H4121" s="61">
        <v>2.088247766776</v>
      </c>
      <c r="J4121" s="61">
        <v>13.14883872077</v>
      </c>
      <c r="K4121" s="61">
        <v>3.8597373291519999</v>
      </c>
    </row>
    <row r="4122" spans="7:11">
      <c r="G4122" s="61">
        <v>15.88179855295</v>
      </c>
      <c r="H4122" s="61">
        <v>2.0919664122819999</v>
      </c>
      <c r="J4122" s="61">
        <v>13.1539681454</v>
      </c>
      <c r="K4122" s="61">
        <v>3.850129308249</v>
      </c>
    </row>
    <row r="4123" spans="7:11">
      <c r="G4123" s="61">
        <v>15.88244829069</v>
      </c>
      <c r="H4123" s="61">
        <v>2.0962158482139999</v>
      </c>
      <c r="J4123" s="61">
        <v>13.15472510873</v>
      </c>
      <c r="K4123" s="61">
        <v>3.8486729732130001</v>
      </c>
    </row>
    <row r="4124" spans="7:11">
      <c r="G4124" s="61">
        <v>15.88298303264</v>
      </c>
      <c r="H4124" s="61">
        <v>2.1185188444219998</v>
      </c>
      <c r="J4124" s="61">
        <v>13.156759385220001</v>
      </c>
      <c r="K4124" s="61">
        <v>3.844611173289</v>
      </c>
    </row>
    <row r="4125" spans="7:11">
      <c r="G4125" s="61">
        <v>15.883293368009999</v>
      </c>
      <c r="H4125" s="61">
        <v>2.102942075674</v>
      </c>
      <c r="J4125" s="61">
        <v>13.158786781670001</v>
      </c>
      <c r="K4125" s="61">
        <v>3.8405361848130002</v>
      </c>
    </row>
    <row r="4126" spans="7:11">
      <c r="G4126" s="61">
        <v>15.883676274700001</v>
      </c>
      <c r="H4126" s="61">
        <v>2.1125288206869999</v>
      </c>
      <c r="J4126" s="61">
        <v>13.160858223130001</v>
      </c>
      <c r="K4126" s="61">
        <v>3.836438520173</v>
      </c>
    </row>
    <row r="4127" spans="7:11">
      <c r="G4127" s="61">
        <v>15.8837283528</v>
      </c>
      <c r="H4127" s="61">
        <v>2.1076124237579998</v>
      </c>
      <c r="J4127" s="61">
        <v>13.162764282159999</v>
      </c>
      <c r="K4127" s="61">
        <v>3.832678163397</v>
      </c>
    </row>
    <row r="4128" spans="7:11">
      <c r="G4128" s="61">
        <v>15.887018911949999</v>
      </c>
      <c r="H4128" s="61">
        <v>2.2216069496549999</v>
      </c>
      <c r="J4128" s="61">
        <v>13.16276464545</v>
      </c>
      <c r="K4128" s="61">
        <v>3.8326560729630001</v>
      </c>
    </row>
    <row r="4129" spans="7:11">
      <c r="G4129" s="61">
        <v>15.887959738139999</v>
      </c>
      <c r="H4129" s="61">
        <v>2.2261586902900001</v>
      </c>
      <c r="J4129" s="61">
        <v>13.168640632360001</v>
      </c>
      <c r="K4129" s="61">
        <v>3.8213014052640002</v>
      </c>
    </row>
    <row r="4130" spans="7:11">
      <c r="G4130" s="61">
        <v>15.88863332158</v>
      </c>
      <c r="H4130" s="61">
        <v>2.229473439455</v>
      </c>
      <c r="J4130" s="61">
        <v>13.170916877090001</v>
      </c>
      <c r="K4130" s="61">
        <v>3.8167815438020001</v>
      </c>
    </row>
    <row r="4131" spans="7:11">
      <c r="G4131" s="61">
        <v>15.889464568139999</v>
      </c>
      <c r="H4131" s="61">
        <v>2.2338853581400002</v>
      </c>
      <c r="J4131" s="61">
        <v>13.17248323884</v>
      </c>
      <c r="K4131" s="61">
        <v>3.8136944090470002</v>
      </c>
    </row>
    <row r="4132" spans="7:11">
      <c r="G4132" s="61">
        <v>15.89012572677</v>
      </c>
      <c r="H4132" s="61">
        <v>2.237670753203</v>
      </c>
      <c r="J4132" s="61">
        <v>13.17565419322</v>
      </c>
      <c r="K4132" s="61">
        <v>3.8072812211680001</v>
      </c>
    </row>
    <row r="4133" spans="7:11">
      <c r="G4133" s="61">
        <v>15.891004047099999</v>
      </c>
      <c r="H4133" s="61">
        <v>2.2434932003850001</v>
      </c>
      <c r="J4133" s="61">
        <v>13.177919747160001</v>
      </c>
      <c r="K4133" s="61">
        <v>3.8028746635430002</v>
      </c>
    </row>
    <row r="4134" spans="7:11">
      <c r="G4134" s="61">
        <v>15.891702176720001</v>
      </c>
      <c r="H4134" s="61">
        <v>2.2490909371679999</v>
      </c>
      <c r="J4134" s="61">
        <v>13.180493969640001</v>
      </c>
      <c r="K4134" s="61">
        <v>3.800671738423</v>
      </c>
    </row>
    <row r="4135" spans="7:11">
      <c r="G4135" s="61">
        <v>15.89186001933</v>
      </c>
      <c r="H4135" s="61">
        <v>2.2637867382049999</v>
      </c>
      <c r="J4135" s="61">
        <v>13.204549162139999</v>
      </c>
      <c r="K4135" s="61">
        <v>3.7991193306429998</v>
      </c>
    </row>
    <row r="4136" spans="7:11">
      <c r="G4136" s="61">
        <v>15.891863304539999</v>
      </c>
      <c r="H4136" s="61">
        <v>2.2683370836800001</v>
      </c>
      <c r="J4136" s="61">
        <v>13.207155651520001</v>
      </c>
      <c r="K4136" s="61">
        <v>3.8014720402640001</v>
      </c>
    </row>
    <row r="4137" spans="7:11">
      <c r="G4137" s="61">
        <v>15.891896028470001</v>
      </c>
      <c r="H4137" s="61">
        <v>2.2735211593220002</v>
      </c>
      <c r="J4137" s="61">
        <v>13.210161940440001</v>
      </c>
      <c r="K4137" s="61">
        <v>3.807090521044</v>
      </c>
    </row>
    <row r="4138" spans="7:11">
      <c r="G4138" s="61">
        <v>15.89191980004</v>
      </c>
      <c r="H4138" s="61">
        <v>2.2543280646800001</v>
      </c>
      <c r="J4138" s="61">
        <v>13.21358318539</v>
      </c>
      <c r="K4138" s="61">
        <v>3.8139968352119999</v>
      </c>
    </row>
    <row r="4139" spans="7:11">
      <c r="G4139" s="61">
        <v>15.891943886230001</v>
      </c>
      <c r="H4139" s="61">
        <v>2.2585412879229998</v>
      </c>
      <c r="J4139" s="61">
        <v>13.21556432701</v>
      </c>
      <c r="K4139" s="61">
        <v>3.8182635782480001</v>
      </c>
    </row>
    <row r="4140" spans="7:11">
      <c r="G4140" s="61">
        <v>15.89219181693</v>
      </c>
      <c r="H4140" s="61">
        <v>2.278757177193</v>
      </c>
      <c r="J4140" s="61">
        <v>13.21772391402</v>
      </c>
      <c r="K4140" s="61">
        <v>3.8226700324629999</v>
      </c>
    </row>
    <row r="4141" spans="7:11">
      <c r="G4141" s="61">
        <v>15.892704372200001</v>
      </c>
      <c r="H4141" s="61">
        <v>2.283467054236</v>
      </c>
      <c r="J4141" s="61">
        <v>13.22091378146</v>
      </c>
      <c r="K4141" s="61">
        <v>3.828841429024</v>
      </c>
    </row>
    <row r="4142" spans="7:11">
      <c r="G4142" s="61">
        <v>15.89390853996</v>
      </c>
      <c r="H4142" s="61">
        <v>2.2925538250390001</v>
      </c>
      <c r="J4142" s="61">
        <v>13.22322143675</v>
      </c>
      <c r="K4142" s="61">
        <v>3.8333123822380002</v>
      </c>
    </row>
    <row r="4143" spans="7:11">
      <c r="G4143" s="61">
        <v>15.8944129829</v>
      </c>
      <c r="H4143" s="61">
        <v>2.2963013880530001</v>
      </c>
      <c r="J4143" s="61">
        <v>13.22535089652</v>
      </c>
      <c r="K4143" s="61">
        <v>3.8375640018660002</v>
      </c>
    </row>
    <row r="4144" spans="7:11">
      <c r="G4144" s="61">
        <v>15.90090504864</v>
      </c>
      <c r="H4144" s="61">
        <v>2.3997341343429999</v>
      </c>
      <c r="J4144" s="61">
        <v>13.227520456360001</v>
      </c>
      <c r="K4144" s="61">
        <v>3.8419161726910001</v>
      </c>
    </row>
    <row r="4145" spans="7:11">
      <c r="G4145" s="61">
        <v>15.901791487540001</v>
      </c>
      <c r="H4145" s="61">
        <v>2.4054781464809998</v>
      </c>
      <c r="J4145" s="61">
        <v>13.229551874109999</v>
      </c>
      <c r="K4145" s="61">
        <v>3.8460704327530002</v>
      </c>
    </row>
    <row r="4146" spans="7:11">
      <c r="G4146" s="61">
        <v>15.902422639919999</v>
      </c>
      <c r="H4146" s="61">
        <v>2.4095361925510002</v>
      </c>
      <c r="J4146" s="61">
        <v>13.231621779299999</v>
      </c>
      <c r="K4146" s="61">
        <v>3.8504705421569998</v>
      </c>
    </row>
    <row r="4147" spans="7:11">
      <c r="G4147" s="61">
        <v>15.903002587650001</v>
      </c>
      <c r="H4147" s="61">
        <v>2.4133717515759998</v>
      </c>
      <c r="J4147" s="61">
        <v>13.233883531829999</v>
      </c>
      <c r="K4147" s="61">
        <v>3.8553060288999998</v>
      </c>
    </row>
    <row r="4148" spans="7:11">
      <c r="G4148" s="61">
        <v>15.903745627019999</v>
      </c>
      <c r="H4148" s="61">
        <v>2.4174375516639999</v>
      </c>
      <c r="J4148" s="61">
        <v>13.235464723610001</v>
      </c>
      <c r="K4148" s="61">
        <v>3.858732068073</v>
      </c>
    </row>
    <row r="4149" spans="7:11">
      <c r="G4149" s="61">
        <v>15.905659615799999</v>
      </c>
      <c r="H4149" s="61">
        <v>2.4263416681569998</v>
      </c>
      <c r="J4149" s="61">
        <v>13.237849704609999</v>
      </c>
      <c r="K4149" s="61">
        <v>3.8636227369539999</v>
      </c>
    </row>
    <row r="4150" spans="7:11">
      <c r="G4150" s="61">
        <v>15.90662647588</v>
      </c>
      <c r="H4150" s="61">
        <v>2.4307280769799999</v>
      </c>
      <c r="J4150" s="61">
        <v>13.23937141513</v>
      </c>
      <c r="K4150" s="61">
        <v>3.8666516831350002</v>
      </c>
    </row>
    <row r="4151" spans="7:11">
      <c r="G4151" s="61">
        <v>15.907378512659999</v>
      </c>
      <c r="H4151" s="61">
        <v>2.4343144808839998</v>
      </c>
      <c r="J4151" s="61">
        <v>13.241256434469999</v>
      </c>
      <c r="K4151" s="61">
        <v>3.8703947965740002</v>
      </c>
    </row>
    <row r="4152" spans="7:11">
      <c r="G4152" s="61">
        <v>15.90827708672</v>
      </c>
      <c r="H4152" s="61">
        <v>2.439347290583</v>
      </c>
      <c r="J4152" s="61">
        <v>13.243300260010001</v>
      </c>
      <c r="K4152" s="61">
        <v>3.8745025237520001</v>
      </c>
    </row>
    <row r="4153" spans="7:11">
      <c r="G4153" s="61">
        <v>15.911373521930001</v>
      </c>
      <c r="H4153" s="61">
        <v>2.45787270769</v>
      </c>
      <c r="J4153" s="61">
        <v>13.24481436228</v>
      </c>
      <c r="K4153" s="61">
        <v>3.8774862206009999</v>
      </c>
    </row>
    <row r="4154" spans="7:11">
      <c r="G4154" s="61">
        <v>15.912107344740001</v>
      </c>
      <c r="H4154" s="61">
        <v>2.4612012288249998</v>
      </c>
      <c r="J4154" s="61">
        <v>13.24737440426</v>
      </c>
      <c r="K4154" s="61">
        <v>3.8823858516800001</v>
      </c>
    </row>
    <row r="4155" spans="7:11">
      <c r="G4155" s="61">
        <v>15.91295922854</v>
      </c>
      <c r="H4155" s="61">
        <v>2.4646995778049998</v>
      </c>
      <c r="J4155" s="61">
        <v>13.2497131719</v>
      </c>
      <c r="K4155" s="61">
        <v>3.886972870987</v>
      </c>
    </row>
    <row r="4156" spans="7:11">
      <c r="G4156" s="61">
        <v>15.92895160079</v>
      </c>
      <c r="H4156" s="61">
        <v>2.5617992581290001</v>
      </c>
      <c r="J4156" s="61">
        <v>13.252440415720001</v>
      </c>
      <c r="K4156" s="61">
        <v>3.8927512174449999</v>
      </c>
    </row>
    <row r="4157" spans="7:11">
      <c r="G4157" s="61">
        <v>15.9290500638</v>
      </c>
      <c r="H4157" s="61">
        <v>2.5617426214729999</v>
      </c>
      <c r="J4157" s="61">
        <v>13.256166218880001</v>
      </c>
      <c r="K4157" s="61">
        <v>3.900761074529</v>
      </c>
    </row>
    <row r="4158" spans="7:11">
      <c r="G4158" s="61">
        <v>15.929926314559999</v>
      </c>
      <c r="H4158" s="61">
        <v>2.5651147461170001</v>
      </c>
      <c r="J4158" s="61">
        <v>13.257981469620001</v>
      </c>
      <c r="K4158" s="61">
        <v>3.9043891884069999</v>
      </c>
    </row>
    <row r="4159" spans="7:11">
      <c r="G4159" s="61">
        <v>15.93084119615</v>
      </c>
      <c r="H4159" s="61">
        <v>2.5690233028249998</v>
      </c>
      <c r="J4159" s="61">
        <v>13.25983697583</v>
      </c>
      <c r="K4159" s="61">
        <v>3.9077998157990002</v>
      </c>
    </row>
    <row r="4160" spans="7:11">
      <c r="G4160" s="61">
        <v>15.93208716014</v>
      </c>
      <c r="H4160" s="61">
        <v>2.573878065827</v>
      </c>
      <c r="J4160" s="61">
        <v>13.26297632975</v>
      </c>
      <c r="K4160" s="61">
        <v>3.9138324887890001</v>
      </c>
    </row>
    <row r="4161" spans="7:11">
      <c r="G4161" s="61">
        <v>15.93225966512</v>
      </c>
      <c r="H4161" s="61">
        <v>2.574777071288</v>
      </c>
      <c r="J4161" s="61">
        <v>13.264575284459999</v>
      </c>
      <c r="K4161" s="61">
        <v>3.9170735395020002</v>
      </c>
    </row>
    <row r="4162" spans="7:11">
      <c r="G4162" s="61">
        <v>15.93301536055</v>
      </c>
      <c r="H4162" s="61">
        <v>2.578610516401</v>
      </c>
      <c r="J4162" s="61">
        <v>13.266095641590001</v>
      </c>
      <c r="K4162" s="61">
        <v>3.9200972423699998</v>
      </c>
    </row>
    <row r="4163" spans="7:11">
      <c r="G4163" s="61">
        <v>15.933375763860001</v>
      </c>
      <c r="H4163" s="61">
        <v>2.5805419630570001</v>
      </c>
      <c r="J4163" s="61">
        <v>13.26868161436</v>
      </c>
      <c r="K4163" s="61">
        <v>3.9253591676149999</v>
      </c>
    </row>
    <row r="4164" spans="7:11">
      <c r="G4164" s="61">
        <v>15.934076363839999</v>
      </c>
      <c r="H4164" s="61">
        <v>2.584710293668</v>
      </c>
      <c r="J4164" s="61">
        <v>13.27153144027</v>
      </c>
      <c r="K4164" s="61">
        <v>3.931367601417</v>
      </c>
    </row>
    <row r="4165" spans="7:11">
      <c r="G4165" s="61">
        <v>15.934596901480001</v>
      </c>
      <c r="H4165" s="61">
        <v>2.5881689534280001</v>
      </c>
      <c r="J4165" s="61">
        <v>13.274947339560001</v>
      </c>
      <c r="K4165" s="61">
        <v>3.938231438341</v>
      </c>
    </row>
    <row r="4166" spans="7:11">
      <c r="G4166" s="61">
        <v>15.93571399821</v>
      </c>
      <c r="H4166" s="61">
        <v>2.5937713380530001</v>
      </c>
      <c r="J4166" s="61">
        <v>13.2768332826</v>
      </c>
      <c r="K4166" s="61">
        <v>3.9421102724680002</v>
      </c>
    </row>
    <row r="4167" spans="7:11">
      <c r="G4167" s="61">
        <v>15.936593004280001</v>
      </c>
      <c r="H4167" s="61">
        <v>2.5981138466660001</v>
      </c>
      <c r="J4167" s="61">
        <v>13.2786200808</v>
      </c>
      <c r="K4167" s="61">
        <v>3.9456435572130002</v>
      </c>
    </row>
    <row r="4168" spans="7:11">
      <c r="G4168" s="61">
        <v>15.937803329019999</v>
      </c>
      <c r="H4168" s="61">
        <v>2.6042771203949999</v>
      </c>
      <c r="J4168" s="61">
        <v>13.28178324892</v>
      </c>
      <c r="K4168" s="61">
        <v>3.9519051686819999</v>
      </c>
    </row>
    <row r="4169" spans="7:11">
      <c r="G4169" s="61">
        <v>15.93882268558</v>
      </c>
      <c r="H4169" s="61">
        <v>2.6094802922240001</v>
      </c>
      <c r="J4169" s="61">
        <v>13.28482338649</v>
      </c>
      <c r="K4169" s="61">
        <v>3.9580091386970002</v>
      </c>
    </row>
    <row r="4170" spans="7:11">
      <c r="G4170" s="61">
        <v>15.9396001432</v>
      </c>
      <c r="H4170" s="61">
        <v>2.6133280658559999</v>
      </c>
      <c r="J4170" s="61">
        <v>13.28683497654</v>
      </c>
      <c r="K4170" s="61">
        <v>3.9623270225359999</v>
      </c>
    </row>
    <row r="4171" spans="7:11">
      <c r="G4171" s="61">
        <v>15.94069082319</v>
      </c>
      <c r="H4171" s="61">
        <v>2.618556050145</v>
      </c>
      <c r="J4171" s="61">
        <v>13.288442770910001</v>
      </c>
      <c r="K4171" s="61">
        <v>3.9656694628790001</v>
      </c>
    </row>
    <row r="4172" spans="7:11">
      <c r="G4172" s="61">
        <v>15.94210200991</v>
      </c>
      <c r="H4172" s="61">
        <v>2.6280981896140001</v>
      </c>
      <c r="J4172" s="61">
        <v>13.290300407329999</v>
      </c>
      <c r="K4172" s="61">
        <v>3.9698283344380001</v>
      </c>
    </row>
    <row r="4173" spans="7:11">
      <c r="G4173" s="61">
        <v>15.94304168485</v>
      </c>
      <c r="H4173" s="61">
        <v>2.6330553250539999</v>
      </c>
      <c r="J4173" s="61">
        <v>13.29198672769</v>
      </c>
      <c r="K4173" s="61">
        <v>3.9742016734869998</v>
      </c>
    </row>
    <row r="4174" spans="7:11">
      <c r="G4174" s="61">
        <v>15.94423302032</v>
      </c>
      <c r="H4174" s="61">
        <v>2.6382666541319999</v>
      </c>
      <c r="J4174" s="61">
        <v>13.29361562091</v>
      </c>
      <c r="K4174" s="61">
        <v>3.9786714012869999</v>
      </c>
    </row>
    <row r="4175" spans="7:11">
      <c r="G4175" s="61">
        <v>15.945339108620001</v>
      </c>
      <c r="H4175" s="61">
        <v>2.6430828184789998</v>
      </c>
      <c r="J4175" s="61">
        <v>13.294712864019999</v>
      </c>
      <c r="K4175" s="61">
        <v>3.9823342058220002</v>
      </c>
    </row>
    <row r="4176" spans="7:11">
      <c r="G4176" s="61">
        <v>15.96122096146</v>
      </c>
      <c r="H4176" s="61">
        <v>2.7255497338620001</v>
      </c>
      <c r="J4176" s="61">
        <v>13.296384595759999</v>
      </c>
      <c r="K4176" s="61">
        <v>3.9917456212190001</v>
      </c>
    </row>
    <row r="4177" spans="7:11">
      <c r="G4177" s="61">
        <v>15.962459352490001</v>
      </c>
      <c r="H4177" s="61">
        <v>2.7317056255650001</v>
      </c>
      <c r="J4177" s="61">
        <v>13.29711357499</v>
      </c>
      <c r="K4177" s="61">
        <v>3.9968220257930001</v>
      </c>
    </row>
    <row r="4178" spans="7:11">
      <c r="G4178" s="61">
        <v>15.96313805454</v>
      </c>
      <c r="H4178" s="61">
        <v>2.740471251932</v>
      </c>
      <c r="J4178" s="61">
        <v>13.29776354915</v>
      </c>
      <c r="K4178" s="61">
        <v>4.0219777586259999</v>
      </c>
    </row>
    <row r="4179" spans="7:11">
      <c r="G4179" s="61">
        <v>15.96400624851</v>
      </c>
      <c r="H4179" s="61">
        <v>2.7471980883809999</v>
      </c>
      <c r="J4179" s="61">
        <v>13.297836740239999</v>
      </c>
      <c r="K4179" s="61">
        <v>4.0181761103650002</v>
      </c>
    </row>
    <row r="4180" spans="7:11">
      <c r="G4180" s="61">
        <v>15.964153607989999</v>
      </c>
      <c r="H4180" s="61">
        <v>2.7504517170930001</v>
      </c>
      <c r="J4180" s="61">
        <v>13.2980216349</v>
      </c>
      <c r="K4180" s="61">
        <v>4.0128087868520002</v>
      </c>
    </row>
    <row r="4181" spans="7:11">
      <c r="G4181" s="61">
        <v>15.964758905989999</v>
      </c>
      <c r="H4181" s="61">
        <v>2.7537557930809999</v>
      </c>
      <c r="J4181" s="61">
        <v>13.298178823700001</v>
      </c>
      <c r="K4181" s="61">
        <v>4.0279665381929997</v>
      </c>
    </row>
    <row r="4182" spans="7:11">
      <c r="G4182" s="61">
        <v>15.964935145849999</v>
      </c>
      <c r="H4182" s="61">
        <v>2.7516747348189998</v>
      </c>
      <c r="J4182" s="61">
        <v>13.298752273150001</v>
      </c>
      <c r="K4182" s="61">
        <v>4.0327128162979999</v>
      </c>
    </row>
    <row r="4183" spans="7:11">
      <c r="G4183" s="61">
        <v>15.96539053851</v>
      </c>
      <c r="H4183" s="61">
        <v>2.7573244034809998</v>
      </c>
      <c r="J4183" s="61">
        <v>13.29945212812</v>
      </c>
      <c r="K4183" s="61">
        <v>4.0367847306020002</v>
      </c>
    </row>
    <row r="4184" spans="7:11">
      <c r="G4184" s="61">
        <v>15.96677764657</v>
      </c>
      <c r="H4184" s="61">
        <v>2.7645813110250002</v>
      </c>
      <c r="J4184" s="61">
        <v>13.30031595885</v>
      </c>
      <c r="K4184" s="61">
        <v>4.0416958842500001</v>
      </c>
    </row>
    <row r="4185" spans="7:11">
      <c r="G4185" s="61">
        <v>15.967595984880001</v>
      </c>
      <c r="H4185" s="61">
        <v>2.7639510338519999</v>
      </c>
      <c r="J4185" s="61">
        <v>13.301090931759999</v>
      </c>
      <c r="K4185" s="61">
        <v>4.0466715098919996</v>
      </c>
    </row>
    <row r="4186" spans="7:11">
      <c r="G4186" s="61">
        <v>15.968168079010001</v>
      </c>
      <c r="H4186" s="61">
        <v>2.771670430695</v>
      </c>
      <c r="J4186" s="61">
        <v>13.301676516000001</v>
      </c>
      <c r="K4186" s="61">
        <v>4.053689975478</v>
      </c>
    </row>
    <row r="4187" spans="7:11">
      <c r="G4187" s="61">
        <v>15.969213941570001</v>
      </c>
      <c r="H4187" s="61">
        <v>2.7768837837209999</v>
      </c>
      <c r="J4187" s="61">
        <v>13.30185814242</v>
      </c>
      <c r="K4187" s="61">
        <v>4.0595973568429997</v>
      </c>
    </row>
    <row r="4188" spans="7:11">
      <c r="G4188" s="61">
        <v>15.96961144</v>
      </c>
      <c r="H4188" s="61">
        <v>2.7734899038140002</v>
      </c>
      <c r="J4188" s="61">
        <v>13.30222290084</v>
      </c>
      <c r="K4188" s="61">
        <v>4.063462655256</v>
      </c>
    </row>
    <row r="4189" spans="7:11">
      <c r="G4189" s="61">
        <v>15.97013990148</v>
      </c>
      <c r="H4189" s="61">
        <v>2.7812645791600001</v>
      </c>
      <c r="J4189" s="61">
        <v>13.303111297259999</v>
      </c>
      <c r="K4189" s="61">
        <v>4.0695728178859998</v>
      </c>
    </row>
    <row r="4190" spans="7:11">
      <c r="G4190" s="61">
        <v>15.97095417267</v>
      </c>
      <c r="H4190" s="61">
        <v>2.78514410434</v>
      </c>
      <c r="J4190" s="61">
        <v>13.30375189473</v>
      </c>
      <c r="K4190" s="61">
        <v>4.074689945597</v>
      </c>
    </row>
    <row r="4191" spans="7:11">
      <c r="G4191" s="61">
        <v>15.97128396794</v>
      </c>
      <c r="H4191" s="61">
        <v>2.7821886944390002</v>
      </c>
      <c r="J4191" s="61">
        <v>13.304173109640001</v>
      </c>
      <c r="K4191" s="61">
        <v>4.0786250785510001</v>
      </c>
    </row>
    <row r="4192" spans="7:11">
      <c r="G4192" s="61">
        <v>15.97190173642</v>
      </c>
      <c r="H4192" s="61">
        <v>2.7858615187489999</v>
      </c>
      <c r="J4192" s="61">
        <v>13.304413108529999</v>
      </c>
      <c r="K4192" s="61">
        <v>4.0896671953860002</v>
      </c>
    </row>
    <row r="4193" spans="7:11">
      <c r="G4193" s="61">
        <v>15.97259857371</v>
      </c>
      <c r="H4193" s="61">
        <v>2.7904310580149998</v>
      </c>
      <c r="J4193" s="61">
        <v>13.30453760024</v>
      </c>
      <c r="K4193" s="61">
        <v>4.0852685272120004</v>
      </c>
    </row>
    <row r="4194" spans="7:11">
      <c r="G4194" s="61">
        <v>15.9730931023</v>
      </c>
      <c r="H4194" s="61">
        <v>2.7966346897649998</v>
      </c>
      <c r="J4194" s="61">
        <v>13.304785684520001</v>
      </c>
      <c r="K4194" s="61">
        <v>4.0946880272910002</v>
      </c>
    </row>
    <row r="4195" spans="7:11">
      <c r="G4195" s="61">
        <v>15.97464718799</v>
      </c>
      <c r="H4195" s="61">
        <v>2.8025915309870002</v>
      </c>
      <c r="J4195" s="61">
        <v>13.30537557379</v>
      </c>
      <c r="K4195" s="61">
        <v>4.0986236143459998</v>
      </c>
    </row>
    <row r="4196" spans="7:11">
      <c r="G4196" s="61">
        <v>15.9753435038</v>
      </c>
      <c r="H4196" s="61">
        <v>2.8041082060470002</v>
      </c>
      <c r="J4196" s="61">
        <v>13.306127772330001</v>
      </c>
      <c r="K4196" s="61">
        <v>4.1043727915019996</v>
      </c>
    </row>
    <row r="4197" spans="7:11">
      <c r="G4197" s="61">
        <v>15.976808276070001</v>
      </c>
      <c r="H4197" s="61">
        <v>2.8082938121610002</v>
      </c>
      <c r="J4197" s="61">
        <v>13.30653730285</v>
      </c>
      <c r="K4197" s="61">
        <v>4.1079696147250004</v>
      </c>
    </row>
    <row r="4198" spans="7:11">
      <c r="G4198" s="61">
        <v>15.97934590893</v>
      </c>
      <c r="H4198" s="61">
        <v>2.8131802312319998</v>
      </c>
      <c r="J4198" s="61">
        <v>13.30695104031</v>
      </c>
      <c r="K4198" s="61">
        <v>4.1128399616619999</v>
      </c>
    </row>
    <row r="4199" spans="7:11">
      <c r="G4199" s="61">
        <v>15.981978503720001</v>
      </c>
      <c r="H4199" s="61">
        <v>2.816363562546</v>
      </c>
      <c r="J4199" s="61">
        <v>13.30718310662</v>
      </c>
      <c r="K4199" s="61">
        <v>4.1212846750349996</v>
      </c>
    </row>
    <row r="4200" spans="7:11">
      <c r="G4200" s="61">
        <v>15.98349418171</v>
      </c>
      <c r="H4200" s="61">
        <v>2.8197959943200002</v>
      </c>
      <c r="J4200" s="61">
        <v>13.30752000827</v>
      </c>
      <c r="K4200" s="61">
        <v>4.1277525876340002</v>
      </c>
    </row>
    <row r="4201" spans="7:11">
      <c r="G4201" s="61">
        <v>15.98580136376</v>
      </c>
      <c r="H4201" s="61">
        <v>2.8226920116669998</v>
      </c>
      <c r="J4201" s="61">
        <v>13.308208351659999</v>
      </c>
      <c r="K4201" s="61">
        <v>4.1332131716370002</v>
      </c>
    </row>
    <row r="4202" spans="7:11">
      <c r="G4202" s="61">
        <v>15.98879368019</v>
      </c>
      <c r="H4202" s="61">
        <v>2.8265539767029999</v>
      </c>
      <c r="J4202" s="61">
        <v>13.30881451402</v>
      </c>
      <c r="K4202" s="61">
        <v>4.136601674325</v>
      </c>
    </row>
    <row r="4203" spans="7:11">
      <c r="G4203" s="61">
        <v>15.990604662439999</v>
      </c>
      <c r="H4203" s="61">
        <v>2.829759806392</v>
      </c>
      <c r="J4203" s="61">
        <v>13.30966731657</v>
      </c>
      <c r="K4203" s="61">
        <v>4.1417573826379996</v>
      </c>
    </row>
    <row r="4204" spans="7:11">
      <c r="G4204" s="61">
        <v>15.9921938761</v>
      </c>
      <c r="H4204" s="61">
        <v>2.8263234707959999</v>
      </c>
      <c r="J4204" s="61">
        <v>13.3100282044</v>
      </c>
      <c r="K4204" s="61">
        <v>4.1539623066770002</v>
      </c>
    </row>
    <row r="4205" spans="7:11">
      <c r="G4205" s="61">
        <v>15.992277582050001</v>
      </c>
      <c r="H4205" s="61">
        <v>2.8330257796890002</v>
      </c>
      <c r="J4205" s="61">
        <v>13.31010243359</v>
      </c>
      <c r="K4205" s="61">
        <v>4.1486886962060003</v>
      </c>
    </row>
    <row r="4206" spans="7:11">
      <c r="G4206" s="61">
        <v>15.99236092828</v>
      </c>
      <c r="H4206" s="61">
        <v>2.9093596155150001</v>
      </c>
      <c r="J4206" s="61">
        <v>13.31037639875</v>
      </c>
      <c r="K4206" s="61">
        <v>4.1597895207509996</v>
      </c>
    </row>
    <row r="4207" spans="7:11">
      <c r="G4207" s="61">
        <v>15.99296259446</v>
      </c>
      <c r="H4207" s="61">
        <v>2.907972996936</v>
      </c>
      <c r="J4207" s="61">
        <v>13.31109871738</v>
      </c>
      <c r="K4207" s="61">
        <v>4.1650292524700001</v>
      </c>
    </row>
    <row r="4208" spans="7:11">
      <c r="G4208" s="61">
        <v>15.9940913115</v>
      </c>
      <c r="H4208" s="61">
        <v>2.9017580823359999</v>
      </c>
      <c r="J4208" s="61">
        <v>13.31170487975</v>
      </c>
      <c r="K4208" s="61">
        <v>4.1684177551579999</v>
      </c>
    </row>
    <row r="4209" spans="7:11">
      <c r="G4209" s="61">
        <v>15.99420023149</v>
      </c>
      <c r="H4209" s="61">
        <v>2.8972069150099999</v>
      </c>
      <c r="J4209" s="61">
        <v>13.31255768229</v>
      </c>
      <c r="K4209" s="61">
        <v>4.1735734634709996</v>
      </c>
    </row>
    <row r="4210" spans="7:11">
      <c r="G4210" s="61">
        <v>15.9946655915</v>
      </c>
      <c r="H4210" s="61">
        <v>2.8385397900489999</v>
      </c>
      <c r="J4210" s="61">
        <v>13.31291857013</v>
      </c>
      <c r="K4210" s="61">
        <v>4.185778387509</v>
      </c>
    </row>
    <row r="4211" spans="7:11">
      <c r="G4211" s="61">
        <v>15.995103583840001</v>
      </c>
      <c r="H4211" s="61">
        <v>2.8890673429790001</v>
      </c>
      <c r="J4211" s="61">
        <v>13.312992799310001</v>
      </c>
      <c r="K4211" s="61">
        <v>4.1805047770390003</v>
      </c>
    </row>
    <row r="4212" spans="7:11">
      <c r="G4212" s="61">
        <v>15.99569295577</v>
      </c>
      <c r="H4212" s="61">
        <v>2.8840603268840002</v>
      </c>
      <c r="J4212" s="61">
        <v>13.313238318570001</v>
      </c>
      <c r="K4212" s="61">
        <v>4.1916055527829998</v>
      </c>
    </row>
    <row r="4213" spans="7:11">
      <c r="G4213" s="61">
        <v>15.995923724680001</v>
      </c>
      <c r="H4213" s="61">
        <v>2.8316477774969999</v>
      </c>
      <c r="J4213" s="61">
        <v>13.313780189619999</v>
      </c>
      <c r="K4213" s="61">
        <v>4.1963946186100003</v>
      </c>
    </row>
    <row r="4214" spans="7:11">
      <c r="G4214" s="61">
        <v>15.995997447240001</v>
      </c>
      <c r="H4214" s="61">
        <v>2.8423837019059999</v>
      </c>
      <c r="J4214" s="61">
        <v>13.314198144380001</v>
      </c>
      <c r="K4214" s="61">
        <v>4.199817151555</v>
      </c>
    </row>
    <row r="4215" spans="7:11">
      <c r="G4215" s="61">
        <v>15.99644218391</v>
      </c>
      <c r="H4215" s="61">
        <v>2.87614799309</v>
      </c>
      <c r="J4215" s="61">
        <v>13.31466061219</v>
      </c>
      <c r="K4215" s="61">
        <v>4.2047277016990003</v>
      </c>
    </row>
    <row r="4216" spans="7:11">
      <c r="G4216" s="61">
        <v>15.996701627229999</v>
      </c>
      <c r="H4216" s="61">
        <v>2.8718828558810001</v>
      </c>
      <c r="J4216" s="61">
        <v>13.31509436851</v>
      </c>
      <c r="K4216" s="61">
        <v>4.2091505193290004</v>
      </c>
    </row>
    <row r="4217" spans="7:11">
      <c r="G4217" s="61">
        <v>15.996758810899999</v>
      </c>
      <c r="H4217" s="61">
        <v>2.8863583997209998</v>
      </c>
      <c r="J4217" s="61">
        <v>13.315338301380001</v>
      </c>
      <c r="K4217" s="61">
        <v>4.2176296759529999</v>
      </c>
    </row>
    <row r="4218" spans="7:11">
      <c r="G4218" s="61">
        <v>15.9969292451</v>
      </c>
      <c r="H4218" s="61">
        <v>2.8823131669939999</v>
      </c>
      <c r="J4218" s="61">
        <v>13.31569237465</v>
      </c>
      <c r="K4218" s="61">
        <v>4.2236316042129998</v>
      </c>
    </row>
    <row r="4219" spans="7:11">
      <c r="G4219" s="61">
        <v>15.99694872912</v>
      </c>
      <c r="H4219" s="61">
        <v>2.8668585684460002</v>
      </c>
      <c r="J4219" s="61">
        <v>13.316228729340001</v>
      </c>
      <c r="K4219" s="61">
        <v>4.2272387680549999</v>
      </c>
    </row>
    <row r="4220" spans="7:11">
      <c r="G4220" s="61">
        <v>15.99695386288</v>
      </c>
      <c r="H4220" s="61">
        <v>2.8772419478879998</v>
      </c>
      <c r="J4220" s="61">
        <v>13.31696018059</v>
      </c>
      <c r="K4220" s="61">
        <v>4.231881633175</v>
      </c>
    </row>
    <row r="4221" spans="7:11">
      <c r="G4221" s="61">
        <v>15.99729581863</v>
      </c>
      <c r="H4221" s="61">
        <v>2.8489220968179998</v>
      </c>
      <c r="J4221" s="61">
        <v>13.317744090430001</v>
      </c>
      <c r="K4221" s="61">
        <v>4.2373785533039996</v>
      </c>
    </row>
    <row r="4222" spans="7:11">
      <c r="G4222" s="61">
        <v>15.99732415565</v>
      </c>
      <c r="H4222" s="61">
        <v>2.8604156528089999</v>
      </c>
      <c r="J4222" s="61">
        <v>13.318196721710001</v>
      </c>
      <c r="K4222" s="61">
        <v>4.2435412478550001</v>
      </c>
    </row>
    <row r="4223" spans="7:11">
      <c r="G4223" s="61">
        <v>15.99760168215</v>
      </c>
      <c r="H4223" s="61">
        <v>2.854017258921</v>
      </c>
      <c r="J4223" s="61">
        <v>13.318242712609999</v>
      </c>
      <c r="K4223" s="61">
        <v>4.2476636454600003</v>
      </c>
    </row>
    <row r="4224" spans="7:11">
      <c r="G4224" s="61">
        <v>15.997776010600001</v>
      </c>
      <c r="H4224" s="61">
        <v>2.83600248737</v>
      </c>
      <c r="J4224" s="61">
        <v>13.318761706089999</v>
      </c>
      <c r="K4224" s="61">
        <v>4.2554689755419997</v>
      </c>
    </row>
    <row r="4225" spans="7:11">
      <c r="G4225" s="61">
        <v>15.99847763464</v>
      </c>
      <c r="H4225" s="61">
        <v>2.8405689054600001</v>
      </c>
      <c r="J4225" s="61">
        <v>13.31927550048</v>
      </c>
      <c r="K4225" s="61">
        <v>4.2593183892050002</v>
      </c>
    </row>
    <row r="4226" spans="7:11">
      <c r="G4226" s="61">
        <v>15.99874377657</v>
      </c>
      <c r="H4226" s="61">
        <v>2.8444708295269998</v>
      </c>
      <c r="J4226" s="61">
        <v>13.320045995859999</v>
      </c>
      <c r="K4226" s="61">
        <v>4.2637692585820002</v>
      </c>
    </row>
    <row r="4227" spans="7:11">
      <c r="G4227" s="61">
        <v>16.00475362149</v>
      </c>
      <c r="H4227" s="61">
        <v>2.7442161179019999</v>
      </c>
      <c r="J4227" s="61">
        <v>13.32087558664</v>
      </c>
      <c r="K4227" s="61">
        <v>4.2705498850600003</v>
      </c>
    </row>
    <row r="4228" spans="7:11">
      <c r="G4228" s="61">
        <v>16.005693367989998</v>
      </c>
      <c r="H4228" s="61">
        <v>2.7398408895699999</v>
      </c>
      <c r="J4228" s="61">
        <v>13.3212790973</v>
      </c>
      <c r="K4228" s="61">
        <v>4.2753576580920001</v>
      </c>
    </row>
    <row r="4229" spans="7:11">
      <c r="G4229" s="61">
        <v>16.00650752652</v>
      </c>
      <c r="H4229" s="61">
        <v>2.7360592340730001</v>
      </c>
      <c r="J4229" s="61">
        <v>13.32127968416</v>
      </c>
      <c r="K4229" s="61">
        <v>4.2794799778039998</v>
      </c>
    </row>
    <row r="4230" spans="7:11">
      <c r="G4230" s="61">
        <v>16.00744756916</v>
      </c>
      <c r="H4230" s="61">
        <v>2.7313364865319998</v>
      </c>
      <c r="J4230" s="61">
        <v>13.321720451399999</v>
      </c>
      <c r="K4230" s="61">
        <v>4.2872851736840003</v>
      </c>
    </row>
    <row r="4231" spans="7:11">
      <c r="G4231" s="61">
        <v>16.008550601109999</v>
      </c>
      <c r="H4231" s="61">
        <v>2.7256757702910002</v>
      </c>
      <c r="J4231" s="61">
        <v>13.32222020937</v>
      </c>
      <c r="K4231" s="61">
        <v>4.2912800365189998</v>
      </c>
    </row>
    <row r="4232" spans="7:11">
      <c r="G4232" s="61">
        <v>16.009146441590001</v>
      </c>
      <c r="H4232" s="61">
        <v>2.722254207262</v>
      </c>
      <c r="J4232" s="61">
        <v>13.322983777419999</v>
      </c>
      <c r="K4232" s="61">
        <v>4.2958384968810002</v>
      </c>
    </row>
    <row r="4233" spans="7:11">
      <c r="G4233" s="61">
        <v>16.009591821250002</v>
      </c>
      <c r="H4233" s="61">
        <v>2.7188139440199999</v>
      </c>
      <c r="J4233" s="61">
        <v>13.323803282</v>
      </c>
      <c r="K4233" s="61">
        <v>4.3012555901759999</v>
      </c>
    </row>
    <row r="4234" spans="7:11">
      <c r="G4234" s="61">
        <v>16.009616151860001</v>
      </c>
      <c r="H4234" s="61">
        <v>2.6934280468999998</v>
      </c>
      <c r="J4234" s="61">
        <v>13.324004931999999</v>
      </c>
      <c r="K4234" s="61">
        <v>4.3144039871019997</v>
      </c>
    </row>
    <row r="4235" spans="7:11">
      <c r="G4235" s="61">
        <v>16.009657723549999</v>
      </c>
      <c r="H4235" s="61">
        <v>2.6975890907890001</v>
      </c>
      <c r="J4235" s="61">
        <v>13.324222730980001</v>
      </c>
      <c r="K4235" s="61">
        <v>4.3082590534899996</v>
      </c>
    </row>
    <row r="4236" spans="7:11">
      <c r="G4236" s="61">
        <v>16.009697588350001</v>
      </c>
      <c r="H4236" s="61">
        <v>2.717801835265</v>
      </c>
      <c r="J4236" s="61">
        <v>13.32450784095</v>
      </c>
      <c r="K4236" s="61">
        <v>4.3213539762549997</v>
      </c>
    </row>
    <row r="4237" spans="7:11">
      <c r="G4237" s="61">
        <v>16.009823354169999</v>
      </c>
      <c r="H4237" s="61">
        <v>2.6898671262930001</v>
      </c>
      <c r="J4237" s="61">
        <v>13.32519145388</v>
      </c>
      <c r="K4237" s="61">
        <v>4.3261140522990003</v>
      </c>
    </row>
    <row r="4238" spans="7:11">
      <c r="G4238" s="61">
        <v>16.01003649726</v>
      </c>
      <c r="H4238" s="61">
        <v>2.7025325458439999</v>
      </c>
      <c r="J4238" s="61">
        <v>13.3260851015</v>
      </c>
      <c r="K4238" s="61">
        <v>4.3317191070060002</v>
      </c>
    </row>
    <row r="4239" spans="7:11">
      <c r="G4239" s="61">
        <v>16.010113800869998</v>
      </c>
      <c r="H4239" s="61">
        <v>2.7144408102000002</v>
      </c>
      <c r="J4239" s="61">
        <v>13.32693119796</v>
      </c>
      <c r="K4239" s="61">
        <v>4.3438629364889998</v>
      </c>
    </row>
    <row r="4240" spans="7:11">
      <c r="G4240" s="61">
        <v>16.010333467479999</v>
      </c>
      <c r="H4240" s="61">
        <v>2.7081737599419999</v>
      </c>
      <c r="J4240" s="61">
        <v>13.326932365579999</v>
      </c>
      <c r="K4240" s="61">
        <v>4.3487150151860003</v>
      </c>
    </row>
    <row r="4241" spans="7:11">
      <c r="G4241" s="61">
        <v>16.011744274360002</v>
      </c>
      <c r="H4241" s="61">
        <v>2.6747743805390001</v>
      </c>
      <c r="J4241" s="61">
        <v>13.32700833184</v>
      </c>
      <c r="K4241" s="61">
        <v>4.3397624163410002</v>
      </c>
    </row>
    <row r="4242" spans="7:11">
      <c r="G4242" s="61">
        <v>16.012687573560001</v>
      </c>
      <c r="H4242" s="61">
        <v>2.670039379721</v>
      </c>
      <c r="J4242" s="61">
        <v>13.32747366727</v>
      </c>
      <c r="K4242" s="61">
        <v>4.352913126971</v>
      </c>
    </row>
    <row r="4243" spans="7:11">
      <c r="G4243" s="61">
        <v>16.013666074429999</v>
      </c>
      <c r="H4243" s="61">
        <v>2.6648537004409998</v>
      </c>
      <c r="J4243" s="61">
        <v>13.327986714730001</v>
      </c>
      <c r="K4243" s="61">
        <v>4.3569852940629996</v>
      </c>
    </row>
    <row r="4244" spans="7:11">
      <c r="G4244" s="61">
        <v>16.016773512269999</v>
      </c>
      <c r="H4244" s="61">
        <v>2.5736596166510002</v>
      </c>
      <c r="J4244" s="61">
        <v>13.32865101746</v>
      </c>
      <c r="K4244" s="61">
        <v>4.360795927271</v>
      </c>
    </row>
    <row r="4245" spans="7:11">
      <c r="G4245" s="61">
        <v>16.017945590099998</v>
      </c>
      <c r="H4245" s="61">
        <v>2.56925978705</v>
      </c>
      <c r="J4245" s="61">
        <v>13.329550180009999</v>
      </c>
      <c r="K4245" s="61">
        <v>4.3659756176710003</v>
      </c>
    </row>
    <row r="4246" spans="7:11">
      <c r="G4246" s="61">
        <v>16.019004908060001</v>
      </c>
      <c r="H4246" s="61">
        <v>2.5653279028079998</v>
      </c>
      <c r="J4246" s="61">
        <v>13.33051478032</v>
      </c>
      <c r="K4246" s="61">
        <v>4.3758270618999999</v>
      </c>
    </row>
    <row r="4247" spans="7:11">
      <c r="G4247" s="61">
        <v>16.020088283570001</v>
      </c>
      <c r="H4247" s="61">
        <v>2.5614410894409998</v>
      </c>
      <c r="J4247" s="61">
        <v>13.33069640674</v>
      </c>
      <c r="K4247" s="61">
        <v>4.3817344432649996</v>
      </c>
    </row>
    <row r="4248" spans="7:11">
      <c r="G4248" s="61">
        <v>16.021225682250002</v>
      </c>
      <c r="H4248" s="61">
        <v>2.5569718775160002</v>
      </c>
      <c r="J4248" s="61">
        <v>13.33106116516</v>
      </c>
      <c r="K4248" s="61">
        <v>4.3855997416779999</v>
      </c>
    </row>
    <row r="4249" spans="7:11">
      <c r="G4249" s="61">
        <v>16.022509521690001</v>
      </c>
      <c r="H4249" s="61">
        <v>2.5506297347640001</v>
      </c>
      <c r="J4249" s="61">
        <v>13.33194956158</v>
      </c>
      <c r="K4249" s="61">
        <v>4.3917099043079997</v>
      </c>
    </row>
    <row r="4250" spans="7:11">
      <c r="G4250" s="61">
        <v>16.02303853734</v>
      </c>
      <c r="H4250" s="61">
        <v>2.5195660996079998</v>
      </c>
      <c r="J4250" s="61">
        <v>13.33259015906</v>
      </c>
      <c r="K4250" s="61">
        <v>4.3968270320189999</v>
      </c>
    </row>
    <row r="4251" spans="7:11">
      <c r="G4251" s="61">
        <v>16.023081795940001</v>
      </c>
      <c r="H4251" s="61">
        <v>2.5237265491169998</v>
      </c>
      <c r="J4251" s="61">
        <v>13.33301137396</v>
      </c>
      <c r="K4251" s="61">
        <v>4.400762164973</v>
      </c>
    </row>
    <row r="4252" spans="7:11">
      <c r="G4252" s="61">
        <v>16.023166075359999</v>
      </c>
      <c r="H4252" s="61">
        <v>2.546377110006</v>
      </c>
      <c r="J4252" s="61">
        <v>13.33340514605</v>
      </c>
      <c r="K4252" s="61">
        <v>4.4076431427319998</v>
      </c>
    </row>
    <row r="4253" spans="7:11">
      <c r="G4253" s="61">
        <v>16.023329995360001</v>
      </c>
      <c r="H4253" s="61">
        <v>2.5160746705279999</v>
      </c>
      <c r="J4253" s="61">
        <v>13.33358677246</v>
      </c>
      <c r="K4253" s="61">
        <v>4.4135505240980004</v>
      </c>
    </row>
    <row r="4254" spans="7:11">
      <c r="G4254" s="61">
        <v>16.023509486399998</v>
      </c>
      <c r="H4254" s="61">
        <v>2.5289101998780001</v>
      </c>
      <c r="J4254" s="61">
        <v>13.334061928700001</v>
      </c>
      <c r="K4254" s="61">
        <v>4.4181133887769999</v>
      </c>
    </row>
    <row r="4255" spans="7:11">
      <c r="G4255" s="61">
        <v>16.023856085919999</v>
      </c>
      <c r="H4255" s="61">
        <v>2.5397562566329999</v>
      </c>
      <c r="J4255" s="61">
        <v>13.334877747389999</v>
      </c>
      <c r="K4255" s="61">
        <v>4.4232791642529996</v>
      </c>
    </row>
    <row r="4256" spans="7:11">
      <c r="G4256" s="61">
        <v>16.023858155359999</v>
      </c>
      <c r="H4256" s="61">
        <v>2.51139303734</v>
      </c>
      <c r="J4256" s="61">
        <v>13.335563805750001</v>
      </c>
      <c r="K4256" s="61">
        <v>4.4284669087459996</v>
      </c>
    </row>
    <row r="4257" spans="7:11">
      <c r="G4257" s="61">
        <v>16.02395359302</v>
      </c>
      <c r="H4257" s="61">
        <v>2.5344234032780002</v>
      </c>
      <c r="J4257" s="61">
        <v>13.335922330060001</v>
      </c>
      <c r="K4257" s="61">
        <v>4.445651938658</v>
      </c>
    </row>
    <row r="4258" spans="7:11">
      <c r="G4258" s="61">
        <v>16.0249754775</v>
      </c>
      <c r="H4258" s="61">
        <v>2.5041730546140002</v>
      </c>
      <c r="J4258" s="61">
        <v>13.3359246244</v>
      </c>
      <c r="K4258" s="61">
        <v>4.4325838078309996</v>
      </c>
    </row>
    <row r="4259" spans="7:11">
      <c r="G4259" s="61">
        <v>16.026356125500001</v>
      </c>
      <c r="H4259" s="61">
        <v>2.4976612588310001</v>
      </c>
      <c r="J4259" s="61">
        <v>13.33603922613</v>
      </c>
      <c r="K4259" s="61">
        <v>4.4394753521850001</v>
      </c>
    </row>
    <row r="4260" spans="7:11">
      <c r="G4260" s="61">
        <v>16.027932373990001</v>
      </c>
      <c r="H4260" s="61">
        <v>2.4898349926360002</v>
      </c>
      <c r="J4260" s="61">
        <v>13.33607879372</v>
      </c>
      <c r="K4260" s="61">
        <v>4.4497097395129996</v>
      </c>
    </row>
    <row r="4261" spans="7:11">
      <c r="G4261" s="61">
        <v>16.033660839060001</v>
      </c>
      <c r="H4261" s="61">
        <v>2.3876600793480001</v>
      </c>
      <c r="J4261" s="61">
        <v>13.33679063898</v>
      </c>
      <c r="K4261" s="61">
        <v>4.4545741473160003</v>
      </c>
    </row>
    <row r="4262" spans="7:11">
      <c r="G4262" s="61">
        <v>16.034800990899999</v>
      </c>
      <c r="H4262" s="61">
        <v>2.3808216897840002</v>
      </c>
      <c r="J4262" s="61">
        <v>13.33746427771</v>
      </c>
      <c r="K4262" s="61">
        <v>4.4583358806289999</v>
      </c>
    </row>
    <row r="4263" spans="7:11">
      <c r="G4263" s="61">
        <v>16.035409638400001</v>
      </c>
      <c r="H4263" s="61">
        <v>2.375274016548</v>
      </c>
      <c r="J4263" s="61">
        <v>13.33845506654</v>
      </c>
      <c r="K4263" s="61">
        <v>4.4639521203900001</v>
      </c>
    </row>
    <row r="4264" spans="7:11">
      <c r="G4264" s="61">
        <v>16.035794495369998</v>
      </c>
      <c r="H4264" s="61">
        <v>2.3688552164250001</v>
      </c>
      <c r="J4264" s="61">
        <v>13.33886646873</v>
      </c>
      <c r="K4264" s="61">
        <v>4.4760993930990001</v>
      </c>
    </row>
    <row r="4265" spans="7:11">
      <c r="G4265" s="61">
        <v>16.035909081540002</v>
      </c>
      <c r="H4265" s="61">
        <v>2.3642464151799998</v>
      </c>
      <c r="J4265" s="61">
        <v>13.338940697909999</v>
      </c>
      <c r="K4265" s="61">
        <v>4.4708257826280002</v>
      </c>
    </row>
    <row r="4266" spans="7:11">
      <c r="G4266" s="61">
        <v>16.036043097339999</v>
      </c>
      <c r="H4266" s="61">
        <v>2.3578271847250001</v>
      </c>
      <c r="J4266" s="61">
        <v>13.33921466308</v>
      </c>
      <c r="K4266" s="61">
        <v>4.4819266071730004</v>
      </c>
    </row>
    <row r="4267" spans="7:11">
      <c r="G4267" s="61">
        <v>16.03644412789</v>
      </c>
      <c r="H4267" s="61">
        <v>2.350313107976</v>
      </c>
      <c r="J4267" s="61">
        <v>13.339936981699999</v>
      </c>
      <c r="K4267" s="61">
        <v>4.487166338892</v>
      </c>
    </row>
    <row r="4268" spans="7:11">
      <c r="G4268" s="61">
        <v>16.036840558729999</v>
      </c>
      <c r="H4268" s="61">
        <v>2.3458672147040001</v>
      </c>
      <c r="J4268" s="61">
        <v>13.340543144070001</v>
      </c>
      <c r="K4268" s="61">
        <v>4.4905548415799998</v>
      </c>
    </row>
    <row r="4269" spans="7:11">
      <c r="G4269" s="61">
        <v>16.03722203761</v>
      </c>
      <c r="H4269" s="61">
        <v>2.3423615472870001</v>
      </c>
      <c r="J4269" s="61">
        <v>13.34139594661</v>
      </c>
      <c r="K4269" s="61">
        <v>4.4957105498930003</v>
      </c>
    </row>
    <row r="4270" spans="7:11">
      <c r="G4270" s="61">
        <v>16.037992862620001</v>
      </c>
      <c r="H4270" s="61">
        <v>2.3360729064600001</v>
      </c>
      <c r="J4270" s="61">
        <v>13.341756834450001</v>
      </c>
      <c r="K4270" s="61">
        <v>4.5079154739309999</v>
      </c>
    </row>
    <row r="4271" spans="7:11">
      <c r="G4271" s="61">
        <v>16.038697192339999</v>
      </c>
      <c r="H4271" s="61">
        <v>2.330210243947</v>
      </c>
      <c r="J4271" s="61">
        <v>13.34183106363</v>
      </c>
      <c r="K4271" s="61">
        <v>4.5026418634610001</v>
      </c>
    </row>
    <row r="4272" spans="7:11">
      <c r="G4272" s="61">
        <v>16.039290089680001</v>
      </c>
      <c r="H4272" s="61">
        <v>2.324616641115</v>
      </c>
      <c r="J4272" s="61">
        <v>13.34207658289</v>
      </c>
      <c r="K4272" s="61">
        <v>4.5137426392049997</v>
      </c>
    </row>
    <row r="4273" spans="7:11">
      <c r="G4273" s="61">
        <v>16.039607911009998</v>
      </c>
      <c r="H4273" s="61">
        <v>2.319208245644</v>
      </c>
      <c r="J4273" s="61">
        <v>13.3427069019</v>
      </c>
      <c r="K4273" s="61">
        <v>4.5191121235710003</v>
      </c>
    </row>
    <row r="4274" spans="7:11">
      <c r="G4274" s="61">
        <v>16.039811930660001</v>
      </c>
      <c r="H4274" s="61">
        <v>2.3145793605659999</v>
      </c>
      <c r="J4274" s="61">
        <v>13.343144682389999</v>
      </c>
      <c r="K4274" s="61">
        <v>4.5226709991740002</v>
      </c>
    </row>
    <row r="4275" spans="7:11">
      <c r="G4275" s="61">
        <v>16.04438053306</v>
      </c>
      <c r="H4275" s="61">
        <v>2.224050515204</v>
      </c>
      <c r="J4275" s="61">
        <v>13.343829257079999</v>
      </c>
      <c r="K4275" s="61">
        <v>4.5295071562349998</v>
      </c>
    </row>
    <row r="4276" spans="7:11">
      <c r="G4276" s="61">
        <v>16.04521537722</v>
      </c>
      <c r="H4276" s="61">
        <v>2.2216612277399999</v>
      </c>
      <c r="J4276" s="61">
        <v>13.34416664087</v>
      </c>
      <c r="K4276" s="61">
        <v>4.5340957535299999</v>
      </c>
    </row>
    <row r="4277" spans="7:11">
      <c r="G4277" s="61">
        <v>16.046338850190001</v>
      </c>
      <c r="H4277" s="61">
        <v>2.2180185858749999</v>
      </c>
      <c r="J4277" s="61">
        <v>13.344661543619999</v>
      </c>
      <c r="K4277" s="61">
        <v>4.5457898986799998</v>
      </c>
    </row>
    <row r="4278" spans="7:11">
      <c r="G4278" s="61">
        <v>16.04637636128</v>
      </c>
      <c r="H4278" s="61">
        <v>2.2180186502270001</v>
      </c>
      <c r="J4278" s="61">
        <v>13.34514446951</v>
      </c>
      <c r="K4278" s="61">
        <v>4.5496392593859998</v>
      </c>
    </row>
    <row r="4279" spans="7:11">
      <c r="G4279" s="61">
        <v>16.048526685399999</v>
      </c>
      <c r="H4279" s="61">
        <v>2.2087667238469999</v>
      </c>
      <c r="J4279" s="61">
        <v>13.345845413079999</v>
      </c>
      <c r="K4279" s="61">
        <v>4.5540900094419996</v>
      </c>
    </row>
    <row r="4280" spans="7:11">
      <c r="G4280" s="61">
        <v>16.049452288219999</v>
      </c>
      <c r="H4280" s="61">
        <v>2.2025706778399998</v>
      </c>
      <c r="J4280" s="61">
        <v>13.34658235475</v>
      </c>
      <c r="K4280" s="61">
        <v>4.5595156397260004</v>
      </c>
    </row>
    <row r="4281" spans="7:11">
      <c r="G4281" s="61">
        <v>16.049553532280001</v>
      </c>
      <c r="H4281" s="61">
        <v>2.18509476866</v>
      </c>
      <c r="J4281" s="61">
        <v>13.34703498603</v>
      </c>
      <c r="K4281" s="61">
        <v>4.565678334277</v>
      </c>
    </row>
    <row r="4282" spans="7:11">
      <c r="G4282" s="61">
        <v>16.049582506539998</v>
      </c>
      <c r="H4282" s="61">
        <v>2.1896212718169998</v>
      </c>
      <c r="J4282" s="61">
        <v>13.34708097693</v>
      </c>
      <c r="K4282" s="61">
        <v>4.5698007318820002</v>
      </c>
    </row>
    <row r="4283" spans="7:11">
      <c r="G4283" s="61">
        <v>16.049707392350001</v>
      </c>
      <c r="H4283" s="61">
        <v>2.1970380339569999</v>
      </c>
      <c r="J4283" s="61">
        <v>13.347599970419999</v>
      </c>
      <c r="K4283" s="61">
        <v>4.5776060619640004</v>
      </c>
    </row>
    <row r="4284" spans="7:11">
      <c r="G4284" s="61">
        <v>16.049757762399999</v>
      </c>
      <c r="H4284" s="61">
        <v>2.1771968966849999</v>
      </c>
      <c r="J4284" s="61">
        <v>13.348113764800001</v>
      </c>
      <c r="K4284" s="61">
        <v>4.5814554756270001</v>
      </c>
    </row>
    <row r="4285" spans="7:11">
      <c r="G4285" s="61">
        <v>16.05001031079</v>
      </c>
      <c r="H4285" s="61">
        <v>2.1736195570999999</v>
      </c>
      <c r="J4285" s="61">
        <v>13.348884260189999</v>
      </c>
      <c r="K4285" s="61">
        <v>4.5859063450040001</v>
      </c>
    </row>
    <row r="4286" spans="7:11">
      <c r="G4286" s="61">
        <v>16.050399432639999</v>
      </c>
      <c r="H4286" s="61">
        <v>2.1699181252850002</v>
      </c>
      <c r="J4286" s="61">
        <v>13.349713850960001</v>
      </c>
      <c r="K4286" s="61">
        <v>4.5926869714820002</v>
      </c>
    </row>
    <row r="4287" spans="7:11">
      <c r="G4287" s="61">
        <v>16.051072371509999</v>
      </c>
      <c r="H4287" s="61">
        <v>2.1642872293850002</v>
      </c>
      <c r="J4287" s="61">
        <v>13.350117361620001</v>
      </c>
      <c r="K4287" s="61">
        <v>4.597494744514</v>
      </c>
    </row>
    <row r="4288" spans="7:11">
      <c r="G4288" s="61">
        <v>16.051830241440001</v>
      </c>
      <c r="H4288" s="61">
        <v>2.1596127989460001</v>
      </c>
      <c r="J4288" s="61">
        <v>13.35020357903</v>
      </c>
      <c r="K4288" s="61">
        <v>4.6018275010009999</v>
      </c>
    </row>
    <row r="4289" spans="7:11">
      <c r="G4289" s="61">
        <v>16.052738643280001</v>
      </c>
      <c r="H4289" s="61">
        <v>2.1541747130100002</v>
      </c>
      <c r="J4289" s="61">
        <v>13.350832421790001</v>
      </c>
      <c r="K4289" s="61">
        <v>4.6099197784500001</v>
      </c>
    </row>
    <row r="4290" spans="7:11">
      <c r="G4290" s="61">
        <v>16.053847434750001</v>
      </c>
      <c r="H4290" s="61">
        <v>2.146646760226</v>
      </c>
      <c r="J4290" s="61">
        <v>13.351284832499999</v>
      </c>
      <c r="K4290" s="61">
        <v>4.6134529783440001</v>
      </c>
    </row>
    <row r="4291" spans="7:11">
      <c r="G4291" s="61">
        <v>16.05439743674</v>
      </c>
      <c r="H4291" s="61">
        <v>2.1417855211850001</v>
      </c>
      <c r="J4291" s="61">
        <v>13.351928914569999</v>
      </c>
      <c r="K4291" s="61">
        <v>4.6172557070610001</v>
      </c>
    </row>
    <row r="4292" spans="7:11">
      <c r="G4292" s="61">
        <v>16.05460543789</v>
      </c>
      <c r="H4292" s="61">
        <v>2.1380231456579999</v>
      </c>
      <c r="J4292" s="61">
        <v>13.35270950378</v>
      </c>
      <c r="K4292" s="61">
        <v>4.6222874229870001</v>
      </c>
    </row>
    <row r="4293" spans="7:11">
      <c r="G4293" s="61">
        <v>16.061616302499999</v>
      </c>
      <c r="H4293" s="61">
        <v>2.0329023665569999</v>
      </c>
      <c r="J4293" s="61">
        <v>13.3527505128</v>
      </c>
      <c r="K4293" s="61">
        <v>4.6397551633290002</v>
      </c>
    </row>
    <row r="4294" spans="7:11">
      <c r="G4294" s="61">
        <v>16.06268147115</v>
      </c>
      <c r="H4294" s="61">
        <v>2.027496068839</v>
      </c>
      <c r="J4294" s="61">
        <v>13.352874632460001</v>
      </c>
      <c r="K4294" s="61">
        <v>4.6363278483399997</v>
      </c>
    </row>
    <row r="4295" spans="7:11">
      <c r="G4295" s="61">
        <v>16.063197507080002</v>
      </c>
      <c r="H4295" s="61">
        <v>2.0012330173759998</v>
      </c>
      <c r="J4295" s="61">
        <v>13.353177238980001</v>
      </c>
      <c r="K4295" s="61">
        <v>4.6297356931409999</v>
      </c>
    </row>
    <row r="4296" spans="7:11">
      <c r="G4296" s="61">
        <v>16.063266604540001</v>
      </c>
      <c r="H4296" s="61">
        <v>2.0080121247410001</v>
      </c>
      <c r="J4296" s="61">
        <v>13.353346105270001</v>
      </c>
      <c r="K4296" s="61">
        <v>4.6434910626769996</v>
      </c>
    </row>
    <row r="4297" spans="7:11">
      <c r="G4297" s="61">
        <v>16.063332714760001</v>
      </c>
      <c r="H4297" s="61">
        <v>2.02231953129</v>
      </c>
      <c r="J4297" s="61">
        <v>13.3540297182</v>
      </c>
      <c r="K4297" s="61">
        <v>4.6482511387210002</v>
      </c>
    </row>
    <row r="4298" spans="7:11">
      <c r="G4298" s="61">
        <v>16.06344877906</v>
      </c>
      <c r="H4298" s="61">
        <v>2.0173267416609999</v>
      </c>
      <c r="J4298" s="61">
        <v>13.35492336583</v>
      </c>
      <c r="K4298" s="61">
        <v>4.6538561934280001</v>
      </c>
    </row>
    <row r="4299" spans="7:11">
      <c r="G4299" s="61">
        <v>16.06345091739</v>
      </c>
      <c r="H4299" s="61">
        <v>1.9942350952750001</v>
      </c>
      <c r="J4299" s="61">
        <v>13.35576946228</v>
      </c>
      <c r="K4299" s="61">
        <v>4.6660000229109997</v>
      </c>
    </row>
    <row r="4300" spans="7:11">
      <c r="G4300" s="61">
        <v>16.063706081399999</v>
      </c>
      <c r="H4300" s="61">
        <v>1.990640664042</v>
      </c>
      <c r="J4300" s="61">
        <v>13.3557706299</v>
      </c>
      <c r="K4300" s="61">
        <v>4.6708521016080002</v>
      </c>
    </row>
    <row r="4301" spans="7:11">
      <c r="G4301" s="61">
        <v>16.064252780450001</v>
      </c>
      <c r="H4301" s="61">
        <v>1.9870111405169999</v>
      </c>
      <c r="J4301" s="61">
        <v>13.355846596159999</v>
      </c>
      <c r="K4301" s="61">
        <v>4.6618995027630001</v>
      </c>
    </row>
    <row r="4302" spans="7:11">
      <c r="G4302" s="61">
        <v>16.065017596170001</v>
      </c>
      <c r="H4302" s="61">
        <v>1.9820171012659999</v>
      </c>
      <c r="J4302" s="61">
        <v>13.35631193159</v>
      </c>
      <c r="K4302" s="61">
        <v>4.6750502133929999</v>
      </c>
    </row>
    <row r="4303" spans="7:11">
      <c r="G4303" s="61">
        <v>16.0655581623</v>
      </c>
      <c r="H4303" s="61">
        <v>1.97838239101</v>
      </c>
      <c r="J4303" s="61">
        <v>13.356824979060001</v>
      </c>
      <c r="K4303" s="61">
        <v>4.6791223804850004</v>
      </c>
    </row>
    <row r="4304" spans="7:11">
      <c r="G4304" s="61">
        <v>16.066088874009999</v>
      </c>
      <c r="H4304" s="61">
        <v>1.9747431877899999</v>
      </c>
      <c r="J4304" s="61">
        <v>13.35748928179</v>
      </c>
      <c r="K4304" s="61">
        <v>4.6829330136929999</v>
      </c>
    </row>
    <row r="4305" spans="7:11">
      <c r="G4305" s="61">
        <v>16.066660353610001</v>
      </c>
      <c r="H4305" s="61">
        <v>1.970271541304</v>
      </c>
      <c r="J4305" s="61">
        <v>13.35838844433</v>
      </c>
      <c r="K4305" s="61">
        <v>4.6881127040930002</v>
      </c>
    </row>
    <row r="4306" spans="7:11">
      <c r="G4306" s="61">
        <v>16.066937210300001</v>
      </c>
      <c r="H4306" s="61">
        <v>1.967585257493</v>
      </c>
      <c r="J4306" s="61">
        <v>13.35935304465</v>
      </c>
      <c r="K4306" s="61">
        <v>4.6979641483209997</v>
      </c>
    </row>
    <row r="4307" spans="7:11">
      <c r="G4307" s="61">
        <v>16.06712071842</v>
      </c>
      <c r="H4307" s="61">
        <v>1.9640696527679999</v>
      </c>
      <c r="J4307" s="61">
        <v>13.35953467106</v>
      </c>
      <c r="K4307" s="61">
        <v>4.7038715296870004</v>
      </c>
    </row>
    <row r="4308" spans="7:11">
      <c r="G4308" s="61">
        <v>16.067222655870001</v>
      </c>
      <c r="H4308" s="61">
        <v>1.962371316666</v>
      </c>
      <c r="J4308" s="61">
        <v>13.35989942949</v>
      </c>
      <c r="K4308" s="61">
        <v>4.7077368280999998</v>
      </c>
    </row>
    <row r="4309" spans="7:11">
      <c r="G4309" s="61">
        <v>16.06727197371</v>
      </c>
      <c r="H4309" s="61">
        <v>1.96019744553</v>
      </c>
      <c r="J4309" s="61">
        <v>13.36078782591</v>
      </c>
      <c r="K4309" s="61">
        <v>4.7138469907299996</v>
      </c>
    </row>
    <row r="4310" spans="7:11">
      <c r="G4310" s="61">
        <v>16.073442954219999</v>
      </c>
      <c r="H4310" s="61">
        <v>1.8692553004429999</v>
      </c>
      <c r="J4310" s="61">
        <v>13.36142842338</v>
      </c>
      <c r="K4310" s="61">
        <v>4.7189641184409998</v>
      </c>
    </row>
    <row r="4311" spans="7:11">
      <c r="G4311" s="61">
        <v>16.074419180140001</v>
      </c>
      <c r="H4311" s="61">
        <v>1.858443340003</v>
      </c>
      <c r="J4311" s="61">
        <v>13.361849638280001</v>
      </c>
      <c r="K4311" s="61">
        <v>4.7228992513949999</v>
      </c>
    </row>
    <row r="4312" spans="7:11">
      <c r="G4312" s="61">
        <v>16.074819031019999</v>
      </c>
      <c r="H4312" s="61">
        <v>1.8514063507180001</v>
      </c>
      <c r="J4312" s="61">
        <v>13.362214128890001</v>
      </c>
      <c r="K4312" s="61">
        <v>4.7295427000560002</v>
      </c>
    </row>
    <row r="4313" spans="7:11">
      <c r="G4313" s="61">
        <v>16.075136761420001</v>
      </c>
      <c r="H4313" s="61">
        <v>1.8450017611509999</v>
      </c>
      <c r="J4313" s="61">
        <v>13.362351562160001</v>
      </c>
      <c r="K4313" s="61">
        <v>4.7354438516680002</v>
      </c>
    </row>
    <row r="4314" spans="7:11">
      <c r="G4314" s="61">
        <v>16.07526601344</v>
      </c>
      <c r="H4314" s="61">
        <v>1.8411051204169999</v>
      </c>
      <c r="J4314" s="61">
        <v>13.36258375882</v>
      </c>
      <c r="K4314" s="61">
        <v>4.7389516787110004</v>
      </c>
    </row>
    <row r="4315" spans="7:11">
      <c r="G4315" s="61">
        <v>16.075517280410001</v>
      </c>
      <c r="H4315" s="61">
        <v>1.8346445815529999</v>
      </c>
      <c r="J4315" s="61">
        <v>13.363673675479999</v>
      </c>
      <c r="K4315" s="61">
        <v>4.7458253602570002</v>
      </c>
    </row>
    <row r="4316" spans="7:11">
      <c r="G4316" s="61">
        <v>16.076033715369999</v>
      </c>
      <c r="H4316" s="61">
        <v>1.827726310096</v>
      </c>
      <c r="J4316" s="61">
        <v>13.36419717629</v>
      </c>
      <c r="K4316" s="61">
        <v>4.749201306592</v>
      </c>
    </row>
    <row r="4317" spans="7:11">
      <c r="G4317" s="61">
        <v>16.07695291728</v>
      </c>
      <c r="H4317" s="61">
        <v>1.819640242897</v>
      </c>
      <c r="J4317" s="61">
        <v>13.365041777069999</v>
      </c>
      <c r="K4317" s="61">
        <v>4.7544452344880002</v>
      </c>
    </row>
    <row r="4318" spans="7:11">
      <c r="G4318" s="61">
        <v>16.077544871880001</v>
      </c>
      <c r="H4318" s="61">
        <v>1.8147550851500001</v>
      </c>
      <c r="J4318" s="61">
        <v>13.366286227370001</v>
      </c>
      <c r="K4318" s="61">
        <v>4.763526225613</v>
      </c>
    </row>
    <row r="4319" spans="7:11">
      <c r="G4319" s="61">
        <v>16.078108268809999</v>
      </c>
      <c r="H4319" s="61">
        <v>1.810129702914</v>
      </c>
      <c r="J4319" s="61">
        <v>13.366690813550001</v>
      </c>
      <c r="K4319" s="61">
        <v>4.7671162033809997</v>
      </c>
    </row>
    <row r="4320" spans="7:11">
      <c r="G4320" s="61">
        <v>16.07909142954</v>
      </c>
      <c r="H4320" s="61">
        <v>1.800025243274</v>
      </c>
      <c r="J4320" s="61">
        <v>13.4016723471</v>
      </c>
      <c r="K4320" s="61">
        <v>4.7597643094029998</v>
      </c>
    </row>
    <row r="4321" spans="7:11">
      <c r="G4321" s="61">
        <v>16.079414373159999</v>
      </c>
      <c r="H4321" s="61">
        <v>1.7931928366100001</v>
      </c>
      <c r="J4321" s="61">
        <v>13.40205339279</v>
      </c>
      <c r="K4321" s="61">
        <v>4.7562504767520002</v>
      </c>
    </row>
    <row r="4322" spans="7:11">
      <c r="G4322" s="61">
        <v>16.079495584490001</v>
      </c>
      <c r="H4322" s="61">
        <v>1.7896025438809999</v>
      </c>
      <c r="J4322" s="61">
        <v>13.40264544933</v>
      </c>
      <c r="K4322" s="61">
        <v>4.7512586804500003</v>
      </c>
    </row>
    <row r="4323" spans="7:11">
      <c r="G4323" s="61">
        <v>16.087868064959999</v>
      </c>
      <c r="H4323" s="61">
        <v>1.6710526606189999</v>
      </c>
      <c r="J4323" s="61">
        <v>13.403308920400001</v>
      </c>
      <c r="K4323" s="61">
        <v>4.7467112347059999</v>
      </c>
    </row>
    <row r="4324" spans="7:11">
      <c r="G4324" s="61">
        <v>16.088014799629999</v>
      </c>
      <c r="H4324" s="61">
        <v>1.6877531272890001</v>
      </c>
      <c r="J4324" s="61">
        <v>13.40398082109</v>
      </c>
      <c r="K4324" s="61">
        <v>4.7425382589789997</v>
      </c>
    </row>
    <row r="4325" spans="7:11">
      <c r="G4325" s="61">
        <v>16.088016534659999</v>
      </c>
      <c r="H4325" s="61">
        <v>1.674490154973</v>
      </c>
      <c r="J4325" s="61">
        <v>13.40504893894</v>
      </c>
      <c r="K4325" s="61">
        <v>4.7367070578390003</v>
      </c>
    </row>
    <row r="4326" spans="7:11">
      <c r="G4326" s="61">
        <v>16.088063913380001</v>
      </c>
      <c r="H4326" s="61">
        <v>1.6798458627220001</v>
      </c>
      <c r="J4326" s="61">
        <v>13.40622132308</v>
      </c>
      <c r="K4326" s="61">
        <v>4.6674722805200002</v>
      </c>
    </row>
    <row r="4327" spans="7:11">
      <c r="G4327" s="61">
        <v>16.088078898949998</v>
      </c>
      <c r="H4327" s="61">
        <v>1.6841581409219999</v>
      </c>
      <c r="J4327" s="61">
        <v>13.406273787630001</v>
      </c>
      <c r="K4327" s="61">
        <v>4.6618089679440002</v>
      </c>
    </row>
    <row r="4328" spans="7:11">
      <c r="G4328" s="61">
        <v>16.088204700959999</v>
      </c>
      <c r="H4328" s="61">
        <v>1.659223685136</v>
      </c>
      <c r="J4328" s="61">
        <v>13.406407357419999</v>
      </c>
      <c r="K4328" s="61">
        <v>4.7295631092440003</v>
      </c>
    </row>
    <row r="4329" spans="7:11">
      <c r="G4329" s="61">
        <v>16.08889184609</v>
      </c>
      <c r="H4329" s="61">
        <v>1.6529671472209999</v>
      </c>
      <c r="J4329" s="61">
        <v>13.406441564670001</v>
      </c>
      <c r="K4329" s="61">
        <v>4.6733945366069998</v>
      </c>
    </row>
    <row r="4330" spans="7:11">
      <c r="G4330" s="61">
        <v>16.089795197659999</v>
      </c>
      <c r="H4330" s="61">
        <v>1.6478152296270001</v>
      </c>
      <c r="J4330" s="61">
        <v>13.406769511249999</v>
      </c>
      <c r="K4330" s="61">
        <v>4.6575721328649999</v>
      </c>
    </row>
    <row r="4331" spans="7:11">
      <c r="G4331" s="61">
        <v>16.090442286350001</v>
      </c>
      <c r="H4331" s="61">
        <v>1.644250970578</v>
      </c>
      <c r="J4331" s="61">
        <v>13.40699822823</v>
      </c>
      <c r="K4331" s="61">
        <v>4.6792172266629999</v>
      </c>
    </row>
    <row r="4332" spans="7:11">
      <c r="G4332" s="61">
        <v>16.0910817838</v>
      </c>
      <c r="H4332" s="61">
        <v>1.6045948270570001</v>
      </c>
      <c r="J4332" s="61">
        <v>13.40709520137</v>
      </c>
      <c r="K4332" s="61">
        <v>4.7255113453600002</v>
      </c>
    </row>
    <row r="4333" spans="7:11">
      <c r="G4333" s="61">
        <v>16.091097657910002</v>
      </c>
      <c r="H4333" s="61">
        <v>1.6397737968720001</v>
      </c>
      <c r="J4333" s="61">
        <v>13.407642887190001</v>
      </c>
      <c r="K4333" s="61">
        <v>4.7212210636340002</v>
      </c>
    </row>
    <row r="4334" spans="7:11">
      <c r="G4334" s="61">
        <v>16.09186587804</v>
      </c>
      <c r="H4334" s="61">
        <v>1.612078752295</v>
      </c>
      <c r="J4334" s="61">
        <v>13.40781520783</v>
      </c>
      <c r="K4334" s="61">
        <v>4.6511527986669998</v>
      </c>
    </row>
    <row r="4335" spans="7:11">
      <c r="G4335" s="61">
        <v>16.091933336850001</v>
      </c>
      <c r="H4335" s="61">
        <v>1.6339196324630001</v>
      </c>
      <c r="J4335" s="61">
        <v>13.407853959660001</v>
      </c>
      <c r="K4335" s="61">
        <v>4.6886322966389997</v>
      </c>
    </row>
    <row r="4336" spans="7:11">
      <c r="G4336" s="61">
        <v>16.092343830000001</v>
      </c>
      <c r="H4336" s="61">
        <v>1.6165734940950001</v>
      </c>
      <c r="J4336" s="61">
        <v>13.407979642400001</v>
      </c>
      <c r="K4336" s="61">
        <v>4.7154470390289998</v>
      </c>
    </row>
    <row r="4337" spans="7:11">
      <c r="G4337" s="61">
        <v>16.092516077150002</v>
      </c>
      <c r="H4337" s="61">
        <v>1.6286908702809999</v>
      </c>
      <c r="J4337" s="61">
        <v>13.408103870730001</v>
      </c>
      <c r="K4337" s="61">
        <v>4.7104878098289999</v>
      </c>
    </row>
    <row r="4338" spans="7:11">
      <c r="G4338" s="61">
        <v>16.09276514107</v>
      </c>
      <c r="H4338" s="61">
        <v>1.6206645360109999</v>
      </c>
      <c r="J4338" s="61">
        <v>13.40812925588</v>
      </c>
      <c r="K4338" s="61">
        <v>4.6938091052619999</v>
      </c>
    </row>
    <row r="4339" spans="7:11">
      <c r="G4339" s="61">
        <v>16.092771163870001</v>
      </c>
      <c r="H4339" s="61">
        <v>1.6249821541680001</v>
      </c>
      <c r="J4339" s="61">
        <v>13.40817562126</v>
      </c>
      <c r="K4339" s="61">
        <v>4.7061249491429997</v>
      </c>
    </row>
    <row r="4340" spans="7:11">
      <c r="G4340" s="61">
        <v>16.09278554103</v>
      </c>
      <c r="H4340" s="61">
        <v>1.6214843548360001</v>
      </c>
      <c r="J4340" s="61">
        <v>13.408241014150001</v>
      </c>
      <c r="K4340" s="61">
        <v>4.7021486710489997</v>
      </c>
    </row>
    <row r="4341" spans="7:11">
      <c r="G4341" s="61">
        <v>16.101062049700001</v>
      </c>
      <c r="H4341" s="61">
        <v>1.487410697729</v>
      </c>
      <c r="J4341" s="61">
        <v>13.408253070960001</v>
      </c>
      <c r="K4341" s="61">
        <v>4.6981723014529999</v>
      </c>
    </row>
    <row r="4342" spans="7:11">
      <c r="G4342" s="61">
        <v>16.101197699229999</v>
      </c>
      <c r="H4342" s="61">
        <v>1.4833777026470001</v>
      </c>
      <c r="J4342" s="61">
        <v>13.40880928726</v>
      </c>
      <c r="K4342" s="61">
        <v>4.6471470753349999</v>
      </c>
    </row>
    <row r="4343" spans="7:11">
      <c r="G4343" s="61">
        <v>16.101284148849999</v>
      </c>
      <c r="H4343" s="61">
        <v>1.5094133599090001</v>
      </c>
      <c r="J4343" s="61">
        <v>13.41016956809</v>
      </c>
      <c r="K4343" s="61">
        <v>4.6418554557730003</v>
      </c>
    </row>
    <row r="4344" spans="7:11">
      <c r="G4344" s="61">
        <v>16.10164264142</v>
      </c>
      <c r="H4344" s="61">
        <v>1.478560054488</v>
      </c>
      <c r="J4344" s="61">
        <v>13.41018481779</v>
      </c>
      <c r="K4344" s="61">
        <v>4.5868366876530002</v>
      </c>
    </row>
    <row r="4345" spans="7:11">
      <c r="G4345" s="61">
        <v>16.101736022840001</v>
      </c>
      <c r="H4345" s="61">
        <v>1.4953515255509999</v>
      </c>
      <c r="J4345" s="61">
        <v>13.410225325060001</v>
      </c>
      <c r="K4345" s="61">
        <v>4.5814907213250002</v>
      </c>
    </row>
    <row r="4346" spans="7:11">
      <c r="G4346" s="61">
        <v>16.102021255690001</v>
      </c>
      <c r="H4346" s="61">
        <v>1.5048994048940001</v>
      </c>
      <c r="J4346" s="61">
        <v>13.410257113269999</v>
      </c>
      <c r="K4346" s="61">
        <v>4.5923997415160001</v>
      </c>
    </row>
    <row r="4347" spans="7:11">
      <c r="G4347" s="61">
        <v>16.10222964902</v>
      </c>
      <c r="H4347" s="61">
        <v>1.4893533152180001</v>
      </c>
      <c r="J4347" s="61">
        <v>13.4104553812</v>
      </c>
      <c r="K4347" s="61">
        <v>4.5752385435280001</v>
      </c>
    </row>
    <row r="4348" spans="7:11">
      <c r="G4348" s="61">
        <v>16.102282187659998</v>
      </c>
      <c r="H4348" s="61">
        <v>1.4849371008359999</v>
      </c>
      <c r="J4348" s="61">
        <v>13.410534369760001</v>
      </c>
      <c r="K4348" s="61">
        <v>4.5997396361770004</v>
      </c>
    </row>
    <row r="4349" spans="7:11">
      <c r="G4349" s="61">
        <v>16.102338017849998</v>
      </c>
      <c r="H4349" s="61">
        <v>1.500743990038</v>
      </c>
      <c r="J4349" s="61">
        <v>13.41072131526</v>
      </c>
      <c r="K4349" s="61">
        <v>4.5710399918669999</v>
      </c>
    </row>
    <row r="4350" spans="7:11">
      <c r="G4350" s="61">
        <v>16.10247159299</v>
      </c>
      <c r="H4350" s="61">
        <v>1.4781266272460001</v>
      </c>
      <c r="J4350" s="61">
        <v>13.41077235433</v>
      </c>
      <c r="K4350" s="61">
        <v>4.6038153005820002</v>
      </c>
    </row>
    <row r="4351" spans="7:11">
      <c r="G4351" s="61">
        <v>16.102844787599999</v>
      </c>
      <c r="H4351" s="61">
        <v>1.4738596041800001</v>
      </c>
      <c r="J4351" s="61">
        <v>13.411094065049999</v>
      </c>
      <c r="K4351" s="61">
        <v>4.6076047198249999</v>
      </c>
    </row>
    <row r="4352" spans="7:11">
      <c r="G4352" s="61">
        <v>16.103490790199999</v>
      </c>
      <c r="H4352" s="61">
        <v>1.468338681434</v>
      </c>
      <c r="J4352" s="61">
        <v>13.411111972580001</v>
      </c>
      <c r="K4352" s="61">
        <v>4.6380466837950003</v>
      </c>
    </row>
    <row r="4353" spans="7:11">
      <c r="G4353" s="61">
        <v>16.10431765721</v>
      </c>
      <c r="H4353" s="61">
        <v>1.4628733136309999</v>
      </c>
      <c r="J4353" s="61">
        <v>13.411222114739999</v>
      </c>
      <c r="K4353" s="61">
        <v>4.5669882289360002</v>
      </c>
    </row>
    <row r="4354" spans="7:11">
      <c r="G4354" s="61">
        <v>16.104760493370001</v>
      </c>
      <c r="H4354" s="61">
        <v>1.4598354336520001</v>
      </c>
      <c r="J4354" s="61">
        <v>13.411747559229999</v>
      </c>
      <c r="K4354" s="61">
        <v>4.613942083285</v>
      </c>
    </row>
    <row r="4355" spans="7:11">
      <c r="G4355" s="61">
        <v>16.105637789140001</v>
      </c>
      <c r="H4355" s="61">
        <v>1.4537810630100001</v>
      </c>
      <c r="J4355" s="61">
        <v>13.411822782270001</v>
      </c>
      <c r="K4355" s="61">
        <v>4.6344814113029997</v>
      </c>
    </row>
    <row r="4356" spans="7:11">
      <c r="G4356" s="61">
        <v>16.105651123160001</v>
      </c>
      <c r="H4356" s="61">
        <v>1.4537810858860001</v>
      </c>
      <c r="J4356" s="61">
        <v>13.41201006915</v>
      </c>
      <c r="K4356" s="61">
        <v>4.5628630771829997</v>
      </c>
    </row>
    <row r="4357" spans="7:11">
      <c r="G4357" s="61">
        <v>16.105729950899999</v>
      </c>
      <c r="H4357" s="61">
        <v>1.4330065121340001</v>
      </c>
      <c r="J4357" s="61">
        <v>13.41228789474</v>
      </c>
      <c r="K4357" s="61">
        <v>4.6298648384329999</v>
      </c>
    </row>
    <row r="4358" spans="7:11">
      <c r="G4358" s="61">
        <v>16.105919859770001</v>
      </c>
      <c r="H4358" s="61">
        <v>1.4334134590400001</v>
      </c>
      <c r="J4358" s="61">
        <v>13.412353067670001</v>
      </c>
      <c r="K4358" s="61">
        <v>4.6224110259169997</v>
      </c>
    </row>
    <row r="4359" spans="7:11">
      <c r="G4359" s="61">
        <v>16.106053307730001</v>
      </c>
      <c r="H4359" s="61">
        <v>1.449631745692</v>
      </c>
      <c r="J4359" s="61">
        <v>13.41272709413</v>
      </c>
      <c r="K4359" s="61">
        <v>4.5594939590030004</v>
      </c>
    </row>
    <row r="4360" spans="7:11">
      <c r="G4360" s="61">
        <v>16.10616911432</v>
      </c>
      <c r="H4360" s="61">
        <v>1.439895626807</v>
      </c>
      <c r="J4360" s="61">
        <v>13.41372683256</v>
      </c>
      <c r="K4360" s="61">
        <v>4.5556985352500003</v>
      </c>
    </row>
    <row r="4361" spans="7:11">
      <c r="G4361" s="61">
        <v>16.10625852718</v>
      </c>
      <c r="H4361" s="61">
        <v>1.44337355259</v>
      </c>
      <c r="J4361" s="61">
        <v>13.415087113389999</v>
      </c>
      <c r="K4361" s="61">
        <v>4.5504069156879998</v>
      </c>
    </row>
    <row r="4362" spans="7:11">
      <c r="G4362" s="61">
        <v>16.106372214029999</v>
      </c>
      <c r="H4362" s="61">
        <v>1.4453887797589999</v>
      </c>
      <c r="J4362" s="61">
        <v>13.415136040429999</v>
      </c>
      <c r="K4362" s="61">
        <v>4.493052076054</v>
      </c>
    </row>
    <row r="4363" spans="7:11">
      <c r="G4363" s="61">
        <v>16.1141022732</v>
      </c>
      <c r="H4363" s="61">
        <v>1.3140915576550001</v>
      </c>
      <c r="J4363" s="61">
        <v>13.41522840789</v>
      </c>
      <c r="K4363" s="61">
        <v>4.4874355832459996</v>
      </c>
    </row>
    <row r="4364" spans="7:11">
      <c r="G4364" s="61">
        <v>16.11417313886</v>
      </c>
      <c r="H4364" s="61">
        <v>1.3177654491840001</v>
      </c>
      <c r="J4364" s="61">
        <v>13.41536429136</v>
      </c>
      <c r="K4364" s="61">
        <v>4.4998696222000003</v>
      </c>
    </row>
    <row r="4365" spans="7:11">
      <c r="G4365" s="61">
        <v>16.114277850490001</v>
      </c>
      <c r="H4365" s="61">
        <v>1.309542246693</v>
      </c>
      <c r="J4365" s="61">
        <v>13.41558384793</v>
      </c>
      <c r="K4365" s="61">
        <v>4.5037586404810002</v>
      </c>
    </row>
    <row r="4366" spans="7:11">
      <c r="G4366" s="61">
        <v>16.114316216430002</v>
      </c>
      <c r="H4366" s="61">
        <v>1.3251117341009999</v>
      </c>
      <c r="J4366" s="61">
        <v>13.41574790386</v>
      </c>
      <c r="K4366" s="61">
        <v>4.4800476183529998</v>
      </c>
    </row>
    <row r="4367" spans="7:11">
      <c r="G4367" s="61">
        <v>16.114368057210001</v>
      </c>
      <c r="H4367" s="61">
        <v>1.336585044967</v>
      </c>
      <c r="J4367" s="61">
        <v>13.415895301580001</v>
      </c>
      <c r="K4367" s="61">
        <v>4.5080989278150003</v>
      </c>
    </row>
    <row r="4368" spans="7:11">
      <c r="G4368" s="61">
        <v>16.11439281562</v>
      </c>
      <c r="H4368" s="61">
        <v>1.3327238779399999</v>
      </c>
      <c r="J4368" s="61">
        <v>13.41602951788</v>
      </c>
      <c r="K4368" s="61">
        <v>4.5465981437089997</v>
      </c>
    </row>
    <row r="4369" spans="7:11">
      <c r="G4369" s="61">
        <v>16.11440875233</v>
      </c>
      <c r="H4369" s="61">
        <v>1.3272140835749999</v>
      </c>
      <c r="J4369" s="61">
        <v>13.416424771759999</v>
      </c>
      <c r="K4369" s="61">
        <v>4.5137150350070003</v>
      </c>
    </row>
    <row r="4370" spans="7:11">
      <c r="G4370" s="61">
        <v>16.114510335639999</v>
      </c>
      <c r="H4370" s="61">
        <v>1.3222727329170001</v>
      </c>
      <c r="J4370" s="61">
        <v>13.41653828338</v>
      </c>
      <c r="K4370" s="61">
        <v>4.4742920735040004</v>
      </c>
    </row>
    <row r="4371" spans="7:11">
      <c r="G4371" s="61">
        <v>16.11466217273</v>
      </c>
      <c r="H4371" s="61">
        <v>1.3172377357</v>
      </c>
      <c r="J4371" s="61">
        <v>13.416768773479999</v>
      </c>
      <c r="K4371" s="61">
        <v>4.5430329200179997</v>
      </c>
    </row>
    <row r="4372" spans="7:11">
      <c r="G4372" s="61">
        <v>16.114833432240001</v>
      </c>
      <c r="H4372" s="61">
        <v>1.3024003448029999</v>
      </c>
      <c r="J4372" s="61">
        <v>13.41698385326</v>
      </c>
      <c r="K4372" s="61">
        <v>4.5194340769670003</v>
      </c>
    </row>
    <row r="4373" spans="7:11">
      <c r="G4373" s="61">
        <v>16.11483979314</v>
      </c>
      <c r="H4373" s="61">
        <v>1.313644561796</v>
      </c>
      <c r="J4373" s="61">
        <v>13.417228851320001</v>
      </c>
      <c r="K4373" s="61">
        <v>4.4709689154990002</v>
      </c>
    </row>
    <row r="4374" spans="7:11">
      <c r="G4374" s="61">
        <v>16.115390704349998</v>
      </c>
      <c r="H4374" s="61">
        <v>1.3060303210240001</v>
      </c>
      <c r="J4374" s="61">
        <v>13.41733310149</v>
      </c>
      <c r="K4374" s="61">
        <v>4.538725792158</v>
      </c>
    </row>
    <row r="4375" spans="7:11">
      <c r="G4375" s="61">
        <v>16.11598332925</v>
      </c>
      <c r="H4375" s="61">
        <v>1.2987833315149999</v>
      </c>
      <c r="J4375" s="61">
        <v>13.417644778090001</v>
      </c>
      <c r="K4375" s="61">
        <v>4.5343316792300001</v>
      </c>
    </row>
    <row r="4376" spans="7:11">
      <c r="G4376" s="61">
        <v>16.11619160974</v>
      </c>
      <c r="H4376" s="61">
        <v>1.2894014933269999</v>
      </c>
      <c r="J4376" s="61">
        <v>13.418228548929999</v>
      </c>
      <c r="K4376" s="61">
        <v>4.466593300195</v>
      </c>
    </row>
    <row r="4377" spans="7:11">
      <c r="G4377" s="61">
        <v>16.11644401725</v>
      </c>
      <c r="H4377" s="61">
        <v>1.293335940925</v>
      </c>
      <c r="J4377" s="61">
        <v>13.419076122690001</v>
      </c>
      <c r="K4377" s="61">
        <v>4.4629813367160001</v>
      </c>
    </row>
    <row r="4378" spans="7:11">
      <c r="G4378" s="61">
        <v>16.116897182710002</v>
      </c>
      <c r="H4378" s="61">
        <v>1.2852192705300001</v>
      </c>
      <c r="J4378" s="61">
        <v>13.420114759620001</v>
      </c>
      <c r="K4378" s="61">
        <v>4.4585848523799996</v>
      </c>
    </row>
    <row r="4379" spans="7:11">
      <c r="G4379" s="61">
        <v>16.118708311279999</v>
      </c>
      <c r="H4379" s="61">
        <v>1.2807015629189999</v>
      </c>
      <c r="J4379" s="61">
        <v>13.42040338777</v>
      </c>
      <c r="K4379" s="61">
        <v>4.4000640958770001</v>
      </c>
    </row>
    <row r="4380" spans="7:11">
      <c r="G4380" s="61">
        <v>16.11937367346</v>
      </c>
      <c r="H4380" s="61">
        <v>1.2815768820040001</v>
      </c>
      <c r="J4380" s="61">
        <v>13.420445847950001</v>
      </c>
      <c r="K4380" s="61">
        <v>4.3953477203029996</v>
      </c>
    </row>
    <row r="4381" spans="7:11">
      <c r="G4381" s="61">
        <v>16.121862102609999</v>
      </c>
      <c r="H4381" s="61">
        <v>1.2758659662439999</v>
      </c>
      <c r="J4381" s="61">
        <v>13.42061148711</v>
      </c>
      <c r="K4381" s="61">
        <v>4.4047873432379996</v>
      </c>
    </row>
    <row r="4382" spans="7:11">
      <c r="G4382" s="61">
        <v>16.122978006450001</v>
      </c>
      <c r="H4382" s="61">
        <v>1.2751574016959999</v>
      </c>
      <c r="J4382" s="61">
        <v>13.42081532017</v>
      </c>
      <c r="K4382" s="61">
        <v>4.408161908796</v>
      </c>
    </row>
    <row r="4383" spans="7:11">
      <c r="G4383" s="61">
        <v>16.12494715958</v>
      </c>
      <c r="H4383" s="61">
        <v>1.273085372952</v>
      </c>
      <c r="J4383" s="61">
        <v>13.420970765590001</v>
      </c>
      <c r="K4383" s="61">
        <v>4.3878187836010003</v>
      </c>
    </row>
    <row r="4384" spans="7:11">
      <c r="G4384" s="61">
        <v>16.12777532558</v>
      </c>
      <c r="H4384" s="61">
        <v>1.271275505802</v>
      </c>
      <c r="J4384" s="61">
        <v>13.421219790849999</v>
      </c>
      <c r="K4384" s="61">
        <v>4.4135785549030002</v>
      </c>
    </row>
    <row r="4385" spans="7:11">
      <c r="G4385" s="61">
        <v>16.130616796150001</v>
      </c>
      <c r="H4385" s="61">
        <v>1.2701254400769999</v>
      </c>
      <c r="J4385" s="61">
        <v>13.42140885852</v>
      </c>
      <c r="K4385" s="61">
        <v>4.4526215077540003</v>
      </c>
    </row>
    <row r="4386" spans="7:11">
      <c r="G4386" s="61">
        <v>16.134584770610001</v>
      </c>
      <c r="H4386" s="61">
        <v>1.2690786855139999</v>
      </c>
      <c r="J4386" s="61">
        <v>13.42182741872</v>
      </c>
      <c r="K4386" s="61">
        <v>4.4205330922629997</v>
      </c>
    </row>
    <row r="4387" spans="7:11">
      <c r="G4387" s="61">
        <v>16.135840799</v>
      </c>
      <c r="H4387" s="61">
        <v>1.1445038173290001</v>
      </c>
      <c r="J4387" s="61">
        <v>13.42200831593</v>
      </c>
      <c r="K4387" s="61">
        <v>4.3804874802080001</v>
      </c>
    </row>
    <row r="4388" spans="7:11">
      <c r="G4388" s="61">
        <v>16.136048390749998</v>
      </c>
      <c r="H4388" s="61">
        <v>1.139060359698</v>
      </c>
      <c r="J4388" s="61">
        <v>13.422072807199999</v>
      </c>
      <c r="K4388" s="61">
        <v>4.4482619057799999</v>
      </c>
    </row>
    <row r="4389" spans="7:11">
      <c r="G4389" s="61">
        <v>16.136092343329999</v>
      </c>
      <c r="H4389" s="61">
        <v>1.088423282146</v>
      </c>
      <c r="J4389" s="61">
        <v>13.422153242429999</v>
      </c>
      <c r="K4389" s="61">
        <v>4.4252832285119998</v>
      </c>
    </row>
    <row r="4390" spans="7:11">
      <c r="G4390" s="61">
        <v>16.136246127869999</v>
      </c>
      <c r="H4390" s="61">
        <v>1.1352414872929999</v>
      </c>
      <c r="J4390" s="61">
        <v>13.42238492371</v>
      </c>
      <c r="K4390" s="61">
        <v>4.4446807456119997</v>
      </c>
    </row>
    <row r="4391" spans="7:11">
      <c r="G4391" s="61">
        <v>16.136362334369998</v>
      </c>
      <c r="H4391" s="61">
        <v>1.0924457422210001</v>
      </c>
      <c r="J4391" s="61">
        <v>13.42247786363</v>
      </c>
      <c r="K4391" s="61">
        <v>4.4317785562090002</v>
      </c>
    </row>
    <row r="4392" spans="7:11">
      <c r="G4392" s="61">
        <v>16.136520630620002</v>
      </c>
      <c r="H4392" s="61">
        <v>1.127462209158</v>
      </c>
      <c r="J4392" s="61">
        <v>13.422596491449999</v>
      </c>
      <c r="K4392" s="61">
        <v>4.437341689558</v>
      </c>
    </row>
    <row r="4393" spans="7:11">
      <c r="G4393" s="61">
        <v>16.136632876549999</v>
      </c>
      <c r="H4393" s="61">
        <v>1.097107328104</v>
      </c>
      <c r="J4393" s="61">
        <v>13.42273060078</v>
      </c>
      <c r="K4393" s="61">
        <v>4.3767653720700004</v>
      </c>
    </row>
    <row r="4394" spans="7:11">
      <c r="G4394" s="61">
        <v>16.136735474209999</v>
      </c>
      <c r="H4394" s="61">
        <v>1.123160304197</v>
      </c>
      <c r="J4394" s="61">
        <v>13.423488822119999</v>
      </c>
      <c r="K4394" s="61">
        <v>4.3733402555419998</v>
      </c>
    </row>
    <row r="4395" spans="7:11">
      <c r="G4395" s="61">
        <v>16.136874982910001</v>
      </c>
      <c r="H4395" s="61">
        <v>1.101845809481</v>
      </c>
      <c r="J4395" s="61">
        <v>13.42464610947</v>
      </c>
      <c r="K4395" s="61">
        <v>4.3681190861630004</v>
      </c>
    </row>
    <row r="4396" spans="7:11">
      <c r="G4396" s="61">
        <v>16.136911189479999</v>
      </c>
      <c r="H4396" s="61">
        <v>1.1193776540010001</v>
      </c>
      <c r="J4396" s="61">
        <v>13.42535649</v>
      </c>
      <c r="K4396" s="61">
        <v>4.3648061641230003</v>
      </c>
    </row>
    <row r="4397" spans="7:11">
      <c r="G4397" s="61">
        <v>16.137149973389999</v>
      </c>
      <c r="H4397" s="61">
        <v>1.107615451804</v>
      </c>
      <c r="J4397" s="61">
        <v>13.425439061740001</v>
      </c>
      <c r="K4397" s="61">
        <v>4.3017511555550003</v>
      </c>
    </row>
    <row r="4398" spans="7:11">
      <c r="G4398" s="61">
        <v>16.137510611340002</v>
      </c>
      <c r="H4398" s="61">
        <v>1.2694153754919999</v>
      </c>
      <c r="J4398" s="61">
        <v>13.4255461646</v>
      </c>
      <c r="K4398" s="61">
        <v>4.3071471862020001</v>
      </c>
    </row>
    <row r="4399" spans="7:11">
      <c r="G4399" s="61">
        <v>16.140705903930002</v>
      </c>
      <c r="H4399" s="61">
        <v>1.270540100554</v>
      </c>
      <c r="J4399" s="61">
        <v>13.42570465319</v>
      </c>
      <c r="K4399" s="61">
        <v>4.3115248763759997</v>
      </c>
    </row>
    <row r="4400" spans="7:11">
      <c r="G4400" s="61">
        <v>16.14381308139</v>
      </c>
      <c r="H4400" s="61">
        <v>1.2713960780539999</v>
      </c>
      <c r="J4400" s="61">
        <v>13.42595989134</v>
      </c>
      <c r="K4400" s="61">
        <v>4.3155263252460001</v>
      </c>
    </row>
    <row r="4401" spans="7:11">
      <c r="G4401" s="61">
        <v>16.14791846184</v>
      </c>
      <c r="H4401" s="61">
        <v>1.274859398192</v>
      </c>
      <c r="J4401" s="61">
        <v>13.42604777186</v>
      </c>
      <c r="K4401" s="61">
        <v>4.3614219492239998</v>
      </c>
    </row>
    <row r="4402" spans="7:11">
      <c r="G4402" s="61">
        <v>16.148943482149999</v>
      </c>
      <c r="H4402" s="61">
        <v>1.2773109516529999</v>
      </c>
      <c r="J4402" s="61">
        <v>13.426763435970001</v>
      </c>
      <c r="K4402" s="61">
        <v>4.3572747747109997</v>
      </c>
    </row>
    <row r="4403" spans="7:11">
      <c r="G4403" s="61">
        <v>16.150425582250001</v>
      </c>
      <c r="H4403" s="61">
        <v>1.277944761858</v>
      </c>
      <c r="J4403" s="61">
        <v>13.42681035691</v>
      </c>
      <c r="K4403" s="61">
        <v>4.3251082740840001</v>
      </c>
    </row>
    <row r="4404" spans="7:11">
      <c r="G4404" s="61">
        <v>16.15165549788</v>
      </c>
      <c r="H4404" s="61">
        <v>1.281216919607</v>
      </c>
      <c r="J4404" s="61">
        <v>13.426963239479999</v>
      </c>
      <c r="K4404" s="61">
        <v>4.2872183375550001</v>
      </c>
    </row>
    <row r="4405" spans="7:11">
      <c r="G4405" s="61">
        <v>16.152874856259999</v>
      </c>
      <c r="H4405" s="61">
        <v>1.282282251689</v>
      </c>
      <c r="J4405" s="61">
        <v>13.42713618062</v>
      </c>
      <c r="K4405" s="61">
        <v>4.3298584103320001</v>
      </c>
    </row>
    <row r="4406" spans="7:11">
      <c r="G4406" s="61">
        <v>16.154440535229998</v>
      </c>
      <c r="H4406" s="61">
        <v>1.2872943412390001</v>
      </c>
      <c r="J4406" s="61">
        <v>13.427402821779999</v>
      </c>
      <c r="K4406" s="61">
        <v>4.352170835451</v>
      </c>
    </row>
    <row r="4407" spans="7:11">
      <c r="G4407" s="61">
        <v>16.154956939150001</v>
      </c>
      <c r="H4407" s="61">
        <v>1.297973897084</v>
      </c>
      <c r="J4407" s="61">
        <v>13.42746123323</v>
      </c>
      <c r="K4407" s="61">
        <v>4.3359671452699997</v>
      </c>
    </row>
    <row r="4408" spans="7:11">
      <c r="G4408" s="61">
        <v>16.155039460289998</v>
      </c>
      <c r="H4408" s="61">
        <v>1.2909306819070001</v>
      </c>
      <c r="J4408" s="61">
        <v>13.42762610051</v>
      </c>
      <c r="K4408" s="61">
        <v>4.340717005388</v>
      </c>
    </row>
    <row r="4409" spans="7:11">
      <c r="G4409" s="61">
        <v>16.155318545450001</v>
      </c>
      <c r="H4409" s="61">
        <v>1.2956313173539999</v>
      </c>
      <c r="J4409" s="61">
        <v>13.42766219252</v>
      </c>
      <c r="K4409" s="61">
        <v>4.3458934036420001</v>
      </c>
    </row>
    <row r="4410" spans="7:11">
      <c r="G4410" s="61">
        <v>16.155657411499998</v>
      </c>
      <c r="H4410" s="61">
        <v>1.3024470884379999</v>
      </c>
      <c r="J4410" s="61">
        <v>13.42826270003</v>
      </c>
      <c r="K4410" s="61">
        <v>4.2808895166949998</v>
      </c>
    </row>
    <row r="4411" spans="7:11">
      <c r="G4411" s="61">
        <v>16.156021258260001</v>
      </c>
      <c r="H4411" s="61">
        <v>1.307884661656</v>
      </c>
      <c r="J4411" s="61">
        <v>13.429468923530001</v>
      </c>
      <c r="K4411" s="61">
        <v>4.2750694930010003</v>
      </c>
    </row>
    <row r="4412" spans="7:11">
      <c r="G4412" s="61">
        <v>16.15625687028</v>
      </c>
      <c r="H4412" s="61">
        <v>1.3116156627869999</v>
      </c>
      <c r="J4412" s="61">
        <v>13.43035854365</v>
      </c>
      <c r="K4412" s="61">
        <v>4.2706657840649997</v>
      </c>
    </row>
    <row r="4413" spans="7:11">
      <c r="G4413" s="61">
        <v>16.156384751299999</v>
      </c>
      <c r="H4413" s="61">
        <v>1.315396608805</v>
      </c>
      <c r="J4413" s="61">
        <v>13.430421999929999</v>
      </c>
      <c r="K4413" s="61">
        <v>4.2063263373749997</v>
      </c>
    </row>
    <row r="4414" spans="7:11">
      <c r="G4414" s="61">
        <v>16.156928360559998</v>
      </c>
      <c r="H4414" s="61">
        <v>1.3171315929930001</v>
      </c>
      <c r="J4414" s="61">
        <v>13.43052910279</v>
      </c>
      <c r="K4414" s="61">
        <v>4.2117223680229996</v>
      </c>
    </row>
    <row r="4415" spans="7:11">
      <c r="G4415" s="61">
        <v>16.15725365011</v>
      </c>
      <c r="H4415" s="61">
        <v>1.3291858901269999</v>
      </c>
      <c r="J4415" s="61">
        <v>13.43068759138</v>
      </c>
      <c r="K4415" s="61">
        <v>4.216100058196</v>
      </c>
    </row>
    <row r="4416" spans="7:11">
      <c r="G4416" s="61">
        <v>16.15745726818</v>
      </c>
      <c r="H4416" s="61">
        <v>1.3326326402169999</v>
      </c>
      <c r="J4416" s="61">
        <v>13.43094282953</v>
      </c>
      <c r="K4416" s="61">
        <v>4.2201015070669996</v>
      </c>
    </row>
    <row r="4417" spans="7:11">
      <c r="G4417" s="61">
        <v>16.157611781250001</v>
      </c>
      <c r="H4417" s="61">
        <v>1.32303967778</v>
      </c>
      <c r="J4417" s="61">
        <v>13.431345586580001</v>
      </c>
      <c r="K4417" s="61">
        <v>4.2656031292209997</v>
      </c>
    </row>
    <row r="4418" spans="7:11">
      <c r="G4418" s="61">
        <v>16.158488773679998</v>
      </c>
      <c r="H4418" s="61">
        <v>1.335525745515</v>
      </c>
      <c r="J4418" s="61">
        <v>13.431629172359999</v>
      </c>
      <c r="K4418" s="61">
        <v>4.193661156758</v>
      </c>
    </row>
    <row r="4419" spans="7:11">
      <c r="G4419" s="61">
        <v>16.162418043719999</v>
      </c>
      <c r="H4419" s="61">
        <v>1.430665320089</v>
      </c>
      <c r="J4419" s="61">
        <v>13.4317932951</v>
      </c>
      <c r="K4419" s="61">
        <v>4.2296834559040004</v>
      </c>
    </row>
    <row r="4420" spans="7:11">
      <c r="G4420" s="61">
        <v>16.163718927569999</v>
      </c>
      <c r="H4420" s="61">
        <v>1.434961501059</v>
      </c>
      <c r="J4420" s="61">
        <v>13.4319358939</v>
      </c>
      <c r="K4420" s="61">
        <v>4.2618379104189996</v>
      </c>
    </row>
    <row r="4421" spans="7:11">
      <c r="G4421" s="61">
        <v>16.164974880479999</v>
      </c>
      <c r="H4421" s="61">
        <v>1.439450068899</v>
      </c>
      <c r="J4421" s="61">
        <v>13.43211911881</v>
      </c>
      <c r="K4421" s="61">
        <v>4.2344335921529996</v>
      </c>
    </row>
    <row r="4422" spans="7:11">
      <c r="G4422" s="61">
        <v>16.165464015520001</v>
      </c>
      <c r="H4422" s="61">
        <v>1.44153177086</v>
      </c>
      <c r="J4422" s="61">
        <v>13.432370558320001</v>
      </c>
      <c r="K4422" s="61">
        <v>4.257827616208</v>
      </c>
    </row>
    <row r="4423" spans="7:11">
      <c r="G4423" s="61">
        <v>16.166145834160002</v>
      </c>
      <c r="H4423" s="61">
        <v>1.444425844183</v>
      </c>
      <c r="J4423" s="61">
        <v>13.43244417142</v>
      </c>
      <c r="K4423" s="61">
        <v>4.24054232709</v>
      </c>
    </row>
    <row r="4424" spans="7:11">
      <c r="G4424" s="61">
        <v>16.166917986129999</v>
      </c>
      <c r="H4424" s="61">
        <v>1.4482048974149999</v>
      </c>
      <c r="J4424" s="61">
        <v>13.432609038700001</v>
      </c>
      <c r="K4424" s="61">
        <v>4.2452921872090004</v>
      </c>
    </row>
    <row r="4425" spans="7:11">
      <c r="G4425" s="61">
        <v>16.167512915429999</v>
      </c>
      <c r="H4425" s="61">
        <v>1.451948385885</v>
      </c>
      <c r="J4425" s="61">
        <v>13.43264513071</v>
      </c>
      <c r="K4425" s="61">
        <v>4.2504685854630004</v>
      </c>
    </row>
    <row r="4426" spans="7:11">
      <c r="G4426" s="61">
        <v>16.167517209690001</v>
      </c>
      <c r="H4426" s="61">
        <v>1.452243254244</v>
      </c>
      <c r="J4426" s="61">
        <v>13.43290693134</v>
      </c>
      <c r="K4426" s="61">
        <v>4.187645928677</v>
      </c>
    </row>
    <row r="4427" spans="7:11">
      <c r="G4427" s="61">
        <v>16.167556255800001</v>
      </c>
      <c r="H4427" s="61">
        <v>1.467052266841</v>
      </c>
      <c r="J4427" s="61">
        <v>13.43404839804</v>
      </c>
      <c r="K4427" s="61">
        <v>4.1825627059199997</v>
      </c>
    </row>
    <row r="4428" spans="7:11">
      <c r="G4428" s="61">
        <v>16.16769291964</v>
      </c>
      <c r="H4428" s="61">
        <v>1.47186310319</v>
      </c>
      <c r="J4428" s="61">
        <v>13.43497167838</v>
      </c>
      <c r="K4428" s="61">
        <v>4.178355460173</v>
      </c>
    </row>
    <row r="4429" spans="7:11">
      <c r="G4429" s="61">
        <v>16.16776844983</v>
      </c>
      <c r="H4429" s="61">
        <v>1.4567228139870001</v>
      </c>
      <c r="J4429" s="61">
        <v>13.43548815019</v>
      </c>
      <c r="K4429" s="61">
        <v>4.1135428563799996</v>
      </c>
    </row>
    <row r="4430" spans="7:11">
      <c r="G4430" s="61">
        <v>16.167773045290001</v>
      </c>
      <c r="H4430" s="61">
        <v>1.462338244174</v>
      </c>
      <c r="J4430" s="61">
        <v>13.43552524585</v>
      </c>
      <c r="K4430" s="61">
        <v>4.1174654012790004</v>
      </c>
    </row>
    <row r="4431" spans="7:11">
      <c r="G4431" s="61">
        <v>16.167882426350001</v>
      </c>
      <c r="H4431" s="61">
        <v>1.4752844910059999</v>
      </c>
      <c r="J4431" s="61">
        <v>13.43576413473</v>
      </c>
      <c r="K4431" s="61">
        <v>4.1218874542570001</v>
      </c>
    </row>
    <row r="4432" spans="7:11">
      <c r="G4432" s="61">
        <v>16.167928441730002</v>
      </c>
      <c r="H4432" s="61">
        <v>1.4762887639410001</v>
      </c>
      <c r="J4432" s="61">
        <v>13.43582587017</v>
      </c>
      <c r="K4432" s="61">
        <v>4.1061810309769999</v>
      </c>
    </row>
    <row r="4433" spans="7:11">
      <c r="G4433" s="61">
        <v>16.168495896730001</v>
      </c>
      <c r="H4433" s="61">
        <v>1.482865465665</v>
      </c>
      <c r="J4433" s="61">
        <v>13.43584274953</v>
      </c>
      <c r="K4433" s="61">
        <v>4.1742371517079997</v>
      </c>
    </row>
    <row r="4434" spans="7:11">
      <c r="G4434" s="61">
        <v>16.168662257000001</v>
      </c>
      <c r="H4434" s="61">
        <v>1.4844933978779999</v>
      </c>
      <c r="J4434" s="61">
        <v>13.436168605420001</v>
      </c>
      <c r="K4434" s="61">
        <v>4.1273041003640003</v>
      </c>
    </row>
    <row r="4435" spans="7:11">
      <c r="G4435" s="61">
        <v>16.169121479209998</v>
      </c>
      <c r="H4435" s="61">
        <v>1.4879624816670001</v>
      </c>
      <c r="J4435" s="61">
        <v>13.43645568048</v>
      </c>
      <c r="K4435" s="61">
        <v>4.100828293557</v>
      </c>
    </row>
    <row r="4436" spans="7:11">
      <c r="G4436" s="61">
        <v>16.169551589859999</v>
      </c>
      <c r="H4436" s="61">
        <v>1.5174956277260001</v>
      </c>
      <c r="J4436" s="61">
        <v>13.43659925055</v>
      </c>
      <c r="K4436" s="61">
        <v>4.1701140563410002</v>
      </c>
    </row>
    <row r="4437" spans="7:11">
      <c r="G4437" s="61">
        <v>16.16958537663</v>
      </c>
      <c r="H4437" s="61">
        <v>1.5092825917599999</v>
      </c>
      <c r="J4437" s="61">
        <v>13.436776233290001</v>
      </c>
      <c r="K4437" s="61">
        <v>4.1342586377239998</v>
      </c>
    </row>
    <row r="4438" spans="7:11">
      <c r="G4438" s="61">
        <v>16.169619637659999</v>
      </c>
      <c r="H4438" s="61">
        <v>1.4923415734159999</v>
      </c>
      <c r="J4438" s="61">
        <v>13.43710205699</v>
      </c>
      <c r="K4438" s="61">
        <v>4.1390087739729999</v>
      </c>
    </row>
    <row r="4439" spans="7:11">
      <c r="G4439" s="61">
        <v>16.169767637450001</v>
      </c>
      <c r="H4439" s="61">
        <v>1.496989541504</v>
      </c>
      <c r="J4439" s="61">
        <v>13.437427109610001</v>
      </c>
      <c r="K4439" s="61">
        <v>4.1451175089110004</v>
      </c>
    </row>
    <row r="4440" spans="7:11">
      <c r="G4440" s="61">
        <v>16.169797545640002</v>
      </c>
      <c r="H4440" s="61">
        <v>1.5009764532509999</v>
      </c>
      <c r="J4440" s="61">
        <v>13.437462008520001</v>
      </c>
      <c r="K4440" s="61">
        <v>4.163667027781</v>
      </c>
    </row>
    <row r="4441" spans="7:11">
      <c r="G4441" s="61">
        <v>16.169826863490002</v>
      </c>
      <c r="H4441" s="61">
        <v>1.5155868117139999</v>
      </c>
      <c r="J4441" s="61">
        <v>13.43758604223</v>
      </c>
      <c r="K4441" s="61">
        <v>4.094753327227</v>
      </c>
    </row>
    <row r="4442" spans="7:11">
      <c r="G4442" s="61">
        <v>16.16989955819</v>
      </c>
      <c r="H4442" s="61">
        <v>1.5052883411489999</v>
      </c>
      <c r="J4442" s="61">
        <v>13.43759833453</v>
      </c>
      <c r="K4442" s="61">
        <v>4.1494807864360004</v>
      </c>
    </row>
    <row r="4443" spans="7:11">
      <c r="G4443" s="61">
        <v>16.177826734220002</v>
      </c>
      <c r="H4443" s="61">
        <v>1.606277525266</v>
      </c>
      <c r="J4443" s="61">
        <v>13.437658368839999</v>
      </c>
      <c r="K4443" s="61">
        <v>4.1588033155290001</v>
      </c>
    </row>
    <row r="4444" spans="7:11">
      <c r="G4444" s="61">
        <v>16.17844322298</v>
      </c>
      <c r="H4444" s="61">
        <v>1.616340896644</v>
      </c>
      <c r="J4444" s="61">
        <v>13.43768659223</v>
      </c>
      <c r="K4444" s="61">
        <v>4.1538439216269998</v>
      </c>
    </row>
    <row r="4445" spans="7:11">
      <c r="G4445" s="61">
        <v>16.1786940167</v>
      </c>
      <c r="H4445" s="61">
        <v>1.622047962625</v>
      </c>
      <c r="J4445" s="61">
        <v>13.43835475615</v>
      </c>
      <c r="K4445" s="61">
        <v>4.0912209113479996</v>
      </c>
    </row>
    <row r="4446" spans="7:11">
      <c r="G4446" s="61">
        <v>16.178809027100002</v>
      </c>
      <c r="H4446" s="61">
        <v>1.625604094609</v>
      </c>
      <c r="J4446" s="61">
        <v>13.439529531150001</v>
      </c>
      <c r="K4446" s="61">
        <v>4.0858209097179996</v>
      </c>
    </row>
    <row r="4447" spans="7:11">
      <c r="G4447" s="61">
        <v>16.178970236329999</v>
      </c>
      <c r="H4447" s="61">
        <v>1.629065752374</v>
      </c>
      <c r="J4447" s="61">
        <v>13.440239911680001</v>
      </c>
      <c r="K4447" s="61">
        <v>4.0825079876780004</v>
      </c>
    </row>
    <row r="4448" spans="7:11">
      <c r="G4448" s="61">
        <v>16.179175927109998</v>
      </c>
      <c r="H4448" s="61">
        <v>1.6334274509569999</v>
      </c>
      <c r="J4448" s="61">
        <v>13.44078872117</v>
      </c>
      <c r="K4448" s="61">
        <v>4.021595259783</v>
      </c>
    </row>
    <row r="4449" spans="7:11">
      <c r="G4449" s="61">
        <v>16.179571401810001</v>
      </c>
      <c r="H4449" s="61">
        <v>1.6417276728150001</v>
      </c>
      <c r="J4449" s="61">
        <v>13.440853135859999</v>
      </c>
      <c r="K4449" s="61">
        <v>4.0270682076200002</v>
      </c>
    </row>
    <row r="4450" spans="7:11">
      <c r="G4450" s="61">
        <v>16.17975839563</v>
      </c>
      <c r="H4450" s="61">
        <v>1.6451012191379999</v>
      </c>
      <c r="J4450" s="61">
        <v>13.440931193540001</v>
      </c>
      <c r="K4450" s="61">
        <v>4.07912377278</v>
      </c>
    </row>
    <row r="4451" spans="7:11">
      <c r="G4451" s="61">
        <v>16.180168302550001</v>
      </c>
      <c r="H4451" s="61">
        <v>1.6511785106500001</v>
      </c>
      <c r="J4451" s="61">
        <v>13.44094333975</v>
      </c>
      <c r="K4451" s="61">
        <v>4.0164651473720001</v>
      </c>
    </row>
    <row r="4452" spans="7:11">
      <c r="G4452" s="61">
        <v>16.180696444750001</v>
      </c>
      <c r="H4452" s="61">
        <v>1.659152224876</v>
      </c>
      <c r="J4452" s="61">
        <v>13.441151543609999</v>
      </c>
      <c r="K4452" s="61">
        <v>4.0318792821849998</v>
      </c>
    </row>
    <row r="4453" spans="7:11">
      <c r="G4453" s="61">
        <v>16.18112384945</v>
      </c>
      <c r="H4453" s="61">
        <v>1.6672144339570001</v>
      </c>
      <c r="J4453" s="61">
        <v>13.441440567560001</v>
      </c>
      <c r="K4453" s="61">
        <v>4.0119428178329999</v>
      </c>
    </row>
    <row r="4454" spans="7:11">
      <c r="G4454" s="61">
        <v>16.181481965340001</v>
      </c>
      <c r="H4454" s="61">
        <v>1.6729054376029999</v>
      </c>
      <c r="J4454" s="61">
        <v>13.44164685764</v>
      </c>
      <c r="K4454" s="61">
        <v>4.0749765982659998</v>
      </c>
    </row>
    <row r="4455" spans="7:11">
      <c r="G4455" s="61">
        <v>16.183117823060002</v>
      </c>
      <c r="H4455" s="61">
        <v>1.696156556562</v>
      </c>
      <c r="J4455" s="61">
        <v>13.441759171479999</v>
      </c>
      <c r="K4455" s="61">
        <v>4.0388338195450002</v>
      </c>
    </row>
    <row r="4456" spans="7:11">
      <c r="G4456" s="61">
        <v>16.188264273240002</v>
      </c>
      <c r="H4456" s="61">
        <v>1.787214745987</v>
      </c>
      <c r="J4456" s="61">
        <v>13.44208499518</v>
      </c>
      <c r="K4456" s="61">
        <v>4.0435839557930002</v>
      </c>
    </row>
    <row r="4457" spans="7:11">
      <c r="G4457" s="61">
        <v>16.189174845010001</v>
      </c>
      <c r="H4457" s="61">
        <v>1.7905612623589999</v>
      </c>
      <c r="J4457" s="61">
        <v>13.442092666780001</v>
      </c>
      <c r="K4457" s="61">
        <v>4.0079866249089999</v>
      </c>
    </row>
    <row r="4458" spans="7:11">
      <c r="G4458" s="61">
        <v>16.190388641710001</v>
      </c>
      <c r="H4458" s="61">
        <v>1.7960790740270001</v>
      </c>
      <c r="J4458" s="61">
        <v>13.442286243450001</v>
      </c>
      <c r="K4458" s="61">
        <v>4.0698726590060001</v>
      </c>
    </row>
    <row r="4459" spans="7:11">
      <c r="G4459" s="61">
        <v>16.19154788637</v>
      </c>
      <c r="H4459" s="61">
        <v>1.8206394148309999</v>
      </c>
      <c r="J4459" s="61">
        <v>13.442410047799999</v>
      </c>
      <c r="K4459" s="61">
        <v>4.0496926907309998</v>
      </c>
    </row>
    <row r="4460" spans="7:11">
      <c r="G4460" s="61">
        <v>16.191669814090002</v>
      </c>
      <c r="H4460" s="61">
        <v>1.804066935504</v>
      </c>
      <c r="J4460" s="61">
        <v>13.44258127272</v>
      </c>
      <c r="K4460" s="61">
        <v>4.0540559682569999</v>
      </c>
    </row>
    <row r="4461" spans="7:11">
      <c r="G4461" s="61">
        <v>16.191693881660001</v>
      </c>
      <c r="H4461" s="61">
        <v>1.817208307297</v>
      </c>
      <c r="J4461" s="61">
        <v>13.44259895027</v>
      </c>
      <c r="K4461" s="61">
        <v>4.0635953186989999</v>
      </c>
    </row>
    <row r="4462" spans="7:11">
      <c r="G4462" s="61">
        <v>16.191709732220001</v>
      </c>
      <c r="H4462" s="61">
        <v>1.802056221867</v>
      </c>
      <c r="J4462" s="61">
        <v>13.44266953042</v>
      </c>
      <c r="K4462" s="61">
        <v>4.0584191034470001</v>
      </c>
    </row>
    <row r="4463" spans="7:11">
      <c r="G4463" s="61">
        <v>16.191839168529999</v>
      </c>
      <c r="H4463" s="61">
        <v>1.8137092039960001</v>
      </c>
      <c r="J4463" s="61">
        <v>13.44371761281</v>
      </c>
      <c r="K4463" s="61">
        <v>3.9993487775449998</v>
      </c>
    </row>
    <row r="4464" spans="7:11">
      <c r="G4464" s="61">
        <v>16.191965131930001</v>
      </c>
      <c r="H4464" s="61">
        <v>1.807802070595</v>
      </c>
      <c r="J4464" s="61">
        <v>13.445346075530001</v>
      </c>
      <c r="K4464" s="61">
        <v>3.9906684112050002</v>
      </c>
    </row>
    <row r="4465" spans="7:11">
      <c r="G4465" s="61">
        <v>16.192442838670001</v>
      </c>
      <c r="H4465" s="61">
        <v>1.823489344028</v>
      </c>
      <c r="J4465" s="61">
        <v>13.44566026443</v>
      </c>
      <c r="K4465" s="61">
        <v>3.9264120714359998</v>
      </c>
    </row>
    <row r="4466" spans="7:11">
      <c r="G4466" s="61">
        <v>16.192479411720001</v>
      </c>
      <c r="H4466" s="61">
        <v>1.8188651580099999</v>
      </c>
      <c r="J4466" s="61">
        <v>13.44571161549</v>
      </c>
      <c r="K4466" s="61">
        <v>3.921186642456</v>
      </c>
    </row>
    <row r="4467" spans="7:11">
      <c r="G4467" s="61">
        <v>16.192879764410002</v>
      </c>
      <c r="H4467" s="61">
        <v>1.831454469976</v>
      </c>
      <c r="J4467" s="61">
        <v>13.44574849873</v>
      </c>
      <c r="K4467" s="61">
        <v>3.9298257959590002</v>
      </c>
    </row>
    <row r="4468" spans="7:11">
      <c r="G4468" s="61">
        <v>16.193367468440002</v>
      </c>
      <c r="H4468" s="61">
        <v>1.8372127227840001</v>
      </c>
      <c r="J4468" s="61">
        <v>13.44602654665</v>
      </c>
      <c r="K4468" s="61">
        <v>3.933827283961</v>
      </c>
    </row>
    <row r="4469" spans="7:11">
      <c r="G4469" s="61">
        <v>16.194084822019999</v>
      </c>
      <c r="H4469" s="61">
        <v>1.841800293593</v>
      </c>
      <c r="J4469" s="61">
        <v>13.44620718106</v>
      </c>
      <c r="K4469" s="61">
        <v>3.9152919776249999</v>
      </c>
    </row>
    <row r="4470" spans="7:11">
      <c r="G4470" s="61">
        <v>16.194630009920001</v>
      </c>
      <c r="H4470" s="61">
        <v>1.848061818296</v>
      </c>
      <c r="J4470" s="61">
        <v>13.44642364828</v>
      </c>
      <c r="K4470" s="61">
        <v>3.9375777069839999</v>
      </c>
    </row>
    <row r="4471" spans="7:11">
      <c r="G4471" s="61">
        <v>16.194637557699998</v>
      </c>
      <c r="H4471" s="61">
        <v>1.862372627511</v>
      </c>
      <c r="J4471" s="61">
        <v>13.4464634742</v>
      </c>
      <c r="K4471" s="61">
        <v>3.9838451382820002</v>
      </c>
    </row>
    <row r="4472" spans="7:11">
      <c r="G4472" s="61">
        <v>16.194675312609998</v>
      </c>
      <c r="H4472" s="61">
        <v>1.8455953273279999</v>
      </c>
      <c r="J4472" s="61">
        <v>13.446878142539999</v>
      </c>
      <c r="K4472" s="61">
        <v>3.9804198064379999</v>
      </c>
    </row>
    <row r="4473" spans="7:11">
      <c r="G4473" s="61">
        <v>16.195005578100002</v>
      </c>
      <c r="H4473" s="61">
        <v>1.8579169766070001</v>
      </c>
      <c r="J4473" s="61">
        <v>13.44695113441</v>
      </c>
      <c r="K4473" s="61">
        <v>3.943153103697</v>
      </c>
    </row>
    <row r="4474" spans="7:11">
      <c r="G4474" s="61">
        <v>16.1952637652</v>
      </c>
      <c r="H4474" s="61">
        <v>1.8505355158900001</v>
      </c>
      <c r="J4474" s="61">
        <v>13.447285491880001</v>
      </c>
      <c r="K4474" s="61">
        <v>3.947903254586</v>
      </c>
    </row>
    <row r="4475" spans="7:11">
      <c r="G4475" s="61">
        <v>16.195291350520002</v>
      </c>
      <c r="H4475" s="61">
        <v>1.8539444890050001</v>
      </c>
      <c r="J4475" s="61">
        <v>13.44733653632</v>
      </c>
      <c r="K4475" s="61">
        <v>3.9747552228990002</v>
      </c>
    </row>
    <row r="4476" spans="7:11">
      <c r="G4476" s="61">
        <v>16.202047606259999</v>
      </c>
      <c r="H4476" s="61">
        <v>1.9571414026930001</v>
      </c>
      <c r="J4476" s="61">
        <v>13.44758188846</v>
      </c>
      <c r="K4476" s="61">
        <v>3.9681705005190002</v>
      </c>
    </row>
    <row r="4477" spans="7:11">
      <c r="G4477" s="61">
        <v>16.20227135487</v>
      </c>
      <c r="H4477" s="61">
        <v>1.9807734084869999</v>
      </c>
      <c r="J4477" s="61">
        <v>13.447600404059999</v>
      </c>
      <c r="K4477" s="61">
        <v>3.9542682283900001</v>
      </c>
    </row>
    <row r="4478" spans="7:11">
      <c r="G4478" s="61">
        <v>16.202395297270002</v>
      </c>
      <c r="H4478" s="61">
        <v>1.9756746133309999</v>
      </c>
      <c r="J4478" s="61">
        <v>13.44770580468</v>
      </c>
      <c r="K4478" s="61">
        <v>3.9629943767690001</v>
      </c>
    </row>
    <row r="4479" spans="7:11">
      <c r="G4479" s="61">
        <v>16.202431371740001</v>
      </c>
      <c r="H4479" s="61">
        <v>1.984105291448</v>
      </c>
      <c r="J4479" s="61">
        <v>13.447724219139999</v>
      </c>
      <c r="K4479" s="61">
        <v>3.9586314245810001</v>
      </c>
    </row>
    <row r="4480" spans="7:11">
      <c r="G4480" s="61">
        <v>16.202658369040002</v>
      </c>
      <c r="H4480" s="61">
        <v>1.963390767927</v>
      </c>
      <c r="J4480" s="61">
        <v>13.44779541686</v>
      </c>
      <c r="K4480" s="61">
        <v>3.9074333701490001</v>
      </c>
    </row>
    <row r="4481" spans="7:11">
      <c r="G4481" s="61">
        <v>16.20283227449</v>
      </c>
      <c r="H4481" s="61">
        <v>1.975473117268</v>
      </c>
      <c r="J4481" s="61">
        <v>13.448992593430001</v>
      </c>
      <c r="K4481" s="61">
        <v>3.9021541564989999</v>
      </c>
    </row>
    <row r="4482" spans="7:11">
      <c r="G4482" s="61">
        <v>16.202914540729999</v>
      </c>
      <c r="H4482" s="61">
        <v>1.9684528208650001</v>
      </c>
      <c r="J4482" s="61">
        <v>13.44985626343</v>
      </c>
      <c r="K4482" s="61">
        <v>3.8983625460160001</v>
      </c>
    </row>
    <row r="4483" spans="7:11">
      <c r="G4483" s="61">
        <v>16.202961094989998</v>
      </c>
      <c r="H4483" s="61">
        <v>1.9805409631119999</v>
      </c>
      <c r="J4483" s="61">
        <v>13.45061850662</v>
      </c>
      <c r="K4483" s="61">
        <v>3.8950134212930001</v>
      </c>
    </row>
    <row r="4484" spans="7:11">
      <c r="G4484" s="61">
        <v>16.203142741930002</v>
      </c>
      <c r="H4484" s="61">
        <v>1.9857231929300001</v>
      </c>
      <c r="J4484" s="61">
        <v>13.45081341162</v>
      </c>
      <c r="K4484" s="61">
        <v>3.8322800376189998</v>
      </c>
    </row>
    <row r="4485" spans="7:11">
      <c r="G4485" s="61">
        <v>16.203423402110001</v>
      </c>
      <c r="H4485" s="61">
        <v>1.990168926847</v>
      </c>
      <c r="J4485" s="61">
        <v>13.45090174543</v>
      </c>
      <c r="K4485" s="61">
        <v>3.8266840786010001</v>
      </c>
    </row>
    <row r="4486" spans="7:11">
      <c r="G4486" s="61">
        <v>16.203692279409999</v>
      </c>
      <c r="H4486" s="61">
        <v>1.959959139525</v>
      </c>
      <c r="J4486" s="61">
        <v>13.45093208394</v>
      </c>
      <c r="K4486" s="61">
        <v>3.8367638856030002</v>
      </c>
    </row>
    <row r="4487" spans="7:11">
      <c r="G4487" s="61">
        <v>16.203727633189999</v>
      </c>
      <c r="H4487" s="61">
        <v>1.994293799826</v>
      </c>
      <c r="J4487" s="61">
        <v>13.45117428467</v>
      </c>
      <c r="K4487" s="61">
        <v>3.8232886963750001</v>
      </c>
    </row>
    <row r="4488" spans="7:11">
      <c r="G4488" s="61">
        <v>16.204168749099999</v>
      </c>
      <c r="H4488" s="61">
        <v>2.0004897667249999</v>
      </c>
      <c r="J4488" s="61">
        <v>13.45132475135</v>
      </c>
      <c r="K4488" s="61">
        <v>3.891292357362</v>
      </c>
    </row>
    <row r="4489" spans="7:11">
      <c r="G4489" s="61">
        <v>16.204406429020001</v>
      </c>
      <c r="H4489" s="61">
        <v>2.0042999072250001</v>
      </c>
      <c r="J4489" s="61">
        <v>13.451406586459999</v>
      </c>
      <c r="K4489" s="61">
        <v>3.8421528888049998</v>
      </c>
    </row>
    <row r="4490" spans="7:11">
      <c r="G4490" s="61">
        <v>16.204679405979999</v>
      </c>
      <c r="H4490" s="61">
        <v>2.008623377283</v>
      </c>
      <c r="J4490" s="61">
        <v>13.451924783560001</v>
      </c>
      <c r="K4490" s="61">
        <v>3.8183038901250002</v>
      </c>
    </row>
    <row r="4491" spans="7:11">
      <c r="G4491" s="61">
        <v>16.20478660517</v>
      </c>
      <c r="H4491" s="61">
        <v>2.0127935431889998</v>
      </c>
      <c r="J4491" s="61">
        <v>13.451934072589999</v>
      </c>
      <c r="K4491" s="61">
        <v>3.8477282855169999</v>
      </c>
    </row>
    <row r="4492" spans="7:11">
      <c r="G4492" s="61">
        <v>16.204902327909998</v>
      </c>
      <c r="H4492" s="61">
        <v>2.0164699941249999</v>
      </c>
      <c r="J4492" s="61">
        <v>13.452156652819999</v>
      </c>
      <c r="K4492" s="61">
        <v>3.8852997315029998</v>
      </c>
    </row>
    <row r="4493" spans="7:11">
      <c r="G4493" s="61">
        <v>16.20491007423</v>
      </c>
      <c r="H4493" s="61">
        <v>2.0202229948079999</v>
      </c>
      <c r="J4493" s="61">
        <v>13.452268430069999</v>
      </c>
      <c r="K4493" s="61">
        <v>3.8524784364059999</v>
      </c>
    </row>
    <row r="4494" spans="7:11">
      <c r="G4494" s="61">
        <v>16.20508162622</v>
      </c>
      <c r="H4494" s="61">
        <v>2.0247589576760001</v>
      </c>
      <c r="J4494" s="61">
        <v>13.45243372877</v>
      </c>
      <c r="K4494" s="61">
        <v>3.8804813439769998</v>
      </c>
    </row>
    <row r="4495" spans="7:11">
      <c r="G4495" s="61">
        <v>16.20510484875</v>
      </c>
      <c r="H4495" s="61">
        <v>2.028024062009</v>
      </c>
      <c r="J4495" s="61">
        <v>13.452557957090001</v>
      </c>
      <c r="K4495" s="61">
        <v>3.875522114777</v>
      </c>
    </row>
    <row r="4496" spans="7:11">
      <c r="G4496" s="61">
        <v>16.20532933234</v>
      </c>
      <c r="H4496" s="61">
        <v>2.028189013729</v>
      </c>
      <c r="J4496" s="61">
        <v>13.45258334225</v>
      </c>
      <c r="K4496" s="61">
        <v>3.85884341021</v>
      </c>
    </row>
    <row r="4497" spans="7:11">
      <c r="G4497" s="61">
        <v>16.205940300550001</v>
      </c>
      <c r="H4497" s="61">
        <v>2.0323266049690001</v>
      </c>
      <c r="J4497" s="61">
        <v>13.45262970762</v>
      </c>
      <c r="K4497" s="61">
        <v>3.8711592540909998</v>
      </c>
    </row>
    <row r="4498" spans="7:11">
      <c r="G4498" s="61">
        <v>16.20662672097</v>
      </c>
      <c r="H4498" s="61">
        <v>2.0361291530229999</v>
      </c>
      <c r="J4498" s="61">
        <v>13.452695100510001</v>
      </c>
      <c r="K4498" s="61">
        <v>3.8671829759969998</v>
      </c>
    </row>
    <row r="4499" spans="7:11">
      <c r="G4499" s="61">
        <v>16.207159744190001</v>
      </c>
      <c r="H4499" s="61">
        <v>2.0374302249820002</v>
      </c>
      <c r="J4499" s="61">
        <v>13.45270715733</v>
      </c>
      <c r="K4499" s="61">
        <v>3.863206606401</v>
      </c>
    </row>
    <row r="4500" spans="7:11">
      <c r="G4500" s="61">
        <v>16.208030974770001</v>
      </c>
      <c r="H4500" s="61">
        <v>2.041907154315</v>
      </c>
      <c r="J4500" s="61">
        <v>13.45327000102</v>
      </c>
      <c r="K4500" s="61">
        <v>3.8121958921600001</v>
      </c>
    </row>
    <row r="4501" spans="7:11">
      <c r="G4501" s="61">
        <v>16.210295567079999</v>
      </c>
      <c r="H4501" s="61">
        <v>2.0508478568789998</v>
      </c>
      <c r="J4501" s="61">
        <v>13.454816918560001</v>
      </c>
      <c r="K4501" s="61">
        <v>3.8059489602790002</v>
      </c>
    </row>
    <row r="4502" spans="7:11">
      <c r="G4502" s="61">
        <v>16.210949755470001</v>
      </c>
      <c r="H4502" s="61">
        <v>2.0532143002219998</v>
      </c>
      <c r="J4502" s="61">
        <v>13.45568199267</v>
      </c>
      <c r="K4502" s="61">
        <v>3.8017594193840001</v>
      </c>
    </row>
    <row r="4503" spans="7:11">
      <c r="G4503" s="61">
        <v>16.213402576899998</v>
      </c>
      <c r="H4503" s="61">
        <v>2.054121800506</v>
      </c>
      <c r="J4503" s="61">
        <v>13.45589734672</v>
      </c>
      <c r="K4503" s="61">
        <v>3.7434926541240001</v>
      </c>
    </row>
    <row r="4504" spans="7:11">
      <c r="G4504" s="61">
        <v>16.213522585810001</v>
      </c>
      <c r="H4504" s="61">
        <v>2.05420310992</v>
      </c>
      <c r="J4504" s="61">
        <v>13.45590340413</v>
      </c>
      <c r="K4504" s="61">
        <v>3.7400312477290001</v>
      </c>
    </row>
    <row r="4505" spans="7:11">
      <c r="G4505" s="61">
        <v>16.218459149939999</v>
      </c>
      <c r="H4505" s="61">
        <v>2.1850756180770001</v>
      </c>
      <c r="J4505" s="61">
        <v>13.456041880920001</v>
      </c>
      <c r="K4505" s="61">
        <v>3.7350411873099998</v>
      </c>
    </row>
    <row r="4506" spans="7:11">
      <c r="G4506" s="61">
        <v>16.218542351380002</v>
      </c>
      <c r="H4506" s="61">
        <v>2.183691687479</v>
      </c>
      <c r="J4506" s="61">
        <v>13.456460324569999</v>
      </c>
      <c r="K4506" s="61">
        <v>3.796793436927</v>
      </c>
    </row>
    <row r="4507" spans="7:11">
      <c r="G4507" s="61">
        <v>16.21884222329</v>
      </c>
      <c r="H4507" s="61">
        <v>2.1780906990240001</v>
      </c>
      <c r="J4507" s="61">
        <v>13.45655627454</v>
      </c>
      <c r="K4507" s="61">
        <v>3.7525591047360001</v>
      </c>
    </row>
    <row r="4508" spans="7:11">
      <c r="G4508" s="61">
        <v>16.218945889939999</v>
      </c>
      <c r="H4508" s="61">
        <v>2.1923613477539998</v>
      </c>
      <c r="J4508" s="61">
        <v>13.45662017481</v>
      </c>
      <c r="K4508" s="61">
        <v>3.7299266107659999</v>
      </c>
    </row>
    <row r="4509" spans="7:11">
      <c r="G4509" s="61">
        <v>16.219225744799999</v>
      </c>
      <c r="H4509" s="61">
        <v>2.2137144797160002</v>
      </c>
      <c r="J4509" s="61">
        <v>13.456796760530001</v>
      </c>
      <c r="K4509" s="61">
        <v>3.7573090945819998</v>
      </c>
    </row>
    <row r="4510" spans="7:11">
      <c r="G4510" s="61">
        <v>16.219226209369999</v>
      </c>
      <c r="H4510" s="61">
        <v>2.2101314078779999</v>
      </c>
      <c r="J4510" s="61">
        <v>13.45704477214</v>
      </c>
      <c r="K4510" s="61">
        <v>3.7634176973520002</v>
      </c>
    </row>
    <row r="4511" spans="7:11">
      <c r="G4511" s="61">
        <v>16.21925134029</v>
      </c>
      <c r="H4511" s="61">
        <v>2.1721895959580002</v>
      </c>
      <c r="J4511" s="61">
        <v>13.45719647067</v>
      </c>
      <c r="K4511" s="61">
        <v>3.7260442282859998</v>
      </c>
    </row>
    <row r="4512" spans="7:11">
      <c r="G4512" s="61">
        <v>16.219387420549999</v>
      </c>
      <c r="H4512" s="61">
        <v>2.1968001023179999</v>
      </c>
      <c r="J4512" s="61">
        <v>13.457234473450001</v>
      </c>
      <c r="K4512" s="61">
        <v>3.7892946837819999</v>
      </c>
    </row>
    <row r="4513" spans="7:11">
      <c r="G4513" s="61">
        <v>16.21947911501</v>
      </c>
      <c r="H4513" s="61">
        <v>2.2023875469240002</v>
      </c>
      <c r="J4513" s="61">
        <v>13.45726340691</v>
      </c>
      <c r="K4513" s="61">
        <v>3.7677810562120002</v>
      </c>
    </row>
    <row r="4514" spans="7:11">
      <c r="G4514" s="61">
        <v>16.21951747392</v>
      </c>
      <c r="H4514" s="61">
        <v>2.169389147755</v>
      </c>
      <c r="J4514" s="61">
        <v>13.45741135832</v>
      </c>
      <c r="K4514" s="61">
        <v>3.7717577003109999</v>
      </c>
    </row>
    <row r="4515" spans="7:11">
      <c r="G4515" s="61">
        <v>16.21968165865</v>
      </c>
      <c r="H4515" s="61">
        <v>2.1678848616140001</v>
      </c>
      <c r="J4515" s="61">
        <v>13.457452637579999</v>
      </c>
      <c r="K4515" s="61">
        <v>3.7757341614070001</v>
      </c>
    </row>
    <row r="4516" spans="7:11">
      <c r="G4516" s="61">
        <v>16.219704777339999</v>
      </c>
      <c r="H4516" s="61">
        <v>2.2099847197729998</v>
      </c>
      <c r="J4516" s="61">
        <v>13.45747550239</v>
      </c>
      <c r="K4516" s="61">
        <v>3.784073574692</v>
      </c>
    </row>
    <row r="4517" spans="7:11">
      <c r="G4517" s="61">
        <v>16.21974558722</v>
      </c>
      <c r="H4517" s="61">
        <v>2.2003000598660001</v>
      </c>
      <c r="J4517" s="61">
        <v>13.45749391685</v>
      </c>
      <c r="K4517" s="61">
        <v>3.779710622504</v>
      </c>
    </row>
    <row r="4518" spans="7:11">
      <c r="G4518" s="61">
        <v>16.219915905619999</v>
      </c>
      <c r="H4518" s="61">
        <v>2.2051601317470002</v>
      </c>
      <c r="J4518" s="61">
        <v>13.458120409619999</v>
      </c>
      <c r="K4518" s="61">
        <v>3.7218168931659998</v>
      </c>
    </row>
    <row r="4519" spans="7:11">
      <c r="G4519" s="61">
        <v>16.220095582030002</v>
      </c>
      <c r="H4519" s="61">
        <v>2.1646333710149999</v>
      </c>
      <c r="J4519" s="61">
        <v>13.45917723626</v>
      </c>
      <c r="K4519" s="61">
        <v>3.7174972270310001</v>
      </c>
    </row>
    <row r="4520" spans="7:11">
      <c r="G4520" s="61">
        <v>16.22023691151</v>
      </c>
      <c r="H4520" s="61">
        <v>2.1670934690900001</v>
      </c>
      <c r="J4520" s="61">
        <v>13.45955190828</v>
      </c>
      <c r="K4520" s="61">
        <v>3.6578156999860001</v>
      </c>
    </row>
    <row r="4521" spans="7:11">
      <c r="G4521" s="61">
        <v>16.22051603573</v>
      </c>
      <c r="H4521" s="61">
        <v>2.162062110435</v>
      </c>
      <c r="J4521" s="61">
        <v>13.4595763137</v>
      </c>
      <c r="K4521" s="61">
        <v>3.664068314328</v>
      </c>
    </row>
    <row r="4522" spans="7:11">
      <c r="G4522" s="61">
        <v>16.220706629759999</v>
      </c>
      <c r="H4522" s="61">
        <v>2.1611456792650001</v>
      </c>
      <c r="J4522" s="61">
        <v>13.459687580360001</v>
      </c>
      <c r="K4522" s="61">
        <v>3.6521606221199998</v>
      </c>
    </row>
    <row r="4523" spans="7:11">
      <c r="G4523" s="61">
        <v>16.22133185077</v>
      </c>
      <c r="H4523" s="61">
        <v>2.1576480059829999</v>
      </c>
      <c r="J4523" s="61">
        <v>13.45971530426</v>
      </c>
      <c r="K4523" s="61">
        <v>3.6684757263919998</v>
      </c>
    </row>
    <row r="4524" spans="7:11">
      <c r="G4524" s="61">
        <v>16.22337262053</v>
      </c>
      <c r="H4524" s="61">
        <v>2.1481912446070002</v>
      </c>
      <c r="J4524" s="61">
        <v>13.459989023129999</v>
      </c>
      <c r="K4524" s="61">
        <v>3.6731990863280002</v>
      </c>
    </row>
    <row r="4525" spans="7:11">
      <c r="G4525" s="61">
        <v>16.224679725120001</v>
      </c>
      <c r="H4525" s="61">
        <v>2.1422854386729999</v>
      </c>
      <c r="J4525" s="61">
        <v>13.46014492007</v>
      </c>
      <c r="K4525" s="61">
        <v>3.644778173772</v>
      </c>
    </row>
    <row r="4526" spans="7:11">
      <c r="G4526" s="61">
        <v>16.22558785919</v>
      </c>
      <c r="H4526" s="61">
        <v>2.1381583884489999</v>
      </c>
      <c r="J4526" s="61">
        <v>13.46024245694</v>
      </c>
      <c r="K4526" s="61">
        <v>3.6765737369779998</v>
      </c>
    </row>
    <row r="4527" spans="7:11">
      <c r="G4527" s="61">
        <v>16.226069641700001</v>
      </c>
      <c r="H4527" s="61">
        <v>2.122210416233</v>
      </c>
      <c r="J4527" s="61">
        <v>13.46027287791</v>
      </c>
      <c r="K4527" s="61">
        <v>3.7129455836609999</v>
      </c>
    </row>
    <row r="4528" spans="7:11">
      <c r="G4528" s="61">
        <v>16.227164460680001</v>
      </c>
      <c r="H4528" s="61">
        <v>2.1185183713979998</v>
      </c>
      <c r="J4528" s="61">
        <v>13.46084931973</v>
      </c>
      <c r="K4528" s="61">
        <v>3.683113477199</v>
      </c>
    </row>
    <row r="4529" spans="7:11">
      <c r="G4529" s="61">
        <v>16.227457091630001</v>
      </c>
      <c r="H4529" s="61">
        <v>2.0640111332609998</v>
      </c>
      <c r="J4529" s="61">
        <v>13.46108639661</v>
      </c>
      <c r="K4529" s="61">
        <v>3.637649699422</v>
      </c>
    </row>
    <row r="4530" spans="7:11">
      <c r="G4530" s="61">
        <v>16.228564249120002</v>
      </c>
      <c r="H4530" s="61">
        <v>2.0753196783250001</v>
      </c>
      <c r="J4530" s="61">
        <v>13.46116185684</v>
      </c>
      <c r="K4530" s="61">
        <v>3.708357432333</v>
      </c>
    </row>
    <row r="4531" spans="7:11">
      <c r="G4531" s="61">
        <v>16.22870850892</v>
      </c>
      <c r="H4531" s="61">
        <v>2.125604435958</v>
      </c>
      <c r="J4531" s="61">
        <v>13.461273376099999</v>
      </c>
      <c r="K4531" s="61">
        <v>3.6871942364580002</v>
      </c>
    </row>
    <row r="4532" spans="7:11">
      <c r="G4532" s="61">
        <v>16.229742817120002</v>
      </c>
      <c r="H4532" s="61">
        <v>2.121558661815</v>
      </c>
      <c r="J4532" s="61">
        <v>13.461600577680001</v>
      </c>
      <c r="K4532" s="61">
        <v>3.7036384769790001</v>
      </c>
    </row>
    <row r="4533" spans="7:11">
      <c r="G4533" s="61">
        <v>16.230136073259999</v>
      </c>
      <c r="H4533" s="61">
        <v>2.0788304626410001</v>
      </c>
      <c r="J4533" s="61">
        <v>13.46177931726</v>
      </c>
      <c r="K4533" s="61">
        <v>3.6962137784950002</v>
      </c>
    </row>
    <row r="4534" spans="7:11">
      <c r="G4534" s="61">
        <v>16.230473446240001</v>
      </c>
      <c r="H4534" s="61">
        <v>2.0664735794809999</v>
      </c>
      <c r="J4534" s="61">
        <v>13.46202131642</v>
      </c>
      <c r="K4534" s="61">
        <v>3.6330803910660001</v>
      </c>
    </row>
    <row r="4535" spans="7:11">
      <c r="G4535" s="61">
        <v>16.230621931719998</v>
      </c>
      <c r="H4535" s="61">
        <v>2.1171788105410001</v>
      </c>
      <c r="J4535" s="61">
        <v>13.46305453602</v>
      </c>
      <c r="K4535" s="61">
        <v>3.628969811128</v>
      </c>
    </row>
    <row r="4536" spans="7:11">
      <c r="G4536" s="61">
        <v>16.231272523600001</v>
      </c>
      <c r="H4536" s="61">
        <v>2.068441436958</v>
      </c>
      <c r="J4536" s="61">
        <v>13.46434404186</v>
      </c>
      <c r="K4536" s="61">
        <v>3.6238155525539999</v>
      </c>
    </row>
    <row r="4537" spans="7:11">
      <c r="G4537" s="61">
        <v>16.23147174719</v>
      </c>
      <c r="H4537" s="61">
        <v>2.1117939414469999</v>
      </c>
      <c r="J4537" s="61">
        <v>13.46466257266</v>
      </c>
      <c r="K4537" s="61">
        <v>3.5646672831220001</v>
      </c>
    </row>
    <row r="4538" spans="7:11">
      <c r="G4538" s="61">
        <v>16.231476775240001</v>
      </c>
      <c r="H4538" s="61">
        <v>2.0820287425489998</v>
      </c>
      <c r="J4538" s="61">
        <v>13.46476363533</v>
      </c>
      <c r="K4538" s="61">
        <v>3.5690746301180001</v>
      </c>
    </row>
    <row r="4539" spans="7:11">
      <c r="G4539" s="61">
        <v>16.232216232639999</v>
      </c>
      <c r="H4539" s="61">
        <v>2.1068765158749998</v>
      </c>
      <c r="J4539" s="61">
        <v>13.46489105607</v>
      </c>
      <c r="K4539" s="61">
        <v>3.5580285091260002</v>
      </c>
    </row>
    <row r="4540" spans="7:11">
      <c r="G4540" s="61">
        <v>16.232336513349999</v>
      </c>
      <c r="H4540" s="61">
        <v>2.0694144917970001</v>
      </c>
      <c r="J4540" s="61">
        <v>13.465000180580001</v>
      </c>
      <c r="K4540" s="61">
        <v>3.5737979262800001</v>
      </c>
    </row>
    <row r="4541" spans="7:11">
      <c r="G4541" s="61">
        <v>16.232714345910001</v>
      </c>
      <c r="H4541" s="61">
        <v>2.0858480526280001</v>
      </c>
      <c r="J4541" s="61">
        <v>13.465204013639999</v>
      </c>
      <c r="K4541" s="61">
        <v>3.5771724918380001</v>
      </c>
    </row>
    <row r="4542" spans="7:11">
      <c r="G4542" s="61">
        <v>16.233081577490001</v>
      </c>
      <c r="H4542" s="61">
        <v>2.101677231419</v>
      </c>
      <c r="J4542" s="61">
        <v>13.465544677</v>
      </c>
      <c r="K4542" s="61">
        <v>3.618652845647</v>
      </c>
    </row>
    <row r="4543" spans="7:11">
      <c r="G4543" s="61">
        <v>16.233754074419998</v>
      </c>
      <c r="H4543" s="61">
        <v>2.09830325777</v>
      </c>
      <c r="J4543" s="61">
        <v>13.46560848433</v>
      </c>
      <c r="K4543" s="61">
        <v>3.5825891379449999</v>
      </c>
    </row>
    <row r="4544" spans="7:11">
      <c r="G4544" s="61">
        <v>16.23427065253</v>
      </c>
      <c r="H4544" s="61">
        <v>2.0730635786280001</v>
      </c>
      <c r="J4544" s="61">
        <v>13.4657238048</v>
      </c>
      <c r="K4544" s="61">
        <v>3.550321162965</v>
      </c>
    </row>
    <row r="4545" spans="7:11">
      <c r="G4545" s="61">
        <v>16.234472552860002</v>
      </c>
      <c r="H4545" s="61">
        <v>2.094734692332</v>
      </c>
      <c r="J4545" s="61">
        <v>13.4662161122</v>
      </c>
      <c r="K4545" s="61">
        <v>3.5895436753049998</v>
      </c>
    </row>
    <row r="4546" spans="7:11">
      <c r="G4546" s="61">
        <v>16.235235142339999</v>
      </c>
      <c r="H4546" s="61">
        <v>2.0899190943280002</v>
      </c>
      <c r="J4546" s="61">
        <v>13.46648731206</v>
      </c>
      <c r="K4546" s="61">
        <v>3.6132961428230002</v>
      </c>
    </row>
    <row r="4547" spans="7:11">
      <c r="G4547" s="61">
        <v>16.23569782693</v>
      </c>
      <c r="H4547" s="61">
        <v>2.0865581489889999</v>
      </c>
      <c r="J4547" s="61">
        <v>13.46654633176</v>
      </c>
      <c r="K4547" s="61">
        <v>3.594603093895</v>
      </c>
    </row>
    <row r="4548" spans="7:11">
      <c r="G4548" s="61">
        <v>16.235895228819999</v>
      </c>
      <c r="H4548" s="61">
        <v>2.0805361256129999</v>
      </c>
      <c r="J4548" s="61">
        <v>13.466755683680001</v>
      </c>
      <c r="K4548" s="61">
        <v>3.6097149076080002</v>
      </c>
    </row>
    <row r="4549" spans="7:11">
      <c r="G4549" s="61">
        <v>16.243300969580002</v>
      </c>
      <c r="H4549" s="61">
        <v>1.982409794919</v>
      </c>
      <c r="J4549" s="61">
        <v>13.466840358660001</v>
      </c>
      <c r="K4549" s="61">
        <v>3.6019890403630002</v>
      </c>
    </row>
    <row r="4550" spans="7:11">
      <c r="G4550" s="61">
        <v>16.24332189531</v>
      </c>
      <c r="H4550" s="61">
        <v>1.982434683258</v>
      </c>
      <c r="J4550" s="61">
        <v>13.46689926338</v>
      </c>
      <c r="K4550" s="61">
        <v>3.5434203457979998</v>
      </c>
    </row>
    <row r="4551" spans="7:11">
      <c r="G4551" s="61">
        <v>16.24379389005</v>
      </c>
      <c r="H4551" s="61">
        <v>1.9781996883099999</v>
      </c>
      <c r="J4551" s="61">
        <v>13.46794290848</v>
      </c>
      <c r="K4551" s="61">
        <v>3.5383745604899999</v>
      </c>
    </row>
    <row r="4552" spans="7:11">
      <c r="G4552" s="61">
        <v>16.244217837419999</v>
      </c>
      <c r="H4552" s="61">
        <v>1.975299328025</v>
      </c>
      <c r="J4552" s="61">
        <v>13.46910019583</v>
      </c>
      <c r="K4552" s="61">
        <v>3.533153391111</v>
      </c>
    </row>
    <row r="4553" spans="7:11">
      <c r="G4553" s="61">
        <v>16.24483313591</v>
      </c>
      <c r="H4553" s="61">
        <v>1.9707911201599999</v>
      </c>
      <c r="J4553" s="61">
        <v>13.469775019429999</v>
      </c>
      <c r="K4553" s="61">
        <v>3.4736498607390001</v>
      </c>
    </row>
    <row r="4554" spans="7:11">
      <c r="G4554" s="61">
        <v>16.245631761230001</v>
      </c>
      <c r="H4554" s="61">
        <v>1.9649771869049999</v>
      </c>
      <c r="J4554" s="61">
        <v>13.46981057637</v>
      </c>
      <c r="K4554" s="61">
        <v>3.5298404690709999</v>
      </c>
    </row>
    <row r="4555" spans="7:11">
      <c r="G4555" s="61">
        <v>16.246146583840002</v>
      </c>
      <c r="H4555" s="61">
        <v>1.961091966626</v>
      </c>
      <c r="J4555" s="61">
        <v>13.469817479610001</v>
      </c>
      <c r="K4555" s="61">
        <v>3.468933485165</v>
      </c>
    </row>
    <row r="4556" spans="7:11">
      <c r="G4556" s="61">
        <v>16.246769176899999</v>
      </c>
      <c r="H4556" s="61">
        <v>1.9555007048569999</v>
      </c>
      <c r="J4556" s="61">
        <v>13.469983118769999</v>
      </c>
      <c r="K4556" s="61">
        <v>3.4783731081010001</v>
      </c>
    </row>
    <row r="4557" spans="7:11">
      <c r="G4557" s="61">
        <v>16.24740287661</v>
      </c>
      <c r="H4557" s="61">
        <v>1.94740456992</v>
      </c>
      <c r="J4557" s="61">
        <v>13.47018695183</v>
      </c>
      <c r="K4557" s="61">
        <v>3.481747673658</v>
      </c>
    </row>
    <row r="4558" spans="7:11">
      <c r="G4558" s="61">
        <v>16.247773958210001</v>
      </c>
      <c r="H4558" s="61">
        <v>1.9404414256069999</v>
      </c>
      <c r="J4558" s="61">
        <v>13.47034239726</v>
      </c>
      <c r="K4558" s="61">
        <v>3.4614045484639999</v>
      </c>
    </row>
    <row r="4559" spans="7:11">
      <c r="G4559" s="61">
        <v>16.248007846779998</v>
      </c>
      <c r="H4559" s="61">
        <v>1.93659798292</v>
      </c>
      <c r="J4559" s="61">
        <v>13.47050185822</v>
      </c>
      <c r="K4559" s="61">
        <v>3.5264562541719999</v>
      </c>
    </row>
    <row r="4560" spans="7:11">
      <c r="G4560" s="61">
        <v>16.248357144629999</v>
      </c>
      <c r="H4560" s="61">
        <v>1.9327182561189999</v>
      </c>
      <c r="J4560" s="61">
        <v>13.47059142252</v>
      </c>
      <c r="K4560" s="61">
        <v>3.4871643197659998</v>
      </c>
    </row>
    <row r="4561" spans="7:11">
      <c r="G4561" s="61">
        <v>16.24889250475</v>
      </c>
      <c r="H4561" s="61">
        <v>1.9273037982100001</v>
      </c>
      <c r="J4561" s="61">
        <v>13.471199050379999</v>
      </c>
      <c r="K4561" s="61">
        <v>3.4941188571259998</v>
      </c>
    </row>
    <row r="4562" spans="7:11">
      <c r="G4562" s="61">
        <v>16.249334847650001</v>
      </c>
      <c r="H4562" s="61">
        <v>1.9230319018490001</v>
      </c>
      <c r="J4562" s="61">
        <v>13.471217522330001</v>
      </c>
      <c r="K4562" s="61">
        <v>3.5223090796590002</v>
      </c>
    </row>
    <row r="4563" spans="7:11">
      <c r="G4563" s="61">
        <v>16.249723012450001</v>
      </c>
      <c r="H4563" s="61">
        <v>1.9192531034839999</v>
      </c>
      <c r="J4563" s="61">
        <v>13.47131701951</v>
      </c>
      <c r="K4563" s="61">
        <v>3.4542501083300001</v>
      </c>
    </row>
    <row r="4564" spans="7:11">
      <c r="G4564" s="61">
        <v>16.25015254058</v>
      </c>
      <c r="H4564" s="61">
        <v>1.9145715224669999</v>
      </c>
      <c r="J4564" s="61">
        <v>13.471524874090001</v>
      </c>
      <c r="K4564" s="61">
        <v>3.4988689933739998</v>
      </c>
    </row>
    <row r="4565" spans="7:11">
      <c r="G4565" s="61">
        <v>16.250804503800001</v>
      </c>
      <c r="H4565" s="61">
        <v>1.907051819453</v>
      </c>
      <c r="J4565" s="61">
        <v>13.47181898026</v>
      </c>
      <c r="K4565" s="61">
        <v>3.5172050753309998</v>
      </c>
    </row>
    <row r="4566" spans="7:11">
      <c r="G4566" s="61">
        <v>16.251004819950001</v>
      </c>
      <c r="H4566" s="61">
        <v>1.905148692192</v>
      </c>
      <c r="J4566" s="61">
        <v>13.47184949529</v>
      </c>
      <c r="K4566" s="61">
        <v>3.5053643210710002</v>
      </c>
    </row>
    <row r="4567" spans="7:11">
      <c r="G4567" s="61">
        <v>16.251499926099999</v>
      </c>
      <c r="H4567" s="61">
        <v>1.895940439731</v>
      </c>
      <c r="J4567" s="61">
        <v>13.471968123110001</v>
      </c>
      <c r="K4567" s="61">
        <v>3.51092745442</v>
      </c>
    </row>
    <row r="4568" spans="7:11">
      <c r="G4568" s="61">
        <v>16.2599285977</v>
      </c>
      <c r="H4568" s="61">
        <v>1.798780427181</v>
      </c>
      <c r="J4568" s="61">
        <v>13.47198640079</v>
      </c>
      <c r="K4568" s="61">
        <v>3.450665553711</v>
      </c>
    </row>
    <row r="4569" spans="7:11">
      <c r="G4569" s="61">
        <v>16.259958398759998</v>
      </c>
      <c r="H4569" s="61">
        <v>1.793926520733</v>
      </c>
      <c r="J4569" s="61">
        <v>13.472705492399999</v>
      </c>
      <c r="K4569" s="61">
        <v>3.4470726843640001</v>
      </c>
    </row>
    <row r="4570" spans="7:11">
      <c r="G4570" s="61">
        <v>16.262611191160001</v>
      </c>
      <c r="H4570" s="61">
        <v>1.776861304254</v>
      </c>
      <c r="J4570" s="61">
        <v>13.473253887729999</v>
      </c>
      <c r="K4570" s="61">
        <v>3.4445888157279998</v>
      </c>
    </row>
    <row r="4571" spans="7:11">
      <c r="G4571" s="61">
        <v>16.263338928989999</v>
      </c>
      <c r="H4571" s="61">
        <v>1.7729878192170001</v>
      </c>
      <c r="J4571" s="61">
        <v>13.473905794</v>
      </c>
      <c r="K4571" s="61">
        <v>3.441266681513</v>
      </c>
    </row>
    <row r="4572" spans="7:11">
      <c r="G4572" s="61">
        <v>16.26425485455</v>
      </c>
      <c r="H4572" s="61">
        <v>1.767910131309</v>
      </c>
      <c r="J4572" s="61">
        <v>13.473949998209999</v>
      </c>
      <c r="K4572" s="61">
        <v>3.4411047562629999</v>
      </c>
    </row>
    <row r="4573" spans="7:11">
      <c r="G4573" s="61">
        <v>16.265038667559999</v>
      </c>
      <c r="H4573" s="61">
        <v>1.761316810279</v>
      </c>
      <c r="J4573" s="61">
        <v>13.474689940219999</v>
      </c>
      <c r="K4573" s="61">
        <v>3.437390994746</v>
      </c>
    </row>
    <row r="4574" spans="7:11">
      <c r="G4574" s="61">
        <v>16.26520869782</v>
      </c>
      <c r="H4574" s="61">
        <v>1.7508975833489999</v>
      </c>
      <c r="J4574" s="61">
        <v>13.474843295339999</v>
      </c>
      <c r="K4574" s="61">
        <v>3.3782251889610002</v>
      </c>
    </row>
    <row r="4575" spans="7:11">
      <c r="G4575" s="61">
        <v>16.265232789310001</v>
      </c>
      <c r="H4575" s="61">
        <v>1.7578350256590001</v>
      </c>
      <c r="J4575" s="61">
        <v>13.47498707289</v>
      </c>
      <c r="K4575" s="61">
        <v>3.3732920931880002</v>
      </c>
    </row>
    <row r="4576" spans="7:11">
      <c r="G4576" s="61">
        <v>16.26527290173</v>
      </c>
      <c r="H4576" s="61">
        <v>1.7544112373109999</v>
      </c>
      <c r="J4576" s="61">
        <v>13.47498739139</v>
      </c>
      <c r="K4576" s="61">
        <v>3.3829483265209999</v>
      </c>
    </row>
    <row r="4577" spans="7:11">
      <c r="G4577" s="61">
        <v>16.265318681979998</v>
      </c>
      <c r="H4577" s="61">
        <v>1.7451729977929999</v>
      </c>
      <c r="J4577" s="61">
        <v>13.47516989002</v>
      </c>
      <c r="K4577" s="61">
        <v>3.3863228554779998</v>
      </c>
    </row>
    <row r="4578" spans="7:11">
      <c r="G4578" s="61">
        <v>16.265684327070002</v>
      </c>
      <c r="H4578" s="61">
        <v>1.74064105995</v>
      </c>
      <c r="J4578" s="61">
        <v>13.475526037150001</v>
      </c>
      <c r="K4578" s="61">
        <v>3.4331425577329999</v>
      </c>
    </row>
    <row r="4579" spans="7:11">
      <c r="G4579" s="61">
        <v>16.266435756909999</v>
      </c>
      <c r="H4579" s="61">
        <v>1.7348908425739999</v>
      </c>
      <c r="J4579" s="61">
        <v>13.47557436071</v>
      </c>
      <c r="K4579" s="61">
        <v>3.3917395015860001</v>
      </c>
    </row>
    <row r="4580" spans="7:11">
      <c r="G4580" s="61">
        <v>16.267361796860001</v>
      </c>
      <c r="H4580" s="61">
        <v>1.729358718836</v>
      </c>
      <c r="J4580" s="61">
        <v>13.475651635669999</v>
      </c>
      <c r="K4580" s="61">
        <v>3.3657161242839999</v>
      </c>
    </row>
    <row r="4581" spans="7:11">
      <c r="G4581" s="61">
        <v>16.268121291469999</v>
      </c>
      <c r="H4581" s="61">
        <v>1.725983449716</v>
      </c>
      <c r="J4581" s="61">
        <v>13.47613566693</v>
      </c>
      <c r="K4581" s="61">
        <v>3.4292241479890002</v>
      </c>
    </row>
    <row r="4582" spans="7:11">
      <c r="G4582" s="61">
        <v>16.269069978200001</v>
      </c>
      <c r="H4582" s="61">
        <v>1.721784892084</v>
      </c>
      <c r="J4582" s="61">
        <v>13.47618198857</v>
      </c>
      <c r="K4582" s="61">
        <v>3.3986940389460001</v>
      </c>
    </row>
    <row r="4583" spans="7:11">
      <c r="G4583" s="61">
        <v>16.275371033319999</v>
      </c>
      <c r="H4583" s="61">
        <v>1.6284247404779999</v>
      </c>
      <c r="J4583" s="61">
        <v>13.476507812279999</v>
      </c>
      <c r="K4583" s="61">
        <v>3.4034441751950002</v>
      </c>
    </row>
    <row r="4584" spans="7:11">
      <c r="G4584" s="61">
        <v>16.276837361759998</v>
      </c>
      <c r="H4584" s="61">
        <v>1.622374085321</v>
      </c>
      <c r="J4584" s="61">
        <v>13.47672659639</v>
      </c>
      <c r="K4584" s="61">
        <v>3.4238327976209999</v>
      </c>
    </row>
    <row r="4585" spans="7:11">
      <c r="G4585" s="61">
        <v>16.277987664049999</v>
      </c>
      <c r="H4585" s="61">
        <v>1.6157215829530001</v>
      </c>
      <c r="J4585" s="61">
        <v>13.47683243348</v>
      </c>
      <c r="K4585" s="61">
        <v>3.4099395028920001</v>
      </c>
    </row>
    <row r="4586" spans="7:11">
      <c r="G4586" s="61">
        <v>16.278230759860001</v>
      </c>
      <c r="H4586" s="61">
        <v>1.6103383163230001</v>
      </c>
      <c r="J4586" s="61">
        <v>13.476951061299999</v>
      </c>
      <c r="K4586" s="61">
        <v>3.4155026362409999</v>
      </c>
    </row>
    <row r="4587" spans="7:11">
      <c r="G4587" s="61">
        <v>16.278323328900001</v>
      </c>
      <c r="H4587" s="61">
        <v>1.6052172694260001</v>
      </c>
      <c r="J4587" s="61">
        <v>13.47734816324</v>
      </c>
      <c r="K4587" s="61">
        <v>3.355183468816</v>
      </c>
    </row>
    <row r="4588" spans="7:11">
      <c r="G4588" s="61">
        <v>16.278482003040001</v>
      </c>
      <c r="H4588" s="61">
        <v>1.5988734785909999</v>
      </c>
      <c r="J4588" s="61">
        <v>13.47816951181</v>
      </c>
      <c r="K4588" s="61">
        <v>3.351049672412</v>
      </c>
    </row>
    <row r="4589" spans="7:11">
      <c r="G4589" s="61">
        <v>16.27903370504</v>
      </c>
      <c r="H4589" s="61">
        <v>1.5922055430669999</v>
      </c>
      <c r="J4589" s="61">
        <v>13.47894480131</v>
      </c>
      <c r="K4589" s="61">
        <v>3.3472205406129998</v>
      </c>
    </row>
    <row r="4590" spans="7:11">
      <c r="G4590" s="61">
        <v>16.279517342350001</v>
      </c>
      <c r="H4590" s="61">
        <v>1.588220174285</v>
      </c>
      <c r="J4590" s="61">
        <v>13.4797315885</v>
      </c>
      <c r="K4590" s="61">
        <v>3.343304288438</v>
      </c>
    </row>
    <row r="4591" spans="7:11">
      <c r="G4591" s="61">
        <v>16.280091338950001</v>
      </c>
      <c r="H4591" s="61">
        <v>1.583909220469</v>
      </c>
      <c r="J4591" s="61">
        <v>13.47974089581</v>
      </c>
      <c r="K4591" s="61">
        <v>3.2828002243799999</v>
      </c>
    </row>
    <row r="4592" spans="7:11">
      <c r="G4592" s="61">
        <v>16.281219837519998</v>
      </c>
      <c r="H4592" s="61">
        <v>1.576600493952</v>
      </c>
      <c r="J4592" s="61">
        <v>13.479806136500001</v>
      </c>
      <c r="K4592" s="61">
        <v>3.2778308448689999</v>
      </c>
    </row>
    <row r="4593" spans="7:11">
      <c r="G4593" s="61">
        <v>16.281664908940002</v>
      </c>
      <c r="H4593" s="61">
        <v>1.548392820039</v>
      </c>
      <c r="J4593" s="61">
        <v>13.47994899515</v>
      </c>
      <c r="K4593" s="61">
        <v>3.2875234717409998</v>
      </c>
    </row>
    <row r="4594" spans="7:11">
      <c r="G4594" s="61">
        <v>16.281984166640001</v>
      </c>
      <c r="H4594" s="61">
        <v>1.5711533016120001</v>
      </c>
      <c r="J4594" s="61">
        <v>13.48015282821</v>
      </c>
      <c r="K4594" s="61">
        <v>3.2908980372990002</v>
      </c>
    </row>
    <row r="4595" spans="7:11">
      <c r="G4595" s="61">
        <v>16.281993864109999</v>
      </c>
      <c r="H4595" s="61">
        <v>1.571153318248</v>
      </c>
      <c r="J4595" s="61">
        <v>13.480309596350001</v>
      </c>
      <c r="K4595" s="61">
        <v>3.270238610601</v>
      </c>
    </row>
    <row r="4596" spans="7:11">
      <c r="G4596" s="61">
        <v>16.28235949634</v>
      </c>
      <c r="H4596" s="61">
        <v>1.5586315092109999</v>
      </c>
      <c r="J4596" s="61">
        <v>13.48055729889</v>
      </c>
      <c r="K4596" s="61">
        <v>3.296314683406</v>
      </c>
    </row>
    <row r="4597" spans="7:11">
      <c r="G4597" s="61">
        <v>16.28236410001</v>
      </c>
      <c r="H4597" s="61">
        <v>1.5677199880270001</v>
      </c>
      <c r="J4597" s="61">
        <v>13.48056525885</v>
      </c>
      <c r="K4597" s="61">
        <v>3.338846760854</v>
      </c>
    </row>
    <row r="4598" spans="7:11">
      <c r="G4598" s="61">
        <v>16.282394084140002</v>
      </c>
      <c r="H4598" s="61">
        <v>1.5674973357899999</v>
      </c>
      <c r="J4598" s="61">
        <v>13.48098864454</v>
      </c>
      <c r="K4598" s="61">
        <v>3.2651548158580002</v>
      </c>
    </row>
    <row r="4599" spans="7:11">
      <c r="G4599" s="61">
        <v>16.282489472289999</v>
      </c>
      <c r="H4599" s="61">
        <v>1.563599739856</v>
      </c>
      <c r="J4599" s="61">
        <v>13.48116492676</v>
      </c>
      <c r="K4599" s="61">
        <v>3.3032692207659999</v>
      </c>
    </row>
    <row r="4600" spans="7:11">
      <c r="G4600" s="61">
        <v>16.291304217899999</v>
      </c>
      <c r="H4600" s="61">
        <v>1.4529357098260001</v>
      </c>
      <c r="J4600" s="61">
        <v>13.48128165066</v>
      </c>
      <c r="K4600" s="61">
        <v>3.3346373758989998</v>
      </c>
    </row>
    <row r="4601" spans="7:11">
      <c r="G4601" s="61">
        <v>16.29195110645</v>
      </c>
      <c r="H4601" s="61">
        <v>1.4482180837350001</v>
      </c>
      <c r="J4601" s="61">
        <v>13.48149075047</v>
      </c>
      <c r="K4601" s="61">
        <v>3.3080193570150001</v>
      </c>
    </row>
    <row r="4602" spans="7:11">
      <c r="G4602" s="61">
        <v>16.29251459912</v>
      </c>
      <c r="H4602" s="61">
        <v>1.443654611283</v>
      </c>
      <c r="J4602" s="61">
        <v>13.48175739163</v>
      </c>
      <c r="K4602" s="61">
        <v>3.3303317821339999</v>
      </c>
    </row>
    <row r="4603" spans="7:11">
      <c r="G4603" s="61">
        <v>16.292800042509999</v>
      </c>
      <c r="H4603" s="61">
        <v>1.4398184832550001</v>
      </c>
      <c r="J4603" s="61">
        <v>13.48181580308</v>
      </c>
      <c r="K4603" s="61">
        <v>3.3141280919530001</v>
      </c>
    </row>
    <row r="4604" spans="7:11">
      <c r="G4604" s="61">
        <v>16.29316009878</v>
      </c>
      <c r="H4604" s="61">
        <v>1.432885951784</v>
      </c>
      <c r="J4604" s="61">
        <v>13.48198067036</v>
      </c>
      <c r="K4604" s="61">
        <v>3.3188779520709999</v>
      </c>
    </row>
    <row r="4605" spans="7:11">
      <c r="G4605" s="61">
        <v>16.293414165400002</v>
      </c>
      <c r="H4605" s="61">
        <v>1.427997003332</v>
      </c>
      <c r="J4605" s="61">
        <v>13.48201676237</v>
      </c>
      <c r="K4605" s="61">
        <v>3.324054350325</v>
      </c>
    </row>
    <row r="4606" spans="7:11">
      <c r="G4606" s="61">
        <v>16.29400650481</v>
      </c>
      <c r="H4606" s="61">
        <v>1.419521850845</v>
      </c>
      <c r="J4606" s="61">
        <v>13.48211535629</v>
      </c>
      <c r="K4606" s="61">
        <v>3.260293416923</v>
      </c>
    </row>
    <row r="4607" spans="7:11">
      <c r="G4607" s="61">
        <v>16.294623896129998</v>
      </c>
      <c r="H4607" s="61">
        <v>1.414823462445</v>
      </c>
      <c r="J4607" s="61">
        <v>13.483107917230001</v>
      </c>
      <c r="K4607" s="61">
        <v>3.2557518985159999</v>
      </c>
    </row>
    <row r="4608" spans="7:11">
      <c r="G4608" s="61">
        <v>16.2954420085</v>
      </c>
      <c r="H4608" s="61">
        <v>1.4099043940289999</v>
      </c>
      <c r="J4608" s="61">
        <v>13.48427752462</v>
      </c>
      <c r="K4608" s="61">
        <v>3.2504248218880001</v>
      </c>
    </row>
    <row r="4609" spans="7:11">
      <c r="G4609" s="61">
        <v>16.29608129044</v>
      </c>
      <c r="H4609" s="61">
        <v>1.40572953643</v>
      </c>
      <c r="J4609" s="61">
        <v>13.48502855489</v>
      </c>
      <c r="K4609" s="61">
        <v>3.2470068519859998</v>
      </c>
    </row>
    <row r="4610" spans="7:11">
      <c r="G4610" s="61">
        <v>16.296882231390001</v>
      </c>
      <c r="H4610" s="61">
        <v>1.369137689959</v>
      </c>
      <c r="J4610" s="61">
        <v>13.48507005794</v>
      </c>
      <c r="K4610" s="61">
        <v>3.1870750729630002</v>
      </c>
    </row>
    <row r="4611" spans="7:11">
      <c r="G4611" s="61">
        <v>16.29719692278</v>
      </c>
      <c r="H4611" s="61">
        <v>1.3736899011349999</v>
      </c>
      <c r="J4611" s="61">
        <v>13.485130955420001</v>
      </c>
      <c r="K4611" s="61">
        <v>3.1827981578840001</v>
      </c>
    </row>
    <row r="4612" spans="7:11">
      <c r="G4612" s="61">
        <v>16.297656796799998</v>
      </c>
      <c r="H4612" s="61">
        <v>1.394020486366</v>
      </c>
      <c r="J4612" s="61">
        <v>13.48520623193</v>
      </c>
      <c r="K4612" s="61">
        <v>3.1913242378260001</v>
      </c>
    </row>
    <row r="4613" spans="7:11">
      <c r="G4613" s="61">
        <v>16.29776517709</v>
      </c>
      <c r="H4613" s="61">
        <v>1.3824076776630001</v>
      </c>
      <c r="J4613" s="61">
        <v>13.485504003479999</v>
      </c>
      <c r="K4613" s="61">
        <v>3.1969254624540002</v>
      </c>
    </row>
    <row r="4614" spans="7:11">
      <c r="G4614" s="61">
        <v>16.29799040852</v>
      </c>
      <c r="H4614" s="61">
        <v>1.3888271553689999</v>
      </c>
      <c r="J4614" s="61">
        <v>13.485641741389999</v>
      </c>
      <c r="K4614" s="61">
        <v>3.174899152973</v>
      </c>
    </row>
    <row r="4615" spans="7:11">
      <c r="G4615" s="61">
        <v>16.306433659509999</v>
      </c>
      <c r="H4615" s="61">
        <v>1.2727917232679999</v>
      </c>
      <c r="J4615" s="61">
        <v>13.48575682595</v>
      </c>
      <c r="K4615" s="61">
        <v>3.2434070343669998</v>
      </c>
    </row>
    <row r="4616" spans="7:11">
      <c r="G4616" s="61">
        <v>16.307366649079999</v>
      </c>
      <c r="H4616" s="61">
        <v>1.268839073334</v>
      </c>
      <c r="J4616" s="61">
        <v>13.48582448192</v>
      </c>
      <c r="K4616" s="61">
        <v>3.2013209611229998</v>
      </c>
    </row>
    <row r="4617" spans="7:11">
      <c r="G4617" s="61">
        <v>16.308407116150001</v>
      </c>
      <c r="H4617" s="61">
        <v>1.263736024855</v>
      </c>
      <c r="J4617" s="61">
        <v>13.4861460839</v>
      </c>
      <c r="K4617" s="61">
        <v>3.206496845048</v>
      </c>
    </row>
    <row r="4618" spans="7:11">
      <c r="G4618" s="61">
        <v>16.31043456698</v>
      </c>
      <c r="H4618" s="61">
        <v>1.251375404502</v>
      </c>
      <c r="J4618" s="61">
        <v>13.4863098364</v>
      </c>
      <c r="K4618" s="61">
        <v>3.2398710777919999</v>
      </c>
    </row>
    <row r="4619" spans="7:11">
      <c r="G4619" s="61">
        <v>16.310907473410001</v>
      </c>
      <c r="H4619" s="61">
        <v>1.2465251261879999</v>
      </c>
      <c r="J4619" s="61">
        <v>13.486358792440001</v>
      </c>
      <c r="K4619" s="61">
        <v>3.210860193741</v>
      </c>
    </row>
    <row r="4620" spans="7:11">
      <c r="G4620" s="61">
        <v>16.31097008011</v>
      </c>
      <c r="H4620" s="61">
        <v>1.2440814182169999</v>
      </c>
      <c r="J4620" s="61">
        <v>13.48643008861</v>
      </c>
      <c r="K4620" s="61">
        <v>3.1699305637880002</v>
      </c>
    </row>
    <row r="4621" spans="7:11">
      <c r="G4621" s="61">
        <v>16.311020498489999</v>
      </c>
      <c r="H4621" s="61">
        <v>1.241675372327</v>
      </c>
      <c r="J4621" s="61">
        <v>13.486620727289999</v>
      </c>
      <c r="K4621" s="61">
        <v>3.215113171599</v>
      </c>
    </row>
    <row r="4622" spans="7:11">
      <c r="G4622" s="61">
        <v>16.311033040270001</v>
      </c>
      <c r="H4622" s="61">
        <v>1.2369855849019999</v>
      </c>
      <c r="J4622" s="61">
        <v>13.486725128170001</v>
      </c>
      <c r="K4622" s="61">
        <v>3.2359885628909999</v>
      </c>
    </row>
    <row r="4623" spans="7:11">
      <c r="G4623" s="61">
        <v>16.31120411369</v>
      </c>
      <c r="H4623" s="61">
        <v>1.2329911625729999</v>
      </c>
      <c r="J4623" s="61">
        <v>13.48682201478</v>
      </c>
      <c r="K4623" s="61">
        <v>3.2190899071999999</v>
      </c>
    </row>
    <row r="4624" spans="7:11">
      <c r="G4624" s="61">
        <v>16.311448100100002</v>
      </c>
      <c r="H4624" s="61">
        <v>1.2288623841120001</v>
      </c>
      <c r="J4624" s="61">
        <v>13.486963608550001</v>
      </c>
      <c r="K4624" s="61">
        <v>3.2234531338910002</v>
      </c>
    </row>
    <row r="4625" spans="7:11">
      <c r="G4625" s="61">
        <v>16.312292976649999</v>
      </c>
      <c r="H4625" s="61">
        <v>1.2217146059640001</v>
      </c>
      <c r="J4625" s="61">
        <v>13.48699970056</v>
      </c>
      <c r="K4625" s="61">
        <v>3.2286295321449998</v>
      </c>
    </row>
    <row r="4626" spans="7:11">
      <c r="G4626" s="61">
        <v>16.313012046400001</v>
      </c>
      <c r="H4626" s="61">
        <v>1.2167321858469999</v>
      </c>
      <c r="J4626" s="61">
        <v>13.48794538678</v>
      </c>
      <c r="K4626" s="61">
        <v>3.162766739482</v>
      </c>
    </row>
    <row r="4627" spans="7:11">
      <c r="G4627" s="61">
        <v>16.31452237485</v>
      </c>
      <c r="H4627" s="61">
        <v>1.2064142309170001</v>
      </c>
      <c r="J4627" s="61">
        <v>13.48932624823</v>
      </c>
      <c r="K4627" s="61">
        <v>3.1565164068559999</v>
      </c>
    </row>
    <row r="4628" spans="7:11">
      <c r="G4628" s="61">
        <v>16.314538629649999</v>
      </c>
      <c r="H4628" s="61">
        <v>1.206414258803</v>
      </c>
      <c r="J4628" s="61">
        <v>13.49018110217</v>
      </c>
      <c r="K4628" s="61">
        <v>3.0916504745569999</v>
      </c>
    </row>
    <row r="4629" spans="7:11">
      <c r="G4629" s="61">
        <v>16.315056747690001</v>
      </c>
      <c r="H4629" s="61">
        <v>1.1924267132399999</v>
      </c>
      <c r="J4629" s="61">
        <v>13.49019731938</v>
      </c>
      <c r="K4629" s="61">
        <v>3.152398098391</v>
      </c>
    </row>
    <row r="4630" spans="7:11">
      <c r="G4630" s="61">
        <v>16.315112909970001</v>
      </c>
      <c r="H4630" s="61">
        <v>1.2001967520929999</v>
      </c>
      <c r="J4630" s="61">
        <v>13.49026840756</v>
      </c>
      <c r="K4630" s="61">
        <v>3.0958995555829998</v>
      </c>
    </row>
    <row r="4631" spans="7:11">
      <c r="G4631" s="61">
        <v>16.315200615169999</v>
      </c>
      <c r="H4631" s="61">
        <v>1.19650941251</v>
      </c>
      <c r="J4631" s="61">
        <v>13.490285994660001</v>
      </c>
      <c r="K4631" s="61">
        <v>3.087373634954</v>
      </c>
    </row>
    <row r="4632" spans="7:11">
      <c r="G4632" s="61">
        <v>16.315220933669998</v>
      </c>
      <c r="H4632" s="61">
        <v>1.196509447368</v>
      </c>
      <c r="J4632" s="61">
        <v>13.49048694167</v>
      </c>
      <c r="K4632" s="61">
        <v>3.1015006442740001</v>
      </c>
    </row>
    <row r="4633" spans="7:11">
      <c r="G4633" s="61">
        <v>16.323243420130002</v>
      </c>
      <c r="H4633" s="61">
        <v>1.0939816736770001</v>
      </c>
      <c r="J4633" s="61">
        <v>13.49080742011</v>
      </c>
      <c r="K4633" s="61">
        <v>3.1058961429430001</v>
      </c>
    </row>
    <row r="4634" spans="7:11">
      <c r="G4634" s="61">
        <v>16.323398889100002</v>
      </c>
      <c r="H4634" s="61">
        <v>1.103072931314</v>
      </c>
      <c r="J4634" s="61">
        <v>13.490829115</v>
      </c>
      <c r="K4634" s="61">
        <v>3.0794746855150001</v>
      </c>
    </row>
    <row r="4635" spans="7:11">
      <c r="G4635" s="61">
        <v>16.323613046239998</v>
      </c>
      <c r="H4635" s="61">
        <v>1.088262244279</v>
      </c>
      <c r="J4635" s="61">
        <v>13.4909538204</v>
      </c>
      <c r="K4635" s="61">
        <v>3.1482750030240001</v>
      </c>
    </row>
    <row r="4636" spans="7:11">
      <c r="G4636" s="61">
        <v>16.3240195409</v>
      </c>
      <c r="H4636" s="61">
        <v>1.0846723558989999</v>
      </c>
      <c r="J4636" s="61">
        <v>13.49112902209</v>
      </c>
      <c r="K4636" s="61">
        <v>3.1110720268679999</v>
      </c>
    </row>
    <row r="4637" spans="7:11">
      <c r="G4637" s="61">
        <v>16.32462766399</v>
      </c>
      <c r="H4637" s="61">
        <v>1.0805654093079999</v>
      </c>
      <c r="J4637" s="61">
        <v>13.491341730629999</v>
      </c>
      <c r="K4637" s="61">
        <v>3.1154353755609998</v>
      </c>
    </row>
    <row r="4638" spans="7:11">
      <c r="G4638" s="61">
        <v>16.325298591799999</v>
      </c>
      <c r="H4638" s="61">
        <v>1.0763152365219999</v>
      </c>
      <c r="J4638" s="61">
        <v>13.49157010447</v>
      </c>
      <c r="K4638" s="61">
        <v>3.0745060150849999</v>
      </c>
    </row>
    <row r="4639" spans="7:11">
      <c r="G4639" s="61">
        <v>16.326001231220001</v>
      </c>
      <c r="H4639" s="61">
        <v>1.072302773004</v>
      </c>
      <c r="J4639" s="61">
        <v>13.49160366548</v>
      </c>
      <c r="K4639" s="61">
        <v>3.1196883534199999</v>
      </c>
    </row>
    <row r="4640" spans="7:11">
      <c r="G4640" s="61">
        <v>16.32646461769</v>
      </c>
      <c r="H4640" s="61">
        <v>1.0680952215920001</v>
      </c>
      <c r="J4640" s="61">
        <v>13.49180495297</v>
      </c>
      <c r="K4640" s="61">
        <v>3.1236650890200002</v>
      </c>
    </row>
    <row r="4641" spans="7:11">
      <c r="G4641" s="61">
        <v>16.326938613439999</v>
      </c>
      <c r="H4641" s="61">
        <v>1.0614272968959999</v>
      </c>
      <c r="J4641" s="61">
        <v>13.491816578370001</v>
      </c>
      <c r="K4641" s="61">
        <v>3.1418279744630002</v>
      </c>
    </row>
    <row r="4642" spans="7:11">
      <c r="G4642" s="61">
        <v>16.32713007341</v>
      </c>
      <c r="H4642" s="61">
        <v>1.056468434071</v>
      </c>
      <c r="J4642" s="61">
        <v>13.49195290438</v>
      </c>
      <c r="K4642" s="61">
        <v>3.1276417331189998</v>
      </c>
    </row>
    <row r="4643" spans="7:11">
      <c r="G4643" s="61">
        <v>16.327351243140001</v>
      </c>
      <c r="H4643" s="61">
        <v>1.0513662427570001</v>
      </c>
      <c r="J4643" s="61">
        <v>13.492012938689999</v>
      </c>
      <c r="K4643" s="61">
        <v>3.136964262212</v>
      </c>
    </row>
    <row r="4644" spans="7:11">
      <c r="G4644" s="61">
        <v>16.32786173329</v>
      </c>
      <c r="H4644" s="61">
        <v>1.0448094511279999</v>
      </c>
      <c r="J4644" s="61">
        <v>13.49204116208</v>
      </c>
      <c r="K4644" s="61">
        <v>3.1320048683100001</v>
      </c>
    </row>
    <row r="4645" spans="7:11">
      <c r="G4645" s="61">
        <v>16.32860142777</v>
      </c>
      <c r="H4645" s="61">
        <v>1.0380768980490001</v>
      </c>
      <c r="J4645" s="61">
        <v>13.493031949340001</v>
      </c>
      <c r="K4645" s="61">
        <v>3.0673420990759999</v>
      </c>
    </row>
    <row r="4646" spans="7:11">
      <c r="G4646" s="61">
        <v>16.329237102539999</v>
      </c>
      <c r="H4646" s="61">
        <v>1.0330429268779999</v>
      </c>
      <c r="J4646" s="61">
        <v>13.49435130114</v>
      </c>
      <c r="K4646" s="61">
        <v>3.061091660927</v>
      </c>
    </row>
    <row r="4647" spans="7:11">
      <c r="G4647" s="61">
        <v>16.32974466988</v>
      </c>
      <c r="H4647" s="61">
        <v>1.0295552499830001</v>
      </c>
      <c r="J4647" s="61">
        <v>13.49518025757</v>
      </c>
      <c r="K4647" s="61">
        <v>3.0569732802109999</v>
      </c>
    </row>
    <row r="4648" spans="7:11">
      <c r="G4648" s="61">
        <v>16.330512728470001</v>
      </c>
      <c r="H4648" s="61">
        <v>1.0243098188569999</v>
      </c>
      <c r="J4648" s="61">
        <v>13.49593675859</v>
      </c>
      <c r="K4648" s="61">
        <v>3.0528501848439999</v>
      </c>
    </row>
    <row r="4649" spans="7:11">
      <c r="G4649" s="61">
        <v>16.339146877299999</v>
      </c>
      <c r="H4649" s="61">
        <v>0.91283553697109998</v>
      </c>
      <c r="J4649" s="61">
        <v>13.49661763746</v>
      </c>
      <c r="K4649" s="61">
        <v>2.999525020398</v>
      </c>
    </row>
    <row r="4650" spans="7:11">
      <c r="G4650" s="61">
        <v>16.33918713692</v>
      </c>
      <c r="H4650" s="61">
        <v>0.91662059382350003</v>
      </c>
      <c r="J4650" s="61">
        <v>13.49665557466</v>
      </c>
      <c r="K4650" s="61">
        <v>3.00377110292</v>
      </c>
    </row>
    <row r="4651" spans="7:11">
      <c r="G4651" s="61">
        <v>16.33927122095</v>
      </c>
      <c r="H4651" s="61">
        <v>0.90939444233190003</v>
      </c>
      <c r="J4651" s="61">
        <v>13.496710670960001</v>
      </c>
      <c r="K4651" s="61">
        <v>3.0071751016169999</v>
      </c>
    </row>
    <row r="4652" spans="7:11">
      <c r="G4652" s="61">
        <v>16.33932549647</v>
      </c>
      <c r="H4652" s="61">
        <v>0.92008474737909995</v>
      </c>
      <c r="J4652" s="61">
        <v>13.49672904755</v>
      </c>
      <c r="K4652" s="61">
        <v>2.9931305998940001</v>
      </c>
    </row>
    <row r="4653" spans="7:11">
      <c r="G4653" s="61">
        <v>16.340283498270001</v>
      </c>
      <c r="H4653" s="61">
        <v>0.91699765625530005</v>
      </c>
      <c r="J4653" s="61">
        <v>13.496799516559999</v>
      </c>
      <c r="K4653" s="61">
        <v>3.0464031562840002</v>
      </c>
    </row>
    <row r="4654" spans="7:11">
      <c r="G4654" s="61">
        <v>16.340319632380002</v>
      </c>
      <c r="H4654" s="61">
        <v>0.91163192269530002</v>
      </c>
      <c r="J4654" s="61">
        <v>13.496819155020001</v>
      </c>
      <c r="K4654" s="61">
        <v>3.010771673677</v>
      </c>
    </row>
    <row r="4655" spans="7:11">
      <c r="G4655" s="61">
        <v>16.340535757280001</v>
      </c>
      <c r="H4655" s="61">
        <v>0.90797048834079996</v>
      </c>
      <c r="J4655" s="61">
        <v>13.49694880853</v>
      </c>
      <c r="K4655" s="61">
        <v>3.0169564349329998</v>
      </c>
    </row>
    <row r="4656" spans="7:11">
      <c r="G4656" s="61">
        <v>16.340837505010001</v>
      </c>
      <c r="H4656" s="61">
        <v>0.90390205563280002</v>
      </c>
      <c r="J4656" s="61">
        <v>13.496974183700001</v>
      </c>
      <c r="K4656" s="61">
        <v>3.0228945546160002</v>
      </c>
    </row>
    <row r="4657" spans="7:11">
      <c r="G4657" s="61">
        <v>16.341313631510001</v>
      </c>
      <c r="H4657" s="61">
        <v>0.89883588982569995</v>
      </c>
      <c r="J4657" s="61">
        <v>13.49699587688</v>
      </c>
      <c r="K4657" s="61">
        <v>3.0415394440319998</v>
      </c>
    </row>
    <row r="4658" spans="7:11">
      <c r="G4658" s="61">
        <v>16.341860319110001</v>
      </c>
      <c r="H4658" s="61">
        <v>0.89424236642349997</v>
      </c>
      <c r="J4658" s="61">
        <v>13.49701944557</v>
      </c>
      <c r="K4658" s="61">
        <v>3.0278540745870002</v>
      </c>
    </row>
    <row r="4659" spans="7:11">
      <c r="G4659" s="61">
        <v>16.34287518488</v>
      </c>
      <c r="H4659" s="61">
        <v>0.88866971000450001</v>
      </c>
      <c r="J4659" s="61">
        <v>13.49707743634</v>
      </c>
      <c r="K4659" s="61">
        <v>3.0365801416310001</v>
      </c>
    </row>
    <row r="4660" spans="7:11">
      <c r="G4660" s="61">
        <v>16.343684053530001</v>
      </c>
      <c r="H4660" s="61">
        <v>0.88389441939570002</v>
      </c>
      <c r="J4660" s="61">
        <v>13.497095850799999</v>
      </c>
      <c r="K4660" s="61">
        <v>3.0322171894430001</v>
      </c>
    </row>
    <row r="4661" spans="7:11">
      <c r="G4661" s="61">
        <v>16.343733821690002</v>
      </c>
      <c r="H4661" s="61">
        <v>0.87987358966380003</v>
      </c>
      <c r="J4661" s="61">
        <v>13.49714942408</v>
      </c>
      <c r="K4661" s="61">
        <v>2.9874302010989999</v>
      </c>
    </row>
    <row r="4662" spans="7:11">
      <c r="G4662" s="61">
        <v>16.343950578019999</v>
      </c>
      <c r="H4662" s="61">
        <v>0.87629944102549995</v>
      </c>
      <c r="J4662" s="61">
        <v>13.497636932680001</v>
      </c>
      <c r="K4662" s="61">
        <v>2.9823972611570002</v>
      </c>
    </row>
    <row r="4663" spans="7:11">
      <c r="G4663" s="61">
        <v>16.344044880159998</v>
      </c>
      <c r="H4663" s="61">
        <v>0.87544890810959997</v>
      </c>
      <c r="J4663" s="61">
        <v>13.49845375816</v>
      </c>
      <c r="K4663" s="61">
        <v>2.976853807136</v>
      </c>
    </row>
    <row r="4664" spans="7:11">
      <c r="G4664" s="61">
        <v>16.344152207800001</v>
      </c>
      <c r="H4664" s="61">
        <v>0.8702503262629</v>
      </c>
      <c r="J4664" s="61">
        <v>13.499091559869999</v>
      </c>
      <c r="K4664" s="61">
        <v>2.973397579162</v>
      </c>
    </row>
    <row r="4665" spans="7:11">
      <c r="G4665" s="61">
        <v>16.344212487099998</v>
      </c>
      <c r="H4665" s="61">
        <v>0.87999574862789998</v>
      </c>
      <c r="J4665" s="61">
        <v>13.49989096955</v>
      </c>
      <c r="K4665" s="61">
        <v>2.9692000718139999</v>
      </c>
    </row>
    <row r="4666" spans="7:11">
      <c r="G4666" s="61">
        <v>16.344249090369999</v>
      </c>
      <c r="H4666" s="61">
        <v>0.86501419988299999</v>
      </c>
      <c r="J4666" s="61">
        <v>13.50019552505</v>
      </c>
      <c r="K4666" s="61">
        <v>2.9032080301550001</v>
      </c>
    </row>
    <row r="4667" spans="7:11">
      <c r="G4667" s="61">
        <v>16.344392752480001</v>
      </c>
      <c r="H4667" s="61">
        <v>0.86161331468159996</v>
      </c>
      <c r="J4667" s="61">
        <v>13.50022244252</v>
      </c>
      <c r="K4667" s="61">
        <v>2.9078193817460001</v>
      </c>
    </row>
    <row r="4668" spans="7:11">
      <c r="G4668" s="61">
        <v>16.344665216829998</v>
      </c>
      <c r="H4668" s="61">
        <v>0.8574257487136</v>
      </c>
      <c r="J4668" s="61">
        <v>13.50040482142</v>
      </c>
      <c r="K4668" s="61">
        <v>2.9119882713109999</v>
      </c>
    </row>
    <row r="4669" spans="7:11">
      <c r="G4669" s="61">
        <v>16.345051861679998</v>
      </c>
      <c r="H4669" s="61">
        <v>0.85365576211950001</v>
      </c>
      <c r="J4669" s="61">
        <v>13.50050329151</v>
      </c>
      <c r="K4669" s="61">
        <v>2.8986025506700002</v>
      </c>
    </row>
    <row r="4670" spans="7:11">
      <c r="G4670" s="61">
        <v>16.345957864820001</v>
      </c>
      <c r="H4670" s="61">
        <v>0.84735025812489995</v>
      </c>
      <c r="J4670" s="61">
        <v>13.500647859340001</v>
      </c>
      <c r="K4670" s="61">
        <v>2.965167528931</v>
      </c>
    </row>
    <row r="4671" spans="7:11">
      <c r="G4671" s="61">
        <v>16.347537074449999</v>
      </c>
      <c r="H4671" s="61">
        <v>0.84015774960839995</v>
      </c>
      <c r="J4671" s="61">
        <v>13.50077821813</v>
      </c>
      <c r="K4671" s="61">
        <v>2.9157386536669998</v>
      </c>
    </row>
    <row r="4672" spans="7:11">
      <c r="G4672" s="61">
        <v>16.357677967130002</v>
      </c>
      <c r="H4672" s="61">
        <v>0.71741852385049998</v>
      </c>
      <c r="J4672" s="61">
        <v>13.50130570426</v>
      </c>
      <c r="K4672" s="61">
        <v>2.9213140503799999</v>
      </c>
    </row>
    <row r="4673" spans="7:11">
      <c r="G4673" s="61">
        <v>16.3578768705</v>
      </c>
      <c r="H4673" s="61">
        <v>0.71767922396859996</v>
      </c>
      <c r="J4673" s="61">
        <v>13.501528284480001</v>
      </c>
      <c r="K4673" s="61">
        <v>2.9588854963659998</v>
      </c>
    </row>
    <row r="4674" spans="7:11">
      <c r="G4674" s="61">
        <v>16.35798327589</v>
      </c>
      <c r="H4674" s="61">
        <v>0.72148250033960004</v>
      </c>
      <c r="J4674" s="61">
        <v>13.501640061730001</v>
      </c>
      <c r="K4674" s="61">
        <v>2.9260642012689999</v>
      </c>
    </row>
    <row r="4675" spans="7:11">
      <c r="G4675" s="61">
        <v>16.358112494770001</v>
      </c>
      <c r="H4675" s="61">
        <v>0.72287309765329999</v>
      </c>
      <c r="J4675" s="61">
        <v>13.50180536043</v>
      </c>
      <c r="K4675" s="61">
        <v>2.9540671088399999</v>
      </c>
    </row>
    <row r="4676" spans="7:11">
      <c r="G4676" s="61">
        <v>16.358262015040001</v>
      </c>
      <c r="H4676" s="61">
        <v>0.72552256860190001</v>
      </c>
      <c r="J4676" s="61">
        <v>13.50192958875</v>
      </c>
      <c r="K4676" s="61">
        <v>2.9491078796400001</v>
      </c>
    </row>
    <row r="4677" spans="7:11">
      <c r="G4677" s="61">
        <v>16.358400571650002</v>
      </c>
      <c r="H4677" s="61">
        <v>0.72718010179460002</v>
      </c>
      <c r="J4677" s="61">
        <v>13.501932051600001</v>
      </c>
      <c r="K4677" s="61">
        <v>2.889615662932</v>
      </c>
    </row>
    <row r="4678" spans="7:11">
      <c r="G4678" s="61">
        <v>16.358646018240002</v>
      </c>
      <c r="H4678" s="61">
        <v>0.72891342119949998</v>
      </c>
      <c r="J4678" s="61">
        <v>13.501954973909999</v>
      </c>
      <c r="K4678" s="61">
        <v>2.932429175072</v>
      </c>
    </row>
    <row r="4679" spans="7:11">
      <c r="G4679" s="61">
        <v>16.359006683179999</v>
      </c>
      <c r="H4679" s="61">
        <v>0.73190050506969995</v>
      </c>
      <c r="J4679" s="61">
        <v>13.50200133928</v>
      </c>
      <c r="K4679" s="61">
        <v>2.9447450189529998</v>
      </c>
    </row>
    <row r="4680" spans="7:11">
      <c r="G4680" s="61">
        <v>16.359442658479999</v>
      </c>
      <c r="H4680" s="61">
        <v>0.73518039430110005</v>
      </c>
      <c r="J4680" s="61">
        <v>13.50206673217</v>
      </c>
      <c r="K4680" s="61">
        <v>2.9407687408590002</v>
      </c>
    </row>
    <row r="4681" spans="7:11">
      <c r="G4681" s="61">
        <v>16.361188943809999</v>
      </c>
      <c r="H4681" s="61">
        <v>0.74361359915589997</v>
      </c>
      <c r="J4681" s="61">
        <v>13.50207878899</v>
      </c>
      <c r="K4681" s="61">
        <v>2.9367923712640001</v>
      </c>
    </row>
    <row r="4682" spans="7:11">
      <c r="G4682" s="61">
        <v>16.363125176200001</v>
      </c>
      <c r="H4682" s="61">
        <v>0.75196594939390005</v>
      </c>
      <c r="J4682" s="61">
        <v>13.503292830219999</v>
      </c>
      <c r="K4682" s="61">
        <v>2.8835119571529999</v>
      </c>
    </row>
    <row r="4683" spans="7:11">
      <c r="G4683" s="61">
        <v>16.364195570090001</v>
      </c>
      <c r="H4683" s="61">
        <v>0.75588629078500003</v>
      </c>
      <c r="J4683" s="61">
        <v>13.504545813589999</v>
      </c>
      <c r="K4683" s="61">
        <v>2.8778601202409999</v>
      </c>
    </row>
    <row r="4684" spans="7:11">
      <c r="G4684" s="61">
        <v>16.36521082438</v>
      </c>
      <c r="H4684" s="61">
        <v>0.75923403870039996</v>
      </c>
      <c r="J4684" s="61">
        <v>13.50534881932</v>
      </c>
      <c r="K4684" s="61">
        <v>2.8149779990880002</v>
      </c>
    </row>
    <row r="4685" spans="7:11">
      <c r="G4685" s="61">
        <v>16.38441189652</v>
      </c>
      <c r="H4685" s="61">
        <v>0.85417231235970004</v>
      </c>
      <c r="J4685" s="61">
        <v>13.50536818392</v>
      </c>
      <c r="K4685" s="61">
        <v>2.8736817014980001</v>
      </c>
    </row>
    <row r="4686" spans="7:11">
      <c r="G4686" s="61">
        <v>16.384442631180001</v>
      </c>
      <c r="H4686" s="61">
        <v>0.85452739993329996</v>
      </c>
      <c r="J4686" s="61">
        <v>13.505446248049999</v>
      </c>
      <c r="K4686" s="61">
        <v>2.8103951735580002</v>
      </c>
    </row>
    <row r="4687" spans="7:11">
      <c r="G4687" s="61">
        <v>16.385763374700002</v>
      </c>
      <c r="H4687" s="61">
        <v>0.85872047555770004</v>
      </c>
      <c r="J4687" s="61">
        <v>13.50549569476</v>
      </c>
      <c r="K4687" s="61">
        <v>2.8191906331749998</v>
      </c>
    </row>
    <row r="4688" spans="7:11">
      <c r="G4688" s="61">
        <v>16.38578094491</v>
      </c>
      <c r="H4688" s="61">
        <v>0.8587004229213</v>
      </c>
      <c r="J4688" s="61">
        <v>13.50569314797</v>
      </c>
      <c r="K4688" s="61">
        <v>2.8062849706540001</v>
      </c>
    </row>
    <row r="4689" spans="7:11">
      <c r="G4689" s="61">
        <v>16.386966596850002</v>
      </c>
      <c r="H4689" s="61">
        <v>0.86273844042250003</v>
      </c>
      <c r="J4689" s="61">
        <v>13.5059656412</v>
      </c>
      <c r="K4689" s="61">
        <v>2.8694313565999998</v>
      </c>
    </row>
    <row r="4690" spans="7:11">
      <c r="G4690" s="61">
        <v>16.38755990992</v>
      </c>
      <c r="H4690" s="61">
        <v>0.86867750949639999</v>
      </c>
      <c r="J4690" s="61">
        <v>13.50607961771</v>
      </c>
      <c r="K4690" s="61">
        <v>2.8261451298679998</v>
      </c>
    </row>
    <row r="4691" spans="7:11">
      <c r="G4691" s="61">
        <v>16.387934233980001</v>
      </c>
      <c r="H4691" s="61">
        <v>0.87018200966649994</v>
      </c>
      <c r="J4691" s="61">
        <v>13.506405441409999</v>
      </c>
      <c r="K4691" s="61">
        <v>2.8308952661169999</v>
      </c>
    </row>
    <row r="4692" spans="7:11">
      <c r="G4692" s="61">
        <v>16.388022060379999</v>
      </c>
      <c r="H4692" s="61">
        <v>0.86659904332119997</v>
      </c>
      <c r="J4692" s="61">
        <v>13.50650219564</v>
      </c>
      <c r="K4692" s="61">
        <v>2.8000476377510002</v>
      </c>
    </row>
    <row r="4693" spans="7:11">
      <c r="G4693" s="61">
        <v>16.388704407660001</v>
      </c>
      <c r="H4693" s="61">
        <v>0.87387778841840003</v>
      </c>
      <c r="J4693" s="61">
        <v>13.50660610511</v>
      </c>
      <c r="K4693" s="61">
        <v>2.8628804486439998</v>
      </c>
    </row>
    <row r="4694" spans="7:11">
      <c r="G4694" s="61">
        <v>16.388850863489999</v>
      </c>
      <c r="H4694" s="61">
        <v>0.87064415396539996</v>
      </c>
      <c r="J4694" s="61">
        <v>13.50673049403</v>
      </c>
      <c r="K4694" s="61">
        <v>2.8370040010549999</v>
      </c>
    </row>
    <row r="4695" spans="7:11">
      <c r="G4695" s="61">
        <v>16.39024310912</v>
      </c>
      <c r="H4695" s="61">
        <v>0.88118115622199999</v>
      </c>
      <c r="J4695" s="61">
        <v>13.50684713405</v>
      </c>
      <c r="K4695" s="61">
        <v>2.857659339554</v>
      </c>
    </row>
    <row r="4696" spans="7:11">
      <c r="G4696" s="61">
        <v>16.390903171649999</v>
      </c>
      <c r="H4696" s="61">
        <v>0.88482993351719996</v>
      </c>
      <c r="J4696" s="61">
        <v>13.506901718949999</v>
      </c>
      <c r="K4696" s="61">
        <v>2.8413672785799999</v>
      </c>
    </row>
    <row r="4697" spans="7:11">
      <c r="G4697" s="61">
        <v>16.39165543399</v>
      </c>
      <c r="H4697" s="61">
        <v>0.88808072276609995</v>
      </c>
      <c r="J4697" s="61">
        <v>13.506918884579999</v>
      </c>
      <c r="K4697" s="61">
        <v>2.8532964788680002</v>
      </c>
    </row>
    <row r="4698" spans="7:11">
      <c r="G4698" s="61">
        <v>16.392277366990001</v>
      </c>
      <c r="H4698" s="61">
        <v>0.8929937271742</v>
      </c>
      <c r="J4698" s="61">
        <v>13.50698427747</v>
      </c>
      <c r="K4698" s="61">
        <v>2.8493202007730001</v>
      </c>
    </row>
    <row r="4699" spans="7:11">
      <c r="G4699" s="61">
        <v>16.392509638130001</v>
      </c>
      <c r="H4699" s="61">
        <v>0.89162867305409998</v>
      </c>
      <c r="J4699" s="61">
        <v>13.506996334289999</v>
      </c>
      <c r="K4699" s="61">
        <v>2.8453438311779999</v>
      </c>
    </row>
    <row r="4700" spans="7:11">
      <c r="G4700" s="61">
        <v>16.39261622742</v>
      </c>
      <c r="H4700" s="61">
        <v>0.89442742875140002</v>
      </c>
      <c r="J4700" s="61">
        <v>13.50759954974</v>
      </c>
      <c r="K4700" s="61">
        <v>2.7932996504259999</v>
      </c>
    </row>
    <row r="4701" spans="7:11">
      <c r="G4701" s="61">
        <v>16.393758961490001</v>
      </c>
      <c r="H4701" s="61">
        <v>0.89995213364920001</v>
      </c>
      <c r="J4701" s="61">
        <v>13.508583837410001</v>
      </c>
      <c r="K4701" s="61">
        <v>2.7885314205820002</v>
      </c>
    </row>
    <row r="4702" spans="7:11">
      <c r="G4702" s="61">
        <v>16.394079584180002</v>
      </c>
      <c r="H4702" s="61">
        <v>0.89920326363909997</v>
      </c>
      <c r="J4702" s="61">
        <v>13.50892353994</v>
      </c>
      <c r="K4702" s="61">
        <v>2.7314014648480001</v>
      </c>
    </row>
    <row r="4703" spans="7:11">
      <c r="G4703" s="61">
        <v>16.394693381020002</v>
      </c>
      <c r="H4703" s="61">
        <v>0.90268446062030006</v>
      </c>
      <c r="J4703" s="61">
        <v>13.508947945359999</v>
      </c>
      <c r="K4703" s="61">
        <v>2.7376540791899999</v>
      </c>
    </row>
    <row r="4704" spans="7:11">
      <c r="G4704" s="61">
        <v>16.395548109540002</v>
      </c>
      <c r="H4704" s="61">
        <v>0.90630374254449997</v>
      </c>
      <c r="J4704" s="61">
        <v>13.509011457050001</v>
      </c>
      <c r="K4704" s="61">
        <v>2.7260555798550001</v>
      </c>
    </row>
    <row r="4705" spans="7:11">
      <c r="G4705" s="61">
        <v>16.396449090610002</v>
      </c>
      <c r="H4705" s="61">
        <v>0.91031326312780003</v>
      </c>
      <c r="J4705" s="61">
        <v>13.509086935919999</v>
      </c>
      <c r="K4705" s="61">
        <v>2.7420614912539998</v>
      </c>
    </row>
    <row r="4706" spans="7:11">
      <c r="G4706" s="61">
        <v>16.396608177459999</v>
      </c>
      <c r="H4706" s="61">
        <v>0.91297125033479998</v>
      </c>
      <c r="J4706" s="61">
        <v>13.509142043020001</v>
      </c>
      <c r="K4706" s="61">
        <v>2.7207097680630001</v>
      </c>
    </row>
    <row r="4707" spans="7:11">
      <c r="G4707" s="61">
        <v>16.396633060420001</v>
      </c>
      <c r="H4707" s="61">
        <v>0.91309346677900005</v>
      </c>
      <c r="J4707" s="61">
        <v>13.5093606548</v>
      </c>
      <c r="K4707" s="61">
        <v>2.7467848511900002</v>
      </c>
    </row>
    <row r="4708" spans="7:11">
      <c r="G4708" s="61">
        <v>16.397703487160001</v>
      </c>
      <c r="H4708" s="61">
        <v>0.91815413373730004</v>
      </c>
      <c r="J4708" s="61">
        <v>13.50961408861</v>
      </c>
      <c r="K4708" s="61">
        <v>2.7501595018409999</v>
      </c>
    </row>
    <row r="4709" spans="7:11">
      <c r="G4709" s="61">
        <v>16.397933902799998</v>
      </c>
      <c r="H4709" s="61">
        <v>0.91926060866920001</v>
      </c>
      <c r="J4709" s="61">
        <v>13.509684299090001</v>
      </c>
      <c r="K4709" s="61">
        <v>2.7830038269649999</v>
      </c>
    </row>
    <row r="4710" spans="7:11">
      <c r="G4710" s="61">
        <v>16.398760214260001</v>
      </c>
      <c r="H4710" s="61">
        <v>0.92336794481439999</v>
      </c>
      <c r="J4710" s="61">
        <v>13.509727606069999</v>
      </c>
      <c r="K4710" s="61">
        <v>2.7134873316700001</v>
      </c>
    </row>
    <row r="4711" spans="7:11">
      <c r="G4711" s="61">
        <v>16.39953837465</v>
      </c>
      <c r="H4711" s="61">
        <v>0.92763996800089998</v>
      </c>
      <c r="J4711" s="61">
        <v>13.51009829403</v>
      </c>
      <c r="K4711" s="61">
        <v>2.7555762847379999</v>
      </c>
    </row>
    <row r="4712" spans="7:11">
      <c r="G4712" s="61">
        <v>16.400100520180001</v>
      </c>
      <c r="H4712" s="61">
        <v>0.92980044112060001</v>
      </c>
      <c r="J4712" s="61">
        <v>13.510365453309999</v>
      </c>
      <c r="K4712" s="61">
        <v>2.7088321747299999</v>
      </c>
    </row>
    <row r="4713" spans="7:11">
      <c r="G4713" s="61">
        <v>16.400336782530001</v>
      </c>
      <c r="H4713" s="61">
        <v>0.93221836064300001</v>
      </c>
      <c r="J4713" s="61">
        <v>13.510428625819999</v>
      </c>
      <c r="K4713" s="61">
        <v>2.7780197194860001</v>
      </c>
    </row>
    <row r="4714" spans="7:11">
      <c r="G4714" s="61">
        <v>16.418811024699998</v>
      </c>
      <c r="H4714" s="61">
        <v>1.0306541459080001</v>
      </c>
      <c r="J4714" s="61">
        <v>13.510658309269999</v>
      </c>
      <c r="K4714" s="61">
        <v>2.7611505514160002</v>
      </c>
    </row>
    <row r="4715" spans="7:11">
      <c r="G4715" s="61">
        <v>16.41912671675</v>
      </c>
      <c r="H4715" s="61">
        <v>1.0340698560520001</v>
      </c>
      <c r="J4715" s="61">
        <v>13.51094905167</v>
      </c>
      <c r="K4715" s="61">
        <v>2.7654864201599998</v>
      </c>
    </row>
    <row r="4716" spans="7:11">
      <c r="G4716" s="61">
        <v>16.419315673850001</v>
      </c>
      <c r="H4716" s="61">
        <v>1.03516632479</v>
      </c>
      <c r="J4716" s="61">
        <v>13.51095377449</v>
      </c>
      <c r="K4716" s="61">
        <v>2.7707029301560002</v>
      </c>
    </row>
    <row r="4717" spans="7:11">
      <c r="G4717" s="61">
        <v>16.420337523600001</v>
      </c>
      <c r="H4717" s="61">
        <v>1.032553947494</v>
      </c>
      <c r="J4717" s="61">
        <v>13.51146581751</v>
      </c>
      <c r="K4717" s="61">
        <v>2.7028735405040001</v>
      </c>
    </row>
    <row r="4718" spans="7:11">
      <c r="G4718" s="61">
        <v>16.42067831396</v>
      </c>
      <c r="H4718" s="61">
        <v>1.042126195124</v>
      </c>
      <c r="J4718" s="61">
        <v>13.51242875502</v>
      </c>
      <c r="K4718" s="61">
        <v>2.6982931657189999</v>
      </c>
    </row>
    <row r="4719" spans="7:11">
      <c r="G4719" s="61">
        <v>16.420887971180001</v>
      </c>
      <c r="H4719" s="61">
        <v>1.0361733947589999</v>
      </c>
      <c r="J4719" s="61">
        <v>13.513553544620001</v>
      </c>
      <c r="K4719" s="61">
        <v>2.6929798034819998</v>
      </c>
    </row>
    <row r="4720" spans="7:11">
      <c r="G4720" s="61">
        <v>16.421827607739999</v>
      </c>
      <c r="H4720" s="61">
        <v>1.04686599629</v>
      </c>
      <c r="J4720" s="61">
        <v>13.51453789494</v>
      </c>
      <c r="K4720" s="61">
        <v>2.6878401554339999</v>
      </c>
    </row>
    <row r="4721" spans="7:11">
      <c r="G4721" s="61">
        <v>16.423069085040002</v>
      </c>
      <c r="H4721" s="61">
        <v>1.0496549567569999</v>
      </c>
      <c r="J4721" s="61">
        <v>13.515273487589999</v>
      </c>
      <c r="K4721" s="61">
        <v>2.683448908061</v>
      </c>
    </row>
    <row r="4722" spans="7:11">
      <c r="G4722" s="61">
        <v>16.42388513245</v>
      </c>
      <c r="H4722" s="61">
        <v>1.0550568767490001</v>
      </c>
      <c r="J4722" s="61">
        <v>13.51650733005</v>
      </c>
      <c r="K4722" s="61">
        <v>2.6758047576499999</v>
      </c>
    </row>
    <row r="4723" spans="7:11">
      <c r="G4723" s="61">
        <v>16.423925454020001</v>
      </c>
      <c r="H4723" s="61">
        <v>1.053547147595</v>
      </c>
      <c r="J4723" s="61">
        <v>13.55172931469</v>
      </c>
      <c r="K4723" s="61">
        <v>2.6587978111199999</v>
      </c>
    </row>
    <row r="4724" spans="7:11">
      <c r="G4724" s="61">
        <v>16.424670543120001</v>
      </c>
      <c r="H4724" s="61">
        <v>1.058498709964</v>
      </c>
      <c r="J4724" s="61">
        <v>13.55212704729</v>
      </c>
      <c r="K4724" s="61">
        <v>2.6653994972590001</v>
      </c>
    </row>
    <row r="4725" spans="7:11">
      <c r="G4725" s="61">
        <v>16.425185247680002</v>
      </c>
      <c r="H4725" s="61">
        <v>1.059440586145</v>
      </c>
      <c r="J4725" s="61">
        <v>13.552327103510001</v>
      </c>
      <c r="K4725" s="61">
        <v>2.6711377237830001</v>
      </c>
    </row>
    <row r="4726" spans="7:11">
      <c r="G4726" s="61">
        <v>16.425953242630001</v>
      </c>
      <c r="H4726" s="61">
        <v>1.064466592362</v>
      </c>
      <c r="J4726" s="61">
        <v>13.55242947482</v>
      </c>
      <c r="K4726" s="61">
        <v>2.6784133827210002</v>
      </c>
    </row>
    <row r="4727" spans="7:11">
      <c r="G4727" s="61">
        <v>16.42598072078</v>
      </c>
      <c r="H4727" s="61">
        <v>1.0645332085370001</v>
      </c>
      <c r="J4727" s="61">
        <v>13.55245773</v>
      </c>
      <c r="K4727" s="61">
        <v>2.6853772121200001</v>
      </c>
    </row>
    <row r="4728" spans="7:11">
      <c r="G4728" s="61">
        <v>16.427362458659999</v>
      </c>
      <c r="H4728" s="61">
        <v>1.0708787777469999</v>
      </c>
      <c r="J4728" s="61">
        <v>13.552577757090001</v>
      </c>
      <c r="K4728" s="61">
        <v>2.6903770369469999</v>
      </c>
    </row>
    <row r="4729" spans="7:11">
      <c r="G4729" s="61">
        <v>16.427399167450002</v>
      </c>
      <c r="H4729" s="61">
        <v>1.07113478604</v>
      </c>
      <c r="J4729" s="61">
        <v>13.552808783890001</v>
      </c>
      <c r="K4729" s="61">
        <v>2.6961799367019998</v>
      </c>
    </row>
    <row r="4730" spans="7:11">
      <c r="G4730" s="61">
        <v>16.428500139690001</v>
      </c>
      <c r="H4730" s="61">
        <v>1.0766743288480001</v>
      </c>
      <c r="J4730" s="61">
        <v>13.552964938540001</v>
      </c>
      <c r="K4730" s="61">
        <v>2.7000830462929999</v>
      </c>
    </row>
    <row r="4731" spans="7:11">
      <c r="G4731" s="61">
        <v>16.428903774919998</v>
      </c>
      <c r="H4731" s="61">
        <v>1.078980004278</v>
      </c>
      <c r="J4731" s="61">
        <v>13.553164053210001</v>
      </c>
      <c r="K4731" s="61">
        <v>2.7040784632419999</v>
      </c>
    </row>
    <row r="4732" spans="7:11">
      <c r="G4732" s="61">
        <v>16.428914930169999</v>
      </c>
      <c r="H4732" s="61">
        <v>1.078980023415</v>
      </c>
      <c r="J4732" s="61">
        <v>13.553364652180001</v>
      </c>
      <c r="K4732" s="61">
        <v>2.7074950720299999</v>
      </c>
    </row>
    <row r="4733" spans="7:11">
      <c r="G4733" s="61">
        <v>16.429408390540001</v>
      </c>
      <c r="H4733" s="61">
        <v>1.081477748477</v>
      </c>
      <c r="J4733" s="61">
        <v>13.55360521165</v>
      </c>
      <c r="K4733" s="61">
        <v>2.7110095650130002</v>
      </c>
    </row>
    <row r="4734" spans="7:11">
      <c r="G4734" s="61">
        <v>16.430036371810001</v>
      </c>
      <c r="H4734" s="61">
        <v>1.084847995244</v>
      </c>
      <c r="J4734" s="61">
        <v>13.55379896128</v>
      </c>
      <c r="K4734" s="61">
        <v>2.7146097201239998</v>
      </c>
    </row>
    <row r="4735" spans="7:11">
      <c r="G4735" s="61">
        <v>16.430821452229999</v>
      </c>
      <c r="H4735" s="61">
        <v>1.0887361998709999</v>
      </c>
      <c r="J4735" s="61">
        <v>13.55410079901</v>
      </c>
      <c r="K4735" s="61">
        <v>2.7207868975120002</v>
      </c>
    </row>
    <row r="4736" spans="7:11">
      <c r="G4736" s="61">
        <v>16.43184101816</v>
      </c>
      <c r="H4736" s="61">
        <v>1.094259184033</v>
      </c>
      <c r="J4736" s="61">
        <v>13.554401431920001</v>
      </c>
      <c r="K4736" s="61">
        <v>2.727414730399</v>
      </c>
    </row>
    <row r="4737" spans="7:11">
      <c r="G4737" s="61">
        <v>16.432981484180001</v>
      </c>
      <c r="H4737" s="61">
        <v>1.0983517023389999</v>
      </c>
      <c r="J4737" s="61">
        <v>13.55448835756</v>
      </c>
      <c r="K4737" s="61">
        <v>2.7646804845889998</v>
      </c>
    </row>
    <row r="4738" spans="7:11">
      <c r="G4738" s="61">
        <v>16.433986401569999</v>
      </c>
      <c r="H4738" s="61">
        <v>1.1025740358830001</v>
      </c>
      <c r="J4738" s="61">
        <v>13.554493826790001</v>
      </c>
      <c r="K4738" s="61">
        <v>2.7691379440550001</v>
      </c>
    </row>
    <row r="4739" spans="7:11">
      <c r="G4739" s="61">
        <v>16.434035735399998</v>
      </c>
      <c r="H4739" s="61">
        <v>1.103747112984</v>
      </c>
      <c r="J4739" s="61">
        <v>13.55455852017</v>
      </c>
      <c r="K4739" s="61">
        <v>2.7317006649720001</v>
      </c>
    </row>
    <row r="4740" spans="7:11">
      <c r="G4740" s="61">
        <v>16.452629869999999</v>
      </c>
      <c r="H4740" s="61">
        <v>1.2018084736629999</v>
      </c>
      <c r="J4740" s="61">
        <v>13.554592679040001</v>
      </c>
      <c r="K4740" s="61">
        <v>2.7566073863249998</v>
      </c>
    </row>
    <row r="4741" spans="7:11">
      <c r="G4741" s="61">
        <v>16.453648418099998</v>
      </c>
      <c r="H4741" s="61">
        <v>1.2056128520689999</v>
      </c>
      <c r="J4741" s="61">
        <v>13.55469852635</v>
      </c>
      <c r="K4741" s="61">
        <v>2.7380631296079998</v>
      </c>
    </row>
    <row r="4742" spans="7:11">
      <c r="G4742" s="61">
        <v>16.453843324520001</v>
      </c>
      <c r="H4742" s="61">
        <v>1.2072120811660001</v>
      </c>
      <c r="J4742" s="61">
        <v>13.55470146903</v>
      </c>
      <c r="K4742" s="61">
        <v>2.7499923054959998</v>
      </c>
    </row>
    <row r="4743" spans="7:11">
      <c r="G4743" s="61">
        <v>16.454649678559999</v>
      </c>
      <c r="H4743" s="61">
        <v>1.2093340883899999</v>
      </c>
      <c r="J4743" s="61">
        <v>13.554708150390001</v>
      </c>
      <c r="K4743" s="61">
        <v>2.7763612101719999</v>
      </c>
    </row>
    <row r="4744" spans="7:11">
      <c r="G4744" s="61">
        <v>16.45564984896</v>
      </c>
      <c r="H4744" s="61">
        <v>1.212853433606</v>
      </c>
      <c r="J4744" s="61">
        <v>13.55473841601</v>
      </c>
      <c r="K4744" s="61">
        <v>2.7460159786010001</v>
      </c>
    </row>
    <row r="4745" spans="7:11">
      <c r="G4745" s="61">
        <v>16.456608245839998</v>
      </c>
      <c r="H4745" s="61">
        <v>1.2162436690609999</v>
      </c>
      <c r="J4745" s="61">
        <v>13.55474691709</v>
      </c>
      <c r="K4745" s="61">
        <v>2.7420396029049998</v>
      </c>
    </row>
    <row r="4746" spans="7:11">
      <c r="G4746" s="61">
        <v>16.457503440570001</v>
      </c>
      <c r="H4746" s="61">
        <v>1.21974159379</v>
      </c>
      <c r="J4746" s="61">
        <v>13.55487881883</v>
      </c>
      <c r="K4746" s="61">
        <v>2.7798623083890002</v>
      </c>
    </row>
    <row r="4747" spans="7:11">
      <c r="G4747" s="61">
        <v>16.45783330375</v>
      </c>
      <c r="H4747" s="61">
        <v>1.222003709102</v>
      </c>
      <c r="J4747" s="61">
        <v>13.55517563299</v>
      </c>
      <c r="K4747" s="61">
        <v>2.78503105277</v>
      </c>
    </row>
    <row r="4748" spans="7:11">
      <c r="G4748" s="61">
        <v>16.45840883004</v>
      </c>
      <c r="H4748" s="61">
        <v>1.224062620884</v>
      </c>
      <c r="J4748" s="61">
        <v>13.555443425469999</v>
      </c>
      <c r="K4748" s="61">
        <v>2.7891183067140002</v>
      </c>
    </row>
    <row r="4749" spans="7:11">
      <c r="G4749" s="61">
        <v>16.459286924800001</v>
      </c>
      <c r="H4749" s="61">
        <v>1.22797040477</v>
      </c>
      <c r="J4749" s="61">
        <v>13.555873872719999</v>
      </c>
      <c r="K4749" s="61">
        <v>2.7946399846199999</v>
      </c>
    </row>
    <row r="4750" spans="7:11">
      <c r="G4750" s="61">
        <v>16.459295310080002</v>
      </c>
      <c r="H4750" s="61">
        <v>1.2281091786080001</v>
      </c>
      <c r="J4750" s="61">
        <v>13.55630430065</v>
      </c>
      <c r="K4750" s="61">
        <v>2.8461779399679998</v>
      </c>
    </row>
    <row r="4751" spans="7:11">
      <c r="G4751" s="61">
        <v>16.459631416659999</v>
      </c>
      <c r="H4751" s="61">
        <v>1.230066228593</v>
      </c>
      <c r="J4751" s="61">
        <v>13.556311302839999</v>
      </c>
      <c r="K4751" s="61">
        <v>2.8005228707379999</v>
      </c>
    </row>
    <row r="4752" spans="7:11">
      <c r="G4752" s="61">
        <v>16.460759894950002</v>
      </c>
      <c r="H4752" s="61">
        <v>1.2354190234939999</v>
      </c>
      <c r="J4752" s="61">
        <v>13.55632326459</v>
      </c>
      <c r="K4752" s="61">
        <v>2.8461779725020002</v>
      </c>
    </row>
    <row r="4753" spans="7:11">
      <c r="G4753" s="61">
        <v>16.461608335539999</v>
      </c>
      <c r="H4753" s="61">
        <v>1.239873491</v>
      </c>
      <c r="J4753" s="61">
        <v>13.556367316559999</v>
      </c>
      <c r="K4753" s="61">
        <v>2.8528069431410001</v>
      </c>
    </row>
    <row r="4754" spans="7:11">
      <c r="G4754" s="61">
        <v>16.462411812740001</v>
      </c>
      <c r="H4754" s="61">
        <v>1.243711765776</v>
      </c>
      <c r="J4754" s="61">
        <v>13.55656813661</v>
      </c>
      <c r="K4754" s="61">
        <v>2.8041989840819999</v>
      </c>
    </row>
    <row r="4755" spans="7:11">
      <c r="G4755" s="61">
        <v>16.462744237620001</v>
      </c>
      <c r="H4755" s="61">
        <v>1.2451865266940001</v>
      </c>
      <c r="J4755" s="61">
        <v>13.55658692506</v>
      </c>
      <c r="K4755" s="61">
        <v>2.840766479379</v>
      </c>
    </row>
    <row r="4756" spans="7:11">
      <c r="G4756" s="61">
        <v>16.463277027059998</v>
      </c>
      <c r="H4756" s="61">
        <v>1.246783656621</v>
      </c>
      <c r="J4756" s="61">
        <v>13.55659001808</v>
      </c>
      <c r="K4756" s="61">
        <v>2.8041990216210002</v>
      </c>
    </row>
    <row r="4757" spans="7:11">
      <c r="G4757" s="61">
        <v>16.464647401010001</v>
      </c>
      <c r="H4757" s="61">
        <v>1.251913651527</v>
      </c>
      <c r="J4757" s="61">
        <v>13.556646705089999</v>
      </c>
      <c r="K4757" s="61">
        <v>2.8587167802260001</v>
      </c>
    </row>
    <row r="4758" spans="7:11">
      <c r="G4758" s="61">
        <v>16.466178253590002</v>
      </c>
      <c r="H4758" s="61">
        <v>1.255410670564</v>
      </c>
      <c r="J4758" s="61">
        <v>13.556995666700001</v>
      </c>
      <c r="K4758" s="61">
        <v>2.8353090201479998</v>
      </c>
    </row>
    <row r="4759" spans="7:11">
      <c r="G4759" s="61">
        <v>16.466965451490001</v>
      </c>
      <c r="H4759" s="61">
        <v>1.25933502312</v>
      </c>
      <c r="J4759" s="61">
        <v>13.556997186889999</v>
      </c>
      <c r="K4759" s="61">
        <v>2.8624283958740002</v>
      </c>
    </row>
    <row r="4760" spans="7:11">
      <c r="G4760" s="61">
        <v>16.467499426300002</v>
      </c>
      <c r="H4760" s="61">
        <v>1.259249141645</v>
      </c>
      <c r="J4760" s="61">
        <v>13.557155902210001</v>
      </c>
      <c r="K4760" s="61">
        <v>2.8121980751029998</v>
      </c>
    </row>
    <row r="4761" spans="7:11">
      <c r="G4761" s="61">
        <v>16.467999994469999</v>
      </c>
      <c r="H4761" s="61">
        <v>1.262620625177</v>
      </c>
      <c r="J4761" s="61">
        <v>13.55725959119</v>
      </c>
      <c r="K4761" s="61">
        <v>2.831390747331</v>
      </c>
    </row>
    <row r="4762" spans="7:11">
      <c r="G4762" s="61">
        <v>16.469133921499999</v>
      </c>
      <c r="H4762" s="61">
        <v>1.266095240986</v>
      </c>
      <c r="J4762" s="61">
        <v>13.557339745309999</v>
      </c>
      <c r="K4762" s="61">
        <v>2.8661526719650001</v>
      </c>
    </row>
    <row r="4763" spans="7:11">
      <c r="G4763" s="61">
        <v>16.470077121839999</v>
      </c>
      <c r="H4763" s="61">
        <v>1.2718516890510001</v>
      </c>
      <c r="J4763" s="61">
        <v>13.55747503502</v>
      </c>
      <c r="K4763" s="61">
        <v>2.817150041378</v>
      </c>
    </row>
    <row r="4764" spans="7:11">
      <c r="G4764" s="61">
        <v>16.470513646800001</v>
      </c>
      <c r="H4764" s="61">
        <v>1.270307419771</v>
      </c>
      <c r="J4764" s="61">
        <v>13.55749153627</v>
      </c>
      <c r="K4764" s="61">
        <v>2.827250006036</v>
      </c>
    </row>
    <row r="4765" spans="7:11">
      <c r="G4765" s="61">
        <v>16.4712757864</v>
      </c>
      <c r="H4765" s="61">
        <v>1.275067158003</v>
      </c>
      <c r="J4765" s="61">
        <v>13.557515939130001</v>
      </c>
      <c r="K4765" s="61">
        <v>2.8209133131340001</v>
      </c>
    </row>
    <row r="4766" spans="7:11">
      <c r="G4766" s="61">
        <v>16.47134905163</v>
      </c>
      <c r="H4766" s="61">
        <v>1.273859650338</v>
      </c>
      <c r="J4766" s="61">
        <v>13.557685684839999</v>
      </c>
      <c r="K4766" s="61">
        <v>2.8695207254459998</v>
      </c>
    </row>
    <row r="4767" spans="7:11">
      <c r="G4767" s="61">
        <v>16.47142393603</v>
      </c>
      <c r="H4767" s="61">
        <v>1.2787545996630001</v>
      </c>
      <c r="J4767" s="61">
        <v>13.55804567677</v>
      </c>
      <c r="K4767" s="61">
        <v>2.8735856120240002</v>
      </c>
    </row>
    <row r="4768" spans="7:11">
      <c r="G4768" s="61">
        <v>16.494816962600002</v>
      </c>
      <c r="H4768" s="61">
        <v>1.365951440108</v>
      </c>
      <c r="J4768" s="61">
        <v>13.5585563673</v>
      </c>
      <c r="K4768" s="61">
        <v>2.8806309863939998</v>
      </c>
    </row>
    <row r="4769" spans="7:11">
      <c r="G4769" s="61">
        <v>16.49602071776</v>
      </c>
      <c r="H4769" s="61">
        <v>1.364730669212</v>
      </c>
      <c r="J4769" s="61">
        <v>13.558923024389999</v>
      </c>
      <c r="K4769" s="61">
        <v>2.8875418680110001</v>
      </c>
    </row>
    <row r="4770" spans="7:11">
      <c r="G4770" s="61">
        <v>16.496113889899998</v>
      </c>
      <c r="H4770" s="61">
        <v>1.3701994479299999</v>
      </c>
      <c r="J4770" s="61">
        <v>13.559177994620001</v>
      </c>
      <c r="K4770" s="61">
        <v>2.8918102976609998</v>
      </c>
    </row>
    <row r="4771" spans="7:11">
      <c r="G4771" s="61">
        <v>16.497326335899999</v>
      </c>
      <c r="H4771" s="61">
        <v>1.3739208524419999</v>
      </c>
      <c r="J4771" s="61">
        <v>13.55942591182</v>
      </c>
      <c r="K4771" s="61">
        <v>2.934568426437</v>
      </c>
    </row>
    <row r="4772" spans="7:11">
      <c r="G4772" s="61">
        <v>16.499165634920001</v>
      </c>
      <c r="H4772" s="61">
        <v>1.380011306214</v>
      </c>
      <c r="J4772" s="61">
        <v>13.559442078409999</v>
      </c>
      <c r="K4772" s="61">
        <v>2.9305888799369999</v>
      </c>
    </row>
    <row r="4773" spans="7:11">
      <c r="G4773" s="61">
        <v>16.499394701450001</v>
      </c>
      <c r="H4773" s="61">
        <v>1.379602111164</v>
      </c>
      <c r="J4773" s="61">
        <v>13.55950155679</v>
      </c>
      <c r="K4773" s="61">
        <v>2.9270923232810002</v>
      </c>
    </row>
    <row r="4774" spans="7:11">
      <c r="G4774" s="61">
        <v>16.500594424759999</v>
      </c>
      <c r="H4774" s="61">
        <v>1.38454879288</v>
      </c>
      <c r="J4774" s="61">
        <v>13.55954142403</v>
      </c>
      <c r="K4774" s="61">
        <v>2.941402419274</v>
      </c>
    </row>
    <row r="4775" spans="7:11">
      <c r="G4775" s="61">
        <v>16.501360020989999</v>
      </c>
      <c r="H4775" s="61">
        <v>1.3860887413730001</v>
      </c>
      <c r="J4775" s="61">
        <v>13.55955406887</v>
      </c>
      <c r="K4775" s="61">
        <v>2.8980256784209999</v>
      </c>
    </row>
    <row r="4776" spans="7:11">
      <c r="G4776" s="61">
        <v>16.502118078180001</v>
      </c>
      <c r="H4776" s="61">
        <v>1.3933192660289999</v>
      </c>
      <c r="J4776" s="61">
        <v>13.55959944858</v>
      </c>
      <c r="K4776" s="61">
        <v>2.922379614444</v>
      </c>
    </row>
    <row r="4777" spans="7:11">
      <c r="G4777" s="61">
        <v>16.502254483680002</v>
      </c>
      <c r="H4777" s="61">
        <v>1.3903458538040001</v>
      </c>
      <c r="J4777" s="61">
        <v>13.55972445732</v>
      </c>
      <c r="K4777" s="61">
        <v>2.9018185639879999</v>
      </c>
    </row>
    <row r="4778" spans="7:11">
      <c r="G4778" s="61">
        <v>16.502611500770001</v>
      </c>
      <c r="H4778" s="61">
        <v>1.3905620893240001</v>
      </c>
      <c r="J4778" s="61">
        <v>13.559752824969999</v>
      </c>
      <c r="K4778" s="61">
        <v>2.9166499995290001</v>
      </c>
    </row>
    <row r="4779" spans="7:11">
      <c r="G4779" s="61">
        <v>16.50331991693</v>
      </c>
      <c r="H4779" s="61">
        <v>1.3941083004199999</v>
      </c>
      <c r="J4779" s="61">
        <v>13.55979220641</v>
      </c>
      <c r="K4779" s="61">
        <v>2.9459355182609999</v>
      </c>
    </row>
    <row r="4780" spans="7:11">
      <c r="G4780" s="61">
        <v>16.50503951828</v>
      </c>
      <c r="H4780" s="61">
        <v>1.4003577924370001</v>
      </c>
      <c r="J4780" s="61">
        <v>13.559850137590001</v>
      </c>
      <c r="K4780" s="61">
        <v>2.9114111364270001</v>
      </c>
    </row>
    <row r="4781" spans="7:11">
      <c r="G4781" s="61">
        <v>16.50522833886</v>
      </c>
      <c r="H4781" s="61">
        <v>1.401394101992</v>
      </c>
      <c r="J4781" s="61">
        <v>13.559850903499999</v>
      </c>
      <c r="K4781" s="61">
        <v>2.90785083902</v>
      </c>
    </row>
    <row r="4782" spans="7:11">
      <c r="G4782" s="61">
        <v>16.506079663120001</v>
      </c>
      <c r="H4782" s="61">
        <v>1.404902074427</v>
      </c>
      <c r="J4782" s="61">
        <v>13.560292372839999</v>
      </c>
      <c r="K4782" s="61">
        <v>2.9526953791119999</v>
      </c>
    </row>
    <row r="4783" spans="7:11">
      <c r="G4783" s="61">
        <v>16.507129665170002</v>
      </c>
      <c r="H4783" s="61">
        <v>1.4089825546470001</v>
      </c>
      <c r="J4783" s="61">
        <v>13.560562934929999</v>
      </c>
      <c r="K4783" s="61">
        <v>2.9572204934289998</v>
      </c>
    </row>
    <row r="4784" spans="7:11">
      <c r="G4784" s="61">
        <v>16.50738257687</v>
      </c>
      <c r="H4784" s="61">
        <v>1.409953401676</v>
      </c>
      <c r="J4784" s="61">
        <v>13.560874676699999</v>
      </c>
      <c r="K4784" s="61">
        <v>2.999214119526</v>
      </c>
    </row>
    <row r="4785" spans="7:11">
      <c r="G4785" s="61">
        <v>16.508898421550001</v>
      </c>
      <c r="H4785" s="61">
        <v>1.416338159071</v>
      </c>
      <c r="J4785" s="61">
        <v>13.56090780301</v>
      </c>
      <c r="K4785" s="61">
        <v>3.0060178357380001</v>
      </c>
    </row>
    <row r="4786" spans="7:11">
      <c r="G4786" s="61">
        <v>16.509055451769999</v>
      </c>
      <c r="H4786" s="61">
        <v>1.416086412212</v>
      </c>
      <c r="J4786" s="61">
        <v>13.56091436028</v>
      </c>
      <c r="K4786" s="61">
        <v>2.9658546830939998</v>
      </c>
    </row>
    <row r="4787" spans="7:11">
      <c r="G4787" s="61">
        <v>16.509884992500002</v>
      </c>
      <c r="H4787" s="61">
        <v>1.420058900004</v>
      </c>
      <c r="J4787" s="61">
        <v>13.56095302928</v>
      </c>
      <c r="K4787" s="61">
        <v>2.9925628374770001</v>
      </c>
    </row>
    <row r="4788" spans="7:11">
      <c r="G4788" s="61">
        <v>16.51051554439</v>
      </c>
      <c r="H4788" s="61">
        <v>1.4241669336360001</v>
      </c>
      <c r="J4788" s="61">
        <v>13.561018422169999</v>
      </c>
      <c r="K4788" s="61">
        <v>2.9885865593830001</v>
      </c>
    </row>
    <row r="4789" spans="7:11">
      <c r="G4789" s="61">
        <v>16.511191351760001</v>
      </c>
      <c r="H4789" s="61">
        <v>1.4260584061549999</v>
      </c>
      <c r="J4789" s="61">
        <v>13.56104614875</v>
      </c>
      <c r="K4789" s="61">
        <v>2.9702952116630001</v>
      </c>
    </row>
    <row r="4790" spans="7:11">
      <c r="G4790" s="61">
        <v>16.51133751822</v>
      </c>
      <c r="H4790" s="61">
        <v>1.4300338501130001</v>
      </c>
      <c r="J4790" s="61">
        <v>13.56107938519</v>
      </c>
      <c r="K4790" s="61">
        <v>3.012655543793</v>
      </c>
    </row>
    <row r="4791" spans="7:11">
      <c r="G4791" s="61">
        <v>16.512659450169998</v>
      </c>
      <c r="H4791" s="61">
        <v>1.4323960650909999</v>
      </c>
      <c r="J4791" s="61">
        <v>13.56108381506</v>
      </c>
      <c r="K4791" s="61">
        <v>2.9846102812890001</v>
      </c>
    </row>
    <row r="4792" spans="7:11">
      <c r="G4792" s="61">
        <v>16.513522076649998</v>
      </c>
      <c r="H4792" s="61">
        <v>1.4366548646320001</v>
      </c>
      <c r="J4792" s="61">
        <v>13.56112076204</v>
      </c>
      <c r="K4792" s="61">
        <v>2.9806339543939999</v>
      </c>
    </row>
    <row r="4793" spans="7:11">
      <c r="G4793" s="61">
        <v>16.514507501699999</v>
      </c>
      <c r="H4793" s="61">
        <v>1.4374784350159999</v>
      </c>
      <c r="J4793" s="61">
        <v>13.561129263110001</v>
      </c>
      <c r="K4793" s="61">
        <v>2.9766575786980001</v>
      </c>
    </row>
    <row r="4794" spans="7:11">
      <c r="G4794" s="61">
        <v>16.564727789399999</v>
      </c>
      <c r="H4794" s="61">
        <v>1.461197619972</v>
      </c>
      <c r="J4794" s="61">
        <v>13.56132234341</v>
      </c>
      <c r="K4794" s="61">
        <v>3.019400464062</v>
      </c>
    </row>
    <row r="4795" spans="7:11">
      <c r="G4795" s="61">
        <v>16.565773217650001</v>
      </c>
      <c r="H4795" s="61">
        <v>1.45790463492</v>
      </c>
      <c r="J4795" s="61">
        <v>13.561479322269999</v>
      </c>
      <c r="K4795" s="61">
        <v>3.0229937853240001</v>
      </c>
    </row>
    <row r="4796" spans="7:11">
      <c r="G4796" s="61">
        <v>16.566380646260001</v>
      </c>
      <c r="H4796" s="61">
        <v>1.45711136998</v>
      </c>
      <c r="J4796" s="61">
        <v>13.56171120184</v>
      </c>
      <c r="K4796" s="61">
        <v>3.026844821554</v>
      </c>
    </row>
    <row r="4797" spans="7:11">
      <c r="G4797" s="61">
        <v>16.56703514841</v>
      </c>
      <c r="H4797" s="61">
        <v>1.454161965658</v>
      </c>
      <c r="J4797" s="61">
        <v>13.56199100379</v>
      </c>
      <c r="K4797" s="61">
        <v>3.0310542943879999</v>
      </c>
    </row>
    <row r="4798" spans="7:11">
      <c r="G4798" s="61">
        <v>16.568625983339999</v>
      </c>
      <c r="H4798" s="61">
        <v>1.448569624273</v>
      </c>
      <c r="J4798" s="61">
        <v>13.562480422229999</v>
      </c>
      <c r="K4798" s="61">
        <v>3.0386956016100002</v>
      </c>
    </row>
    <row r="4799" spans="7:11">
      <c r="G4799" s="61">
        <v>16.56878357179</v>
      </c>
      <c r="H4799" s="61">
        <v>1.4499011180570001</v>
      </c>
      <c r="J4799" s="61">
        <v>13.5628240361</v>
      </c>
      <c r="K4799" s="61">
        <v>3.0455404022480002</v>
      </c>
    </row>
    <row r="4800" spans="7:11">
      <c r="G4800" s="61">
        <v>16.569777889339999</v>
      </c>
      <c r="H4800" s="61">
        <v>1.4415985505360001</v>
      </c>
      <c r="J4800" s="61">
        <v>13.562981124349999</v>
      </c>
      <c r="K4800" s="61">
        <v>3.049826336822</v>
      </c>
    </row>
    <row r="4801" spans="7:11">
      <c r="G4801" s="61">
        <v>16.569842901760001</v>
      </c>
      <c r="H4801" s="61">
        <v>1.438839586139</v>
      </c>
      <c r="J4801" s="61">
        <v>13.56304572064</v>
      </c>
      <c r="K4801" s="61">
        <v>3.0747692593939999</v>
      </c>
    </row>
    <row r="4802" spans="7:11">
      <c r="G4802" s="61">
        <v>16.57020142463</v>
      </c>
      <c r="H4802" s="61">
        <v>1.4440268415540001</v>
      </c>
      <c r="J4802" s="61">
        <v>13.56307884694</v>
      </c>
      <c r="K4802" s="61">
        <v>3.0815729756070001</v>
      </c>
    </row>
    <row r="4803" spans="7:11">
      <c r="G4803" s="61">
        <v>16.570716183990001</v>
      </c>
      <c r="H4803" s="61">
        <v>1.440481601266</v>
      </c>
      <c r="J4803" s="61">
        <v>13.56312113053</v>
      </c>
      <c r="K4803" s="61">
        <v>3.0561888014580001</v>
      </c>
    </row>
    <row r="4804" spans="7:11">
      <c r="G4804" s="61">
        <v>16.571040332230002</v>
      </c>
      <c r="H4804" s="61">
        <v>1.43606619729</v>
      </c>
      <c r="J4804" s="61">
        <v>13.56312407321</v>
      </c>
      <c r="K4804" s="61">
        <v>3.068117977345</v>
      </c>
    </row>
    <row r="4805" spans="7:11">
      <c r="G4805" s="61">
        <v>16.571406538209999</v>
      </c>
      <c r="H4805" s="61">
        <v>1.425936624537</v>
      </c>
      <c r="J4805" s="61">
        <v>13.56316102019</v>
      </c>
      <c r="K4805" s="61">
        <v>3.0641416504499999</v>
      </c>
    </row>
    <row r="4806" spans="7:11">
      <c r="G4806" s="61">
        <v>16.571474367370001</v>
      </c>
      <c r="H4806" s="61">
        <v>1.4293670846919999</v>
      </c>
      <c r="J4806" s="61">
        <v>13.56316952127</v>
      </c>
      <c r="K4806" s="61">
        <v>3.0601652747550001</v>
      </c>
    </row>
    <row r="4807" spans="7:11">
      <c r="G4807" s="61">
        <v>16.572077019559998</v>
      </c>
      <c r="H4807" s="61">
        <v>1.4229046524769999</v>
      </c>
      <c r="J4807" s="61">
        <v>13.563250429129999</v>
      </c>
      <c r="K4807" s="61">
        <v>3.0882106836609999</v>
      </c>
    </row>
    <row r="4808" spans="7:11">
      <c r="G4808" s="61">
        <v>16.57265289431</v>
      </c>
      <c r="H4808" s="61">
        <v>1.418040653616</v>
      </c>
      <c r="J4808" s="61">
        <v>13.563493387339999</v>
      </c>
      <c r="K4808" s="61">
        <v>3.0949556039299999</v>
      </c>
    </row>
    <row r="4809" spans="7:11">
      <c r="G4809" s="61">
        <v>16.573168802320001</v>
      </c>
      <c r="H4809" s="61">
        <v>1.413768466903</v>
      </c>
      <c r="J4809" s="61">
        <v>13.56363743625</v>
      </c>
      <c r="K4809" s="61">
        <v>3.0985489030100002</v>
      </c>
    </row>
    <row r="4810" spans="7:11">
      <c r="G4810" s="61">
        <v>16.573777352</v>
      </c>
      <c r="H4810" s="61">
        <v>1.409259977347</v>
      </c>
      <c r="J4810" s="61">
        <v>13.56382729345</v>
      </c>
      <c r="K4810" s="61">
        <v>3.1023998671489998</v>
      </c>
    </row>
    <row r="4811" spans="7:11">
      <c r="G4811" s="61">
        <v>16.573866725409999</v>
      </c>
      <c r="H4811" s="61">
        <v>1.408439737188</v>
      </c>
      <c r="J4811" s="61">
        <v>13.56405501641</v>
      </c>
      <c r="K4811" s="61">
        <v>3.1066092506379999</v>
      </c>
    </row>
    <row r="4812" spans="7:11">
      <c r="G4812" s="61">
        <v>16.573956787189999</v>
      </c>
      <c r="H4812" s="61">
        <v>1.4074214663539999</v>
      </c>
      <c r="J4812" s="61">
        <v>13.564421851660001</v>
      </c>
      <c r="K4812" s="61">
        <v>3.1142503475610002</v>
      </c>
    </row>
    <row r="4813" spans="7:11">
      <c r="G4813" s="61">
        <v>16.574324442790001</v>
      </c>
      <c r="H4813" s="61">
        <v>1.404690508706</v>
      </c>
      <c r="J4813" s="61">
        <v>13.56465792701</v>
      </c>
      <c r="K4813" s="61">
        <v>3.1194270888990001</v>
      </c>
    </row>
    <row r="4814" spans="7:11">
      <c r="G4814" s="61">
        <v>16.57438623873</v>
      </c>
      <c r="H4814" s="61">
        <v>1.400804131336</v>
      </c>
      <c r="J4814" s="61">
        <v>13.56493882399</v>
      </c>
      <c r="K4814" s="61">
        <v>3.1253811106849998</v>
      </c>
    </row>
    <row r="4815" spans="7:11">
      <c r="G4815" s="61">
        <v>16.574739013439999</v>
      </c>
      <c r="H4815" s="61">
        <v>1.4012958873129999</v>
      </c>
      <c r="J4815" s="61">
        <v>13.565149944930001</v>
      </c>
      <c r="K4815" s="61">
        <v>3.131743697323</v>
      </c>
    </row>
    <row r="4816" spans="7:11">
      <c r="G4816" s="61">
        <v>16.575684024019999</v>
      </c>
      <c r="H4816" s="61">
        <v>1.3936133043950001</v>
      </c>
      <c r="J4816" s="61">
        <v>13.56515137169</v>
      </c>
      <c r="K4816" s="61">
        <v>3.1543006773569999</v>
      </c>
    </row>
    <row r="4817" spans="7:11">
      <c r="G4817" s="61">
        <v>16.57585659279</v>
      </c>
      <c r="H4817" s="61">
        <v>1.3900682175079999</v>
      </c>
      <c r="J4817" s="61">
        <v>13.56518449799</v>
      </c>
      <c r="K4817" s="61">
        <v>3.161104393569</v>
      </c>
    </row>
    <row r="4818" spans="7:11">
      <c r="G4818" s="61">
        <v>16.576494899989999</v>
      </c>
      <c r="H4818" s="61">
        <v>1.3880615075480001</v>
      </c>
      <c r="J4818" s="61">
        <v>13.56522678158</v>
      </c>
      <c r="K4818" s="61">
        <v>3.1357202194210001</v>
      </c>
    </row>
    <row r="4819" spans="7:11">
      <c r="G4819" s="61">
        <v>16.577446896390001</v>
      </c>
      <c r="H4819" s="61">
        <v>1.3827981446290001</v>
      </c>
      <c r="J4819" s="61">
        <v>13.56522972426</v>
      </c>
      <c r="K4819" s="61">
        <v>3.147649395308</v>
      </c>
    </row>
    <row r="4820" spans="7:11">
      <c r="G4820" s="61">
        <v>16.577451231089999</v>
      </c>
      <c r="H4820" s="61">
        <v>1.378117911653</v>
      </c>
      <c r="J4820" s="61">
        <v>13.56526667124</v>
      </c>
      <c r="K4820" s="61">
        <v>3.1436730684129999</v>
      </c>
    </row>
    <row r="4821" spans="7:11">
      <c r="G4821" s="61">
        <v>16.578623100200002</v>
      </c>
      <c r="H4821" s="61">
        <v>1.3776662898759999</v>
      </c>
      <c r="J4821" s="61">
        <v>13.56527517232</v>
      </c>
      <c r="K4821" s="61">
        <v>3.139696692717</v>
      </c>
    </row>
    <row r="4822" spans="7:11">
      <c r="G4822" s="61">
        <v>16.589746288250002</v>
      </c>
      <c r="H4822" s="61">
        <v>1.2776336315550001</v>
      </c>
      <c r="J4822" s="61">
        <v>13.56535608017</v>
      </c>
      <c r="K4822" s="61">
        <v>3.1677421016229999</v>
      </c>
    </row>
    <row r="4823" spans="7:11">
      <c r="G4823" s="61">
        <v>16.589956023500001</v>
      </c>
      <c r="H4823" s="61">
        <v>1.2732692044180001</v>
      </c>
      <c r="J4823" s="61">
        <v>13.565599038389999</v>
      </c>
      <c r="K4823" s="61">
        <v>3.1744870218919998</v>
      </c>
    </row>
    <row r="4824" spans="7:11">
      <c r="G4824" s="61">
        <v>16.590309855689998</v>
      </c>
      <c r="H4824" s="61">
        <v>1.26924153032</v>
      </c>
      <c r="J4824" s="61">
        <v>13.56574308729</v>
      </c>
      <c r="K4824" s="61">
        <v>3.1780803209730002</v>
      </c>
    </row>
    <row r="4825" spans="7:11">
      <c r="G4825" s="61">
        <v>16.590797520420001</v>
      </c>
      <c r="H4825" s="61">
        <v>1.2646277433440001</v>
      </c>
      <c r="J4825" s="61">
        <v>13.5659329445</v>
      </c>
      <c r="K4825" s="61">
        <v>3.1819312851110002</v>
      </c>
    </row>
    <row r="4826" spans="7:11">
      <c r="G4826" s="61">
        <v>16.591504693480001</v>
      </c>
      <c r="H4826" s="61">
        <v>1.2589991626329999</v>
      </c>
      <c r="J4826" s="61">
        <v>13.566160667449999</v>
      </c>
      <c r="K4826" s="61">
        <v>3.1861406685999998</v>
      </c>
    </row>
    <row r="4827" spans="7:11">
      <c r="G4827" s="61">
        <v>16.59160839087</v>
      </c>
      <c r="H4827" s="61">
        <v>1.257920377714</v>
      </c>
      <c r="J4827" s="61">
        <v>13.566527502710001</v>
      </c>
      <c r="K4827" s="61">
        <v>3.1937817655240002</v>
      </c>
    </row>
    <row r="4828" spans="7:11">
      <c r="G4828" s="61">
        <v>16.592658862930001</v>
      </c>
      <c r="H4828" s="61">
        <v>1.250589009237</v>
      </c>
      <c r="J4828" s="61">
        <v>13.56676357806</v>
      </c>
      <c r="K4828" s="61">
        <v>3.198958506861</v>
      </c>
    </row>
    <row r="4829" spans="7:11">
      <c r="G4829" s="61">
        <v>16.593282940729999</v>
      </c>
      <c r="H4829" s="61">
        <v>1.2446250013560001</v>
      </c>
      <c r="J4829" s="61">
        <v>13.56704447503</v>
      </c>
      <c r="K4829" s="61">
        <v>3.2049125286479998</v>
      </c>
    </row>
    <row r="4830" spans="7:11">
      <c r="G4830" s="61">
        <v>16.59412840888</v>
      </c>
      <c r="H4830" s="61">
        <v>1.2411801905440001</v>
      </c>
      <c r="J4830" s="61">
        <v>13.567255595980001</v>
      </c>
      <c r="K4830" s="61">
        <v>3.211275115286</v>
      </c>
    </row>
    <row r="4831" spans="7:11">
      <c r="G4831" s="61">
        <v>16.595043147350001</v>
      </c>
      <c r="H4831" s="61">
        <v>1.234589213574</v>
      </c>
      <c r="J4831" s="61">
        <v>13.56732241562</v>
      </c>
      <c r="K4831" s="61">
        <v>3.2298558172249998</v>
      </c>
    </row>
    <row r="4832" spans="7:11">
      <c r="G4832" s="61">
        <v>16.595477508310001</v>
      </c>
      <c r="H4832" s="61">
        <v>1.230629772621</v>
      </c>
      <c r="J4832" s="61">
        <v>13.567332432620001</v>
      </c>
      <c r="K4832" s="61">
        <v>3.215251637383</v>
      </c>
    </row>
    <row r="4833" spans="7:11">
      <c r="G4833" s="61">
        <v>16.595778048450001</v>
      </c>
      <c r="H4833" s="61">
        <v>1.224660058652</v>
      </c>
      <c r="J4833" s="61">
        <v>13.56735554192</v>
      </c>
      <c r="K4833" s="61">
        <v>3.2366595334369999</v>
      </c>
    </row>
    <row r="4834" spans="7:11">
      <c r="G4834" s="61">
        <v>16.59586369861</v>
      </c>
      <c r="H4834" s="61">
        <v>1.2269554330450001</v>
      </c>
      <c r="J4834" s="61">
        <v>13.56737232229</v>
      </c>
      <c r="K4834" s="61">
        <v>3.2232044863749998</v>
      </c>
    </row>
    <row r="4835" spans="7:11">
      <c r="G4835" s="61">
        <v>16.596324619530002</v>
      </c>
      <c r="H4835" s="61">
        <v>1.222146985477</v>
      </c>
      <c r="J4835" s="61">
        <v>13.567380823360001</v>
      </c>
      <c r="K4835" s="61">
        <v>3.21922811068</v>
      </c>
    </row>
    <row r="4836" spans="7:11">
      <c r="G4836" s="61">
        <v>16.596597352340002</v>
      </c>
      <c r="H4836" s="61">
        <v>1.217889902799</v>
      </c>
      <c r="J4836" s="61">
        <v>13.567527124110001</v>
      </c>
      <c r="K4836" s="61">
        <v>3.2432972414919998</v>
      </c>
    </row>
    <row r="4837" spans="7:11">
      <c r="G4837" s="61">
        <v>16.597264318040001</v>
      </c>
      <c r="H4837" s="61">
        <v>1.2134163789879999</v>
      </c>
      <c r="J4837" s="61">
        <v>13.567770082319999</v>
      </c>
      <c r="K4837" s="61">
        <v>3.2500421617609998</v>
      </c>
    </row>
    <row r="4838" spans="7:11">
      <c r="G4838" s="61">
        <v>16.59753142844</v>
      </c>
      <c r="H4838" s="61">
        <v>1.207353266883</v>
      </c>
      <c r="J4838" s="61">
        <v>13.567914131229999</v>
      </c>
      <c r="K4838" s="61">
        <v>3.2536354608410001</v>
      </c>
    </row>
    <row r="4839" spans="7:11">
      <c r="G4839" s="61">
        <v>16.597776989220002</v>
      </c>
      <c r="H4839" s="61">
        <v>1.2025672358070001</v>
      </c>
      <c r="J4839" s="61">
        <v>13.5680845935</v>
      </c>
      <c r="K4839" s="61">
        <v>3.2574863917060002</v>
      </c>
    </row>
    <row r="4840" spans="7:11">
      <c r="G4840" s="61">
        <v>16.59789298894</v>
      </c>
      <c r="H4840" s="61">
        <v>1.2067570037919999</v>
      </c>
      <c r="J4840" s="61">
        <v>13.56824838499</v>
      </c>
      <c r="K4840" s="61">
        <v>3.2616956655170002</v>
      </c>
    </row>
    <row r="4841" spans="7:11">
      <c r="G4841" s="61">
        <v>16.598499480099999</v>
      </c>
      <c r="H4841" s="61">
        <v>1.1960954831520001</v>
      </c>
      <c r="J4841" s="61">
        <v>13.56851160101</v>
      </c>
      <c r="K4841" s="61">
        <v>3.269336584675</v>
      </c>
    </row>
    <row r="4842" spans="7:11">
      <c r="G4842" s="61">
        <v>16.609247176029999</v>
      </c>
      <c r="H4842" s="61">
        <v>1.104848865084</v>
      </c>
      <c r="J4842" s="61">
        <v>13.568684535059999</v>
      </c>
      <c r="K4842" s="61">
        <v>3.27451321769</v>
      </c>
    </row>
    <row r="4843" spans="7:11">
      <c r="G4843" s="61">
        <v>16.60949117389</v>
      </c>
      <c r="H4843" s="61">
        <v>1.10260562995</v>
      </c>
      <c r="J4843" s="61">
        <v>13.56887472392</v>
      </c>
      <c r="K4843" s="61">
        <v>3.27887652775</v>
      </c>
    </row>
    <row r="4844" spans="7:11">
      <c r="G4844" s="61">
        <v>16.61033862196</v>
      </c>
      <c r="H4844" s="61">
        <v>1.1007887443990001</v>
      </c>
      <c r="J4844" s="61">
        <v>13.56907245567</v>
      </c>
      <c r="K4844" s="61">
        <v>3.2828532572500002</v>
      </c>
    </row>
    <row r="4845" spans="7:11">
      <c r="G4845" s="61">
        <v>16.610992283950001</v>
      </c>
      <c r="H4845" s="61">
        <v>1.0989677755</v>
      </c>
      <c r="J4845" s="61">
        <v>13.56922040709</v>
      </c>
      <c r="K4845" s="61">
        <v>3.2868299013489999</v>
      </c>
    </row>
    <row r="4846" spans="7:11">
      <c r="G4846" s="61">
        <v>16.6118522873</v>
      </c>
      <c r="H4846" s="61">
        <v>1.0936360055779999</v>
      </c>
      <c r="J4846" s="61">
        <v>13.56936124702</v>
      </c>
      <c r="K4846" s="61">
        <v>3.2908065332479999</v>
      </c>
    </row>
    <row r="4847" spans="7:11">
      <c r="G4847" s="61">
        <v>16.61279823648</v>
      </c>
      <c r="H4847" s="61">
        <v>1.086580286405</v>
      </c>
      <c r="J4847" s="61">
        <v>13.56942806667</v>
      </c>
      <c r="K4847" s="61">
        <v>3.3093872351879998</v>
      </c>
    </row>
    <row r="4848" spans="7:11">
      <c r="G4848" s="61">
        <v>16.612908511440001</v>
      </c>
      <c r="H4848" s="61">
        <v>1.0893850297900001</v>
      </c>
      <c r="J4848" s="61">
        <v>13.569438083670001</v>
      </c>
      <c r="K4848" s="61">
        <v>3.294783055346</v>
      </c>
    </row>
    <row r="4849" spans="7:11">
      <c r="G4849" s="61">
        <v>16.613326061239999</v>
      </c>
      <c r="H4849" s="61">
        <v>1.080600767388</v>
      </c>
      <c r="J4849" s="61">
        <v>13.56946119297</v>
      </c>
      <c r="K4849" s="61">
        <v>3.3161909513999999</v>
      </c>
    </row>
    <row r="4850" spans="7:11">
      <c r="G4850" s="61">
        <v>16.613515747360001</v>
      </c>
      <c r="H4850" s="61">
        <v>1.085795718438</v>
      </c>
      <c r="J4850" s="61">
        <v>13.569477973330001</v>
      </c>
      <c r="K4850" s="61">
        <v>3.3027359043379998</v>
      </c>
    </row>
    <row r="4851" spans="7:11">
      <c r="G4851" s="61">
        <v>16.613560030110001</v>
      </c>
      <c r="H4851" s="61">
        <v>1.084847601588</v>
      </c>
      <c r="J4851" s="61">
        <v>13.569486474410001</v>
      </c>
      <c r="K4851" s="61">
        <v>3.2987595286419999</v>
      </c>
    </row>
    <row r="4852" spans="7:11">
      <c r="G4852" s="61">
        <v>16.613905224570001</v>
      </c>
      <c r="H4852" s="61">
        <v>1.0823271207980001</v>
      </c>
      <c r="J4852" s="61">
        <v>13.569632775160001</v>
      </c>
      <c r="K4852" s="61">
        <v>3.3228286594540002</v>
      </c>
    </row>
    <row r="4853" spans="7:11">
      <c r="G4853" s="61">
        <v>16.614185574539999</v>
      </c>
      <c r="H4853" s="61">
        <v>1.0783421258670001</v>
      </c>
      <c r="J4853" s="61">
        <v>13.569875733370001</v>
      </c>
      <c r="K4853" s="61">
        <v>3.3295735797230002</v>
      </c>
    </row>
    <row r="4854" spans="7:11">
      <c r="G4854" s="61">
        <v>16.61474902138</v>
      </c>
      <c r="H4854" s="61">
        <v>1.0715661998020001</v>
      </c>
      <c r="J4854" s="61">
        <v>13.57001978227</v>
      </c>
      <c r="K4854" s="61">
        <v>3.3331668788040001</v>
      </c>
    </row>
    <row r="4855" spans="7:11">
      <c r="G4855" s="61">
        <v>16.615092658799998</v>
      </c>
      <c r="H4855" s="61">
        <v>1.068476040925</v>
      </c>
      <c r="J4855" s="61">
        <v>13.57020963948</v>
      </c>
      <c r="K4855" s="61">
        <v>3.3370178429420001</v>
      </c>
    </row>
    <row r="4856" spans="7:11">
      <c r="G4856" s="61">
        <v>16.615437073260001</v>
      </c>
      <c r="H4856" s="61">
        <v>1.065103914095</v>
      </c>
      <c r="J4856" s="61">
        <v>13.570437362430001</v>
      </c>
      <c r="K4856" s="61">
        <v>3.3412272264310001</v>
      </c>
    </row>
    <row r="4857" spans="7:11">
      <c r="G4857" s="61">
        <v>16.616063146670001</v>
      </c>
      <c r="H4857" s="61">
        <v>1.060240001353</v>
      </c>
      <c r="J4857" s="61">
        <v>13.57080419769</v>
      </c>
      <c r="K4857" s="61">
        <v>3.348868323354</v>
      </c>
    </row>
    <row r="4858" spans="7:11">
      <c r="G4858" s="61">
        <v>16.616358295360001</v>
      </c>
      <c r="H4858" s="61">
        <v>1.0577084577210001</v>
      </c>
      <c r="J4858" s="61">
        <v>13.571040273039999</v>
      </c>
      <c r="K4858" s="61">
        <v>3.3540450646919999</v>
      </c>
    </row>
    <row r="4859" spans="7:11">
      <c r="G4859" s="61">
        <v>16.616913532160002</v>
      </c>
      <c r="H4859" s="61">
        <v>1.0537774562360001</v>
      </c>
      <c r="J4859" s="61">
        <v>13.57132117001</v>
      </c>
      <c r="K4859" s="61">
        <v>3.3599990864780001</v>
      </c>
    </row>
    <row r="4860" spans="7:11">
      <c r="G4860" s="61">
        <v>16.61730980662</v>
      </c>
      <c r="H4860" s="61">
        <v>1.048967614935</v>
      </c>
      <c r="J4860" s="61">
        <v>13.57153229096</v>
      </c>
      <c r="K4860" s="61">
        <v>3.3663616731160002</v>
      </c>
    </row>
    <row r="4861" spans="7:11">
      <c r="G4861" s="61">
        <v>16.617400784210002</v>
      </c>
      <c r="H4861" s="61">
        <v>1.0496208719819999</v>
      </c>
      <c r="J4861" s="61">
        <v>13.57153371771</v>
      </c>
      <c r="K4861" s="61">
        <v>3.3889186531500002</v>
      </c>
    </row>
    <row r="4862" spans="7:11">
      <c r="G4862" s="61">
        <v>16.617446471649998</v>
      </c>
      <c r="H4862" s="61">
        <v>1.049622725536</v>
      </c>
      <c r="J4862" s="61">
        <v>13.57156684401</v>
      </c>
      <c r="K4862" s="61">
        <v>3.3957223693619998</v>
      </c>
    </row>
    <row r="4863" spans="7:11">
      <c r="G4863" s="61">
        <v>16.617880418710001</v>
      </c>
      <c r="H4863" s="61">
        <v>1.0459435949960001</v>
      </c>
      <c r="J4863" s="61">
        <v>13.5716091276</v>
      </c>
      <c r="K4863" s="61">
        <v>3.3703381952139999</v>
      </c>
    </row>
    <row r="4864" spans="7:11">
      <c r="G4864" s="61">
        <v>16.618235236269999</v>
      </c>
      <c r="H4864" s="61">
        <v>1.042015069341</v>
      </c>
      <c r="J4864" s="61">
        <v>13.57161207028</v>
      </c>
      <c r="K4864" s="61">
        <v>3.3822673711009998</v>
      </c>
    </row>
    <row r="4865" spans="7:11">
      <c r="G4865" s="61">
        <v>16.618649693639998</v>
      </c>
      <c r="H4865" s="61">
        <v>1.037823597981</v>
      </c>
      <c r="J4865" s="61">
        <v>13.57164901727</v>
      </c>
      <c r="K4865" s="61">
        <v>3.3782910442060001</v>
      </c>
    </row>
    <row r="4866" spans="7:11">
      <c r="G4866" s="61">
        <v>16.61902090956</v>
      </c>
      <c r="H4866" s="61">
        <v>1.0338987527350001</v>
      </c>
      <c r="J4866" s="61">
        <v>13.57165751834</v>
      </c>
      <c r="K4866" s="61">
        <v>3.3743146685109999</v>
      </c>
    </row>
    <row r="4867" spans="7:11">
      <c r="G4867" s="61">
        <v>16.619634866809999</v>
      </c>
      <c r="H4867" s="61">
        <v>1.0285996067580001</v>
      </c>
      <c r="J4867" s="61">
        <v>13.5717384262</v>
      </c>
      <c r="K4867" s="61">
        <v>3.4023600774170002</v>
      </c>
    </row>
    <row r="4868" spans="7:11">
      <c r="G4868" s="61">
        <v>16.620203050770002</v>
      </c>
      <c r="H4868" s="61">
        <v>1.0252490617579999</v>
      </c>
      <c r="J4868" s="61">
        <v>13.57198138441</v>
      </c>
      <c r="K4868" s="61">
        <v>3.4091049976860002</v>
      </c>
    </row>
    <row r="4869" spans="7:11">
      <c r="G4869" s="61">
        <v>16.63191104369</v>
      </c>
      <c r="H4869" s="61">
        <v>0.92413625818919998</v>
      </c>
      <c r="J4869" s="61">
        <v>13.57212543332</v>
      </c>
      <c r="K4869" s="61">
        <v>3.412698296766</v>
      </c>
    </row>
    <row r="4870" spans="7:11">
      <c r="G4870" s="61">
        <v>16.632146757600001</v>
      </c>
      <c r="H4870" s="61">
        <v>0.92726350630400001</v>
      </c>
      <c r="J4870" s="61">
        <v>13.57231529053</v>
      </c>
      <c r="K4870" s="61">
        <v>3.416549260904</v>
      </c>
    </row>
    <row r="4871" spans="7:11">
      <c r="G4871" s="61">
        <v>16.63281079439</v>
      </c>
      <c r="H4871" s="61">
        <v>0.91952999245400002</v>
      </c>
      <c r="J4871" s="61">
        <v>13.572543013480001</v>
      </c>
      <c r="K4871" s="61">
        <v>3.420758644393</v>
      </c>
    </row>
    <row r="4872" spans="7:11">
      <c r="G4872" s="61">
        <v>16.633578098160001</v>
      </c>
      <c r="H4872" s="61">
        <v>0.91636773305840002</v>
      </c>
      <c r="J4872" s="61">
        <v>13.57290984874</v>
      </c>
      <c r="K4872" s="61">
        <v>3.428399741317</v>
      </c>
    </row>
    <row r="4873" spans="7:11">
      <c r="G4873" s="61">
        <v>16.633846706580002</v>
      </c>
      <c r="H4873" s="61">
        <v>0.91342717302639997</v>
      </c>
      <c r="J4873" s="61">
        <v>13.573145924089999</v>
      </c>
      <c r="K4873" s="61">
        <v>3.4335764826539998</v>
      </c>
    </row>
    <row r="4874" spans="7:11">
      <c r="G4874" s="61">
        <v>16.634899243029999</v>
      </c>
      <c r="H4874" s="61">
        <v>0.90881203060390003</v>
      </c>
      <c r="J4874" s="61">
        <v>13.57342682106</v>
      </c>
      <c r="K4874" s="61">
        <v>3.4395305044410001</v>
      </c>
    </row>
    <row r="4875" spans="7:11">
      <c r="G4875" s="61">
        <v>16.635209960889998</v>
      </c>
      <c r="H4875" s="61">
        <v>0.90264009382389998</v>
      </c>
      <c r="J4875" s="61">
        <v>13.573637942</v>
      </c>
      <c r="K4875" s="61">
        <v>3.4458930910790002</v>
      </c>
    </row>
    <row r="4876" spans="7:11">
      <c r="G4876" s="61">
        <v>16.635454630560002</v>
      </c>
      <c r="H4876" s="61">
        <v>0.90427509536530004</v>
      </c>
      <c r="J4876" s="61">
        <v>13.57363936876</v>
      </c>
      <c r="K4876" s="61">
        <v>3.4684500711120001</v>
      </c>
    </row>
    <row r="4877" spans="7:11">
      <c r="G4877" s="61">
        <v>16.635955645420001</v>
      </c>
      <c r="H4877" s="61">
        <v>0.89866087019020002</v>
      </c>
      <c r="J4877" s="61">
        <v>13.57367249506</v>
      </c>
      <c r="K4877" s="61">
        <v>3.4752537873249998</v>
      </c>
    </row>
    <row r="4878" spans="7:11">
      <c r="G4878" s="61">
        <v>16.636372305129999</v>
      </c>
      <c r="H4878" s="61">
        <v>0.89313043125680003</v>
      </c>
      <c r="J4878" s="61">
        <v>13.57371477865</v>
      </c>
      <c r="K4878" s="61">
        <v>3.4498696131759998</v>
      </c>
    </row>
    <row r="4879" spans="7:11">
      <c r="G4879" s="61">
        <v>16.636521910230002</v>
      </c>
      <c r="H4879" s="61">
        <v>0.89201533228819996</v>
      </c>
      <c r="J4879" s="61">
        <v>13.57371772133</v>
      </c>
      <c r="K4879" s="61">
        <v>3.4617987890630002</v>
      </c>
    </row>
    <row r="4880" spans="7:11">
      <c r="G4880" s="61">
        <v>16.63689757621</v>
      </c>
      <c r="H4880" s="61">
        <v>0.88655226358359995</v>
      </c>
      <c r="J4880" s="61">
        <v>13.57375466831</v>
      </c>
      <c r="K4880" s="61">
        <v>3.4578224621690001</v>
      </c>
    </row>
    <row r="4881" spans="7:11">
      <c r="G4881" s="61">
        <v>16.63732048995</v>
      </c>
      <c r="H4881" s="61">
        <v>0.8847993597353</v>
      </c>
      <c r="J4881" s="61">
        <v>13.57376316939</v>
      </c>
      <c r="K4881" s="61">
        <v>3.4538460864729998</v>
      </c>
    </row>
    <row r="4882" spans="7:11">
      <c r="G4882" s="61">
        <v>16.637665720499999</v>
      </c>
      <c r="H4882" s="61">
        <v>0.87922912146569998</v>
      </c>
      <c r="J4882" s="61">
        <v>13.57384407725</v>
      </c>
      <c r="K4882" s="61">
        <v>3.4818914953790001</v>
      </c>
    </row>
    <row r="4883" spans="7:11">
      <c r="G4883" s="61">
        <v>16.638398980120002</v>
      </c>
      <c r="H4883" s="61">
        <v>0.87283178159880004</v>
      </c>
      <c r="J4883" s="61">
        <v>13.57408703546</v>
      </c>
      <c r="K4883" s="61">
        <v>3.4886364156480001</v>
      </c>
    </row>
    <row r="4884" spans="7:11">
      <c r="G4884" s="61">
        <v>16.639015026719999</v>
      </c>
      <c r="H4884" s="61">
        <v>0.86779803974379999</v>
      </c>
      <c r="J4884" s="61">
        <v>13.57424401432</v>
      </c>
      <c r="K4884" s="61">
        <v>3.4922297369109998</v>
      </c>
    </row>
    <row r="4885" spans="7:11">
      <c r="G4885" s="61">
        <v>16.639101730869999</v>
      </c>
      <c r="H4885" s="61">
        <v>0.86956648050800001</v>
      </c>
      <c r="J4885" s="61">
        <v>13.57447589389</v>
      </c>
      <c r="K4885" s="61">
        <v>3.4960807731410002</v>
      </c>
    </row>
    <row r="4886" spans="7:11">
      <c r="G4886" s="61">
        <v>16.639710868750001</v>
      </c>
      <c r="H4886" s="61">
        <v>0.86241927213040004</v>
      </c>
      <c r="J4886" s="61">
        <v>13.57475569584</v>
      </c>
      <c r="K4886" s="61">
        <v>3.500290245974</v>
      </c>
    </row>
    <row r="4887" spans="7:11">
      <c r="G4887" s="61">
        <v>16.640413603590002</v>
      </c>
      <c r="H4887" s="61">
        <v>0.85843059776569997</v>
      </c>
      <c r="J4887" s="61">
        <v>13.575245114279999</v>
      </c>
      <c r="K4887" s="61">
        <v>3.5079315531969999</v>
      </c>
    </row>
    <row r="4888" spans="7:11">
      <c r="G4888" s="61">
        <v>16.64077632063</v>
      </c>
      <c r="H4888" s="61">
        <v>0.85502037515579998</v>
      </c>
      <c r="J4888" s="61">
        <v>13.57545929746</v>
      </c>
      <c r="K4888" s="61">
        <v>3.5453059727129999</v>
      </c>
    </row>
    <row r="4889" spans="7:11">
      <c r="G4889" s="61">
        <v>16.64110699646</v>
      </c>
      <c r="H4889" s="61">
        <v>0.8510874073868</v>
      </c>
      <c r="J4889" s="61">
        <v>13.57546085203</v>
      </c>
      <c r="K4889" s="61">
        <v>3.5519573918480001</v>
      </c>
    </row>
    <row r="4890" spans="7:11">
      <c r="G4890" s="61">
        <v>16.641964445159999</v>
      </c>
      <c r="H4890" s="61">
        <v>0.84367012941389996</v>
      </c>
      <c r="J4890" s="61">
        <v>13.575559682410001</v>
      </c>
      <c r="K4890" s="61">
        <v>3.558761220779</v>
      </c>
    </row>
    <row r="4891" spans="7:11">
      <c r="G4891" s="61">
        <v>16.65244465744</v>
      </c>
      <c r="H4891" s="61">
        <v>0.75022799785420002</v>
      </c>
      <c r="J4891" s="61">
        <v>13.57558872816</v>
      </c>
      <c r="K4891" s="61">
        <v>3.5147763538349999</v>
      </c>
    </row>
    <row r="4892" spans="7:11">
      <c r="G4892" s="61">
        <v>16.653704093510001</v>
      </c>
      <c r="H4892" s="61">
        <v>0.7449720959642</v>
      </c>
      <c r="J4892" s="61">
        <v>13.575610028070001</v>
      </c>
      <c r="K4892" s="61">
        <v>3.5413298410210001</v>
      </c>
    </row>
    <row r="4893" spans="7:11">
      <c r="G4893" s="61">
        <v>16.654978463310002</v>
      </c>
      <c r="H4893" s="61">
        <v>0.73836651683379995</v>
      </c>
      <c r="J4893" s="61">
        <v>13.57567542096</v>
      </c>
      <c r="K4893" s="61">
        <v>3.5373535629270001</v>
      </c>
    </row>
    <row r="4894" spans="7:11">
      <c r="G4894" s="61">
        <v>16.65563876529</v>
      </c>
      <c r="H4894" s="61">
        <v>0.73429457648429997</v>
      </c>
      <c r="J4894" s="61">
        <v>13.57574581641</v>
      </c>
      <c r="K4894" s="61">
        <v>3.5190622884080001</v>
      </c>
    </row>
    <row r="4895" spans="7:11">
      <c r="G4895" s="61">
        <v>16.656341617740001</v>
      </c>
      <c r="H4895" s="61">
        <v>0.72848138734930001</v>
      </c>
      <c r="J4895" s="61">
        <v>13.575783482709999</v>
      </c>
      <c r="K4895" s="61">
        <v>3.5333773580329999</v>
      </c>
    </row>
    <row r="4896" spans="7:11">
      <c r="G4896" s="61">
        <v>16.65701419721</v>
      </c>
      <c r="H4896" s="61">
        <v>0.72287712501529999</v>
      </c>
      <c r="J4896" s="61">
        <v>13.57580078798</v>
      </c>
      <c r="K4896" s="61">
        <v>3.5653990481050002</v>
      </c>
    </row>
    <row r="4897" spans="7:11">
      <c r="G4897" s="61">
        <v>16.657537259209999</v>
      </c>
      <c r="H4897" s="61">
        <v>0.71882472899630001</v>
      </c>
      <c r="J4897" s="61">
        <v>13.5758204297</v>
      </c>
      <c r="K4897" s="61">
        <v>3.5294010311389998</v>
      </c>
    </row>
    <row r="4898" spans="7:11">
      <c r="G4898" s="61">
        <v>16.658211639080001</v>
      </c>
      <c r="H4898" s="61">
        <v>0.71345898285249998</v>
      </c>
      <c r="J4898" s="61">
        <v>13.575828930769999</v>
      </c>
      <c r="K4898" s="61">
        <v>3.525424655443</v>
      </c>
    </row>
    <row r="4899" spans="7:11">
      <c r="G4899" s="61">
        <v>16.658671113530001</v>
      </c>
      <c r="H4899" s="61">
        <v>0.7099259505926</v>
      </c>
      <c r="J4899" s="61">
        <v>13.576208567629999</v>
      </c>
      <c r="K4899" s="61">
        <v>3.5721442511350001</v>
      </c>
    </row>
    <row r="4900" spans="7:11">
      <c r="G4900" s="61">
        <v>16.6591960204</v>
      </c>
      <c r="H4900" s="61">
        <v>0.70573048714870001</v>
      </c>
      <c r="J4900" s="61">
        <v>13.576529904019999</v>
      </c>
      <c r="K4900" s="61">
        <v>3.5765393448389999</v>
      </c>
    </row>
    <row r="4901" spans="7:11">
      <c r="G4901" s="61">
        <v>16.659751322809999</v>
      </c>
      <c r="H4901" s="61">
        <v>0.70081420718090004</v>
      </c>
      <c r="J4901" s="61">
        <v>13.57695320895</v>
      </c>
      <c r="K4901" s="61">
        <v>3.5818304695659999</v>
      </c>
    </row>
    <row r="4902" spans="7:11">
      <c r="G4902" s="61">
        <v>16.66024428711</v>
      </c>
      <c r="H4902" s="61">
        <v>0.69640196975019997</v>
      </c>
      <c r="J4902" s="61">
        <v>13.57748488426</v>
      </c>
      <c r="K4902" s="61">
        <v>3.58910654638</v>
      </c>
    </row>
    <row r="4903" spans="7:11">
      <c r="G4903" s="61">
        <v>16.66092475296</v>
      </c>
      <c r="H4903" s="61">
        <v>0.69147037173320003</v>
      </c>
      <c r="J4903" s="61">
        <v>13.57778527796</v>
      </c>
      <c r="K4903" s="61">
        <v>3.6314891851310001</v>
      </c>
    </row>
    <row r="4904" spans="7:11">
      <c r="G4904" s="61">
        <v>16.662854732789999</v>
      </c>
      <c r="H4904" s="61">
        <v>0.68298351748219999</v>
      </c>
      <c r="J4904" s="61">
        <v>13.57781840426</v>
      </c>
      <c r="K4904" s="61">
        <v>3.6382929013440002</v>
      </c>
    </row>
    <row r="4905" spans="7:11">
      <c r="G4905" s="61">
        <v>16.664488284739999</v>
      </c>
      <c r="H4905" s="61">
        <v>0.67963476140260004</v>
      </c>
      <c r="J4905" s="61">
        <v>13.57786363053</v>
      </c>
      <c r="K4905" s="61">
        <v>3.6248379030820002</v>
      </c>
    </row>
    <row r="4906" spans="7:11">
      <c r="G4906" s="61">
        <v>16.668854349829999</v>
      </c>
      <c r="H4906" s="61">
        <v>0.67574936952219999</v>
      </c>
      <c r="J4906" s="61">
        <v>13.577929023419999</v>
      </c>
      <c r="K4906" s="61">
        <v>3.6208616249880001</v>
      </c>
    </row>
    <row r="4907" spans="7:11">
      <c r="G4907" s="61">
        <v>16.672209993340001</v>
      </c>
      <c r="H4907" s="61">
        <v>0.67433066300389999</v>
      </c>
      <c r="J4907" s="61">
        <v>13.577962046830001</v>
      </c>
      <c r="K4907" s="61">
        <v>3.598096847291</v>
      </c>
    </row>
    <row r="4908" spans="7:11">
      <c r="G4908" s="61">
        <v>16.672473436080001</v>
      </c>
      <c r="H4908" s="61">
        <v>0.67489647077100001</v>
      </c>
      <c r="J4908" s="61">
        <v>13.57798998645</v>
      </c>
      <c r="K4908" s="61">
        <v>3.6449306093980001</v>
      </c>
    </row>
    <row r="4909" spans="7:11">
      <c r="G4909" s="61">
        <v>16.675086563819999</v>
      </c>
      <c r="H4909" s="61">
        <v>0.57403652100689995</v>
      </c>
      <c r="J4909" s="61">
        <v>13.57799441631</v>
      </c>
      <c r="K4909" s="61">
        <v>3.6168853468940001</v>
      </c>
    </row>
    <row r="4910" spans="7:11">
      <c r="G4910" s="61">
        <v>16.675430725409999</v>
      </c>
      <c r="H4910" s="61">
        <v>0.6735639573994</v>
      </c>
      <c r="J4910" s="61">
        <v>13.578059809200001</v>
      </c>
      <c r="K4910" s="61">
        <v>3.6129090688000001</v>
      </c>
    </row>
    <row r="4911" spans="7:11">
      <c r="G4911" s="61">
        <v>16.67550763453</v>
      </c>
      <c r="H4911" s="61">
        <v>0.57053937910679997</v>
      </c>
      <c r="J4911" s="61">
        <v>13.57809329036</v>
      </c>
      <c r="K4911" s="61">
        <v>3.6025705115119999</v>
      </c>
    </row>
    <row r="4912" spans="7:11">
      <c r="G4912" s="61">
        <v>16.676150556269999</v>
      </c>
      <c r="H4912" s="61">
        <v>0.56594268219620003</v>
      </c>
      <c r="J4912" s="61">
        <v>13.578096756180001</v>
      </c>
      <c r="K4912" s="61">
        <v>3.6089327419049999</v>
      </c>
    </row>
    <row r="4913" spans="7:11">
      <c r="G4913" s="61">
        <v>16.677794428679999</v>
      </c>
      <c r="H4913" s="61">
        <v>0.55632659974770005</v>
      </c>
      <c r="J4913" s="61">
        <v>13.578328806329999</v>
      </c>
      <c r="K4913" s="61">
        <v>3.651675694123</v>
      </c>
    </row>
    <row r="4914" spans="7:11">
      <c r="G4914" s="61">
        <v>16.678867312249999</v>
      </c>
      <c r="H4914" s="61">
        <v>0.55057939735630002</v>
      </c>
      <c r="J4914" s="61">
        <v>13.578635555070001</v>
      </c>
      <c r="K4914" s="61">
        <v>3.6560707628009999</v>
      </c>
    </row>
    <row r="4915" spans="7:11">
      <c r="G4915" s="61">
        <v>16.679468194030001</v>
      </c>
      <c r="H4915" s="61">
        <v>0.54701104815989998</v>
      </c>
      <c r="J4915" s="61">
        <v>13.57905886</v>
      </c>
      <c r="K4915" s="61">
        <v>3.6613618875279998</v>
      </c>
    </row>
    <row r="4916" spans="7:11">
      <c r="G4916" s="61">
        <v>16.680139190719999</v>
      </c>
      <c r="H4916" s="61">
        <v>0.54294126104039997</v>
      </c>
      <c r="J4916" s="61">
        <v>13.579590535299999</v>
      </c>
      <c r="K4916" s="61">
        <v>3.668637964342</v>
      </c>
    </row>
    <row r="4917" spans="7:11">
      <c r="G4917" s="61">
        <v>16.680657398019999</v>
      </c>
      <c r="H4917" s="61">
        <v>0.53863298074199994</v>
      </c>
      <c r="J4917" s="61">
        <v>13.579956321899999</v>
      </c>
      <c r="K4917" s="61">
        <v>3.707044325</v>
      </c>
    </row>
    <row r="4918" spans="7:11">
      <c r="G4918" s="61">
        <v>16.681087377859999</v>
      </c>
      <c r="H4918" s="61">
        <v>0.53454792368329995</v>
      </c>
      <c r="J4918" s="61">
        <v>13.579989448199999</v>
      </c>
      <c r="K4918" s="61">
        <v>3.7138480412120001</v>
      </c>
    </row>
    <row r="4919" spans="7:11">
      <c r="G4919" s="61">
        <v>16.681284971709999</v>
      </c>
      <c r="H4919" s="61">
        <v>0.52509233219429996</v>
      </c>
      <c r="J4919" s="61">
        <v>13.580034674469999</v>
      </c>
      <c r="K4919" s="61">
        <v>3.7003930429510001</v>
      </c>
    </row>
    <row r="4920" spans="7:11">
      <c r="G4920" s="61">
        <v>16.68132766522</v>
      </c>
      <c r="H4920" s="61">
        <v>0.52929167870409999</v>
      </c>
      <c r="J4920" s="61">
        <v>13.580067697880001</v>
      </c>
      <c r="K4920" s="61">
        <v>3.677628265254</v>
      </c>
    </row>
    <row r="4921" spans="7:11">
      <c r="G4921" s="61">
        <v>16.689328673310001</v>
      </c>
      <c r="H4921" s="61">
        <v>0.66597555818349996</v>
      </c>
      <c r="J4921" s="61">
        <v>13.58010006736</v>
      </c>
      <c r="K4921" s="61">
        <v>3.696416764856</v>
      </c>
    </row>
    <row r="4922" spans="7:11">
      <c r="G4922" s="61">
        <v>16.69315831282</v>
      </c>
      <c r="H4922" s="61">
        <v>0.66065865687390002</v>
      </c>
      <c r="J4922" s="61">
        <v>13.580161030379999</v>
      </c>
      <c r="K4922" s="61">
        <v>3.720485749266</v>
      </c>
    </row>
    <row r="4923" spans="7:11">
      <c r="G4923" s="61">
        <v>16.69353852998</v>
      </c>
      <c r="H4923" s="61">
        <v>0.63807235236320003</v>
      </c>
      <c r="J4923" s="61">
        <v>13.580165460250001</v>
      </c>
      <c r="K4923" s="61">
        <v>3.692440486762</v>
      </c>
    </row>
    <row r="4924" spans="7:11">
      <c r="G4924" s="61">
        <v>16.69409183042</v>
      </c>
      <c r="H4924" s="61">
        <v>0.64163130062980001</v>
      </c>
      <c r="J4924" s="61">
        <v>13.58019894141</v>
      </c>
      <c r="K4924" s="61">
        <v>3.6821019294739998</v>
      </c>
    </row>
    <row r="4925" spans="7:11">
      <c r="G4925" s="61">
        <v>16.69545153036</v>
      </c>
      <c r="H4925" s="61">
        <v>0.65097513133679996</v>
      </c>
      <c r="J4925" s="61">
        <v>13.580202407230001</v>
      </c>
      <c r="K4925" s="61">
        <v>3.6884641598679999</v>
      </c>
    </row>
    <row r="4926" spans="7:11">
      <c r="G4926" s="61">
        <v>16.69550539283</v>
      </c>
      <c r="H4926" s="61">
        <v>0.6561148404453</v>
      </c>
      <c r="J4926" s="61">
        <v>13.58043107994</v>
      </c>
      <c r="K4926" s="61">
        <v>3.727230716012</v>
      </c>
    </row>
    <row r="4927" spans="7:11">
      <c r="G4927" s="61">
        <v>16.712608528770001</v>
      </c>
      <c r="H4927" s="61">
        <v>0.82191105497020001</v>
      </c>
      <c r="J4927" s="61">
        <v>13.580632011180001</v>
      </c>
      <c r="K4927" s="61">
        <v>3.730824112678</v>
      </c>
    </row>
    <row r="4928" spans="7:11">
      <c r="G4928" s="61">
        <v>16.713653102879999</v>
      </c>
      <c r="H4928" s="61">
        <v>0.82751717267510005</v>
      </c>
      <c r="J4928" s="61">
        <v>13.580912466899999</v>
      </c>
      <c r="K4928" s="61">
        <v>3.7346752322430001</v>
      </c>
    </row>
    <row r="4929" spans="7:11">
      <c r="G4929" s="61">
        <v>16.713774742319998</v>
      </c>
      <c r="H4929" s="61">
        <v>0.82316229597400004</v>
      </c>
      <c r="J4929" s="61">
        <v>13.581219938369999</v>
      </c>
      <c r="K4929" s="61">
        <v>3.738728274224</v>
      </c>
    </row>
    <row r="4930" spans="7:11">
      <c r="G4930" s="61">
        <v>16.71440001785</v>
      </c>
      <c r="H4930" s="61">
        <v>0.83150983295199998</v>
      </c>
      <c r="J4930" s="61">
        <v>13.58160519766</v>
      </c>
      <c r="K4930" s="61">
        <v>3.744280626363</v>
      </c>
    </row>
    <row r="4931" spans="7:11">
      <c r="G4931" s="61">
        <v>16.715125167690001</v>
      </c>
      <c r="H4931" s="61">
        <v>0.83536646984359997</v>
      </c>
      <c r="J4931" s="61">
        <v>13.582058643850001</v>
      </c>
      <c r="K4931" s="61">
        <v>3.7518297678699999</v>
      </c>
    </row>
    <row r="4932" spans="7:11">
      <c r="G4932" s="61">
        <v>16.715581193289999</v>
      </c>
      <c r="H4932" s="61">
        <v>0.84194899780840005</v>
      </c>
      <c r="J4932" s="61">
        <v>13.582367646970001</v>
      </c>
      <c r="K4932" s="61">
        <v>3.7575924142299999</v>
      </c>
    </row>
    <row r="4933" spans="7:11">
      <c r="G4933" s="61">
        <v>16.715959013119999</v>
      </c>
      <c r="H4933" s="61">
        <v>0.84057636597410001</v>
      </c>
      <c r="J4933" s="61">
        <v>13.582681837599999</v>
      </c>
      <c r="K4933" s="61">
        <v>3.8054906136110001</v>
      </c>
    </row>
    <row r="4934" spans="7:11">
      <c r="G4934" s="61">
        <v>16.71623687956</v>
      </c>
      <c r="H4934" s="61">
        <v>0.84709730127600003</v>
      </c>
      <c r="J4934" s="61">
        <v>13.582693351430001</v>
      </c>
      <c r="K4934" s="61">
        <v>3.8005403107759999</v>
      </c>
    </row>
    <row r="4935" spans="7:11">
      <c r="G4935" s="61">
        <v>16.716644580840001</v>
      </c>
      <c r="H4935" s="61">
        <v>0.84534619707879999</v>
      </c>
      <c r="J4935" s="61">
        <v>13.58275102625</v>
      </c>
      <c r="K4935" s="61">
        <v>3.764389541246</v>
      </c>
    </row>
    <row r="4936" spans="7:11">
      <c r="G4936" s="61">
        <v>16.717138561220001</v>
      </c>
      <c r="H4936" s="61">
        <v>0.85004791032339999</v>
      </c>
      <c r="J4936" s="61">
        <v>13.582774354990001</v>
      </c>
      <c r="K4936" s="61">
        <v>3.7967230361780002</v>
      </c>
    </row>
    <row r="4937" spans="7:11">
      <c r="G4937" s="61">
        <v>16.717509560109999</v>
      </c>
      <c r="H4937" s="61">
        <v>0.85970466913260002</v>
      </c>
      <c r="J4937" s="61">
        <v>13.582894207060001</v>
      </c>
      <c r="K4937" s="61">
        <v>3.8103974575700001</v>
      </c>
    </row>
    <row r="4938" spans="7:11">
      <c r="G4938" s="61">
        <v>16.717677189389999</v>
      </c>
      <c r="H4938" s="61">
        <v>0.85591082915140004</v>
      </c>
      <c r="J4938" s="61">
        <v>13.582914129140001</v>
      </c>
      <c r="K4938" s="61">
        <v>3.7904590156140001</v>
      </c>
    </row>
    <row r="4939" spans="7:11">
      <c r="G4939" s="61">
        <v>16.718316218599998</v>
      </c>
      <c r="H4939" s="61">
        <v>0.86377106989620001</v>
      </c>
      <c r="J4939" s="61">
        <v>13.583075704200001</v>
      </c>
      <c r="K4939" s="61">
        <v>3.7703282642540001</v>
      </c>
    </row>
    <row r="4940" spans="7:11">
      <c r="G4940" s="61">
        <v>16.718735169559999</v>
      </c>
      <c r="H4940" s="61">
        <v>0.86906456169370006</v>
      </c>
      <c r="J4940" s="61">
        <v>13.58307904418</v>
      </c>
      <c r="K4940" s="61">
        <v>3.783438490355</v>
      </c>
    </row>
    <row r="4941" spans="7:11">
      <c r="G4941" s="61">
        <v>16.719128211569998</v>
      </c>
      <c r="H4941" s="61">
        <v>0.87329610031210003</v>
      </c>
      <c r="J4941" s="61">
        <v>13.58318288309</v>
      </c>
      <c r="K4941" s="61">
        <v>3.7791981109149999</v>
      </c>
    </row>
    <row r="4942" spans="7:11">
      <c r="G4942" s="61">
        <v>16.719225745740001</v>
      </c>
      <c r="H4942" s="61">
        <v>0.87416303705020004</v>
      </c>
      <c r="J4942" s="61">
        <v>13.58319163659</v>
      </c>
      <c r="K4942" s="61">
        <v>3.7755126054570001</v>
      </c>
    </row>
    <row r="4943" spans="7:11">
      <c r="G4943" s="61">
        <v>16.719422479710001</v>
      </c>
      <c r="H4943" s="61">
        <v>0.87246018589929997</v>
      </c>
      <c r="J4943" s="61">
        <v>13.58329104551</v>
      </c>
      <c r="K4943" s="61">
        <v>3.8156245791910002</v>
      </c>
    </row>
    <row r="4944" spans="7:11">
      <c r="G4944" s="61">
        <v>16.71953830332</v>
      </c>
      <c r="H4944" s="61">
        <v>0.87667037566140005</v>
      </c>
      <c r="J4944" s="61">
        <v>13.58373311135</v>
      </c>
      <c r="K4944" s="61">
        <v>3.8220809469520001</v>
      </c>
    </row>
    <row r="4945" spans="7:11">
      <c r="G4945" s="61">
        <v>16.719823587760001</v>
      </c>
      <c r="H4945" s="61">
        <v>0.88295403120829996</v>
      </c>
      <c r="J4945" s="61">
        <v>13.58407672523</v>
      </c>
      <c r="K4945" s="61">
        <v>3.82892574759</v>
      </c>
    </row>
    <row r="4946" spans="7:11">
      <c r="G4946" s="61">
        <v>16.71983491424</v>
      </c>
      <c r="H4946" s="61">
        <v>0.87589190309810006</v>
      </c>
      <c r="J4946" s="61">
        <v>13.584233016880001</v>
      </c>
      <c r="K4946" s="61">
        <v>3.8621308828299998</v>
      </c>
    </row>
    <row r="4947" spans="7:11">
      <c r="G4947" s="61">
        <v>16.720475735880001</v>
      </c>
      <c r="H4947" s="61">
        <v>0.88491031188839997</v>
      </c>
      <c r="J4947" s="61">
        <v>13.584233813479999</v>
      </c>
      <c r="K4947" s="61">
        <v>3.8332116821639999</v>
      </c>
    </row>
    <row r="4948" spans="7:11">
      <c r="G4948" s="61">
        <v>16.720686528209999</v>
      </c>
      <c r="H4948" s="61">
        <v>0.892502413903</v>
      </c>
      <c r="J4948" s="61">
        <v>13.584266143180001</v>
      </c>
      <c r="K4948" s="61">
        <v>3.868934599043</v>
      </c>
    </row>
    <row r="4949" spans="7:11">
      <c r="G4949" s="61">
        <v>16.720865265019999</v>
      </c>
      <c r="H4949" s="61">
        <v>0.88894826785409997</v>
      </c>
      <c r="J4949" s="61">
        <v>13.584311369450001</v>
      </c>
      <c r="K4949" s="61">
        <v>3.8554796007809999</v>
      </c>
    </row>
    <row r="4950" spans="7:11">
      <c r="G4950" s="61">
        <v>16.731848778029999</v>
      </c>
      <c r="H4950" s="61">
        <v>0.98363853321210004</v>
      </c>
      <c r="J4950" s="61">
        <v>13.58437381966</v>
      </c>
      <c r="K4950" s="61">
        <v>3.8395741468</v>
      </c>
    </row>
    <row r="4951" spans="7:11">
      <c r="G4951" s="61">
        <v>16.73196149376</v>
      </c>
      <c r="H4951" s="61">
        <v>0.99299304007160005</v>
      </c>
      <c r="J4951" s="61">
        <v>13.58437676234</v>
      </c>
      <c r="K4951" s="61">
        <v>3.8515033226869999</v>
      </c>
    </row>
    <row r="4952" spans="7:11">
      <c r="G4952" s="61">
        <v>16.732074717810001</v>
      </c>
      <c r="H4952" s="61">
        <v>0.99701366509879996</v>
      </c>
      <c r="J4952" s="61">
        <v>13.58441370932</v>
      </c>
      <c r="K4952" s="61">
        <v>3.8475269957920002</v>
      </c>
    </row>
    <row r="4953" spans="7:11">
      <c r="G4953" s="61">
        <v>16.732296456909999</v>
      </c>
      <c r="H4953" s="61">
        <v>1.000696626154</v>
      </c>
      <c r="J4953" s="61">
        <v>13.5844222104</v>
      </c>
      <c r="K4953" s="61">
        <v>3.843550620097</v>
      </c>
    </row>
    <row r="4954" spans="7:11">
      <c r="G4954" s="61">
        <v>16.73290301302</v>
      </c>
      <c r="H4954" s="61">
        <v>1.009093152208</v>
      </c>
      <c r="J4954" s="61">
        <v>13.58443772537</v>
      </c>
      <c r="K4954" s="61">
        <v>3.8755723070969998</v>
      </c>
    </row>
    <row r="4955" spans="7:11">
      <c r="G4955" s="61">
        <v>16.733205556230001</v>
      </c>
      <c r="H4955" s="61">
        <v>1.0126495630929999</v>
      </c>
      <c r="J4955" s="61">
        <v>13.58468068358</v>
      </c>
      <c r="K4955" s="61">
        <v>3.8823172273659998</v>
      </c>
    </row>
    <row r="4956" spans="7:11">
      <c r="G4956" s="61">
        <v>16.733721882920001</v>
      </c>
      <c r="H4956" s="61">
        <v>1.0176661137559999</v>
      </c>
      <c r="J4956" s="61">
        <v>13.58482473248</v>
      </c>
      <c r="K4956" s="61">
        <v>3.8859105264460001</v>
      </c>
    </row>
    <row r="4957" spans="7:11">
      <c r="G4957" s="61">
        <v>16.73414094708</v>
      </c>
      <c r="H4957" s="61">
        <v>1.0210666874350001</v>
      </c>
      <c r="J4957" s="61">
        <v>13.585014589689999</v>
      </c>
      <c r="K4957" s="61">
        <v>3.8897614905850002</v>
      </c>
    </row>
    <row r="4958" spans="7:11">
      <c r="G4958" s="61">
        <v>16.734550913109999</v>
      </c>
      <c r="H4958" s="61">
        <v>1.024422213769</v>
      </c>
      <c r="J4958" s="61">
        <v>13.58524231264</v>
      </c>
      <c r="K4958" s="61">
        <v>3.8939708740740002</v>
      </c>
    </row>
    <row r="4959" spans="7:11">
      <c r="G4959" s="61">
        <v>16.734985549089998</v>
      </c>
      <c r="H4959" s="61">
        <v>1.027828198406</v>
      </c>
      <c r="J4959" s="61">
        <v>13.5856091479</v>
      </c>
      <c r="K4959" s="61">
        <v>3.9016119709970001</v>
      </c>
    </row>
    <row r="4960" spans="7:11">
      <c r="G4960" s="61">
        <v>16.735461046219999</v>
      </c>
      <c r="H4960" s="61">
        <v>1.032130064073</v>
      </c>
      <c r="J4960" s="61">
        <v>13.585845223250001</v>
      </c>
      <c r="K4960" s="61">
        <v>3.906788712335</v>
      </c>
    </row>
    <row r="4961" spans="7:11">
      <c r="G4961" s="61">
        <v>16.736030711150001</v>
      </c>
      <c r="H4961" s="61">
        <v>1.0376719518699999</v>
      </c>
      <c r="J4961" s="61">
        <v>13.586126120219999</v>
      </c>
      <c r="K4961" s="61">
        <v>3.9127427341210002</v>
      </c>
    </row>
    <row r="4962" spans="7:11">
      <c r="G4962" s="61">
        <v>16.73649630785</v>
      </c>
      <c r="H4962" s="61">
        <v>1.0417623082659999</v>
      </c>
      <c r="J4962" s="61">
        <v>13.58633724117</v>
      </c>
      <c r="K4962" s="61">
        <v>3.9191053207589999</v>
      </c>
    </row>
    <row r="4963" spans="7:11">
      <c r="G4963" s="61">
        <v>16.73707938131</v>
      </c>
      <c r="H4963" s="61">
        <v>1.046828515881</v>
      </c>
      <c r="J4963" s="61">
        <v>13.586404060810001</v>
      </c>
      <c r="K4963" s="61">
        <v>3.9376860226989998</v>
      </c>
    </row>
    <row r="4964" spans="7:11">
      <c r="G4964" s="61">
        <v>16.737581516150001</v>
      </c>
      <c r="H4964" s="61">
        <v>1.0514106878089999</v>
      </c>
      <c r="J4964" s="61">
        <v>13.58641407781</v>
      </c>
      <c r="K4964" s="61">
        <v>3.923081842857</v>
      </c>
    </row>
    <row r="4965" spans="7:11">
      <c r="G4965" s="61">
        <v>16.73795403159</v>
      </c>
      <c r="H4965" s="61">
        <v>1.054912411895</v>
      </c>
      <c r="J4965" s="61">
        <v>13.58643718711</v>
      </c>
      <c r="K4965" s="61">
        <v>3.9444897389109999</v>
      </c>
    </row>
    <row r="4966" spans="7:11">
      <c r="G4966" s="61">
        <v>16.738422274169999</v>
      </c>
      <c r="H4966" s="61">
        <v>1.059197791686</v>
      </c>
      <c r="J4966" s="61">
        <v>13.586453967480001</v>
      </c>
      <c r="K4966" s="61">
        <v>3.9310346918489998</v>
      </c>
    </row>
    <row r="4967" spans="7:11">
      <c r="G4967" s="61">
        <v>16.738844948490001</v>
      </c>
      <c r="H4967" s="61">
        <v>1.062904541794</v>
      </c>
      <c r="J4967" s="61">
        <v>13.58646246855</v>
      </c>
      <c r="K4967" s="61">
        <v>3.927058316154</v>
      </c>
    </row>
    <row r="4968" spans="7:11">
      <c r="G4968" s="61">
        <v>16.74766814853</v>
      </c>
      <c r="H4968" s="61">
        <v>1.1616323221560001</v>
      </c>
      <c r="J4968" s="61">
        <v>13.5866087693</v>
      </c>
      <c r="K4968" s="61">
        <v>3.9511274469650002</v>
      </c>
    </row>
    <row r="4969" spans="7:11">
      <c r="G4969" s="61">
        <v>16.749395056169998</v>
      </c>
      <c r="H4969" s="61">
        <v>1.1698567993969999</v>
      </c>
      <c r="J4969" s="61">
        <v>13.58685172751</v>
      </c>
      <c r="K4969" s="61">
        <v>3.9578723672340002</v>
      </c>
    </row>
    <row r="4970" spans="7:11">
      <c r="G4970" s="61">
        <v>16.750829747849998</v>
      </c>
      <c r="H4970" s="61">
        <v>1.179559501667</v>
      </c>
      <c r="J4970" s="61">
        <v>13.58699577642</v>
      </c>
      <c r="K4970" s="61">
        <v>3.9614656663150001</v>
      </c>
    </row>
    <row r="4971" spans="7:11">
      <c r="G4971" s="61">
        <v>16.751439061959999</v>
      </c>
      <c r="H4971" s="61">
        <v>1.184969798729</v>
      </c>
      <c r="J4971" s="61">
        <v>13.58718563363</v>
      </c>
      <c r="K4971" s="61">
        <v>3.9653166304530001</v>
      </c>
    </row>
    <row r="4972" spans="7:11">
      <c r="G4972" s="61">
        <v>16.751928110689999</v>
      </c>
      <c r="H4972" s="61">
        <v>1.188790531045</v>
      </c>
      <c r="J4972" s="61">
        <v>13.587413356580001</v>
      </c>
      <c r="K4972" s="61">
        <v>3.9695260139420001</v>
      </c>
    </row>
    <row r="4973" spans="7:11">
      <c r="G4973" s="61">
        <v>16.75270212038</v>
      </c>
      <c r="H4973" s="61">
        <v>1.194502989157</v>
      </c>
      <c r="J4973" s="61">
        <v>13.58778019184</v>
      </c>
      <c r="K4973" s="61">
        <v>3.977167110865</v>
      </c>
    </row>
    <row r="4974" spans="7:11">
      <c r="G4974" s="61">
        <v>16.75409494626</v>
      </c>
      <c r="H4974" s="61">
        <v>1.205138744798</v>
      </c>
      <c r="J4974" s="61">
        <v>13.58801626719</v>
      </c>
      <c r="K4974" s="61">
        <v>3.9823438522029999</v>
      </c>
    </row>
    <row r="4975" spans="7:11">
      <c r="G4975" s="61">
        <v>16.754610730890001</v>
      </c>
      <c r="H4975" s="61">
        <v>1.208865775322</v>
      </c>
      <c r="J4975" s="61">
        <v>13.58829716416</v>
      </c>
      <c r="K4975" s="61">
        <v>3.9882978739900001</v>
      </c>
    </row>
    <row r="4976" spans="7:11">
      <c r="G4976" s="61">
        <v>16.755045794779999</v>
      </c>
      <c r="H4976" s="61">
        <v>1.2122779839140001</v>
      </c>
      <c r="J4976" s="61">
        <v>13.5885082851</v>
      </c>
      <c r="K4976" s="61">
        <v>3.9946604606279998</v>
      </c>
    </row>
    <row r="4977" spans="7:11">
      <c r="G4977" s="61">
        <v>16.755685974639999</v>
      </c>
      <c r="H4977" s="61">
        <v>1.219027739525</v>
      </c>
      <c r="J4977" s="61">
        <v>13.58850971186</v>
      </c>
      <c r="K4977" s="61">
        <v>4.0172174406609997</v>
      </c>
    </row>
    <row r="4978" spans="7:11">
      <c r="G4978" s="61">
        <v>16.75595652414</v>
      </c>
      <c r="H4978" s="61">
        <v>1.222838351567</v>
      </c>
      <c r="J4978" s="61">
        <v>13.58854283816</v>
      </c>
      <c r="K4978" s="61">
        <v>4.0240211568740003</v>
      </c>
    </row>
    <row r="4979" spans="7:11">
      <c r="G4979" s="61">
        <v>16.756434097429999</v>
      </c>
      <c r="H4979" s="61">
        <v>1.2268403376000001</v>
      </c>
      <c r="J4979" s="61">
        <v>13.58858512175</v>
      </c>
      <c r="K4979" s="61">
        <v>3.9986369827249999</v>
      </c>
    </row>
    <row r="4980" spans="7:11">
      <c r="G4980" s="61">
        <v>16.758348128310001</v>
      </c>
      <c r="H4980" s="61">
        <v>1.2329645906190001</v>
      </c>
      <c r="J4980" s="61">
        <v>13.588588064430001</v>
      </c>
      <c r="K4980" s="61">
        <v>4.0105661586119998</v>
      </c>
    </row>
    <row r="4981" spans="7:11">
      <c r="G4981" s="61">
        <v>16.761307526460001</v>
      </c>
      <c r="H4981" s="61">
        <v>1.2373006223859999</v>
      </c>
      <c r="J4981" s="61">
        <v>13.58862501141</v>
      </c>
      <c r="K4981" s="61">
        <v>4.0065898317170001</v>
      </c>
    </row>
    <row r="4982" spans="7:11">
      <c r="G4982" s="61">
        <v>16.764624203010001</v>
      </c>
      <c r="H4982" s="61">
        <v>1.239649116149</v>
      </c>
      <c r="J4982" s="61">
        <v>13.58863351249</v>
      </c>
      <c r="K4982" s="61">
        <v>4.0026134560219999</v>
      </c>
    </row>
    <row r="4983" spans="7:11">
      <c r="G4983" s="61">
        <v>16.76831653767</v>
      </c>
      <c r="H4983" s="61">
        <v>1.2409499477720001</v>
      </c>
      <c r="J4983" s="61">
        <v>13.58871442035</v>
      </c>
      <c r="K4983" s="61">
        <v>4.0306588649280002</v>
      </c>
    </row>
    <row r="4984" spans="7:11">
      <c r="G4984" s="61">
        <v>16.772868441579998</v>
      </c>
      <c r="H4984" s="61">
        <v>1.2414515687459999</v>
      </c>
      <c r="J4984" s="61">
        <v>13.58895737856</v>
      </c>
      <c r="K4984" s="61">
        <v>4.0374037851970002</v>
      </c>
    </row>
    <row r="4985" spans="7:11">
      <c r="G4985" s="61">
        <v>16.77813193659</v>
      </c>
      <c r="H4985" s="61">
        <v>1.239833959107</v>
      </c>
      <c r="J4985" s="61">
        <v>13.58910142747</v>
      </c>
      <c r="K4985" s="61">
        <v>4.0409970842770004</v>
      </c>
    </row>
    <row r="4986" spans="7:11">
      <c r="G4986" s="61">
        <v>16.78340509881</v>
      </c>
      <c r="H4986" s="61">
        <v>1.2373881791579999</v>
      </c>
      <c r="J4986" s="61">
        <v>13.589291284670001</v>
      </c>
      <c r="K4986" s="61">
        <v>4.044848048415</v>
      </c>
    </row>
    <row r="4987" spans="7:11">
      <c r="G4987" s="61">
        <v>16.78646801587</v>
      </c>
      <c r="H4987" s="61">
        <v>1.2353570489800001</v>
      </c>
      <c r="J4987" s="61">
        <v>13.58951900762</v>
      </c>
      <c r="K4987" s="61">
        <v>4.049057431904</v>
      </c>
    </row>
    <row r="4988" spans="7:11">
      <c r="G4988" s="61">
        <v>16.78960852737</v>
      </c>
      <c r="H4988" s="61">
        <v>1.232810355557</v>
      </c>
      <c r="J4988" s="61">
        <v>13.589885842879999</v>
      </c>
      <c r="K4988" s="61">
        <v>4.056698528828</v>
      </c>
    </row>
    <row r="4989" spans="7:11">
      <c r="G4989" s="61">
        <v>16.792453220270001</v>
      </c>
      <c r="H4989" s="61">
        <v>1.229966482532</v>
      </c>
      <c r="J4989" s="61">
        <v>13.59012191823</v>
      </c>
      <c r="K4989" s="61">
        <v>4.0618752701660004</v>
      </c>
    </row>
    <row r="4990" spans="7:11">
      <c r="G4990" s="61">
        <v>16.794730266649999</v>
      </c>
      <c r="H4990" s="61">
        <v>1.2251511020550001</v>
      </c>
      <c r="J4990" s="61">
        <v>13.59040281521</v>
      </c>
      <c r="K4990" s="61">
        <v>4.067829291952</v>
      </c>
    </row>
    <row r="4991" spans="7:11">
      <c r="G4991" s="61">
        <v>16.795907851829998</v>
      </c>
      <c r="H4991" s="61">
        <v>1.2206537949830001</v>
      </c>
      <c r="J4991" s="61">
        <v>13.59061393615</v>
      </c>
      <c r="K4991" s="61">
        <v>4.0741918785899998</v>
      </c>
    </row>
    <row r="4992" spans="7:11">
      <c r="G4992" s="61">
        <v>16.796564905469999</v>
      </c>
      <c r="H4992" s="61">
        <v>1.214611597225</v>
      </c>
      <c r="J4992" s="61">
        <v>13.590615362899999</v>
      </c>
      <c r="K4992" s="61">
        <v>4.0967488586240002</v>
      </c>
    </row>
    <row r="4993" spans="7:11">
      <c r="G4993" s="61">
        <v>16.79719751176</v>
      </c>
      <c r="H4993" s="61">
        <v>1.2080829040379999</v>
      </c>
      <c r="J4993" s="61">
        <v>13.590648489199999</v>
      </c>
      <c r="K4993" s="61">
        <v>4.1035525748359998</v>
      </c>
    </row>
    <row r="4994" spans="7:11">
      <c r="G4994" s="61">
        <v>16.797747330330001</v>
      </c>
      <c r="H4994" s="61">
        <v>1.2023120730970001</v>
      </c>
      <c r="J4994" s="61">
        <v>13.590690772789999</v>
      </c>
      <c r="K4994" s="61">
        <v>4.0781684006869998</v>
      </c>
    </row>
    <row r="4995" spans="7:11">
      <c r="G4995" s="61">
        <v>16.798352201530001</v>
      </c>
      <c r="H4995" s="61">
        <v>1.1962693164389999</v>
      </c>
      <c r="J4995" s="61">
        <v>13.59069371547</v>
      </c>
      <c r="K4995" s="61">
        <v>4.0900975765750003</v>
      </c>
    </row>
    <row r="4996" spans="7:11">
      <c r="G4996" s="61">
        <v>16.798942018009999</v>
      </c>
      <c r="H4996" s="61">
        <v>1.1914244566750001</v>
      </c>
      <c r="J4996" s="61">
        <v>13.59073066246</v>
      </c>
      <c r="K4996" s="61">
        <v>4.0861212496799997</v>
      </c>
    </row>
    <row r="4997" spans="7:11">
      <c r="G4997" s="61">
        <v>16.799923738219999</v>
      </c>
      <c r="H4997" s="61">
        <v>1.1847486535759999</v>
      </c>
      <c r="J4997" s="61">
        <v>13.590739163529999</v>
      </c>
      <c r="K4997" s="61">
        <v>4.0821448739840003</v>
      </c>
    </row>
    <row r="4998" spans="7:11">
      <c r="G4998" s="61">
        <v>16.80072432643</v>
      </c>
      <c r="H4998" s="61">
        <v>1.1798836321640001</v>
      </c>
      <c r="J4998" s="61">
        <v>13.59082007139</v>
      </c>
      <c r="K4998" s="61">
        <v>4.1101902828899997</v>
      </c>
    </row>
    <row r="4999" spans="7:11">
      <c r="G4999" s="61">
        <v>16.801844178810001</v>
      </c>
      <c r="H4999" s="61">
        <v>1.1739868769520001</v>
      </c>
      <c r="J4999" s="61">
        <v>13.591063029600001</v>
      </c>
      <c r="K4999" s="61">
        <v>4.1169352031589996</v>
      </c>
    </row>
    <row r="5000" spans="7:11">
      <c r="G5000" s="61">
        <v>16.803724155179999</v>
      </c>
      <c r="H5000" s="61">
        <v>1.1653975177310001</v>
      </c>
      <c r="J5000" s="61">
        <v>13.591207078509999</v>
      </c>
      <c r="K5000" s="61">
        <v>4.12052850224</v>
      </c>
    </row>
    <row r="5001" spans="7:11">
      <c r="G5001" s="61">
        <v>16.80463302587</v>
      </c>
      <c r="H5001" s="61">
        <v>1.1616424466690001</v>
      </c>
      <c r="J5001" s="61">
        <v>13.591396935720001</v>
      </c>
      <c r="K5001" s="61">
        <v>4.1243794663779996</v>
      </c>
    </row>
    <row r="5002" spans="7:11">
      <c r="G5002" s="61">
        <v>16.819604856990001</v>
      </c>
      <c r="H5002" s="61">
        <v>1.056361096804</v>
      </c>
      <c r="J5002" s="61">
        <v>13.59162465867</v>
      </c>
      <c r="K5002" s="61">
        <v>4.1285888498669996</v>
      </c>
    </row>
    <row r="5003" spans="7:11">
      <c r="G5003" s="61">
        <v>16.822821885660002</v>
      </c>
      <c r="H5003" s="61">
        <v>1.0395499320749999</v>
      </c>
      <c r="J5003" s="61">
        <v>13.591991493929999</v>
      </c>
      <c r="K5003" s="61">
        <v>4.1362299467900003</v>
      </c>
    </row>
    <row r="5004" spans="7:11">
      <c r="G5004" s="61">
        <v>16.823512268249999</v>
      </c>
      <c r="H5004" s="61">
        <v>1.0354729166379999</v>
      </c>
      <c r="J5004" s="61">
        <v>13.59222756928</v>
      </c>
      <c r="K5004" s="61">
        <v>4.1414066881279998</v>
      </c>
    </row>
    <row r="5005" spans="7:11">
      <c r="G5005" s="61">
        <v>16.824032647349998</v>
      </c>
      <c r="H5005" s="61">
        <v>1.0315644333239999</v>
      </c>
      <c r="J5005" s="61">
        <v>13.592508466250001</v>
      </c>
      <c r="K5005" s="61">
        <v>4.1473607099140004</v>
      </c>
    </row>
    <row r="5006" spans="7:11">
      <c r="G5006" s="61">
        <v>16.824339823479999</v>
      </c>
      <c r="H5006" s="61">
        <v>1.027797562146</v>
      </c>
      <c r="J5006" s="61">
        <v>13.5927195872</v>
      </c>
      <c r="K5006" s="61">
        <v>4.1537232965520001</v>
      </c>
    </row>
    <row r="5007" spans="7:11">
      <c r="G5007" s="61">
        <v>16.8246952171</v>
      </c>
      <c r="H5007" s="61">
        <v>1.0234529739280001</v>
      </c>
      <c r="J5007" s="61">
        <v>13.592721013949999</v>
      </c>
      <c r="K5007" s="61">
        <v>4.1762802765859997</v>
      </c>
    </row>
    <row r="5008" spans="7:11">
      <c r="G5008" s="61">
        <v>16.825000964499999</v>
      </c>
      <c r="H5008" s="61">
        <v>1.0195679349119999</v>
      </c>
      <c r="J5008" s="61">
        <v>13.592754140249999</v>
      </c>
      <c r="K5008" s="61">
        <v>4.1830839927980001</v>
      </c>
    </row>
    <row r="5009" spans="7:11">
      <c r="G5009" s="61">
        <v>16.82546538914</v>
      </c>
      <c r="H5009" s="61">
        <v>1.0147317590589999</v>
      </c>
      <c r="J5009" s="61">
        <v>13.592796423839999</v>
      </c>
      <c r="K5009" s="61">
        <v>4.1576998186500003</v>
      </c>
    </row>
    <row r="5010" spans="7:11">
      <c r="G5010" s="61">
        <v>16.826042870870001</v>
      </c>
      <c r="H5010" s="61">
        <v>1.009483318487</v>
      </c>
      <c r="J5010" s="61">
        <v>13.59279936652</v>
      </c>
      <c r="K5010" s="61">
        <v>4.1696289945369998</v>
      </c>
    </row>
    <row r="5011" spans="7:11">
      <c r="G5011" s="61">
        <v>16.8268173658</v>
      </c>
      <c r="H5011" s="61">
        <v>1.005135680257</v>
      </c>
      <c r="J5011" s="61">
        <v>13.592836313499999</v>
      </c>
      <c r="K5011" s="61">
        <v>4.165652667642</v>
      </c>
    </row>
    <row r="5012" spans="7:11">
      <c r="G5012" s="61">
        <v>16.82732775177</v>
      </c>
      <c r="H5012" s="61">
        <v>1.0016278703549999</v>
      </c>
      <c r="J5012" s="61">
        <v>13.592844814579999</v>
      </c>
      <c r="K5012" s="61">
        <v>4.1616762919469998</v>
      </c>
    </row>
    <row r="5013" spans="7:11">
      <c r="G5013" s="61">
        <v>16.828354995440002</v>
      </c>
      <c r="H5013" s="61">
        <v>0.99643859710719995</v>
      </c>
      <c r="J5013" s="61">
        <v>13.59292572244</v>
      </c>
      <c r="K5013" s="61">
        <v>4.1897217008530001</v>
      </c>
    </row>
    <row r="5014" spans="7:11">
      <c r="G5014" s="61">
        <v>16.82952034346</v>
      </c>
      <c r="H5014" s="61">
        <v>0.99152785980580005</v>
      </c>
      <c r="J5014" s="61">
        <v>13.593168680650001</v>
      </c>
      <c r="K5014" s="61">
        <v>4.1964666211220001</v>
      </c>
    </row>
    <row r="5015" spans="7:11">
      <c r="G5015" s="61">
        <v>16.83088419057</v>
      </c>
      <c r="H5015" s="61">
        <v>0.98618854857930005</v>
      </c>
      <c r="J5015" s="61">
        <v>13.59332565951</v>
      </c>
      <c r="K5015" s="61">
        <v>4.2000599423839997</v>
      </c>
    </row>
    <row r="5016" spans="7:11">
      <c r="G5016" s="61">
        <v>16.844019201750001</v>
      </c>
      <c r="H5016" s="61">
        <v>0.88995202965889997</v>
      </c>
      <c r="J5016" s="61">
        <v>13.593557539080001</v>
      </c>
      <c r="K5016" s="61">
        <v>4.2039109786140001</v>
      </c>
    </row>
    <row r="5017" spans="7:11">
      <c r="G5017" s="61">
        <v>16.844690836040002</v>
      </c>
      <c r="H5017" s="61">
        <v>0.88569306968770001</v>
      </c>
      <c r="J5017" s="61">
        <v>13.59383734103</v>
      </c>
      <c r="K5017" s="61">
        <v>4.208120451448</v>
      </c>
    </row>
    <row r="5018" spans="7:11">
      <c r="G5018" s="61">
        <v>16.846234235650002</v>
      </c>
      <c r="H5018" s="61">
        <v>0.87512947585580003</v>
      </c>
      <c r="J5018" s="61">
        <v>13.59432675947</v>
      </c>
      <c r="K5018" s="61">
        <v>4.2157617586700002</v>
      </c>
    </row>
    <row r="5019" spans="7:11">
      <c r="G5019" s="61">
        <v>16.84692637205</v>
      </c>
      <c r="H5019" s="61">
        <v>0.87003935836470003</v>
      </c>
      <c r="J5019" s="61">
        <v>13.594670373350001</v>
      </c>
      <c r="K5019" s="61">
        <v>4.2226065593079998</v>
      </c>
    </row>
    <row r="5020" spans="7:11">
      <c r="G5020" s="61">
        <v>16.847403467279999</v>
      </c>
      <c r="H5020" s="61">
        <v>0.86622757597980005</v>
      </c>
      <c r="J5020" s="61">
        <v>13.59482666499</v>
      </c>
      <c r="K5020" s="61">
        <v>4.255811694548</v>
      </c>
    </row>
    <row r="5021" spans="7:11">
      <c r="G5021" s="61">
        <v>16.84787651737</v>
      </c>
      <c r="H5021" s="61">
        <v>0.86266794029280003</v>
      </c>
      <c r="J5021" s="61">
        <v>13.5948274616</v>
      </c>
      <c r="K5021" s="61">
        <v>4.2268924938819996</v>
      </c>
    </row>
    <row r="5022" spans="7:11">
      <c r="G5022" s="61">
        <v>16.848461465149999</v>
      </c>
      <c r="H5022" s="61">
        <v>0.8591883278272</v>
      </c>
      <c r="J5022" s="61">
        <v>13.594859791299999</v>
      </c>
      <c r="K5022" s="61">
        <v>4.2626154107609997</v>
      </c>
    </row>
    <row r="5023" spans="7:11">
      <c r="G5023" s="61">
        <v>16.850298383919998</v>
      </c>
      <c r="H5023" s="61">
        <v>0.84922615475829999</v>
      </c>
      <c r="J5023" s="61">
        <v>13.594905017569999</v>
      </c>
      <c r="K5023" s="61">
        <v>4.2491604124990001</v>
      </c>
    </row>
    <row r="5024" spans="7:11">
      <c r="G5024" s="61">
        <v>16.851891365730001</v>
      </c>
      <c r="H5024" s="61">
        <v>0.83971714774420003</v>
      </c>
      <c r="J5024" s="61">
        <v>13.59496746778</v>
      </c>
      <c r="K5024" s="61">
        <v>4.2332549585179997</v>
      </c>
    </row>
    <row r="5025" spans="7:11">
      <c r="G5025" s="61">
        <v>16.852838147020002</v>
      </c>
      <c r="H5025" s="61">
        <v>0.83316780273330004</v>
      </c>
      <c r="J5025" s="61">
        <v>13.59497041046</v>
      </c>
      <c r="K5025" s="61">
        <v>4.2451841344050001</v>
      </c>
    </row>
    <row r="5026" spans="7:11">
      <c r="G5026" s="61">
        <v>16.853452385339999</v>
      </c>
      <c r="H5026" s="61">
        <v>0.82950214710159997</v>
      </c>
      <c r="J5026" s="61">
        <v>13.59500735744</v>
      </c>
      <c r="K5026" s="61">
        <v>4.2412078075100004</v>
      </c>
    </row>
    <row r="5027" spans="7:11">
      <c r="G5027" s="61">
        <v>16.854359148450001</v>
      </c>
      <c r="H5027" s="61">
        <v>0.8240492281156</v>
      </c>
      <c r="J5027" s="61">
        <v>13.595015858509999</v>
      </c>
      <c r="K5027" s="61">
        <v>4.2372314318150002</v>
      </c>
    </row>
    <row r="5028" spans="7:11">
      <c r="G5028" s="61">
        <v>16.85522385746</v>
      </c>
      <c r="H5028" s="61">
        <v>0.81925630490750001</v>
      </c>
      <c r="J5028" s="61">
        <v>13.595031373479999</v>
      </c>
      <c r="K5028" s="61">
        <v>4.2692531188149996</v>
      </c>
    </row>
    <row r="5029" spans="7:11">
      <c r="G5029" s="61">
        <v>16.85601884011</v>
      </c>
      <c r="H5029" s="61">
        <v>0.81492301312509996</v>
      </c>
      <c r="J5029" s="61">
        <v>13.59537091436</v>
      </c>
      <c r="K5029" s="61">
        <v>4.2762299788079998</v>
      </c>
    </row>
    <row r="5030" spans="7:11">
      <c r="G5030" s="61">
        <v>16.869604728279999</v>
      </c>
      <c r="H5030" s="61">
        <v>0.71522650253669995</v>
      </c>
      <c r="J5030" s="61">
        <v>13.5956180822</v>
      </c>
      <c r="K5030" s="61">
        <v>4.279969860964</v>
      </c>
    </row>
    <row r="5031" spans="7:11">
      <c r="G5031" s="61">
        <v>16.87057520306</v>
      </c>
      <c r="H5031" s="61">
        <v>0.71100173119459997</v>
      </c>
      <c r="J5031" s="61">
        <v>13.633789710469999</v>
      </c>
      <c r="K5031" s="61">
        <v>4.2916967864739997</v>
      </c>
    </row>
    <row r="5032" spans="7:11">
      <c r="G5032" s="61">
        <v>16.87228222289</v>
      </c>
      <c r="H5032" s="61">
        <v>0.70260286148840001</v>
      </c>
      <c r="J5032" s="61">
        <v>13.634777860350001</v>
      </c>
      <c r="K5032" s="61">
        <v>4.2861621835810002</v>
      </c>
    </row>
    <row r="5033" spans="7:11">
      <c r="G5033" s="61">
        <v>16.873314370460001</v>
      </c>
      <c r="H5033" s="61">
        <v>0.69716619527320001</v>
      </c>
      <c r="J5033" s="61">
        <v>13.63487424158</v>
      </c>
      <c r="K5033" s="61">
        <v>4.2170239863630004</v>
      </c>
    </row>
    <row r="5034" spans="7:11">
      <c r="G5034" s="61">
        <v>16.873327013090002</v>
      </c>
      <c r="H5034" s="61">
        <v>0.6971662169624</v>
      </c>
      <c r="J5034" s="61">
        <v>13.635053239759999</v>
      </c>
      <c r="K5034" s="61">
        <v>4.2241840552610004</v>
      </c>
    </row>
    <row r="5035" spans="7:11">
      <c r="G5035" s="61">
        <v>16.874009372100002</v>
      </c>
      <c r="H5035" s="61">
        <v>0.69294304298510001</v>
      </c>
      <c r="J5035" s="61">
        <v>13.635255587050001</v>
      </c>
      <c r="K5035" s="61">
        <v>4.2097875214479998</v>
      </c>
    </row>
    <row r="5036" spans="7:11">
      <c r="G5036" s="61">
        <v>16.874513329020001</v>
      </c>
      <c r="H5036" s="61">
        <v>0.68916586340810004</v>
      </c>
      <c r="J5036" s="61">
        <v>13.63526264987</v>
      </c>
      <c r="K5036" s="61">
        <v>4.2296016007550001</v>
      </c>
    </row>
    <row r="5037" spans="7:11">
      <c r="G5037" s="61">
        <v>16.875138327239998</v>
      </c>
      <c r="H5037" s="61">
        <v>0.68332000398530002</v>
      </c>
      <c r="J5037" s="61">
        <v>13.63546129139</v>
      </c>
      <c r="K5037" s="61">
        <v>4.2334599868670004</v>
      </c>
    </row>
    <row r="5038" spans="7:11">
      <c r="G5038" s="61">
        <v>16.87608567809</v>
      </c>
      <c r="H5038" s="61">
        <v>0.67507371227309998</v>
      </c>
      <c r="J5038" s="61">
        <v>13.635647432220001</v>
      </c>
      <c r="K5038" s="61">
        <v>4.2803126530769999</v>
      </c>
    </row>
    <row r="5039" spans="7:11">
      <c r="G5039" s="61">
        <v>16.87753690325</v>
      </c>
      <c r="H5039" s="61">
        <v>0.66468200646370001</v>
      </c>
      <c r="J5039" s="61">
        <v>13.6357130342</v>
      </c>
      <c r="K5039" s="61">
        <v>4.2371695646149998</v>
      </c>
    </row>
    <row r="5040" spans="7:11">
      <c r="G5040" s="61">
        <v>16.878062027959999</v>
      </c>
      <c r="H5040" s="61">
        <v>0.66118935949269997</v>
      </c>
      <c r="J5040" s="61">
        <v>13.63579052457</v>
      </c>
      <c r="K5040" s="61">
        <v>4.2056771159400004</v>
      </c>
    </row>
    <row r="5041" spans="7:11">
      <c r="G5041" s="61">
        <v>16.878616359839999</v>
      </c>
      <c r="H5041" s="61">
        <v>0.65706010038020002</v>
      </c>
      <c r="J5041" s="61">
        <v>13.63605590992</v>
      </c>
      <c r="K5041" s="61">
        <v>4.2421385750310003</v>
      </c>
    </row>
    <row r="5042" spans="7:11">
      <c r="G5042" s="61">
        <v>16.87962532709</v>
      </c>
      <c r="H5042" s="61">
        <v>0.64850601822620002</v>
      </c>
      <c r="J5042" s="61">
        <v>13.63650548084</v>
      </c>
      <c r="K5042" s="61">
        <v>4.2486850269319998</v>
      </c>
    </row>
    <row r="5043" spans="7:11">
      <c r="G5043" s="61">
        <v>16.880679129610002</v>
      </c>
      <c r="H5043" s="61">
        <v>0.63787512416320002</v>
      </c>
      <c r="J5043" s="61">
        <v>13.63653398163</v>
      </c>
      <c r="K5043" s="61">
        <v>4.2019896183460004</v>
      </c>
    </row>
    <row r="5044" spans="7:11">
      <c r="G5044" s="61">
        <v>16.90147951842</v>
      </c>
      <c r="H5044" s="61">
        <v>0.53754576703970003</v>
      </c>
      <c r="J5044" s="61">
        <v>13.636636664479999</v>
      </c>
      <c r="K5044" s="61">
        <v>4.2729686210929998</v>
      </c>
    </row>
    <row r="5045" spans="7:11">
      <c r="G5045" s="61">
        <v>16.90545919002</v>
      </c>
      <c r="H5045" s="61">
        <v>0.54000310564499998</v>
      </c>
      <c r="J5045" s="61">
        <v>13.63682061099</v>
      </c>
      <c r="K5045" s="61">
        <v>4.2535953049990001</v>
      </c>
    </row>
    <row r="5046" spans="7:11">
      <c r="G5046" s="61">
        <v>16.911151924839999</v>
      </c>
      <c r="H5046" s="61">
        <v>0.54308055868909999</v>
      </c>
      <c r="J5046" s="61">
        <v>13.63702825158</v>
      </c>
      <c r="K5046" s="61">
        <v>4.25855510354</v>
      </c>
    </row>
    <row r="5047" spans="7:11">
      <c r="G5047" s="61">
        <v>16.916202777159999</v>
      </c>
      <c r="H5047" s="61">
        <v>0.54493170625830001</v>
      </c>
      <c r="J5047" s="61">
        <v>13.63704167074</v>
      </c>
      <c r="K5047" s="61">
        <v>4.2689103095809999</v>
      </c>
    </row>
    <row r="5048" spans="7:11">
      <c r="G5048" s="61">
        <v>16.921419911009998</v>
      </c>
      <c r="H5048" s="61">
        <v>0.54688222310300005</v>
      </c>
      <c r="J5048" s="61">
        <v>13.63713052636</v>
      </c>
      <c r="K5048" s="61">
        <v>4.2654292796020004</v>
      </c>
    </row>
    <row r="5049" spans="7:11">
      <c r="G5049" s="61">
        <v>16.92665749152</v>
      </c>
      <c r="H5049" s="61">
        <v>0.54913058039980001</v>
      </c>
      <c r="J5049" s="61">
        <v>13.63767126155</v>
      </c>
      <c r="K5049" s="61">
        <v>4.1970085794859999</v>
      </c>
    </row>
    <row r="5050" spans="7:11">
      <c r="G5050" s="61">
        <v>16.92934528959</v>
      </c>
      <c r="H5050" s="61">
        <v>0.55067929258460002</v>
      </c>
      <c r="J5050" s="61">
        <v>13.638489378499999</v>
      </c>
      <c r="K5050" s="61">
        <v>4.1935657201770002</v>
      </c>
    </row>
    <row r="5051" spans="7:11">
      <c r="G5051" s="61">
        <v>16.936156360150001</v>
      </c>
      <c r="H5051" s="61">
        <v>0.55522110311259998</v>
      </c>
      <c r="J5051" s="61">
        <v>13.63930749545</v>
      </c>
      <c r="K5051" s="61">
        <v>4.1901228608679997</v>
      </c>
    </row>
    <row r="5052" spans="7:11">
      <c r="G5052" s="61">
        <v>16.942870205999998</v>
      </c>
      <c r="H5052" s="61">
        <v>0.55978606619390003</v>
      </c>
      <c r="J5052" s="61">
        <v>13.6400995879</v>
      </c>
      <c r="K5052" s="61">
        <v>4.1186377989469998</v>
      </c>
    </row>
    <row r="5053" spans="7:11">
      <c r="G5053" s="61">
        <v>17.00939087251</v>
      </c>
      <c r="H5053" s="61">
        <v>0.61958829311420005</v>
      </c>
      <c r="J5053" s="61">
        <v>13.64026156391</v>
      </c>
      <c r="K5053" s="61">
        <v>4.1122965337790003</v>
      </c>
    </row>
    <row r="5054" spans="7:11">
      <c r="G5054" s="61">
        <v>17.010629493829999</v>
      </c>
      <c r="H5054" s="61">
        <v>0.62264079137469996</v>
      </c>
      <c r="J5054" s="61">
        <v>13.640365332389999</v>
      </c>
      <c r="K5054" s="61">
        <v>4.1257119310580004</v>
      </c>
    </row>
    <row r="5055" spans="7:11">
      <c r="G5055" s="61">
        <v>17.014034765990001</v>
      </c>
      <c r="H5055" s="61">
        <v>0.63111409936289997</v>
      </c>
      <c r="J5055" s="61">
        <v>13.640444775360001</v>
      </c>
      <c r="K5055" s="61">
        <v>4.1851418220090002</v>
      </c>
    </row>
    <row r="5056" spans="7:11">
      <c r="G5056" s="61">
        <v>17.01547467948</v>
      </c>
      <c r="H5056" s="61">
        <v>0.63487491981540001</v>
      </c>
      <c r="J5056" s="61">
        <v>13.640554478249999</v>
      </c>
      <c r="K5056" s="61">
        <v>4.1299336299869998</v>
      </c>
    </row>
    <row r="5057" spans="7:11">
      <c r="G5057" s="61">
        <v>17.016462250939998</v>
      </c>
      <c r="H5057" s="61">
        <v>0.63709019076149997</v>
      </c>
      <c r="J5057" s="61">
        <v>13.64075804468</v>
      </c>
      <c r="K5057" s="61">
        <v>4.1337920723649999</v>
      </c>
    </row>
    <row r="5058" spans="7:11">
      <c r="G5058" s="61">
        <v>17.017908885779999</v>
      </c>
      <c r="H5058" s="61">
        <v>0.64030115943809995</v>
      </c>
      <c r="J5058" s="61">
        <v>13.640857709180001</v>
      </c>
      <c r="K5058" s="61">
        <v>4.1064774535959998</v>
      </c>
    </row>
    <row r="5059" spans="7:11">
      <c r="G5059" s="61">
        <v>17.017933069760002</v>
      </c>
      <c r="H5059" s="61">
        <v>0.64038512528629998</v>
      </c>
      <c r="J5059" s="61">
        <v>13.641027662959999</v>
      </c>
      <c r="K5059" s="61">
        <v>4.138760957103</v>
      </c>
    </row>
    <row r="5060" spans="7:11">
      <c r="G5060" s="61">
        <v>17.019381549329999</v>
      </c>
      <c r="H5060" s="61">
        <v>0.64333513062280001</v>
      </c>
      <c r="J5060" s="61">
        <v>13.64118823243</v>
      </c>
      <c r="K5060" s="61">
        <v>4.1814543244150002</v>
      </c>
    </row>
    <row r="5061" spans="7:11">
      <c r="G5061" s="61">
        <v>17.022918950019999</v>
      </c>
      <c r="H5061" s="61">
        <v>0.65047585284050002</v>
      </c>
      <c r="J5061" s="61">
        <v>13.64136319164</v>
      </c>
      <c r="K5061" s="61">
        <v>4.1453072133579996</v>
      </c>
    </row>
    <row r="5062" spans="7:11">
      <c r="G5062" s="61">
        <v>17.024303555100001</v>
      </c>
      <c r="H5062" s="61">
        <v>0.65352790726660004</v>
      </c>
      <c r="J5062" s="61">
        <v>13.64158231271</v>
      </c>
      <c r="K5062" s="61">
        <v>4.1025885220719998</v>
      </c>
    </row>
    <row r="5063" spans="7:11">
      <c r="G5063" s="61">
        <v>17.025815103789999</v>
      </c>
      <c r="H5063" s="61">
        <v>0.6566912261508</v>
      </c>
      <c r="J5063" s="61">
        <v>13.64160882368</v>
      </c>
      <c r="K5063" s="61">
        <v>4.149830778698</v>
      </c>
    </row>
    <row r="5064" spans="7:11">
      <c r="G5064" s="61">
        <v>17.029795612849998</v>
      </c>
      <c r="H5064" s="61">
        <v>0.66537678994839999</v>
      </c>
      <c r="J5064" s="61">
        <v>13.64174496757</v>
      </c>
      <c r="K5064" s="61">
        <v>4.1775909744859998</v>
      </c>
    </row>
    <row r="5065" spans="7:11">
      <c r="G5065" s="61">
        <v>17.03187348809</v>
      </c>
      <c r="H5065" s="61">
        <v>0.67038401291630001</v>
      </c>
      <c r="J5065" s="61">
        <v>13.64186344725</v>
      </c>
      <c r="K5065" s="61">
        <v>4.1538076057989999</v>
      </c>
    </row>
    <row r="5066" spans="7:11">
      <c r="G5066" s="61">
        <v>17.03868106433</v>
      </c>
      <c r="H5066" s="61">
        <v>0.6864671598823</v>
      </c>
      <c r="J5066" s="61">
        <v>13.64206473474</v>
      </c>
      <c r="K5066" s="61">
        <v>4.1577843414000002</v>
      </c>
    </row>
    <row r="5067" spans="7:11">
      <c r="G5067" s="61">
        <v>17.040020064779998</v>
      </c>
      <c r="H5067" s="61">
        <v>0.6900056258867</v>
      </c>
      <c r="J5067" s="61">
        <v>13.642112408799999</v>
      </c>
      <c r="K5067" s="61">
        <v>4.1732835088550004</v>
      </c>
    </row>
    <row r="5068" spans="7:11">
      <c r="G5068" s="61">
        <v>17.075400148410001</v>
      </c>
      <c r="H5068" s="61">
        <v>0.77056582660549999</v>
      </c>
      <c r="J5068" s="61">
        <v>13.642206328509999</v>
      </c>
      <c r="K5068" s="61">
        <v>4.1621475680910001</v>
      </c>
    </row>
    <row r="5069" spans="7:11">
      <c r="G5069" s="61">
        <v>17.076140357909999</v>
      </c>
      <c r="H5069" s="61">
        <v>0.77283662229820005</v>
      </c>
      <c r="J5069" s="61">
        <v>13.64228477727</v>
      </c>
      <c r="K5069" s="61">
        <v>4.1671071449959998</v>
      </c>
    </row>
    <row r="5070" spans="7:11">
      <c r="G5070" s="61">
        <v>17.077347226330001</v>
      </c>
      <c r="H5070" s="61">
        <v>0.77505061576050005</v>
      </c>
      <c r="J5070" s="61">
        <v>13.64271959263</v>
      </c>
      <c r="K5070" s="61">
        <v>4.0976074832130003</v>
      </c>
    </row>
    <row r="5071" spans="7:11">
      <c r="G5071" s="61">
        <v>17.079177601270001</v>
      </c>
      <c r="H5071" s="61">
        <v>0.77939610227040002</v>
      </c>
      <c r="J5071" s="61">
        <v>13.64353770958</v>
      </c>
      <c r="K5071" s="61">
        <v>4.0941646239029996</v>
      </c>
    </row>
    <row r="5072" spans="7:11">
      <c r="G5072" s="61">
        <v>17.081725254550001</v>
      </c>
      <c r="H5072" s="61">
        <v>0.78496979085410001</v>
      </c>
      <c r="J5072" s="61">
        <v>13.64435582652</v>
      </c>
      <c r="K5072" s="61">
        <v>4.0907217645939999</v>
      </c>
    </row>
    <row r="5073" spans="7:11">
      <c r="G5073" s="61">
        <v>17.083228587219999</v>
      </c>
      <c r="H5073" s="61">
        <v>0.78800800602690002</v>
      </c>
      <c r="J5073" s="61">
        <v>13.64539403537</v>
      </c>
      <c r="K5073" s="61">
        <v>4.0215444624360002</v>
      </c>
    </row>
    <row r="5074" spans="7:11">
      <c r="G5074" s="61">
        <v>17.085673273689999</v>
      </c>
      <c r="H5074" s="61">
        <v>0.79215820341739995</v>
      </c>
      <c r="J5074" s="61">
        <v>13.645483534449999</v>
      </c>
      <c r="K5074" s="61">
        <v>4.0274832193009997</v>
      </c>
    </row>
    <row r="5075" spans="7:11">
      <c r="G5075" s="61">
        <v>17.088076060590002</v>
      </c>
      <c r="H5075" s="61">
        <v>0.79999432586079999</v>
      </c>
      <c r="J5075" s="61">
        <v>13.64549310644</v>
      </c>
      <c r="K5075" s="61">
        <v>4.0857407257349996</v>
      </c>
    </row>
    <row r="5076" spans="7:11">
      <c r="G5076" s="61">
        <v>17.08807682346</v>
      </c>
      <c r="H5076" s="61">
        <v>0.79604452763110001</v>
      </c>
      <c r="J5076" s="61">
        <v>13.6457214754</v>
      </c>
      <c r="K5076" s="61">
        <v>4.013375349605</v>
      </c>
    </row>
    <row r="5077" spans="7:11">
      <c r="G5077" s="61">
        <v>17.08994485681</v>
      </c>
      <c r="H5077" s="61">
        <v>0.80272620246189996</v>
      </c>
      <c r="J5077" s="61">
        <v>13.64572959006</v>
      </c>
      <c r="K5077" s="61">
        <v>4.0314306606389998</v>
      </c>
    </row>
    <row r="5078" spans="7:11">
      <c r="G5078" s="61">
        <v>17.090609691899999</v>
      </c>
      <c r="H5078" s="61">
        <v>0.80007071131009999</v>
      </c>
      <c r="J5078" s="61">
        <v>13.6462365635</v>
      </c>
      <c r="K5078" s="61">
        <v>4.0820532281409996</v>
      </c>
    </row>
    <row r="5079" spans="7:11">
      <c r="G5079" s="61">
        <v>17.092107362709999</v>
      </c>
      <c r="H5079" s="61">
        <v>0.80595314622290004</v>
      </c>
      <c r="J5079" s="61">
        <v>13.646415017860001</v>
      </c>
      <c r="K5079" s="61">
        <v>4.0390511676459999</v>
      </c>
    </row>
    <row r="5080" spans="7:11">
      <c r="G5080" s="61">
        <v>17.09327451978</v>
      </c>
      <c r="H5080" s="61">
        <v>0.80450996400109998</v>
      </c>
      <c r="J5080" s="61">
        <v>13.646672171220001</v>
      </c>
      <c r="K5080" s="61">
        <v>4.0067045648219999</v>
      </c>
    </row>
    <row r="5081" spans="7:11">
      <c r="G5081" s="61">
        <v>17.095285016790001</v>
      </c>
      <c r="H5081" s="61">
        <v>0.80836586137319999</v>
      </c>
      <c r="J5081" s="61">
        <v>13.64679329865</v>
      </c>
      <c r="K5081" s="61">
        <v>4.0781898782120001</v>
      </c>
    </row>
    <row r="5082" spans="7:11">
      <c r="G5082" s="61">
        <v>17.097292896910002</v>
      </c>
      <c r="H5082" s="61">
        <v>0.81259496400810005</v>
      </c>
      <c r="J5082" s="61">
        <v>13.646930338100001</v>
      </c>
      <c r="K5082" s="61">
        <v>4.0451338201449998</v>
      </c>
    </row>
    <row r="5083" spans="7:11">
      <c r="G5083" s="61">
        <v>17.099355399010001</v>
      </c>
      <c r="H5083" s="61">
        <v>0.81769526964039996</v>
      </c>
      <c r="J5083" s="61">
        <v>13.647160739869999</v>
      </c>
      <c r="K5083" s="61">
        <v>4.0738824125809998</v>
      </c>
    </row>
    <row r="5084" spans="7:11">
      <c r="G5084" s="61">
        <v>17.09985703689</v>
      </c>
      <c r="H5084" s="61">
        <v>0.81879226801689997</v>
      </c>
      <c r="J5084" s="61">
        <v>13.647220578080001</v>
      </c>
      <c r="K5084" s="61">
        <v>4.050044055511</v>
      </c>
    </row>
    <row r="5085" spans="7:11">
      <c r="G5085" s="61">
        <v>17.099865083000001</v>
      </c>
      <c r="H5085" s="61">
        <v>0.81669880302190001</v>
      </c>
      <c r="J5085" s="61">
        <v>13.64738644442</v>
      </c>
      <c r="K5085" s="61">
        <v>4.0677061402229997</v>
      </c>
    </row>
    <row r="5086" spans="7:11">
      <c r="G5086" s="61">
        <v>17.100036269539999</v>
      </c>
      <c r="H5086" s="61">
        <v>0.81939507649349996</v>
      </c>
      <c r="J5086" s="61">
        <v>13.647391803010001</v>
      </c>
      <c r="K5086" s="61">
        <v>4.0544073330370001</v>
      </c>
    </row>
    <row r="5087" spans="7:11">
      <c r="G5087" s="61">
        <v>17.101090645260001</v>
      </c>
      <c r="H5087" s="61">
        <v>0.82244444708050002</v>
      </c>
      <c r="J5087" s="61">
        <v>13.647468003889999</v>
      </c>
      <c r="K5087" s="61">
        <v>4.0627468378230001</v>
      </c>
    </row>
    <row r="5088" spans="7:11">
      <c r="G5088" s="61">
        <v>17.10136786336</v>
      </c>
      <c r="H5088" s="61">
        <v>0.82393573430660005</v>
      </c>
      <c r="J5088" s="61">
        <v>13.64748641834</v>
      </c>
      <c r="K5088" s="61">
        <v>4.0583838856350001</v>
      </c>
    </row>
    <row r="5089" spans="7:11">
      <c r="G5089" s="61">
        <v>17.104788381340001</v>
      </c>
      <c r="H5089" s="61">
        <v>0.82377804913990005</v>
      </c>
      <c r="J5089" s="61">
        <v>13.648290143600001</v>
      </c>
      <c r="K5089" s="61">
        <v>3.9989246896789998</v>
      </c>
    </row>
    <row r="5090" spans="7:11">
      <c r="G5090" s="61">
        <v>17.123838007260002</v>
      </c>
      <c r="H5090" s="61">
        <v>0.71885940710030005</v>
      </c>
      <c r="J5090" s="61">
        <v>13.64972905514</v>
      </c>
      <c r="K5090" s="61">
        <v>3.9922032257939999</v>
      </c>
    </row>
    <row r="5091" spans="7:11">
      <c r="G5091" s="61">
        <v>17.124687369779998</v>
      </c>
      <c r="H5091" s="61">
        <v>0.71553508029010005</v>
      </c>
      <c r="J5091" s="61">
        <v>13.649740907609999</v>
      </c>
      <c r="K5091" s="61">
        <v>3.9922032461270001</v>
      </c>
    </row>
    <row r="5092" spans="7:11">
      <c r="G5092" s="61">
        <v>17.126322952860001</v>
      </c>
      <c r="H5092" s="61">
        <v>0.70877853199789997</v>
      </c>
      <c r="J5092" s="61">
        <v>13.65041910287</v>
      </c>
      <c r="K5092" s="61">
        <v>3.9885910989740001</v>
      </c>
    </row>
    <row r="5093" spans="7:11">
      <c r="G5093" s="61">
        <v>17.127877749140001</v>
      </c>
      <c r="H5093" s="61">
        <v>0.7023326255672</v>
      </c>
      <c r="J5093" s="61">
        <v>13.650474832940001</v>
      </c>
      <c r="K5093" s="61">
        <v>3.9229910365220002</v>
      </c>
    </row>
    <row r="5094" spans="7:11">
      <c r="G5094" s="61">
        <v>17.128968997160001</v>
      </c>
      <c r="H5094" s="61">
        <v>0.69741916267100001</v>
      </c>
      <c r="J5094" s="61">
        <v>13.65052371378</v>
      </c>
      <c r="K5094" s="61">
        <v>3.918890404456</v>
      </c>
    </row>
    <row r="5095" spans="7:11">
      <c r="G5095" s="61">
        <v>17.129803889480002</v>
      </c>
      <c r="H5095" s="61">
        <v>0.69284339892919999</v>
      </c>
      <c r="J5095" s="61">
        <v>13.650653565160001</v>
      </c>
      <c r="K5095" s="61">
        <v>3.927412986297</v>
      </c>
    </row>
    <row r="5096" spans="7:11">
      <c r="G5096" s="61">
        <v>17.13047259188</v>
      </c>
      <c r="H5096" s="61">
        <v>0.68949191397919996</v>
      </c>
      <c r="J5096" s="61">
        <v>13.650979404839999</v>
      </c>
      <c r="K5096" s="61">
        <v>3.9113794157689998</v>
      </c>
    </row>
    <row r="5097" spans="7:11">
      <c r="G5097" s="61">
        <v>17.13171196859</v>
      </c>
      <c r="H5097" s="61">
        <v>0.68380339753359998</v>
      </c>
      <c r="J5097" s="61">
        <v>13.65101040497</v>
      </c>
      <c r="K5097" s="61">
        <v>3.9328295506909998</v>
      </c>
    </row>
    <row r="5098" spans="7:11">
      <c r="G5098" s="61">
        <v>17.132868877749999</v>
      </c>
      <c r="H5098" s="61">
        <v>0.67928230344749996</v>
      </c>
      <c r="J5098" s="61">
        <v>13.651273472030001</v>
      </c>
      <c r="K5098" s="61">
        <v>3.9839423336130002</v>
      </c>
    </row>
    <row r="5099" spans="7:11">
      <c r="G5099" s="61">
        <v>17.133782707510001</v>
      </c>
      <c r="H5099" s="61">
        <v>0.67513057904179996</v>
      </c>
      <c r="J5099" s="61">
        <v>13.65160504832</v>
      </c>
      <c r="K5099" s="61">
        <v>3.9064437750760002</v>
      </c>
    </row>
    <row r="5100" spans="7:11">
      <c r="G5100" s="61">
        <v>17.134468988399998</v>
      </c>
      <c r="H5100" s="61">
        <v>0.67138553830809999</v>
      </c>
      <c r="J5100" s="61">
        <v>13.65161803284</v>
      </c>
      <c r="K5100" s="61">
        <v>3.9397840880510002</v>
      </c>
    </row>
    <row r="5101" spans="7:11">
      <c r="G5101" s="61">
        <v>17.135357098970001</v>
      </c>
      <c r="H5101" s="61">
        <v>0.66706675745739996</v>
      </c>
      <c r="J5101" s="61">
        <v>13.65173772288</v>
      </c>
      <c r="K5101" s="61">
        <v>3.9805115337210002</v>
      </c>
    </row>
    <row r="5102" spans="7:11">
      <c r="G5102" s="61">
        <v>17.137323077729999</v>
      </c>
      <c r="H5102" s="61">
        <v>0.65910923577629998</v>
      </c>
      <c r="J5102" s="61">
        <v>13.65194385655</v>
      </c>
      <c r="K5102" s="61">
        <v>3.9445342242999999</v>
      </c>
    </row>
    <row r="5103" spans="7:11">
      <c r="G5103" s="61">
        <v>17.138880579879999</v>
      </c>
      <c r="H5103" s="61">
        <v>0.65025194250380003</v>
      </c>
      <c r="J5103" s="61">
        <v>13.6521470666</v>
      </c>
      <c r="K5103" s="61">
        <v>3.9751065876789999</v>
      </c>
    </row>
    <row r="5104" spans="7:11">
      <c r="G5104" s="61">
        <v>17.13971149472</v>
      </c>
      <c r="H5104" s="61">
        <v>0.64560372882429995</v>
      </c>
      <c r="J5104" s="61">
        <v>13.65226890916</v>
      </c>
      <c r="K5104" s="61">
        <v>3.9506429592369998</v>
      </c>
    </row>
    <row r="5105" spans="7:11">
      <c r="G5105" s="61">
        <v>17.160784418159999</v>
      </c>
      <c r="H5105" s="61">
        <v>0.5419472490667</v>
      </c>
      <c r="J5105" s="61">
        <v>13.65239241874</v>
      </c>
      <c r="K5105" s="61">
        <v>3.968521865299</v>
      </c>
    </row>
    <row r="5106" spans="7:11">
      <c r="G5106" s="61">
        <v>17.16166604787</v>
      </c>
      <c r="H5106" s="61">
        <v>0.53865085675940005</v>
      </c>
      <c r="J5106" s="61">
        <v>13.65244013409</v>
      </c>
      <c r="K5106" s="61">
        <v>3.9550062367629999</v>
      </c>
    </row>
    <row r="5107" spans="7:11">
      <c r="G5107" s="61">
        <v>17.163028861090002</v>
      </c>
      <c r="H5107" s="61">
        <v>0.53335217410229996</v>
      </c>
      <c r="J5107" s="61">
        <v>13.65251633497</v>
      </c>
      <c r="K5107" s="61">
        <v>3.9633457415489999</v>
      </c>
    </row>
    <row r="5108" spans="7:11">
      <c r="G5108" s="61">
        <v>17.164129720750001</v>
      </c>
      <c r="H5108" s="61">
        <v>0.52823390514349999</v>
      </c>
      <c r="J5108" s="61">
        <v>13.652534749419999</v>
      </c>
      <c r="K5108" s="61">
        <v>3.9589827893609999</v>
      </c>
    </row>
    <row r="5109" spans="7:11">
      <c r="G5109" s="61">
        <v>17.165055996140001</v>
      </c>
      <c r="H5109" s="61">
        <v>0.52390726841229995</v>
      </c>
      <c r="J5109" s="61">
        <v>13.652935214339999</v>
      </c>
      <c r="K5109" s="61">
        <v>3.8989951501140001</v>
      </c>
    </row>
    <row r="5110" spans="7:11">
      <c r="G5110" s="61">
        <v>17.16633612307</v>
      </c>
      <c r="H5110" s="61">
        <v>0.51751010910829998</v>
      </c>
      <c r="J5110" s="61">
        <v>13.65431545269</v>
      </c>
      <c r="K5110" s="61">
        <v>3.892286867812</v>
      </c>
    </row>
    <row r="5111" spans="7:11">
      <c r="G5111" s="61">
        <v>17.16827240996</v>
      </c>
      <c r="H5111" s="61">
        <v>0.50676667736220005</v>
      </c>
      <c r="J5111" s="61">
        <v>13.65510223988</v>
      </c>
      <c r="K5111" s="61">
        <v>3.8883706156370001</v>
      </c>
    </row>
    <row r="5112" spans="7:11">
      <c r="G5112" s="61">
        <v>17.168951633199999</v>
      </c>
      <c r="H5112" s="61">
        <v>0.5032316158108</v>
      </c>
      <c r="J5112" s="61">
        <v>13.655830602349999</v>
      </c>
      <c r="K5112" s="61">
        <v>3.8180447957900001</v>
      </c>
    </row>
    <row r="5113" spans="7:11">
      <c r="G5113" s="61">
        <v>17.170126305210001</v>
      </c>
      <c r="H5113" s="61">
        <v>0.49810749845169999</v>
      </c>
      <c r="J5113" s="61">
        <v>13.65585751982</v>
      </c>
      <c r="K5113" s="61">
        <v>3.8226561473810001</v>
      </c>
    </row>
    <row r="5114" spans="7:11">
      <c r="G5114" s="61">
        <v>17.171656897879998</v>
      </c>
      <c r="H5114" s="61">
        <v>0.49199232790809999</v>
      </c>
      <c r="J5114" s="61">
        <v>13.655935910229999</v>
      </c>
      <c r="K5114" s="61">
        <v>3.8839130880530002</v>
      </c>
    </row>
    <row r="5115" spans="7:11">
      <c r="G5115" s="61">
        <v>17.172693751179999</v>
      </c>
      <c r="H5115" s="61">
        <v>0.48778096792339998</v>
      </c>
      <c r="J5115" s="61">
        <v>13.65603989872</v>
      </c>
      <c r="K5115" s="61">
        <v>3.826825036946</v>
      </c>
    </row>
    <row r="5116" spans="7:11">
      <c r="G5116" s="61">
        <v>17.174250804330001</v>
      </c>
      <c r="H5116" s="61">
        <v>0.48174952806429999</v>
      </c>
      <c r="J5116" s="61">
        <v>13.656162283920001</v>
      </c>
      <c r="K5116" s="61">
        <v>3.8134677601210001</v>
      </c>
    </row>
    <row r="5117" spans="7:11">
      <c r="G5117" s="61">
        <v>17.175964714580001</v>
      </c>
      <c r="H5117" s="61">
        <v>0.47468505603029998</v>
      </c>
      <c r="J5117" s="61">
        <v>13.65641329542</v>
      </c>
      <c r="K5117" s="61">
        <v>3.8305754193019999</v>
      </c>
    </row>
    <row r="5118" spans="7:11">
      <c r="G5118" s="61">
        <v>17.177176093180002</v>
      </c>
      <c r="H5118" s="61">
        <v>0.4696438290171</v>
      </c>
      <c r="J5118" s="61">
        <v>13.656652302039999</v>
      </c>
      <c r="K5118" s="61">
        <v>3.8797037030979999</v>
      </c>
    </row>
    <row r="5119" spans="7:11">
      <c r="G5119" s="61">
        <v>17.19420457739</v>
      </c>
      <c r="H5119" s="61">
        <v>0.37873717409550001</v>
      </c>
      <c r="J5119" s="61">
        <v>13.65694078155</v>
      </c>
      <c r="K5119" s="61">
        <v>3.836150816015</v>
      </c>
    </row>
    <row r="5120" spans="7:11">
      <c r="G5120" s="61">
        <v>17.194893841980001</v>
      </c>
      <c r="H5120" s="61">
        <v>0.37540632764039999</v>
      </c>
      <c r="J5120" s="61">
        <v>13.657128043009999</v>
      </c>
      <c r="K5120" s="61">
        <v>3.8753981093330001</v>
      </c>
    </row>
    <row r="5121" spans="7:11">
      <c r="G5121" s="61">
        <v>17.196682804070001</v>
      </c>
      <c r="H5121" s="61">
        <v>0.36792405180440002</v>
      </c>
      <c r="J5121" s="61">
        <v>13.65727513903</v>
      </c>
      <c r="K5121" s="61">
        <v>3.840900966904</v>
      </c>
    </row>
    <row r="5122" spans="7:11">
      <c r="G5122" s="61">
        <v>17.19824291282</v>
      </c>
      <c r="H5122" s="61">
        <v>0.36172261836480002</v>
      </c>
      <c r="J5122" s="61">
        <v>13.657440749819999</v>
      </c>
      <c r="K5122" s="61">
        <v>3.8691207690249998</v>
      </c>
    </row>
    <row r="5123" spans="7:11">
      <c r="G5123" s="61">
        <v>17.19962573394</v>
      </c>
      <c r="H5123" s="61">
        <v>0.3565828330377</v>
      </c>
      <c r="J5123" s="61">
        <v>13.65756466605</v>
      </c>
      <c r="K5123" s="61">
        <v>3.8639446452750001</v>
      </c>
    </row>
    <row r="5124" spans="7:11">
      <c r="G5124" s="61">
        <v>17.20041737275</v>
      </c>
      <c r="H5124" s="61">
        <v>0.35302988856419998</v>
      </c>
      <c r="J5124" s="61">
        <v>13.6575900512</v>
      </c>
      <c r="K5124" s="61">
        <v>3.8472659407080001</v>
      </c>
    </row>
    <row r="5125" spans="7:11">
      <c r="G5125" s="61">
        <v>17.201164677209999</v>
      </c>
      <c r="H5125" s="61">
        <v>0.34955851971849999</v>
      </c>
      <c r="J5125" s="61">
        <v>13.657636416580001</v>
      </c>
      <c r="K5125" s="61">
        <v>3.8595817845879998</v>
      </c>
    </row>
    <row r="5126" spans="7:11">
      <c r="G5126" s="61">
        <v>17.202133764559999</v>
      </c>
      <c r="H5126" s="61">
        <v>0.34503331497270001</v>
      </c>
      <c r="J5126" s="61">
        <v>13.65766544659</v>
      </c>
      <c r="K5126" s="61">
        <v>3.8045693642530001</v>
      </c>
    </row>
    <row r="5127" spans="7:11">
      <c r="G5127" s="61">
        <v>17.203448030419999</v>
      </c>
      <c r="H5127" s="61">
        <v>0.33846809479419998</v>
      </c>
      <c r="J5127" s="61">
        <v>13.65770180947</v>
      </c>
      <c r="K5127" s="61">
        <v>3.8556055064939998</v>
      </c>
    </row>
    <row r="5128" spans="7:11">
      <c r="G5128" s="61">
        <v>17.20550157305</v>
      </c>
      <c r="H5128" s="61">
        <v>0.32716590477070001</v>
      </c>
      <c r="J5128" s="61">
        <v>13.65771386628</v>
      </c>
      <c r="K5128" s="61">
        <v>3.8516291368990001</v>
      </c>
    </row>
    <row r="5129" spans="7:11">
      <c r="G5129" s="61">
        <v>17.20625044562</v>
      </c>
      <c r="H5129" s="61">
        <v>0.3236666413191</v>
      </c>
      <c r="J5129" s="61">
        <v>13.658870616650001</v>
      </c>
      <c r="K5129" s="61">
        <v>3.7993351712600001</v>
      </c>
    </row>
    <row r="5130" spans="7:11">
      <c r="G5130" s="61">
        <v>17.207224456950001</v>
      </c>
      <c r="H5130" s="61">
        <v>0.32019619009919997</v>
      </c>
      <c r="J5130" s="61">
        <v>13.65969620325</v>
      </c>
      <c r="K5130" s="61">
        <v>3.795709451474</v>
      </c>
    </row>
    <row r="5131" spans="7:11">
      <c r="G5131" s="61">
        <v>17.209395052409999</v>
      </c>
      <c r="H5131" s="61">
        <v>0.31410661431170001</v>
      </c>
      <c r="J5131" s="61">
        <v>13.66054276088</v>
      </c>
      <c r="K5131" s="61">
        <v>3.7919874117050001</v>
      </c>
    </row>
    <row r="5132" spans="7:11">
      <c r="G5132" s="61">
        <v>17.211284258540001</v>
      </c>
      <c r="H5132" s="61">
        <v>0.3099754925032</v>
      </c>
      <c r="J5132" s="61">
        <v>13.660726782779999</v>
      </c>
      <c r="K5132" s="61">
        <v>3.7229563780819999</v>
      </c>
    </row>
    <row r="5133" spans="7:11">
      <c r="G5133" s="61">
        <v>17.214203928060002</v>
      </c>
      <c r="H5133" s="61">
        <v>0.30535514506200001</v>
      </c>
      <c r="J5133" s="61">
        <v>13.66077388085</v>
      </c>
      <c r="K5133" s="61">
        <v>3.7194480206090001</v>
      </c>
    </row>
    <row r="5134" spans="7:11">
      <c r="G5134" s="61">
        <v>17.21738787068</v>
      </c>
      <c r="H5134" s="61">
        <v>0.3018469601489</v>
      </c>
      <c r="J5134" s="61">
        <v>13.66085145832</v>
      </c>
      <c r="K5134" s="61">
        <v>3.728269493964</v>
      </c>
    </row>
    <row r="5135" spans="7:11">
      <c r="G5135" s="61">
        <v>17.223450824650001</v>
      </c>
      <c r="H5135" s="61">
        <v>0.29752810849950001</v>
      </c>
      <c r="J5135" s="61">
        <v>13.66097377773</v>
      </c>
      <c r="K5135" s="61">
        <v>3.715722474408</v>
      </c>
    </row>
    <row r="5136" spans="7:11">
      <c r="G5136" s="61">
        <v>17.228566258930002</v>
      </c>
      <c r="H5136" s="61">
        <v>0.29659804642819998</v>
      </c>
      <c r="J5136" s="61">
        <v>13.66110484525</v>
      </c>
      <c r="K5136" s="61">
        <v>3.731899667555</v>
      </c>
    </row>
    <row r="5137" spans="7:11">
      <c r="G5137" s="61">
        <v>17.231631490430001</v>
      </c>
      <c r="H5137" s="61">
        <v>0.29668869260890002</v>
      </c>
      <c r="J5137" s="61">
        <v>13.661249005609999</v>
      </c>
      <c r="K5137" s="61">
        <v>3.788266347774</v>
      </c>
    </row>
    <row r="5138" spans="7:11">
      <c r="G5138" s="61">
        <v>17.23495206075</v>
      </c>
      <c r="H5138" s="61">
        <v>0.29798352518679999</v>
      </c>
      <c r="J5138" s="61">
        <v>13.66157706253</v>
      </c>
      <c r="K5138" s="61">
        <v>3.7376418314139999</v>
      </c>
    </row>
    <row r="5139" spans="7:11">
      <c r="G5139" s="61">
        <v>17.24403883494</v>
      </c>
      <c r="H5139" s="61">
        <v>0.30834222458630001</v>
      </c>
      <c r="J5139" s="61">
        <v>13.661623581200001</v>
      </c>
      <c r="K5139" s="61">
        <v>3.709924660684</v>
      </c>
    </row>
    <row r="5140" spans="7:11">
      <c r="G5140" s="61">
        <v>17.245477108460001</v>
      </c>
      <c r="H5140" s="61">
        <v>0.31210703000630002</v>
      </c>
      <c r="J5140" s="61">
        <v>13.661854824700001</v>
      </c>
      <c r="K5140" s="61">
        <v>3.7412251375330001</v>
      </c>
    </row>
    <row r="5141" spans="7:11">
      <c r="G5141" s="61">
        <v>17.24845625295</v>
      </c>
      <c r="H5141" s="61">
        <v>0.32021026897150001</v>
      </c>
      <c r="J5141" s="61">
        <v>13.662080907069999</v>
      </c>
      <c r="K5141" s="61">
        <v>3.7822737219150002</v>
      </c>
    </row>
    <row r="5142" spans="7:11">
      <c r="G5142" s="61">
        <v>17.250463520930001</v>
      </c>
      <c r="H5142" s="61">
        <v>0.32556878374390003</v>
      </c>
      <c r="J5142" s="61">
        <v>13.662177062690001</v>
      </c>
      <c r="K5142" s="61">
        <v>3.7466545676359999</v>
      </c>
    </row>
    <row r="5143" spans="7:11">
      <c r="G5143" s="61">
        <v>17.252168812610002</v>
      </c>
      <c r="H5143" s="61">
        <v>0.330460861868</v>
      </c>
      <c r="J5143" s="61">
        <v>13.66233174283</v>
      </c>
      <c r="K5143" s="61">
        <v>3.706231172286</v>
      </c>
    </row>
    <row r="5144" spans="7:11">
      <c r="G5144" s="61">
        <v>17.253766473150002</v>
      </c>
      <c r="H5144" s="61">
        <v>0.33550839610599997</v>
      </c>
      <c r="J5144" s="61">
        <v>13.66235798302</v>
      </c>
      <c r="K5144" s="61">
        <v>3.7774553343889998</v>
      </c>
    </row>
    <row r="5145" spans="7:11">
      <c r="G5145" s="61">
        <v>17.255649280810001</v>
      </c>
      <c r="H5145" s="61">
        <v>0.34065113890210003</v>
      </c>
      <c r="J5145" s="61">
        <v>13.66245441937</v>
      </c>
      <c r="K5145" s="61">
        <v>3.7511229597579998</v>
      </c>
    </row>
    <row r="5146" spans="7:11">
      <c r="G5146" s="61">
        <v>17.257379183529999</v>
      </c>
      <c r="H5146" s="61">
        <v>0.34511903903480001</v>
      </c>
      <c r="J5146" s="61">
        <v>13.66248221135</v>
      </c>
      <c r="K5146" s="61">
        <v>3.772496105189</v>
      </c>
    </row>
    <row r="5147" spans="7:11">
      <c r="G5147" s="61">
        <v>17.25950360945</v>
      </c>
      <c r="H5147" s="61">
        <v>0.35030133081819997</v>
      </c>
      <c r="J5147" s="61">
        <v>13.66255396188</v>
      </c>
      <c r="K5147" s="61">
        <v>3.7681332445029998</v>
      </c>
    </row>
    <row r="5148" spans="7:11">
      <c r="G5148" s="61">
        <v>17.26203406274</v>
      </c>
      <c r="H5148" s="61">
        <v>0.35641630564120003</v>
      </c>
      <c r="J5148" s="61">
        <v>13.662619354769999</v>
      </c>
      <c r="K5148" s="61">
        <v>3.7641569664090002</v>
      </c>
    </row>
    <row r="5149" spans="7:11">
      <c r="G5149" s="61">
        <v>17.294287226760002</v>
      </c>
      <c r="H5149" s="61">
        <v>0.44956679971559999</v>
      </c>
      <c r="J5149" s="61">
        <v>13.662661678499999</v>
      </c>
      <c r="K5149" s="61">
        <v>3.7558176649589998</v>
      </c>
    </row>
    <row r="5150" spans="7:11">
      <c r="G5150" s="61">
        <v>17.29534016114</v>
      </c>
      <c r="H5150" s="61">
        <v>0.45301502543380001</v>
      </c>
      <c r="J5150" s="61">
        <v>13.66268474766</v>
      </c>
      <c r="K5150" s="61">
        <v>3.7601806883150002</v>
      </c>
    </row>
    <row r="5151" spans="7:11">
      <c r="G5151" s="61">
        <v>17.29639981023</v>
      </c>
      <c r="H5151" s="61">
        <v>0.45659348392370003</v>
      </c>
      <c r="J5151" s="61">
        <v>13.66332218012</v>
      </c>
      <c r="K5151" s="61">
        <v>3.7019615291350001</v>
      </c>
    </row>
    <row r="5152" spans="7:11">
      <c r="G5152" s="61">
        <v>17.299981292409999</v>
      </c>
      <c r="H5152" s="61">
        <v>0.46734458752930003</v>
      </c>
      <c r="J5152" s="61">
        <v>13.664591864009999</v>
      </c>
      <c r="K5152" s="61">
        <v>3.6969120424100002</v>
      </c>
    </row>
    <row r="5153" spans="7:11">
      <c r="G5153" s="61">
        <v>17.30184151137</v>
      </c>
      <c r="H5153" s="61">
        <v>0.47214386801059999</v>
      </c>
      <c r="J5153" s="61">
        <v>13.664689403020001</v>
      </c>
      <c r="K5153" s="61">
        <v>3.638285674295</v>
      </c>
    </row>
    <row r="5154" spans="7:11">
      <c r="G5154" s="61">
        <v>17.303294155349999</v>
      </c>
      <c r="H5154" s="61">
        <v>0.47566812633369998</v>
      </c>
      <c r="J5154" s="61">
        <v>13.66471380844</v>
      </c>
      <c r="K5154" s="61">
        <v>3.6445382886369999</v>
      </c>
    </row>
    <row r="5155" spans="7:11">
      <c r="G5155" s="61">
        <v>17.304412085719999</v>
      </c>
      <c r="H5155" s="61">
        <v>0.47877327800410002</v>
      </c>
      <c r="J5155" s="61">
        <v>13.66477096248</v>
      </c>
      <c r="K5155" s="61">
        <v>3.633326371895</v>
      </c>
    </row>
    <row r="5156" spans="7:11">
      <c r="G5156" s="61">
        <v>17.3065162147</v>
      </c>
      <c r="H5156" s="61">
        <v>0.48454677148280001</v>
      </c>
      <c r="J5156" s="61">
        <v>13.664849070660001</v>
      </c>
      <c r="K5156" s="61">
        <v>3.6285769286149998</v>
      </c>
    </row>
    <row r="5157" spans="7:11">
      <c r="G5157" s="61">
        <v>17.309703318299999</v>
      </c>
      <c r="H5157" s="61">
        <v>0.49472868358979999</v>
      </c>
      <c r="J5157" s="61">
        <v>13.664852798989999</v>
      </c>
      <c r="K5157" s="61">
        <v>3.6489457007010002</v>
      </c>
    </row>
    <row r="5158" spans="7:11">
      <c r="G5158" s="61">
        <v>17.311255445779999</v>
      </c>
      <c r="H5158" s="61">
        <v>0.49941913771090002</v>
      </c>
      <c r="J5158" s="61">
        <v>13.66497329898</v>
      </c>
      <c r="K5158" s="61">
        <v>3.6236176994160001</v>
      </c>
    </row>
    <row r="5159" spans="7:11">
      <c r="G5159" s="61">
        <v>17.312450103490001</v>
      </c>
      <c r="H5159" s="61">
        <v>0.50279569481209996</v>
      </c>
      <c r="J5159" s="61">
        <v>13.66512651787</v>
      </c>
      <c r="K5159" s="61">
        <v>3.6536690606370001</v>
      </c>
    </row>
    <row r="5160" spans="7:11">
      <c r="G5160" s="61">
        <v>17.31367444887</v>
      </c>
      <c r="H5160" s="61">
        <v>0.50605241635239995</v>
      </c>
      <c r="J5160" s="61">
        <v>13.66537995168</v>
      </c>
      <c r="K5160" s="61">
        <v>3.6570437112879999</v>
      </c>
    </row>
    <row r="5161" spans="7:11">
      <c r="G5161" s="61">
        <v>17.316743457099999</v>
      </c>
      <c r="H5161" s="61">
        <v>0.51410341339340004</v>
      </c>
      <c r="J5161" s="61">
        <v>13.665410372649999</v>
      </c>
      <c r="K5161" s="61">
        <v>3.6934155579699999</v>
      </c>
    </row>
    <row r="5162" spans="7:11">
      <c r="G5162" s="61">
        <v>17.31800153635</v>
      </c>
      <c r="H5162" s="61">
        <v>0.51748083055659999</v>
      </c>
      <c r="J5162" s="61">
        <v>13.665584721949999</v>
      </c>
      <c r="K5162" s="61">
        <v>3.6163953073870001</v>
      </c>
    </row>
    <row r="5163" spans="7:11">
      <c r="G5163" s="61">
        <v>17.350727500440001</v>
      </c>
      <c r="H5163" s="61">
        <v>0.4428697013258</v>
      </c>
      <c r="J5163" s="61">
        <v>13.66598681446</v>
      </c>
      <c r="K5163" s="61">
        <v>3.6635834515079999</v>
      </c>
    </row>
    <row r="5164" spans="7:11">
      <c r="G5164" s="61">
        <v>17.35190100753</v>
      </c>
      <c r="H5164" s="61">
        <v>0.43974835233839998</v>
      </c>
      <c r="J5164" s="61">
        <v>13.66629935157</v>
      </c>
      <c r="K5164" s="61">
        <v>3.6888274066419999</v>
      </c>
    </row>
    <row r="5165" spans="7:11">
      <c r="G5165" s="61">
        <v>17.353171858410001</v>
      </c>
      <c r="H5165" s="61">
        <v>0.43593154359050001</v>
      </c>
      <c r="J5165" s="61">
        <v>13.666356699730001</v>
      </c>
      <c r="K5165" s="61">
        <v>3.6117403805560002</v>
      </c>
    </row>
    <row r="5166" spans="7:11">
      <c r="G5166" s="61">
        <v>17.35441787493</v>
      </c>
      <c r="H5166" s="61">
        <v>0.43226557237890001</v>
      </c>
      <c r="J5166" s="61">
        <v>13.66641087084</v>
      </c>
      <c r="K5166" s="61">
        <v>3.6676642107670001</v>
      </c>
    </row>
    <row r="5167" spans="7:11">
      <c r="G5167" s="61">
        <v>17.356248292309999</v>
      </c>
      <c r="H5167" s="61">
        <v>0.42711322282719999</v>
      </c>
      <c r="J5167" s="61">
        <v>13.666738072419999</v>
      </c>
      <c r="K5167" s="61">
        <v>3.684108451288</v>
      </c>
    </row>
    <row r="5168" spans="7:11">
      <c r="G5168" s="61">
        <v>17.3589532994</v>
      </c>
      <c r="H5168" s="61">
        <v>0.41960086717060002</v>
      </c>
      <c r="J5168" s="61">
        <v>13.666916811989999</v>
      </c>
      <c r="K5168" s="61">
        <v>3.6766837528040002</v>
      </c>
    </row>
    <row r="5169" spans="7:11">
      <c r="G5169" s="61">
        <v>17.359942431299999</v>
      </c>
      <c r="H5169" s="61">
        <v>0.41631717681289998</v>
      </c>
      <c r="J5169" s="61">
        <v>13.66747116312</v>
      </c>
      <c r="K5169" s="61">
        <v>3.60700297098</v>
      </c>
    </row>
    <row r="5170" spans="7:11">
      <c r="G5170" s="61">
        <v>17.361237705659999</v>
      </c>
      <c r="H5170" s="61">
        <v>0.4120400643703</v>
      </c>
      <c r="J5170" s="61">
        <v>13.66895424634</v>
      </c>
      <c r="K5170" s="61">
        <v>3.6012850385039998</v>
      </c>
    </row>
    <row r="5171" spans="7:11">
      <c r="G5171" s="61">
        <v>17.362882928480001</v>
      </c>
      <c r="H5171" s="61">
        <v>0.40713219800599998</v>
      </c>
      <c r="J5171" s="61">
        <v>13.669827532399999</v>
      </c>
      <c r="K5171" s="61">
        <v>3.5411609142690001</v>
      </c>
    </row>
    <row r="5172" spans="7:11">
      <c r="G5172" s="61">
        <v>17.36568856481</v>
      </c>
      <c r="H5172" s="61">
        <v>0.39844217553470002</v>
      </c>
      <c r="J5172" s="61">
        <v>13.66985646306</v>
      </c>
      <c r="K5172" s="61">
        <v>3.534908391429</v>
      </c>
    </row>
    <row r="5173" spans="7:11">
      <c r="G5173" s="61">
        <v>17.36681952691</v>
      </c>
      <c r="H5173" s="61">
        <v>0.39490527112939999</v>
      </c>
      <c r="J5173" s="61">
        <v>13.669966522959999</v>
      </c>
      <c r="K5173" s="61">
        <v>3.545568326333</v>
      </c>
    </row>
    <row r="5174" spans="7:11">
      <c r="G5174" s="61">
        <v>17.36857157319</v>
      </c>
      <c r="H5174" s="61">
        <v>0.3893887960852</v>
      </c>
      <c r="J5174" s="61">
        <v>13.67018735562</v>
      </c>
      <c r="K5174" s="61">
        <v>3.5295629232739998</v>
      </c>
    </row>
    <row r="5175" spans="7:11">
      <c r="G5175" s="61">
        <v>17.37080797698</v>
      </c>
      <c r="H5175" s="61">
        <v>0.3832517198682</v>
      </c>
      <c r="J5175" s="61">
        <v>13.67024024184</v>
      </c>
      <c r="K5175" s="61">
        <v>3.5502916862689999</v>
      </c>
    </row>
    <row r="5176" spans="7:11">
      <c r="G5176" s="61">
        <v>17.372215672589999</v>
      </c>
      <c r="H5176" s="61">
        <v>0.37926814071940002</v>
      </c>
      <c r="J5176" s="61">
        <v>13.670309126839999</v>
      </c>
      <c r="K5176" s="61">
        <v>3.5960686458129998</v>
      </c>
    </row>
    <row r="5177" spans="7:11">
      <c r="G5177" s="61">
        <v>17.373494025100001</v>
      </c>
      <c r="H5177" s="61">
        <v>0.37555766906310001</v>
      </c>
      <c r="J5177" s="61">
        <v>13.67049367565</v>
      </c>
      <c r="K5177" s="61">
        <v>3.5536663369200001</v>
      </c>
    </row>
    <row r="5178" spans="7:11">
      <c r="G5178" s="61">
        <v>17.37509693522</v>
      </c>
      <c r="H5178" s="61">
        <v>0.37074088121269999</v>
      </c>
      <c r="J5178" s="61">
        <v>13.67100191241</v>
      </c>
      <c r="K5178" s="61">
        <v>3.5225293231450001</v>
      </c>
    </row>
    <row r="5179" spans="7:11">
      <c r="G5179" s="61">
        <v>17.40359413422</v>
      </c>
      <c r="H5179" s="61">
        <v>0.2833849067866</v>
      </c>
      <c r="J5179" s="61">
        <v>13.67110053843</v>
      </c>
      <c r="K5179" s="61">
        <v>3.5602060771400001</v>
      </c>
    </row>
    <row r="5180" spans="7:11">
      <c r="G5180" s="61">
        <v>17.405308058540001</v>
      </c>
      <c r="H5180" s="61">
        <v>0.27876523756479998</v>
      </c>
      <c r="J5180" s="61">
        <v>13.671578615690001</v>
      </c>
      <c r="K5180" s="61">
        <v>3.589881273319</v>
      </c>
    </row>
    <row r="5181" spans="7:11">
      <c r="G5181" s="61">
        <v>17.407239255850001</v>
      </c>
      <c r="H5181" s="61">
        <v>0.27325795404800002</v>
      </c>
      <c r="J5181" s="61">
        <v>13.67162802456</v>
      </c>
      <c r="K5181" s="61">
        <v>3.5657814738529998</v>
      </c>
    </row>
    <row r="5182" spans="7:11">
      <c r="G5182" s="61">
        <v>17.408772823570001</v>
      </c>
      <c r="H5182" s="61">
        <v>0.2690285608404</v>
      </c>
      <c r="J5182" s="61">
        <v>13.671962036909999</v>
      </c>
      <c r="K5182" s="61">
        <v>3.5708408989490001</v>
      </c>
    </row>
    <row r="5183" spans="7:11">
      <c r="G5183" s="61">
        <v>17.41037764416</v>
      </c>
      <c r="H5183" s="61">
        <v>0.26383804759219998</v>
      </c>
      <c r="J5183" s="61">
        <v>13.67199138334</v>
      </c>
      <c r="K5183" s="61">
        <v>3.5862663981049998</v>
      </c>
    </row>
    <row r="5184" spans="7:11">
      <c r="G5184" s="61">
        <v>17.411644333729999</v>
      </c>
      <c r="H5184" s="61">
        <v>0.2598489351746</v>
      </c>
      <c r="J5184" s="61">
        <v>13.67207101752</v>
      </c>
      <c r="K5184" s="61">
        <v>3.5161997779009999</v>
      </c>
    </row>
    <row r="5185" spans="7:11">
      <c r="G5185" s="61">
        <v>17.412857407659999</v>
      </c>
      <c r="H5185" s="61">
        <v>0.25607344551029998</v>
      </c>
      <c r="J5185" s="61">
        <v>13.672224265700001</v>
      </c>
      <c r="K5185" s="61">
        <v>3.578483047128</v>
      </c>
    </row>
    <row r="5186" spans="7:11">
      <c r="G5186" s="61">
        <v>17.414002969359998</v>
      </c>
      <c r="H5186" s="61">
        <v>0.25276587555480001</v>
      </c>
      <c r="J5186" s="61">
        <v>13.673056227609999</v>
      </c>
      <c r="K5186" s="61">
        <v>3.5110386425710001</v>
      </c>
    </row>
    <row r="5187" spans="7:11">
      <c r="G5187" s="61">
        <v>17.415377758719998</v>
      </c>
      <c r="H5187" s="61">
        <v>0.24885772963710001</v>
      </c>
      <c r="J5187" s="61">
        <v>13.673604622939999</v>
      </c>
      <c r="K5187" s="61">
        <v>3.5085547739340002</v>
      </c>
    </row>
    <row r="5188" spans="7:11">
      <c r="G5188" s="61">
        <v>17.4165967106</v>
      </c>
      <c r="H5188" s="61">
        <v>0.24535778726400001</v>
      </c>
      <c r="J5188" s="61">
        <v>13.674256529219999</v>
      </c>
      <c r="K5188" s="61">
        <v>3.50523263972</v>
      </c>
    </row>
    <row r="5189" spans="7:11">
      <c r="G5189" s="61">
        <v>17.418773895969998</v>
      </c>
      <c r="H5189" s="61">
        <v>0.2388504594118</v>
      </c>
      <c r="J5189" s="61">
        <v>13.67430073343</v>
      </c>
      <c r="K5189" s="61">
        <v>3.5050707144689999</v>
      </c>
    </row>
    <row r="5190" spans="7:11">
      <c r="G5190" s="61">
        <v>17.42095868897</v>
      </c>
      <c r="H5190" s="61">
        <v>0.2326651380118</v>
      </c>
      <c r="J5190" s="61">
        <v>13.674979184250001</v>
      </c>
      <c r="K5190" s="61">
        <v>3.4377836049689998</v>
      </c>
    </row>
    <row r="5191" spans="7:11">
      <c r="G5191" s="61">
        <v>17.423655138689998</v>
      </c>
      <c r="H5191" s="61">
        <v>0.2247770813668</v>
      </c>
      <c r="J5191" s="61">
        <v>13.67504067544</v>
      </c>
      <c r="K5191" s="61">
        <v>3.501356952953</v>
      </c>
    </row>
    <row r="5192" spans="7:11">
      <c r="G5192" s="61">
        <v>17.42508821278</v>
      </c>
      <c r="H5192" s="61">
        <v>0.22020279711070001</v>
      </c>
      <c r="J5192" s="61">
        <v>13.675080246929999</v>
      </c>
      <c r="K5192" s="61">
        <v>3.4421909519649998</v>
      </c>
    </row>
    <row r="5193" spans="7:11">
      <c r="G5193" s="61">
        <v>17.42627130416</v>
      </c>
      <c r="H5193" s="61">
        <v>0.21665531062740001</v>
      </c>
      <c r="J5193" s="61">
        <v>13.67511834279</v>
      </c>
      <c r="K5193" s="61">
        <v>3.431531271231</v>
      </c>
    </row>
    <row r="5194" spans="7:11">
      <c r="G5194" s="61">
        <v>17.429572382269999</v>
      </c>
      <c r="H5194" s="61">
        <v>0.20500887647239999</v>
      </c>
      <c r="J5194" s="61">
        <v>13.67531679218</v>
      </c>
      <c r="K5194" s="61">
        <v>3.4469142481269999</v>
      </c>
    </row>
    <row r="5195" spans="7:11">
      <c r="G5195" s="61">
        <v>17.430734993889999</v>
      </c>
      <c r="H5195" s="61">
        <v>0.20049275671979999</v>
      </c>
      <c r="J5195" s="61">
        <v>13.67552062523</v>
      </c>
      <c r="K5195" s="61">
        <v>3.4502888136849998</v>
      </c>
    </row>
    <row r="5196" spans="7:11">
      <c r="G5196" s="61">
        <v>17.475111962380002</v>
      </c>
      <c r="H5196" s="61">
        <v>0.2185715216887</v>
      </c>
      <c r="J5196" s="61">
        <v>13.67558434557</v>
      </c>
      <c r="K5196" s="61">
        <v>3.4256689033019998</v>
      </c>
    </row>
    <row r="5197" spans="7:11">
      <c r="G5197" s="61">
        <v>17.48563775857</v>
      </c>
      <c r="H5197" s="61">
        <v>0.23068443309200001</v>
      </c>
      <c r="J5197" s="61">
        <v>13.675876772360001</v>
      </c>
      <c r="K5197" s="61">
        <v>3.4971085159399999</v>
      </c>
    </row>
    <row r="5198" spans="7:11">
      <c r="G5198" s="61">
        <v>17.4900612727</v>
      </c>
      <c r="H5198" s="61">
        <v>0.2363510143591</v>
      </c>
      <c r="J5198" s="61">
        <v>13.67592509592</v>
      </c>
      <c r="K5198" s="61">
        <v>3.4557054597930001</v>
      </c>
    </row>
    <row r="5199" spans="7:11">
      <c r="G5199" s="61">
        <v>17.493031508569999</v>
      </c>
      <c r="H5199" s="61">
        <v>0.24010330553940001</v>
      </c>
      <c r="J5199" s="61">
        <v>13.67648640214</v>
      </c>
      <c r="K5199" s="61">
        <v>3.4931901061959998</v>
      </c>
    </row>
    <row r="5200" spans="7:11">
      <c r="G5200" s="61">
        <v>17.495328100790001</v>
      </c>
      <c r="H5200" s="61">
        <v>0.2429192529593</v>
      </c>
      <c r="J5200" s="61">
        <v>13.67653272379</v>
      </c>
      <c r="K5200" s="61">
        <v>3.4626599971530001</v>
      </c>
    </row>
    <row r="5201" spans="7:11">
      <c r="G5201" s="61">
        <v>17.500568190469998</v>
      </c>
      <c r="H5201" s="61">
        <v>0.24909532942439999</v>
      </c>
      <c r="J5201" s="61">
        <v>13.67684825878</v>
      </c>
      <c r="K5201" s="61">
        <v>3.4164523035590002</v>
      </c>
    </row>
    <row r="5202" spans="7:11">
      <c r="G5202" s="61">
        <v>17.504988568160002</v>
      </c>
      <c r="H5202" s="61">
        <v>0.2541838559831</v>
      </c>
      <c r="J5202" s="61">
        <v>13.676858547489999</v>
      </c>
      <c r="K5202" s="61">
        <v>3.4674101334010001</v>
      </c>
    </row>
    <row r="5203" spans="7:11">
      <c r="G5203" s="61">
        <v>17.50875883154</v>
      </c>
      <c r="H5203" s="61">
        <v>0.25844285259010003</v>
      </c>
      <c r="J5203" s="61">
        <v>13.6770773316</v>
      </c>
      <c r="K5203" s="61">
        <v>3.4877987558269998</v>
      </c>
    </row>
    <row r="5204" spans="7:11">
      <c r="G5204" s="61">
        <v>17.512184527230001</v>
      </c>
      <c r="H5204" s="61">
        <v>0.2624251198566</v>
      </c>
      <c r="J5204" s="61">
        <v>13.677183168699999</v>
      </c>
      <c r="K5204" s="61">
        <v>3.473905461098</v>
      </c>
    </row>
    <row r="5205" spans="7:11">
      <c r="G5205" s="61">
        <v>17.517422503199999</v>
      </c>
      <c r="H5205" s="61">
        <v>0.26886076261660002</v>
      </c>
      <c r="J5205" s="61">
        <v>13.67730179652</v>
      </c>
      <c r="K5205" s="61">
        <v>3.4794685944469999</v>
      </c>
    </row>
    <row r="5206" spans="7:11">
      <c r="G5206" s="61">
        <v>17.519836245499999</v>
      </c>
      <c r="H5206" s="61">
        <v>0.27189465376619998</v>
      </c>
      <c r="J5206" s="61">
        <v>13.678130015640001</v>
      </c>
      <c r="K5206" s="61">
        <v>3.4103263720750001</v>
      </c>
    </row>
    <row r="5207" spans="7:11">
      <c r="G5207" s="61">
        <v>17.52312706587</v>
      </c>
      <c r="H5207" s="61">
        <v>0.27642373817560001</v>
      </c>
      <c r="J5207" s="61">
        <v>13.679322076189999</v>
      </c>
      <c r="K5207" s="61">
        <v>3.4046686598820002</v>
      </c>
    </row>
    <row r="5208" spans="7:11">
      <c r="G5208" s="61">
        <v>17.58019233484</v>
      </c>
      <c r="H5208" s="61">
        <v>0.25417480345999999</v>
      </c>
      <c r="J5208" s="61">
        <v>13.680199106270001</v>
      </c>
      <c r="K5208" s="61">
        <v>3.3344064127899999</v>
      </c>
    </row>
    <row r="5209" spans="7:11">
      <c r="G5209" s="61">
        <v>17.582409346350001</v>
      </c>
      <c r="H5209" s="61">
        <v>0.25186456864439999</v>
      </c>
      <c r="J5209" s="61">
        <v>13.680211696300001</v>
      </c>
      <c r="K5209" s="61">
        <v>3.4002649509460001</v>
      </c>
    </row>
    <row r="5210" spans="7:11">
      <c r="G5210" s="61">
        <v>17.586975448459999</v>
      </c>
      <c r="H5210" s="61">
        <v>0.2469101983641</v>
      </c>
      <c r="J5210" s="61">
        <v>13.6802224168</v>
      </c>
      <c r="K5210" s="61">
        <v>3.3388136263980002</v>
      </c>
    </row>
    <row r="5211" spans="7:11">
      <c r="G5211" s="61">
        <v>17.59188923972</v>
      </c>
      <c r="H5211" s="61">
        <v>0.2414556939376</v>
      </c>
      <c r="J5211" s="61">
        <v>13.680311013540001</v>
      </c>
      <c r="K5211" s="61">
        <v>3.3299360442410002</v>
      </c>
    </row>
    <row r="5212" spans="7:11">
      <c r="G5212" s="61">
        <v>17.59599567099</v>
      </c>
      <c r="H5212" s="61">
        <v>0.23680520756029999</v>
      </c>
      <c r="J5212" s="61">
        <v>13.680430516139999</v>
      </c>
      <c r="K5212" s="61">
        <v>3.3435368737600002</v>
      </c>
    </row>
    <row r="5213" spans="7:11">
      <c r="G5213" s="61">
        <v>17.598894755770001</v>
      </c>
      <c r="H5213" s="61">
        <v>0.2334965225482</v>
      </c>
      <c r="J5213" s="61">
        <v>13.6806343492</v>
      </c>
      <c r="K5213" s="61">
        <v>3.3469114393170001</v>
      </c>
    </row>
    <row r="5214" spans="7:11">
      <c r="G5214" s="61">
        <v>17.6070639625</v>
      </c>
      <c r="H5214" s="61">
        <v>0.2241731208535</v>
      </c>
      <c r="J5214" s="61">
        <v>13.68103881989</v>
      </c>
      <c r="K5214" s="61">
        <v>3.3523280854249999</v>
      </c>
    </row>
    <row r="5215" spans="7:11">
      <c r="G5215" s="61">
        <v>17.61002517052</v>
      </c>
      <c r="H5215" s="61">
        <v>0.2207935354484</v>
      </c>
      <c r="J5215" s="61">
        <v>13.681198739239999</v>
      </c>
      <c r="K5215" s="61">
        <v>3.3952022961020001</v>
      </c>
    </row>
    <row r="5216" spans="7:11">
      <c r="G5216" s="61">
        <v>17.614817699149999</v>
      </c>
      <c r="H5216" s="61">
        <v>0.2149163841191</v>
      </c>
      <c r="J5216" s="61">
        <v>13.68164644776</v>
      </c>
      <c r="K5216" s="61">
        <v>3.3592826227849999</v>
      </c>
    </row>
    <row r="5217" spans="7:11">
      <c r="G5217" s="61">
        <v>17.61800457164</v>
      </c>
      <c r="H5217" s="61">
        <v>0.21062004358219999</v>
      </c>
      <c r="J5217" s="61">
        <v>13.681789046560001</v>
      </c>
      <c r="K5217" s="61">
        <v>3.3914370773</v>
      </c>
    </row>
    <row r="5218" spans="7:11">
      <c r="G5218" s="61">
        <v>17.62006521843</v>
      </c>
      <c r="H5218" s="61">
        <v>0.2077420456795</v>
      </c>
      <c r="J5218" s="61">
        <v>13.681896589859999</v>
      </c>
      <c r="K5218" s="61">
        <v>3.317051207285</v>
      </c>
    </row>
    <row r="5219" spans="7:11">
      <c r="G5219" s="61">
        <v>17.622984824629999</v>
      </c>
      <c r="H5219" s="61">
        <v>0.2037549602357</v>
      </c>
      <c r="J5219" s="61">
        <v>13.681972271459999</v>
      </c>
      <c r="K5219" s="61">
        <v>3.3640327590329999</v>
      </c>
    </row>
    <row r="5220" spans="7:11">
      <c r="G5220" s="61">
        <v>17.62488854882</v>
      </c>
      <c r="H5220" s="61">
        <v>0.20114196787729999</v>
      </c>
      <c r="J5220" s="61">
        <v>13.68222371097</v>
      </c>
      <c r="K5220" s="61">
        <v>3.3874267830889999</v>
      </c>
    </row>
    <row r="5221" spans="7:11">
      <c r="G5221" s="61">
        <v>17.627252684399998</v>
      </c>
      <c r="H5221" s="61">
        <v>0.1980081637445</v>
      </c>
      <c r="J5221" s="61">
        <v>13.68229732408</v>
      </c>
      <c r="K5221" s="61">
        <v>3.3701414939709999</v>
      </c>
    </row>
    <row r="5222" spans="7:11">
      <c r="G5222" s="61">
        <v>17.705451927750001</v>
      </c>
      <c r="H5222" s="61">
        <v>0.14418395730389999</v>
      </c>
      <c r="J5222" s="61">
        <v>13.682462191360001</v>
      </c>
      <c r="K5222" s="61">
        <v>3.3748913540890002</v>
      </c>
    </row>
    <row r="5223" spans="7:11">
      <c r="G5223" s="61">
        <v>17.710672580779999</v>
      </c>
      <c r="H5223" s="61">
        <v>0.14155567645209999</v>
      </c>
      <c r="J5223" s="61">
        <v>13.682498283359999</v>
      </c>
      <c r="K5223" s="61">
        <v>3.3800677523429998</v>
      </c>
    </row>
    <row r="5224" spans="7:11">
      <c r="G5224" s="61">
        <v>17.717276255840002</v>
      </c>
      <c r="H5224" s="61">
        <v>0.1380757413633</v>
      </c>
      <c r="J5224" s="61">
        <v>13.68317834672</v>
      </c>
      <c r="K5224" s="61">
        <v>3.3109252758009999</v>
      </c>
    </row>
    <row r="5225" spans="7:11">
      <c r="G5225" s="61">
        <v>17.720636153569998</v>
      </c>
      <c r="H5225" s="61">
        <v>0.13622681029389999</v>
      </c>
      <c r="J5225" s="61">
        <v>13.68437040727</v>
      </c>
      <c r="K5225" s="61">
        <v>3.305267563608</v>
      </c>
    </row>
    <row r="5226" spans="7:11">
      <c r="G5226" s="61">
        <v>17.72063629697</v>
      </c>
      <c r="H5226" s="61">
        <v>0.13621809038579999</v>
      </c>
      <c r="J5226" s="61">
        <v>13.68526002738</v>
      </c>
      <c r="K5226" s="61">
        <v>3.3008638546719999</v>
      </c>
    </row>
    <row r="5227" spans="7:11">
      <c r="G5227" s="61">
        <v>17.725808650739999</v>
      </c>
      <c r="H5227" s="61">
        <v>0.1333766547147</v>
      </c>
      <c r="J5227" s="61">
        <v>13.685421478489999</v>
      </c>
      <c r="K5227" s="61">
        <v>3.2354363984319998</v>
      </c>
    </row>
    <row r="5228" spans="7:11">
      <c r="G5228" s="61">
        <v>17.726199115019998</v>
      </c>
      <c r="H5228" s="61">
        <v>0.1331266133923</v>
      </c>
      <c r="J5228" s="61">
        <v>13.68556525604</v>
      </c>
      <c r="K5228" s="61">
        <v>3.2305033026590002</v>
      </c>
    </row>
    <row r="5229" spans="7:11">
      <c r="G5229" s="61">
        <v>17.732359629179999</v>
      </c>
      <c r="H5229" s="61">
        <v>0.12973837834009999</v>
      </c>
      <c r="J5229" s="61">
        <v>13.68556557454</v>
      </c>
      <c r="K5229" s="61">
        <v>3.2401595359919999</v>
      </c>
    </row>
    <row r="5230" spans="7:11">
      <c r="G5230" s="61">
        <v>17.736866291729999</v>
      </c>
      <c r="H5230" s="61">
        <v>0.12739190558169999</v>
      </c>
      <c r="J5230" s="61">
        <v>13.685731672099999</v>
      </c>
      <c r="K5230" s="61">
        <v>3.2436926907679999</v>
      </c>
    </row>
    <row r="5231" spans="7:11">
      <c r="G5231" s="61">
        <v>17.740234115020002</v>
      </c>
      <c r="H5231" s="61">
        <v>0.1256609457582</v>
      </c>
      <c r="J5231" s="61">
        <v>13.686050917359999</v>
      </c>
      <c r="K5231" s="61">
        <v>3.2489625863780001</v>
      </c>
    </row>
    <row r="5232" spans="7:11">
      <c r="G5232" s="61">
        <v>17.742225146380001</v>
      </c>
      <c r="H5232" s="61">
        <v>0.1247195327931</v>
      </c>
      <c r="J5232" s="61">
        <v>13.686229818819999</v>
      </c>
      <c r="K5232" s="61">
        <v>3.222927333755</v>
      </c>
    </row>
    <row r="5233" spans="7:11">
      <c r="G5233" s="61">
        <v>17.747483831250001</v>
      </c>
      <c r="H5233" s="61">
        <v>0.1221695976203</v>
      </c>
      <c r="J5233" s="61">
        <v>13.68624707032</v>
      </c>
      <c r="K5233" s="61">
        <v>3.2958011998279999</v>
      </c>
    </row>
    <row r="5234" spans="7:11">
      <c r="G5234" s="61">
        <v>17.751489906789999</v>
      </c>
      <c r="H5234" s="61">
        <v>0.120366681238</v>
      </c>
      <c r="J5234" s="61">
        <v>13.6863713958</v>
      </c>
      <c r="K5234" s="61">
        <v>3.2533580850470001</v>
      </c>
    </row>
    <row r="5235" spans="7:11">
      <c r="G5235" s="61">
        <v>17.763391787860002</v>
      </c>
      <c r="H5235" s="61">
        <v>0.11521912290899999</v>
      </c>
      <c r="J5235" s="61">
        <v>13.686692997790001</v>
      </c>
      <c r="K5235" s="61">
        <v>3.2585339689719999</v>
      </c>
    </row>
    <row r="5236" spans="7:11">
      <c r="G5236" s="61">
        <v>17.823359698880001</v>
      </c>
      <c r="H5236" s="61">
        <v>0.17292456115329999</v>
      </c>
      <c r="J5236" s="61">
        <v>13.68683737764</v>
      </c>
      <c r="K5236" s="61">
        <v>3.2920359810259998</v>
      </c>
    </row>
    <row r="5237" spans="7:11">
      <c r="G5237" s="61">
        <v>17.82623374333</v>
      </c>
      <c r="H5237" s="61">
        <v>0.17564293023729999</v>
      </c>
      <c r="J5237" s="61">
        <v>13.686905706319999</v>
      </c>
      <c r="K5237" s="61">
        <v>3.2628973176649998</v>
      </c>
    </row>
    <row r="5238" spans="7:11">
      <c r="G5238" s="61">
        <v>17.828835894729998</v>
      </c>
      <c r="H5238" s="61">
        <v>0.17814571418469999</v>
      </c>
      <c r="J5238" s="61">
        <v>13.68716764118</v>
      </c>
      <c r="K5238" s="61">
        <v>3.2671502955239999</v>
      </c>
    </row>
    <row r="5239" spans="7:11">
      <c r="G5239" s="61">
        <v>17.831876595360001</v>
      </c>
      <c r="H5239" s="61">
        <v>0.18106823341690001</v>
      </c>
      <c r="J5239" s="61">
        <v>13.687272042049999</v>
      </c>
      <c r="K5239" s="61">
        <v>3.2880256868150002</v>
      </c>
    </row>
    <row r="5240" spans="7:11">
      <c r="G5240" s="61">
        <v>17.835142327970001</v>
      </c>
      <c r="H5240" s="61">
        <v>0.18426069118239999</v>
      </c>
      <c r="J5240" s="61">
        <v>13.687368928670001</v>
      </c>
      <c r="K5240" s="61">
        <v>3.2711270311240002</v>
      </c>
    </row>
    <row r="5241" spans="7:11">
      <c r="G5241" s="61">
        <v>17.839809892089999</v>
      </c>
      <c r="H5241" s="61">
        <v>0.18861193228029999</v>
      </c>
      <c r="J5241" s="61">
        <v>13.68751052244</v>
      </c>
      <c r="K5241" s="61">
        <v>3.2754902578160001</v>
      </c>
    </row>
    <row r="5242" spans="7:11">
      <c r="G5242" s="61">
        <v>17.845785624769999</v>
      </c>
      <c r="H5242" s="61">
        <v>0.1940534498674</v>
      </c>
      <c r="J5242" s="61">
        <v>13.68754661444</v>
      </c>
      <c r="K5242" s="61">
        <v>3.2806666560700002</v>
      </c>
    </row>
    <row r="5243" spans="7:11">
      <c r="G5243" s="61">
        <v>17.849093310010002</v>
      </c>
      <c r="H5243" s="61">
        <v>0.19656071011519999</v>
      </c>
      <c r="J5243" s="61">
        <v>13.68792634639</v>
      </c>
      <c r="K5243" s="61">
        <v>3.2123946782870001</v>
      </c>
    </row>
    <row r="5244" spans="7:11">
      <c r="G5244" s="61">
        <v>17.85169676604</v>
      </c>
      <c r="H5244" s="61">
        <v>0.19828705792939999</v>
      </c>
      <c r="J5244" s="61">
        <v>13.68874769496</v>
      </c>
      <c r="K5244" s="61">
        <v>3.2082608818830001</v>
      </c>
    </row>
    <row r="5245" spans="7:11">
      <c r="G5245" s="61">
        <v>17.857420585109999</v>
      </c>
      <c r="H5245" s="61">
        <v>0.20094119040120001</v>
      </c>
      <c r="J5245" s="61">
        <v>13.68952298446</v>
      </c>
      <c r="K5245" s="61">
        <v>3.2044317500839998</v>
      </c>
    </row>
    <row r="5246" spans="7:11">
      <c r="G5246" s="61">
        <v>17.86071408338</v>
      </c>
      <c r="H5246" s="61">
        <v>0.20156023724300001</v>
      </c>
      <c r="J5246" s="61">
        <v>13.69030977165</v>
      </c>
      <c r="K5246" s="61">
        <v>3.200515497909</v>
      </c>
    </row>
    <row r="5247" spans="7:11">
      <c r="G5247" s="61">
        <v>17.864005081809999</v>
      </c>
      <c r="H5247" s="61">
        <v>0.201750430418</v>
      </c>
      <c r="J5247" s="61">
        <v>13.69050260052</v>
      </c>
      <c r="K5247" s="61">
        <v>3.1291707555200001</v>
      </c>
    </row>
    <row r="5248" spans="7:11">
      <c r="G5248" s="61">
        <v>17.86705981723</v>
      </c>
      <c r="H5248" s="61">
        <v>0.20172832463839999</v>
      </c>
      <c r="J5248" s="61">
        <v>13.690609703390001</v>
      </c>
      <c r="K5248" s="61">
        <v>3.134566786168</v>
      </c>
    </row>
    <row r="5249" spans="7:11">
      <c r="G5249" s="61">
        <v>17.931547240880001</v>
      </c>
      <c r="H5249" s="61">
        <v>0.126456145948</v>
      </c>
      <c r="J5249" s="61">
        <v>13.690819238910001</v>
      </c>
      <c r="K5249" s="61">
        <v>3.1399839056690002</v>
      </c>
    </row>
    <row r="5250" spans="7:11">
      <c r="G5250" s="61">
        <v>17.93969862806</v>
      </c>
      <c r="H5250" s="61">
        <v>0.1177220715278</v>
      </c>
      <c r="J5250" s="61">
        <v>13.691143442</v>
      </c>
      <c r="K5250" s="61">
        <v>3.1960579703250001</v>
      </c>
    </row>
    <row r="5251" spans="7:11">
      <c r="G5251" s="61">
        <v>17.943916521809999</v>
      </c>
      <c r="H5251" s="61">
        <v>0.1127786156111</v>
      </c>
      <c r="J5251" s="61">
        <v>13.691164641329999</v>
      </c>
      <c r="K5251" s="61">
        <v>3.1455852120099999</v>
      </c>
    </row>
    <row r="5252" spans="7:11">
      <c r="G5252" s="61">
        <v>17.946825500749998</v>
      </c>
      <c r="H5252" s="61">
        <v>0.10928513818839999</v>
      </c>
      <c r="J5252" s="61">
        <v>13.69148511977</v>
      </c>
      <c r="K5252" s="61">
        <v>3.1499807106789999</v>
      </c>
    </row>
    <row r="5253" spans="7:11">
      <c r="G5253" s="61">
        <v>17.949584689080002</v>
      </c>
      <c r="H5253" s="61">
        <v>0.1058749603237</v>
      </c>
      <c r="J5253" s="61">
        <v>13.69170977295</v>
      </c>
      <c r="K5253" s="61">
        <v>3.116505574903</v>
      </c>
    </row>
    <row r="5254" spans="7:11">
      <c r="G5254" s="61">
        <v>17.952753228590002</v>
      </c>
      <c r="H5254" s="61">
        <v>0.1019939382446</v>
      </c>
      <c r="J5254" s="61">
        <v>13.69180672175</v>
      </c>
      <c r="K5254" s="61">
        <v>3.1551565946040001</v>
      </c>
    </row>
    <row r="5255" spans="7:11">
      <c r="G5255" s="61">
        <v>17.956359591950001</v>
      </c>
      <c r="H5255" s="61">
        <v>9.7542070956679994E-2</v>
      </c>
      <c r="J5255" s="61">
        <v>13.69185983381</v>
      </c>
      <c r="K5255" s="61">
        <v>3.1918485853699998</v>
      </c>
    </row>
    <row r="5256" spans="7:11">
      <c r="G5256" s="61">
        <v>17.9600425195</v>
      </c>
      <c r="H5256" s="61">
        <v>9.2899369306329999E-2</v>
      </c>
      <c r="J5256" s="61">
        <v>13.692019430289999</v>
      </c>
      <c r="K5256" s="61">
        <v>3.159519943297</v>
      </c>
    </row>
    <row r="5257" spans="7:11">
      <c r="G5257" s="61">
        <v>17.96280409449</v>
      </c>
      <c r="H5257" s="61">
        <v>8.9479419308730004E-2</v>
      </c>
      <c r="J5257" s="61">
        <v>13.69228136515</v>
      </c>
      <c r="K5257" s="61">
        <v>3.1637729211560002</v>
      </c>
    </row>
    <row r="5258" spans="7:11">
      <c r="G5258" s="61">
        <v>17.96297793059</v>
      </c>
      <c r="H5258" s="61">
        <v>8.9354917407189996E-2</v>
      </c>
      <c r="J5258" s="61">
        <v>13.69233557478</v>
      </c>
      <c r="K5258" s="61">
        <v>3.1875429916039999</v>
      </c>
    </row>
    <row r="5259" spans="7:11">
      <c r="G5259" s="61">
        <v>17.96594792678</v>
      </c>
      <c r="H5259" s="61">
        <v>8.5676830910839996E-2</v>
      </c>
      <c r="J5259" s="61">
        <v>13.69248265263</v>
      </c>
      <c r="K5259" s="61">
        <v>3.167749656756</v>
      </c>
    </row>
    <row r="5260" spans="7:11">
      <c r="G5260" s="61">
        <v>17.97040800093</v>
      </c>
      <c r="H5260" s="61">
        <v>8.0462959846890003E-2</v>
      </c>
      <c r="J5260" s="61">
        <v>13.692630604050001</v>
      </c>
      <c r="K5260" s="61">
        <v>3.1717263008550001</v>
      </c>
    </row>
    <row r="5261" spans="7:11">
      <c r="G5261" s="61">
        <v>17.973974474630001</v>
      </c>
      <c r="H5261" s="61">
        <v>7.7221692952000001E-2</v>
      </c>
      <c r="J5261" s="61">
        <v>13.692648281589999</v>
      </c>
      <c r="K5261" s="61">
        <v>3.1812656512970001</v>
      </c>
    </row>
    <row r="5262" spans="7:11">
      <c r="G5262" s="61">
        <v>17.979856310980001</v>
      </c>
      <c r="H5262" s="61">
        <v>7.2491960810309994E-2</v>
      </c>
      <c r="J5262" s="61">
        <v>13.69271886174</v>
      </c>
      <c r="K5262" s="61">
        <v>3.1760894360449998</v>
      </c>
    </row>
    <row r="5263" spans="7:11">
      <c r="G5263" s="61">
        <v>17.98408101567</v>
      </c>
      <c r="H5263" s="61">
        <v>6.9615698005689994E-2</v>
      </c>
      <c r="J5263" s="61">
        <v>13.69298753194</v>
      </c>
      <c r="K5263" s="61">
        <v>3.110490346822</v>
      </c>
    </row>
    <row r="5264" spans="7:11">
      <c r="G5264" s="61">
        <v>18.06136434882</v>
      </c>
      <c r="H5264" s="61">
        <v>9.1916877329970004E-2</v>
      </c>
      <c r="J5264" s="61">
        <v>13.694128998629999</v>
      </c>
      <c r="K5264" s="61">
        <v>3.1054071240650001</v>
      </c>
    </row>
    <row r="5265" spans="7:11">
      <c r="G5265" s="61">
        <v>18.064899086619999</v>
      </c>
      <c r="H5265" s="61">
        <v>9.2866129864859995E-2</v>
      </c>
      <c r="J5265" s="61">
        <v>13.69505227897</v>
      </c>
      <c r="K5265" s="61">
        <v>3.1011998783179999</v>
      </c>
    </row>
    <row r="5266" spans="7:11">
      <c r="G5266" s="61">
        <v>18.075936879099999</v>
      </c>
      <c r="H5266" s="61">
        <v>9.5391600415550004E-2</v>
      </c>
      <c r="J5266" s="61">
        <v>13.695583533540001</v>
      </c>
      <c r="K5266" s="61">
        <v>3.0326579277899999</v>
      </c>
    </row>
    <row r="5267" spans="7:11">
      <c r="G5267" s="61">
        <v>18.080308403090001</v>
      </c>
      <c r="H5267" s="61">
        <v>9.5856256841519993E-2</v>
      </c>
      <c r="J5267" s="61">
        <v>13.6956531463</v>
      </c>
      <c r="K5267" s="61">
        <v>3.028250873598</v>
      </c>
    </row>
    <row r="5268" spans="7:11">
      <c r="G5268" s="61">
        <v>18.084013555489999</v>
      </c>
      <c r="H5268" s="61">
        <v>9.6117562703460002E-2</v>
      </c>
      <c r="J5268" s="61">
        <v>13.695727629589999</v>
      </c>
      <c r="K5268" s="61">
        <v>3.03738106535</v>
      </c>
    </row>
    <row r="5269" spans="7:11">
      <c r="G5269" s="61">
        <v>18.08939272412</v>
      </c>
      <c r="H5269" s="61">
        <v>9.6166118450409996E-2</v>
      </c>
      <c r="J5269" s="61">
        <v>13.69591012821</v>
      </c>
      <c r="K5269" s="61">
        <v>3.0407555943069999</v>
      </c>
    </row>
    <row r="5270" spans="7:11">
      <c r="G5270" s="61">
        <v>18.094221417770001</v>
      </c>
      <c r="H5270" s="61">
        <v>9.6158854539469998E-2</v>
      </c>
      <c r="J5270" s="61">
        <v>13.695923350119999</v>
      </c>
      <c r="K5270" s="61">
        <v>3.0970815698530001</v>
      </c>
    </row>
    <row r="5271" spans="7:11">
      <c r="G5271" s="61">
        <v>18.097767986800001</v>
      </c>
      <c r="H5271" s="61">
        <v>9.6038466334080003E-2</v>
      </c>
      <c r="J5271" s="61">
        <v>13.69615499016</v>
      </c>
      <c r="K5271" s="61">
        <v>3.021999162068</v>
      </c>
    </row>
    <row r="5272" spans="7:11">
      <c r="G5272" s="61">
        <v>18.10323664413</v>
      </c>
      <c r="H5272" s="61">
        <v>9.5727198358000004E-2</v>
      </c>
      <c r="J5272" s="61">
        <v>13.696314598900001</v>
      </c>
      <c r="K5272" s="61">
        <v>3.0461722404149998</v>
      </c>
    </row>
    <row r="5273" spans="7:11">
      <c r="G5273" s="61">
        <v>18.107064624989999</v>
      </c>
      <c r="H5273" s="61">
        <v>9.5642002636750004E-2</v>
      </c>
      <c r="J5273" s="61">
        <v>13.696679851140001</v>
      </c>
      <c r="K5273" s="61">
        <v>3.0929584744860001</v>
      </c>
    </row>
    <row r="5274" spans="7:11">
      <c r="G5274" s="61">
        <v>18.11399562727</v>
      </c>
      <c r="H5274" s="61">
        <v>9.5620756602259993E-2</v>
      </c>
      <c r="J5274" s="61">
        <v>13.696922226770001</v>
      </c>
      <c r="K5274" s="61">
        <v>3.0531267777750002</v>
      </c>
    </row>
    <row r="5275" spans="7:11">
      <c r="G5275" s="61">
        <v>18.120495547680001</v>
      </c>
      <c r="H5275" s="61">
        <v>9.5536442681199998E-2</v>
      </c>
      <c r="J5275" s="61">
        <v>13.6970314002</v>
      </c>
      <c r="K5275" s="61">
        <v>3.0164199123</v>
      </c>
    </row>
    <row r="5276" spans="7:11">
      <c r="G5276" s="61">
        <v>18.12617449643</v>
      </c>
      <c r="H5276" s="61">
        <v>9.5356495212749998E-2</v>
      </c>
      <c r="J5276" s="61">
        <v>13.697248050480001</v>
      </c>
      <c r="K5276" s="61">
        <v>3.0578769140239999</v>
      </c>
    </row>
    <row r="5277" spans="7:11">
      <c r="G5277" s="61">
        <v>18.13029859641</v>
      </c>
      <c r="H5277" s="61">
        <v>9.5117948230769994E-2</v>
      </c>
      <c r="J5277" s="61">
        <v>13.69754260911</v>
      </c>
      <c r="K5277" s="61">
        <v>3.0865114459249998</v>
      </c>
    </row>
    <row r="5278" spans="7:11">
      <c r="G5278" s="61">
        <v>18.209460507229998</v>
      </c>
      <c r="H5278" s="61">
        <v>8.2288362523899997E-2</v>
      </c>
      <c r="J5278" s="61">
        <v>13.697573103090001</v>
      </c>
      <c r="K5278" s="61">
        <v>3.0639856489619999</v>
      </c>
    </row>
    <row r="5279" spans="7:11">
      <c r="G5279" s="61">
        <v>18.2127034174</v>
      </c>
      <c r="H5279" s="61">
        <v>8.044254435407E-2</v>
      </c>
      <c r="J5279" s="61">
        <v>13.69773896943</v>
      </c>
      <c r="K5279" s="61">
        <v>3.081647733674</v>
      </c>
    </row>
    <row r="5280" spans="7:11">
      <c r="G5280" s="61">
        <v>18.216296133379998</v>
      </c>
      <c r="H5280" s="61">
        <v>7.8364514854549996E-2</v>
      </c>
      <c r="J5280" s="61">
        <v>13.69774432801</v>
      </c>
      <c r="K5280" s="61">
        <v>3.0683489264869999</v>
      </c>
    </row>
    <row r="5281" spans="7:11">
      <c r="G5281" s="61">
        <v>18.21894680055</v>
      </c>
      <c r="H5281" s="61">
        <v>7.6813754463489994E-2</v>
      </c>
      <c r="J5281" s="61">
        <v>13.697820528899999</v>
      </c>
      <c r="K5281" s="61">
        <v>3.0766884312729998</v>
      </c>
    </row>
    <row r="5282" spans="7:11">
      <c r="G5282" s="61">
        <v>18.222551547119998</v>
      </c>
      <c r="H5282" s="61">
        <v>7.453734285902E-2</v>
      </c>
      <c r="J5282" s="61">
        <v>13.69783894335</v>
      </c>
      <c r="K5282" s="61">
        <v>3.0723254790849999</v>
      </c>
    </row>
    <row r="5283" spans="7:11">
      <c r="G5283" s="61">
        <v>18.225278773599999</v>
      </c>
      <c r="H5283" s="61">
        <v>7.2766568840029994E-2</v>
      </c>
      <c r="J5283" s="61">
        <v>13.69822398486</v>
      </c>
      <c r="K5283" s="61">
        <v>3.010101844881</v>
      </c>
    </row>
    <row r="5284" spans="7:11">
      <c r="G5284" s="61">
        <v>18.22925057266</v>
      </c>
      <c r="H5284" s="61">
        <v>7.017026432956E-2</v>
      </c>
      <c r="J5284" s="61">
        <v>13.70072545334</v>
      </c>
      <c r="K5284" s="61">
        <v>2.9970709896500001</v>
      </c>
    </row>
    <row r="5285" spans="7:11">
      <c r="G5285" s="61">
        <v>18.23523765018</v>
      </c>
      <c r="H5285" s="61">
        <v>6.6365131177689995E-2</v>
      </c>
      <c r="J5285" s="61">
        <v>13.700892950269999</v>
      </c>
      <c r="K5285" s="61">
        <v>2.9341000113220002</v>
      </c>
    </row>
    <row r="5286" spans="7:11">
      <c r="G5286" s="61">
        <v>18.238742276330001</v>
      </c>
      <c r="H5286" s="61">
        <v>6.4195581001300003E-2</v>
      </c>
      <c r="J5286" s="61">
        <v>13.700913102419999</v>
      </c>
      <c r="K5286" s="61">
        <v>2.9288841903059999</v>
      </c>
    </row>
    <row r="5287" spans="7:11">
      <c r="G5287" s="61">
        <v>18.241906544910002</v>
      </c>
      <c r="H5287" s="61">
        <v>6.2185688224460002E-2</v>
      </c>
      <c r="J5287" s="61">
        <v>13.701102413859999</v>
      </c>
      <c r="K5287" s="61">
        <v>2.938581924817</v>
      </c>
    </row>
    <row r="5288" spans="7:11">
      <c r="G5288" s="61">
        <v>18.245062742679998</v>
      </c>
      <c r="H5288" s="61">
        <v>6.0076066891879998E-2</v>
      </c>
      <c r="J5288" s="61">
        <v>13.70120859205</v>
      </c>
      <c r="K5288" s="61">
        <v>2.9241951160789998</v>
      </c>
    </row>
    <row r="5289" spans="7:11">
      <c r="G5289" s="61">
        <v>18.248977535489999</v>
      </c>
      <c r="H5289" s="61">
        <v>5.7405846318080003E-2</v>
      </c>
      <c r="J5289" s="61">
        <v>13.701428322869999</v>
      </c>
      <c r="K5289" s="61">
        <v>2.942794866047</v>
      </c>
    </row>
    <row r="5290" spans="7:11">
      <c r="G5290" s="61">
        <v>18.255097091930001</v>
      </c>
      <c r="H5290" s="61">
        <v>5.2838180385860002E-2</v>
      </c>
      <c r="J5290" s="61">
        <v>13.701524671830001</v>
      </c>
      <c r="K5290" s="61">
        <v>2.9923398871420002</v>
      </c>
    </row>
    <row r="5291" spans="7:11">
      <c r="G5291" s="61">
        <v>18.261797433390001</v>
      </c>
      <c r="H5291" s="61">
        <v>4.7655377369410001E-2</v>
      </c>
      <c r="J5291" s="61">
        <v>13.701908188179999</v>
      </c>
      <c r="K5291" s="61">
        <v>2.9187482870529999</v>
      </c>
    </row>
    <row r="5292" spans="7:11">
      <c r="G5292" s="61">
        <v>18.26463270352</v>
      </c>
      <c r="H5292" s="61">
        <v>4.55398304889E-2</v>
      </c>
      <c r="J5292" s="61">
        <v>13.702035950739999</v>
      </c>
      <c r="K5292" s="61">
        <v>2.949749403407</v>
      </c>
    </row>
    <row r="5293" spans="7:11">
      <c r="G5293" s="61">
        <v>18.349008049270001</v>
      </c>
      <c r="H5293" s="61">
        <v>3.3017776060290001E-2</v>
      </c>
      <c r="J5293" s="61">
        <v>13.70207611799</v>
      </c>
      <c r="K5293" s="61">
        <v>2.9875779280070001</v>
      </c>
    </row>
    <row r="5294" spans="7:11">
      <c r="G5294" s="61">
        <v>18.353771007540001</v>
      </c>
      <c r="H5294" s="61">
        <v>3.4055006607449999E-2</v>
      </c>
      <c r="J5294" s="61">
        <v>13.70236177444</v>
      </c>
      <c r="K5294" s="61">
        <v>2.9544995396560001</v>
      </c>
    </row>
    <row r="5295" spans="7:11">
      <c r="G5295" s="61">
        <v>18.361265561100002</v>
      </c>
      <c r="H5295" s="61">
        <v>3.5559434667350003E-2</v>
      </c>
      <c r="J5295" s="61">
        <v>13.702620293140001</v>
      </c>
      <c r="K5295" s="61">
        <v>2.9151816035790001</v>
      </c>
    </row>
    <row r="5296" spans="7:11">
      <c r="G5296" s="61">
        <v>18.36494165545</v>
      </c>
      <c r="H5296" s="61">
        <v>3.6053391249079997E-2</v>
      </c>
      <c r="J5296" s="61">
        <v>13.702686827060001</v>
      </c>
      <c r="K5296" s="61">
        <v>2.9606082745940001</v>
      </c>
    </row>
    <row r="5297" spans="7:11">
      <c r="G5297" s="61">
        <v>18.368405079630001</v>
      </c>
      <c r="H5297" s="61">
        <v>3.6530548156780002E-2</v>
      </c>
      <c r="J5297" s="61">
        <v>13.70273948196</v>
      </c>
      <c r="K5297" s="61">
        <v>2.9786678041129999</v>
      </c>
    </row>
    <row r="5298" spans="7:11">
      <c r="G5298" s="61">
        <v>18.375058357979999</v>
      </c>
      <c r="H5298" s="61">
        <v>3.748894981518E-2</v>
      </c>
      <c r="J5298" s="61">
        <v>13.70285805198</v>
      </c>
      <c r="K5298" s="61">
        <v>2.9649715521190001</v>
      </c>
    </row>
    <row r="5299" spans="7:11">
      <c r="G5299" s="61">
        <v>18.380690857939999</v>
      </c>
      <c r="H5299" s="61">
        <v>3.841126340177E-2</v>
      </c>
      <c r="J5299" s="61">
        <v>13.70293425286</v>
      </c>
      <c r="K5299" s="61">
        <v>2.9733110569050001</v>
      </c>
    </row>
    <row r="5300" spans="7:11">
      <c r="G5300" s="61">
        <v>18.385669085410001</v>
      </c>
      <c r="H5300" s="61">
        <v>3.9282782713930001E-2</v>
      </c>
      <c r="J5300" s="61">
        <v>13.70295266732</v>
      </c>
      <c r="K5300" s="61">
        <v>2.9689481047170001</v>
      </c>
    </row>
    <row r="5301" spans="7:11">
      <c r="G5301" s="61">
        <v>18.389243568360001</v>
      </c>
      <c r="H5301" s="61">
        <v>3.9883106735380001E-2</v>
      </c>
      <c r="J5301" s="61">
        <v>13.70407141423</v>
      </c>
      <c r="K5301" s="61">
        <v>2.9087016639619998</v>
      </c>
    </row>
    <row r="5302" spans="7:11">
      <c r="G5302" s="61">
        <v>18.394310762989999</v>
      </c>
      <c r="H5302" s="61">
        <v>4.0730823765390001E-2</v>
      </c>
      <c r="J5302" s="61">
        <v>13.70511005116</v>
      </c>
      <c r="K5302" s="61">
        <v>2.9043051796269999</v>
      </c>
    </row>
    <row r="5303" spans="7:11">
      <c r="G5303" s="61">
        <v>18.401474804919999</v>
      </c>
      <c r="H5303" s="61">
        <v>4.1671398235459997E-2</v>
      </c>
      <c r="J5303" s="61">
        <v>13.70618124193</v>
      </c>
      <c r="K5303" s="61">
        <v>2.8354130377910001</v>
      </c>
    </row>
    <row r="5304" spans="7:11">
      <c r="G5304" s="61">
        <v>18.405835531739999</v>
      </c>
      <c r="H5304" s="61">
        <v>4.2094565574029998E-2</v>
      </c>
      <c r="J5304" s="61">
        <v>13.706252536799999</v>
      </c>
      <c r="K5304" s="61">
        <v>2.8316366045099999</v>
      </c>
    </row>
    <row r="5305" spans="7:11">
      <c r="G5305" s="61">
        <v>18.491339355969998</v>
      </c>
      <c r="H5305" s="61">
        <v>2.4302075715529999E-2</v>
      </c>
      <c r="J5305" s="61">
        <v>13.706340687340001</v>
      </c>
      <c r="K5305" s="61">
        <v>2.8397128909060001</v>
      </c>
    </row>
    <row r="5306" spans="7:11">
      <c r="G5306" s="61">
        <v>18.494939703690001</v>
      </c>
      <c r="H5306" s="61">
        <v>2.3911140473530001E-2</v>
      </c>
      <c r="J5306" s="61">
        <v>13.706404150059999</v>
      </c>
      <c r="K5306" s="61">
        <v>2.8983418350010002</v>
      </c>
    </row>
    <row r="5307" spans="7:11">
      <c r="G5307" s="61">
        <v>18.49911746467</v>
      </c>
      <c r="H5307" s="61">
        <v>2.3499958279719999E-2</v>
      </c>
      <c r="J5307" s="61">
        <v>13.70676582043</v>
      </c>
      <c r="K5307" s="61">
        <v>2.8445170127530002</v>
      </c>
    </row>
    <row r="5308" spans="7:11">
      <c r="G5308" s="61">
        <v>18.50382329939</v>
      </c>
      <c r="H5308" s="61">
        <v>2.309449352733E-2</v>
      </c>
      <c r="J5308" s="61">
        <v>13.70694340845</v>
      </c>
      <c r="K5308" s="61">
        <v>2.8233882607409999</v>
      </c>
    </row>
    <row r="5309" spans="7:11">
      <c r="G5309" s="61">
        <v>18.50797395563</v>
      </c>
      <c r="H5309" s="61">
        <v>2.2865976285199999E-2</v>
      </c>
      <c r="J5309" s="61">
        <v>13.70706809873</v>
      </c>
      <c r="K5309" s="61">
        <v>2.8939822330260001</v>
      </c>
    </row>
    <row r="5310" spans="7:11">
      <c r="G5310" s="61">
        <v>18.51315431223</v>
      </c>
      <c r="H5310" s="61">
        <v>2.2680186057669999E-2</v>
      </c>
      <c r="J5310" s="61">
        <v>13.70729330656</v>
      </c>
      <c r="K5310" s="61">
        <v>2.8500924094650002</v>
      </c>
    </row>
    <row r="5311" spans="7:11">
      <c r="G5311" s="61">
        <v>18.51685432367</v>
      </c>
      <c r="H5311" s="61">
        <v>2.256227145353E-2</v>
      </c>
      <c r="J5311" s="61">
        <v>13.70741182181</v>
      </c>
      <c r="K5311" s="61">
        <v>2.8904011270819998</v>
      </c>
    </row>
    <row r="5312" spans="7:11">
      <c r="G5312" s="61">
        <v>18.520267832510001</v>
      </c>
      <c r="H5312" s="61">
        <v>2.2568127533199998E-2</v>
      </c>
      <c r="J5312" s="61">
        <v>13.707627664029999</v>
      </c>
      <c r="K5312" s="61">
        <v>2.8548425603540002</v>
      </c>
    </row>
    <row r="5313" spans="7:11">
      <c r="G5313" s="61">
        <v>18.523679297819999</v>
      </c>
      <c r="H5313" s="61">
        <v>2.2698242303309999E-2</v>
      </c>
      <c r="J5313" s="61">
        <v>13.707793274829999</v>
      </c>
      <c r="K5313" s="61">
        <v>2.8830623624760001</v>
      </c>
    </row>
    <row r="5314" spans="7:11">
      <c r="G5314" s="61">
        <v>18.527089741360001</v>
      </c>
      <c r="H5314" s="61">
        <v>2.2890486418639999E-2</v>
      </c>
      <c r="J5314" s="61">
        <v>13.707917191050001</v>
      </c>
      <c r="K5314" s="61">
        <v>2.8778862387249999</v>
      </c>
    </row>
    <row r="5315" spans="7:11">
      <c r="G5315" s="61">
        <v>18.533152525049999</v>
      </c>
      <c r="H5315" s="61">
        <v>2.372654074806E-2</v>
      </c>
      <c r="J5315" s="61">
        <v>13.70794257621</v>
      </c>
      <c r="K5315" s="61">
        <v>2.8612075341579999</v>
      </c>
    </row>
    <row r="5316" spans="7:11">
      <c r="G5316" s="61">
        <v>18.53656645773</v>
      </c>
      <c r="H5316" s="61">
        <v>2.4187105147009998E-2</v>
      </c>
      <c r="J5316" s="61">
        <v>13.70798894158</v>
      </c>
      <c r="K5316" s="61">
        <v>2.8735233780390002</v>
      </c>
    </row>
    <row r="5317" spans="7:11">
      <c r="G5317" s="61">
        <v>18.54407286515</v>
      </c>
      <c r="H5317" s="61">
        <v>2.517014843165E-2</v>
      </c>
      <c r="J5317" s="61">
        <v>13.708054334470001</v>
      </c>
      <c r="K5317" s="61">
        <v>2.8695470999450001</v>
      </c>
    </row>
    <row r="5318" spans="7:11">
      <c r="G5318" s="61">
        <v>18.554038243299999</v>
      </c>
      <c r="H5318" s="61">
        <v>2.6186076004920001E-2</v>
      </c>
      <c r="J5318" s="61">
        <v>13.70806639129</v>
      </c>
      <c r="K5318" s="61">
        <v>2.8655707303489999</v>
      </c>
    </row>
    <row r="5319" spans="7:11">
      <c r="G5319" s="61">
        <v>18.55908336701</v>
      </c>
      <c r="H5319" s="61">
        <v>2.6784384925400001E-2</v>
      </c>
      <c r="J5319" s="61">
        <v>13.70816200488</v>
      </c>
      <c r="K5319" s="61">
        <v>2.8160217760449999</v>
      </c>
    </row>
    <row r="5320" spans="7:11">
      <c r="G5320" s="61">
        <v>18.64354964947</v>
      </c>
      <c r="H5320" s="61">
        <v>4.5525881805239997E-2</v>
      </c>
      <c r="J5320" s="61">
        <v>13.70935843685</v>
      </c>
      <c r="K5320" s="61">
        <v>2.8102159136820002</v>
      </c>
    </row>
    <row r="5321" spans="7:11">
      <c r="G5321" s="61">
        <v>18.648843278929998</v>
      </c>
      <c r="H5321" s="61">
        <v>4.6102682045470002E-2</v>
      </c>
      <c r="J5321" s="61">
        <v>13.710077490050001</v>
      </c>
      <c r="K5321" s="61">
        <v>2.8067473329479999</v>
      </c>
    </row>
    <row r="5322" spans="7:11">
      <c r="G5322" s="61">
        <v>18.654657641</v>
      </c>
      <c r="H5322" s="61">
        <v>4.6224877737819997E-2</v>
      </c>
      <c r="J5322" s="61">
        <v>13.71068812393</v>
      </c>
      <c r="K5322" s="61">
        <v>2.7401107685519999</v>
      </c>
    </row>
    <row r="5323" spans="7:11">
      <c r="G5323" s="61">
        <v>18.664183352969999</v>
      </c>
      <c r="H5323" s="61">
        <v>4.6062433279470003E-2</v>
      </c>
      <c r="J5323" s="61">
        <v>13.710773751030001</v>
      </c>
      <c r="K5323" s="61">
        <v>2.8032307594089998</v>
      </c>
    </row>
    <row r="5324" spans="7:11">
      <c r="G5324" s="61">
        <v>18.670684190669999</v>
      </c>
      <c r="H5324" s="61">
        <v>4.6109254859500001E-2</v>
      </c>
      <c r="J5324" s="61">
        <v>13.71081414497</v>
      </c>
      <c r="K5324" s="61">
        <v>2.733889378377</v>
      </c>
    </row>
    <row r="5325" spans="7:11">
      <c r="G5325" s="61">
        <v>18.67674138141</v>
      </c>
      <c r="H5325" s="61">
        <v>4.68251885743E-2</v>
      </c>
      <c r="J5325" s="61">
        <v>13.71094620345</v>
      </c>
      <c r="K5325" s="61">
        <v>2.7447856616080002</v>
      </c>
    </row>
    <row r="5326" spans="7:11">
      <c r="G5326" s="61">
        <v>18.681085780909999</v>
      </c>
      <c r="H5326" s="61">
        <v>4.7580750557029997E-2</v>
      </c>
      <c r="J5326" s="61">
        <v>13.71120040305</v>
      </c>
      <c r="K5326" s="61">
        <v>2.7482642516100002</v>
      </c>
    </row>
    <row r="5327" spans="7:11">
      <c r="G5327" s="61">
        <v>18.686239060390001</v>
      </c>
      <c r="H5327" s="61">
        <v>4.8609410293389999E-2</v>
      </c>
      <c r="J5327" s="61">
        <v>13.71162133412</v>
      </c>
      <c r="K5327" s="61">
        <v>2.7984938472569998</v>
      </c>
    </row>
    <row r="5328" spans="7:11">
      <c r="G5328" s="61">
        <v>18.690424380869999</v>
      </c>
      <c r="H5328" s="61">
        <v>4.9438086476140002E-2</v>
      </c>
      <c r="J5328" s="61">
        <v>13.71168336573</v>
      </c>
      <c r="K5328" s="61">
        <v>2.7530684726670001</v>
      </c>
    </row>
    <row r="5329" spans="7:11">
      <c r="G5329" s="61">
        <v>18.695852560460001</v>
      </c>
      <c r="H5329" s="61">
        <v>5.0261247954050001E-2</v>
      </c>
      <c r="J5329" s="61">
        <v>13.71171583327</v>
      </c>
      <c r="K5329" s="61">
        <v>2.7248548332640001</v>
      </c>
    </row>
    <row r="5330" spans="7:11">
      <c r="G5330" s="61">
        <v>18.69877653679</v>
      </c>
      <c r="H5330" s="61">
        <v>5.0592896269939999E-2</v>
      </c>
      <c r="J5330" s="61">
        <v>13.71221085186</v>
      </c>
      <c r="K5330" s="61">
        <v>2.7586438693800002</v>
      </c>
    </row>
    <row r="5331" spans="7:11">
      <c r="G5331" s="61">
        <v>18.702536862719999</v>
      </c>
      <c r="H5331" s="61">
        <v>5.0862182363010003E-2</v>
      </c>
      <c r="J5331" s="61">
        <v>13.712273248560001</v>
      </c>
      <c r="K5331" s="61">
        <v>2.793784421796</v>
      </c>
    </row>
    <row r="5332" spans="7:11">
      <c r="G5332" s="61">
        <v>18.788588909009999</v>
      </c>
      <c r="H5332" s="61">
        <v>3.162385073276E-2</v>
      </c>
      <c r="J5332" s="61">
        <v>13.712545209330001</v>
      </c>
      <c r="K5332" s="61">
        <v>2.7633940202690002</v>
      </c>
    </row>
    <row r="5333" spans="7:11">
      <c r="G5333" s="61">
        <v>18.796082240579999</v>
      </c>
      <c r="H5333" s="61">
        <v>2.9397099534829999E-2</v>
      </c>
      <c r="J5333" s="61">
        <v>13.71269193443</v>
      </c>
      <c r="K5333" s="61">
        <v>2.7200273511540001</v>
      </c>
    </row>
    <row r="5334" spans="7:11">
      <c r="G5334" s="61">
        <v>18.79911508687</v>
      </c>
      <c r="H5334" s="61">
        <v>2.852850743071E-2</v>
      </c>
      <c r="J5334" s="61">
        <v>13.712775900920001</v>
      </c>
      <c r="K5334" s="61">
        <v>2.787420649745</v>
      </c>
    </row>
    <row r="5335" spans="7:11">
      <c r="G5335" s="61">
        <v>18.802276061970002</v>
      </c>
      <c r="H5335" s="61">
        <v>2.7802226481529999E-2</v>
      </c>
      <c r="J5335" s="61">
        <v>13.712860121509999</v>
      </c>
      <c r="K5335" s="61">
        <v>2.7697589940720002</v>
      </c>
    </row>
    <row r="5336" spans="7:11">
      <c r="G5336" s="61">
        <v>18.807548914680002</v>
      </c>
      <c r="H5336" s="61">
        <v>2.6643595725090001E-2</v>
      </c>
      <c r="J5336" s="61">
        <v>13.712900129239999</v>
      </c>
      <c r="K5336" s="61">
        <v>2.7824614205459999</v>
      </c>
    </row>
    <row r="5337" spans="7:11">
      <c r="G5337" s="61">
        <v>18.81471966841</v>
      </c>
      <c r="H5337" s="61">
        <v>2.523257198856E-2</v>
      </c>
      <c r="J5337" s="61">
        <v>13.71297187977</v>
      </c>
      <c r="K5337" s="61">
        <v>2.778098559859</v>
      </c>
    </row>
    <row r="5338" spans="7:11">
      <c r="G5338" s="61">
        <v>18.818182402160001</v>
      </c>
      <c r="H5338" s="61">
        <v>2.4773325833189998E-2</v>
      </c>
      <c r="J5338" s="61">
        <v>13.71298393659</v>
      </c>
      <c r="K5338" s="61">
        <v>2.7741221902639999</v>
      </c>
    </row>
    <row r="5339" spans="7:11">
      <c r="G5339" s="61">
        <v>18.823591524889999</v>
      </c>
      <c r="H5339" s="61">
        <v>2.408259513634E-2</v>
      </c>
      <c r="J5339" s="61">
        <v>13.714102683489999</v>
      </c>
      <c r="K5339" s="61">
        <v>2.713875749509</v>
      </c>
    </row>
    <row r="5340" spans="7:11">
      <c r="G5340" s="61">
        <v>18.82747545382</v>
      </c>
      <c r="H5340" s="61">
        <v>2.359220946503E-2</v>
      </c>
      <c r="J5340" s="61">
        <v>13.715141320420001</v>
      </c>
      <c r="K5340" s="61">
        <v>2.709479265173</v>
      </c>
    </row>
    <row r="5341" spans="7:11">
      <c r="G5341" s="61">
        <v>18.830894071479999</v>
      </c>
      <c r="H5341" s="61">
        <v>2.3287418818589999E-2</v>
      </c>
      <c r="J5341" s="61">
        <v>13.715200231660001</v>
      </c>
      <c r="K5341" s="61">
        <v>2.6475547786770002</v>
      </c>
    </row>
    <row r="5342" spans="7:11">
      <c r="G5342" s="61">
        <v>18.83431166738</v>
      </c>
      <c r="H5342" s="61">
        <v>2.304475751737E-2</v>
      </c>
      <c r="J5342" s="61">
        <v>13.715340172059999</v>
      </c>
      <c r="K5342" s="61">
        <v>2.654687726748</v>
      </c>
    </row>
    <row r="5343" spans="7:11">
      <c r="G5343" s="61">
        <v>18.83772721974</v>
      </c>
      <c r="H5343" s="61">
        <v>2.2926354906599999E-2</v>
      </c>
      <c r="J5343" s="61">
        <v>13.71548162915</v>
      </c>
      <c r="K5343" s="61">
        <v>2.6420018709159998</v>
      </c>
    </row>
    <row r="5344" spans="7:11">
      <c r="G5344" s="61">
        <v>18.842212436299999</v>
      </c>
      <c r="H5344" s="61">
        <v>2.3001506186119999E-2</v>
      </c>
      <c r="J5344" s="61">
        <v>13.715513216990001</v>
      </c>
      <c r="K5344" s="61">
        <v>2.658610504876</v>
      </c>
    </row>
    <row r="5345" spans="7:11">
      <c r="G5345" s="61">
        <v>18.848194185480001</v>
      </c>
      <c r="H5345" s="61">
        <v>2.3210587750509999E-2</v>
      </c>
      <c r="J5345" s="61">
        <v>13.715776488079999</v>
      </c>
      <c r="K5345" s="61">
        <v>2.663032599683</v>
      </c>
    </row>
    <row r="5346" spans="7:11">
      <c r="G5346" s="61">
        <v>18.935721419690001</v>
      </c>
      <c r="H5346" s="61">
        <v>3.4276168657820003E-2</v>
      </c>
      <c r="J5346" s="61">
        <v>13.71618095877</v>
      </c>
      <c r="K5346" s="61">
        <v>2.6684492457909998</v>
      </c>
    </row>
    <row r="5347" spans="7:11">
      <c r="G5347" s="61">
        <v>18.93945531028</v>
      </c>
      <c r="H5347" s="61">
        <v>3.4221202814539997E-2</v>
      </c>
      <c r="J5347" s="61">
        <v>13.716425565610001</v>
      </c>
      <c r="K5347" s="61">
        <v>2.6343627100560001</v>
      </c>
    </row>
    <row r="5348" spans="7:11">
      <c r="G5348" s="61">
        <v>18.942948435089999</v>
      </c>
      <c r="H5348" s="61">
        <v>3.3949124298839999E-2</v>
      </c>
      <c r="J5348" s="61">
        <v>13.716435419330001</v>
      </c>
      <c r="K5348" s="61">
        <v>2.7035159205469999</v>
      </c>
    </row>
    <row r="5349" spans="7:11">
      <c r="G5349" s="61">
        <v>18.946563391929999</v>
      </c>
      <c r="H5349" s="61">
        <v>3.3550457146190003E-2</v>
      </c>
      <c r="J5349" s="61">
        <v>13.71678858664</v>
      </c>
      <c r="K5349" s="61">
        <v>2.6754037831509998</v>
      </c>
    </row>
    <row r="5350" spans="7:11">
      <c r="G5350" s="61">
        <v>18.950636415320002</v>
      </c>
      <c r="H5350" s="61">
        <v>3.2940912996790001E-2</v>
      </c>
      <c r="J5350" s="61">
        <v>13.71707720236</v>
      </c>
      <c r="K5350" s="61">
        <v>2.6991562805460001</v>
      </c>
    </row>
    <row r="5351" spans="7:11">
      <c r="G5351" s="61">
        <v>18.95386744999</v>
      </c>
      <c r="H5351" s="61">
        <v>3.247471991571E-2</v>
      </c>
      <c r="J5351" s="61">
        <v>13.7171188062</v>
      </c>
      <c r="K5351" s="61">
        <v>2.6804632017399999</v>
      </c>
    </row>
    <row r="5352" spans="7:11">
      <c r="G5352" s="61">
        <v>18.959733322369999</v>
      </c>
      <c r="H5352" s="61">
        <v>3.1494367445449999E-2</v>
      </c>
      <c r="J5352" s="61">
        <v>13.717172957420001</v>
      </c>
      <c r="K5352" s="61">
        <v>2.6304147882070001</v>
      </c>
    </row>
    <row r="5353" spans="7:11">
      <c r="G5353" s="61">
        <v>18.96340687012</v>
      </c>
      <c r="H5353" s="61">
        <v>3.085347069878E-2</v>
      </c>
      <c r="J5353" s="61">
        <v>13.717328158120001</v>
      </c>
      <c r="K5353" s="61">
        <v>2.6955750154540001</v>
      </c>
    </row>
    <row r="5354" spans="7:11">
      <c r="G5354" s="61">
        <v>18.967285879609999</v>
      </c>
      <c r="H5354" s="61">
        <v>3.0262217105240002E-2</v>
      </c>
      <c r="J5354" s="61">
        <v>13.71741283311</v>
      </c>
      <c r="K5354" s="61">
        <v>2.687849148208</v>
      </c>
    </row>
    <row r="5355" spans="7:11">
      <c r="G5355" s="61">
        <v>18.972450933769998</v>
      </c>
      <c r="H5355" s="61">
        <v>2.9503983014550001E-2</v>
      </c>
      <c r="J5355" s="61">
        <v>13.718172655029999</v>
      </c>
      <c r="K5355" s="61">
        <v>2.6260391729029999</v>
      </c>
    </row>
    <row r="5356" spans="7:11">
      <c r="G5356" s="61">
        <v>18.976716131740002</v>
      </c>
      <c r="H5356" s="61">
        <v>2.90432553381E-2</v>
      </c>
      <c r="J5356" s="61">
        <v>13.719020228790001</v>
      </c>
      <c r="K5356" s="61">
        <v>2.6224272094229999</v>
      </c>
    </row>
    <row r="5357" spans="7:11">
      <c r="G5357" s="61">
        <v>18.98079824265</v>
      </c>
      <c r="H5357" s="61">
        <v>2.8527962737469999E-2</v>
      </c>
      <c r="J5357" s="61">
        <v>13.72005886572</v>
      </c>
      <c r="K5357" s="61">
        <v>2.6180307250879999</v>
      </c>
    </row>
    <row r="5358" spans="7:11">
      <c r="G5358" s="61">
        <v>18.983904648359999</v>
      </c>
      <c r="H5358" s="61">
        <v>2.806312063112E-2</v>
      </c>
      <c r="J5358" s="61">
        <v>13.720217985290001</v>
      </c>
      <c r="K5358" s="61">
        <v>2.5551025727869998</v>
      </c>
    </row>
    <row r="5359" spans="7:11">
      <c r="G5359" s="61">
        <v>18.98805094563</v>
      </c>
      <c r="H5359" s="61">
        <v>2.7456496948960001E-2</v>
      </c>
      <c r="J5359" s="61">
        <v>13.720319047969999</v>
      </c>
      <c r="K5359" s="61">
        <v>2.5595099197839999</v>
      </c>
    </row>
    <row r="5360" spans="7:11">
      <c r="G5360" s="61">
        <v>18.99242964003</v>
      </c>
      <c r="H5360" s="61">
        <v>2.675906745082E-2</v>
      </c>
      <c r="J5360" s="61">
        <v>13.720446468700001</v>
      </c>
      <c r="K5360" s="61">
        <v>2.548463798792</v>
      </c>
    </row>
    <row r="5361" spans="7:11">
      <c r="G5361" s="61">
        <v>19.073677889479999</v>
      </c>
      <c r="H5361" s="61">
        <v>2.0942546918449999E-2</v>
      </c>
      <c r="J5361" s="61">
        <v>13.72055559322</v>
      </c>
      <c r="K5361" s="61">
        <v>2.564233215946</v>
      </c>
    </row>
    <row r="5362" spans="7:11">
      <c r="G5362" s="61">
        <v>19.07697189281</v>
      </c>
      <c r="H5362" s="61">
        <v>2.1296132128700001E-2</v>
      </c>
      <c r="J5362" s="61">
        <v>13.720743025200001</v>
      </c>
      <c r="K5362" s="61">
        <v>2.5677664073219999</v>
      </c>
    </row>
    <row r="5363" spans="7:11">
      <c r="G5363" s="61">
        <v>19.080211093270002</v>
      </c>
      <c r="H5363" s="61">
        <v>2.152259974295E-2</v>
      </c>
      <c r="J5363" s="61">
        <v>13.721062270459999</v>
      </c>
      <c r="K5363" s="61">
        <v>2.573036302932</v>
      </c>
    </row>
    <row r="5364" spans="7:11">
      <c r="G5364" s="61">
        <v>19.083638331580001</v>
      </c>
      <c r="H5364" s="61">
        <v>2.1654582494020001E-2</v>
      </c>
      <c r="J5364" s="61">
        <v>13.72127921743</v>
      </c>
      <c r="K5364" s="61">
        <v>2.5407564526300002</v>
      </c>
    </row>
    <row r="5365" spans="7:11">
      <c r="G5365" s="61">
        <v>19.089367314850001</v>
      </c>
      <c r="H5365" s="61">
        <v>2.1742650069889999E-2</v>
      </c>
      <c r="J5365" s="61">
        <v>13.721352964619999</v>
      </c>
      <c r="K5365" s="61">
        <v>2.6120673804619998</v>
      </c>
    </row>
    <row r="5366" spans="7:11">
      <c r="G5366" s="61">
        <v>19.09300839094</v>
      </c>
      <c r="H5366" s="61">
        <v>2.1748896554870001E-2</v>
      </c>
      <c r="J5366" s="61">
        <v>13.7213827489</v>
      </c>
      <c r="K5366" s="61">
        <v>2.577431801601</v>
      </c>
    </row>
    <row r="5367" spans="7:11">
      <c r="G5367" s="61">
        <v>19.096421899780001</v>
      </c>
      <c r="H5367" s="61">
        <v>2.1754752634539999E-2</v>
      </c>
      <c r="J5367" s="61">
        <v>13.721704350890001</v>
      </c>
      <c r="K5367" s="61">
        <v>2.5826076855259998</v>
      </c>
    </row>
    <row r="5368" spans="7:11">
      <c r="G5368" s="61">
        <v>19.100309507070001</v>
      </c>
      <c r="H5368" s="61">
        <v>2.1761422058599999E-2</v>
      </c>
      <c r="J5368" s="61">
        <v>13.72191705943</v>
      </c>
      <c r="K5368" s="61">
        <v>2.5869710342190002</v>
      </c>
    </row>
    <row r="5369" spans="7:11">
      <c r="G5369" s="61">
        <v>19.104007474980001</v>
      </c>
      <c r="H5369" s="61">
        <v>2.1767766144910002E-2</v>
      </c>
      <c r="J5369" s="61">
        <v>13.72199474766</v>
      </c>
      <c r="K5369" s="61">
        <v>2.6077077404610001</v>
      </c>
    </row>
    <row r="5370" spans="7:11">
      <c r="G5370" s="61">
        <v>19.107420983810002</v>
      </c>
      <c r="H5370" s="61">
        <v>2.177362222458E-2</v>
      </c>
      <c r="J5370" s="61">
        <v>13.7221844891</v>
      </c>
      <c r="K5370" s="61">
        <v>2.5916106150039999</v>
      </c>
    </row>
    <row r="5371" spans="7:11">
      <c r="G5371" s="61">
        <v>19.11083449265</v>
      </c>
      <c r="H5371" s="61">
        <v>2.1779478304239999E-2</v>
      </c>
      <c r="J5371" s="61">
        <v>13.72224570342</v>
      </c>
      <c r="K5371" s="61">
        <v>2.604126475368</v>
      </c>
    </row>
    <row r="5372" spans="7:11">
      <c r="G5372" s="61">
        <v>19.114248001490001</v>
      </c>
      <c r="H5372" s="61">
        <v>2.1785334383910001E-2</v>
      </c>
      <c r="J5372" s="61">
        <v>13.722353651920001</v>
      </c>
      <c r="K5372" s="61">
        <v>2.5967872415489999</v>
      </c>
    </row>
    <row r="5373" spans="7:11">
      <c r="G5373" s="61">
        <v>19.117661510329999</v>
      </c>
      <c r="H5373" s="61">
        <v>2.1791190463579999E-2</v>
      </c>
      <c r="J5373" s="61">
        <v>13.72235814964</v>
      </c>
      <c r="K5373" s="61">
        <v>2.5341176494459998</v>
      </c>
    </row>
    <row r="5374" spans="7:11">
      <c r="G5374" s="61">
        <v>19.12107501917</v>
      </c>
      <c r="H5374" s="61">
        <v>2.1797046543250001E-2</v>
      </c>
      <c r="J5374" s="61">
        <v>13.72334335973</v>
      </c>
      <c r="K5374" s="61">
        <v>2.5289565141149999</v>
      </c>
    </row>
    <row r="5375" spans="7:11">
      <c r="G5375" s="61">
        <v>19.124488528000001</v>
      </c>
      <c r="H5375" s="61">
        <v>2.180290262291E-2</v>
      </c>
      <c r="J5375" s="61">
        <v>13.72389175506</v>
      </c>
      <c r="K5375" s="61">
        <v>2.5264726454790001</v>
      </c>
    </row>
    <row r="5376" spans="7:11">
      <c r="G5376" s="61">
        <v>19.127902036839998</v>
      </c>
      <c r="H5376" s="61">
        <v>2.1808758702579999E-2</v>
      </c>
      <c r="J5376" s="61">
        <v>13.724543661329999</v>
      </c>
      <c r="K5376" s="61">
        <v>2.5231505112639998</v>
      </c>
    </row>
    <row r="5377" spans="7:11">
      <c r="G5377" s="61">
        <v>19.13131554568</v>
      </c>
      <c r="H5377" s="61">
        <v>2.181461478225E-2</v>
      </c>
      <c r="J5377" s="61">
        <v>13.72458786554</v>
      </c>
      <c r="K5377" s="61">
        <v>2.5229885860139998</v>
      </c>
    </row>
    <row r="5378" spans="7:11">
      <c r="G5378" s="61">
        <v>19.134729054520001</v>
      </c>
      <c r="H5378" s="61">
        <v>2.1820470861919999E-2</v>
      </c>
      <c r="J5378" s="61">
        <v>13.72526631637</v>
      </c>
      <c r="K5378" s="61">
        <v>2.4557014765130001</v>
      </c>
    </row>
    <row r="5379" spans="7:11">
      <c r="G5379" s="61">
        <v>19.14206363001</v>
      </c>
      <c r="H5379" s="61">
        <v>2.1610565263459999E-2</v>
      </c>
      <c r="J5379" s="61">
        <v>13.72530110362</v>
      </c>
      <c r="K5379" s="61">
        <v>2.4512309756600001</v>
      </c>
    </row>
    <row r="5380" spans="7:11">
      <c r="G5380" s="61">
        <v>19.145082438260001</v>
      </c>
      <c r="H5380" s="61">
        <v>2.140035640373E-2</v>
      </c>
      <c r="J5380" s="61">
        <v>13.72532780755</v>
      </c>
      <c r="K5380" s="61">
        <v>2.5192748244969998</v>
      </c>
    </row>
    <row r="5381" spans="7:11">
      <c r="G5381" s="61">
        <v>19.148016526399999</v>
      </c>
      <c r="H5381" s="61">
        <v>2.1070079320100001E-2</v>
      </c>
      <c r="J5381" s="61">
        <v>13.72536737904</v>
      </c>
      <c r="K5381" s="61">
        <v>2.4601088235100002</v>
      </c>
    </row>
    <row r="5382" spans="7:11">
      <c r="G5382" s="61">
        <v>19.219975879349999</v>
      </c>
      <c r="H5382" s="61">
        <v>2.0574980318000001E-2</v>
      </c>
      <c r="J5382" s="61">
        <v>13.725603924290001</v>
      </c>
      <c r="K5382" s="61">
        <v>2.4648321196720002</v>
      </c>
    </row>
    <row r="5383" spans="7:11">
      <c r="G5383" s="61">
        <v>19.223726745960001</v>
      </c>
      <c r="H5383" s="61">
        <v>2.1120752535180001E-2</v>
      </c>
      <c r="J5383" s="61">
        <v>13.725807757349999</v>
      </c>
      <c r="K5383" s="61">
        <v>2.4682066852300002</v>
      </c>
    </row>
    <row r="5384" spans="7:11">
      <c r="G5384" s="61">
        <v>19.228024960390002</v>
      </c>
      <c r="H5384" s="61">
        <v>2.1562373445939999E-2</v>
      </c>
      <c r="J5384" s="61">
        <v>13.72616390448</v>
      </c>
      <c r="K5384" s="61">
        <v>2.5150263874849998</v>
      </c>
    </row>
    <row r="5385" spans="7:11">
      <c r="G5385" s="61">
        <v>19.23106949244</v>
      </c>
      <c r="H5385" s="61">
        <v>2.1764838105079998E-2</v>
      </c>
      <c r="J5385" s="61">
        <v>13.72621222804</v>
      </c>
      <c r="K5385" s="61">
        <v>2.473623331337</v>
      </c>
    </row>
    <row r="5386" spans="7:11">
      <c r="G5386" s="61">
        <v>19.234707662190001</v>
      </c>
      <c r="H5386" s="61">
        <v>2.1947808060909998E-2</v>
      </c>
      <c r="J5386" s="61">
        <v>13.72669226166</v>
      </c>
      <c r="K5386" s="61">
        <v>2.4387560152429999</v>
      </c>
    </row>
    <row r="5387" spans="7:11">
      <c r="G5387" s="61">
        <v>19.23956170372</v>
      </c>
      <c r="H5387" s="61">
        <v>2.2000317575260001E-2</v>
      </c>
      <c r="J5387" s="61">
        <v>13.726773534259999</v>
      </c>
      <c r="K5387" s="61">
        <v>2.5111079777400001</v>
      </c>
    </row>
    <row r="5388" spans="7:11">
      <c r="G5388" s="61">
        <v>19.243202779819999</v>
      </c>
      <c r="H5388" s="61">
        <v>2.2006564060230001E-2</v>
      </c>
      <c r="J5388" s="61">
        <v>13.726819855900001</v>
      </c>
      <c r="K5388" s="61">
        <v>2.4805778686969999</v>
      </c>
    </row>
    <row r="5389" spans="7:11">
      <c r="G5389" s="61">
        <v>19.24661628866</v>
      </c>
      <c r="H5389" s="61">
        <v>2.2012420139899999E-2</v>
      </c>
      <c r="J5389" s="61">
        <v>13.72714567961</v>
      </c>
      <c r="K5389" s="61">
        <v>2.485328004946</v>
      </c>
    </row>
    <row r="5390" spans="7:11">
      <c r="G5390" s="61">
        <v>19.25050389594</v>
      </c>
      <c r="H5390" s="61">
        <v>2.2019089563970001E-2</v>
      </c>
      <c r="J5390" s="61">
        <v>13.727364463720001</v>
      </c>
      <c r="K5390" s="61">
        <v>2.5057166273720002</v>
      </c>
    </row>
    <row r="5391" spans="7:11">
      <c r="G5391" s="61">
        <v>19.25420186385</v>
      </c>
      <c r="H5391" s="61">
        <v>2.2025433650270002E-2</v>
      </c>
      <c r="J5391" s="61">
        <v>13.727470300809999</v>
      </c>
      <c r="K5391" s="61">
        <v>2.4918233326429999</v>
      </c>
    </row>
    <row r="5392" spans="7:11">
      <c r="G5392" s="61">
        <v>19.257615372690001</v>
      </c>
      <c r="H5392" s="61">
        <v>2.203128972994E-2</v>
      </c>
      <c r="J5392" s="61">
        <v>13.72758892863</v>
      </c>
      <c r="K5392" s="61">
        <v>2.4973864659920002</v>
      </c>
    </row>
    <row r="5393" spans="7:11">
      <c r="G5393" s="61">
        <v>19.261028881529999</v>
      </c>
      <c r="H5393" s="61">
        <v>2.2037145809610002E-2</v>
      </c>
      <c r="J5393" s="61">
        <v>13.727689002989999</v>
      </c>
      <c r="K5393" s="61">
        <v>2.4339089576849999</v>
      </c>
    </row>
    <row r="5394" spans="7:11">
      <c r="G5394" s="61">
        <v>19.26444239037</v>
      </c>
      <c r="H5394" s="61">
        <v>2.204300188928E-2</v>
      </c>
      <c r="J5394" s="61">
        <v>13.729043206589999</v>
      </c>
      <c r="K5394" s="61">
        <v>2.4274415427</v>
      </c>
    </row>
    <row r="5395" spans="7:11">
      <c r="G5395" s="61">
        <v>19.267855899200001</v>
      </c>
      <c r="H5395" s="61">
        <v>2.2048857968939999E-2</v>
      </c>
      <c r="J5395" s="61">
        <v>13.729971712679999</v>
      </c>
      <c r="K5395" s="61">
        <v>2.4228723464440001</v>
      </c>
    </row>
    <row r="5396" spans="7:11">
      <c r="G5396" s="61">
        <v>19.271269408039998</v>
      </c>
      <c r="H5396" s="61">
        <v>2.2054714048610001E-2</v>
      </c>
      <c r="J5396" s="61">
        <v>13.73048623839</v>
      </c>
      <c r="K5396" s="61">
        <v>2.3523242843349998</v>
      </c>
    </row>
    <row r="5397" spans="7:11">
      <c r="G5397" s="61">
        <v>19.27468291688</v>
      </c>
      <c r="H5397" s="61">
        <v>2.2060570128279999E-2</v>
      </c>
      <c r="J5397" s="61">
        <v>13.730509548920001</v>
      </c>
      <c r="K5397" s="61">
        <v>2.3567314979430001</v>
      </c>
    </row>
    <row r="5398" spans="7:11">
      <c r="G5398" s="61">
        <v>19.278096425720001</v>
      </c>
      <c r="H5398" s="61">
        <v>2.2066426207950001E-2</v>
      </c>
      <c r="J5398" s="61">
        <v>13.73059814566</v>
      </c>
      <c r="K5398" s="61">
        <v>2.347853915785</v>
      </c>
    </row>
    <row r="5399" spans="7:11">
      <c r="G5399" s="61">
        <v>19.281509934559999</v>
      </c>
      <c r="H5399" s="61">
        <v>2.207228228761E-2</v>
      </c>
      <c r="J5399" s="61">
        <v>13.730717648260001</v>
      </c>
      <c r="K5399" s="61">
        <v>2.361454745304</v>
      </c>
    </row>
    <row r="5400" spans="7:11">
      <c r="G5400" s="61">
        <v>19.284923443389999</v>
      </c>
      <c r="H5400" s="61">
        <v>2.2078138367279999E-2</v>
      </c>
      <c r="J5400" s="61">
        <v>13.73090508025</v>
      </c>
      <c r="K5400" s="61">
        <v>2.36498793668</v>
      </c>
    </row>
    <row r="5401" spans="7:11">
      <c r="G5401" s="61">
        <v>19.288337974000001</v>
      </c>
      <c r="H5401" s="61">
        <v>2.2021865101730001E-2</v>
      </c>
      <c r="J5401" s="61">
        <v>13.731193950750001</v>
      </c>
      <c r="K5401" s="61">
        <v>2.4164485401340001</v>
      </c>
    </row>
    <row r="5402" spans="7:11">
      <c r="G5402" s="61">
        <v>19.292826664549999</v>
      </c>
      <c r="H5402" s="61">
        <v>2.1885776607489998E-2</v>
      </c>
      <c r="J5402" s="61">
        <v>13.73122432551</v>
      </c>
      <c r="K5402" s="61">
        <v>2.3702578322900001</v>
      </c>
    </row>
    <row r="5403" spans="7:11">
      <c r="G5403" s="61">
        <v>19.297185754569998</v>
      </c>
      <c r="H5403" s="61">
        <v>2.1722838162270001E-2</v>
      </c>
      <c r="J5403" s="61">
        <v>13.731544803949999</v>
      </c>
      <c r="K5403" s="61">
        <v>2.3746533309600002</v>
      </c>
    </row>
    <row r="5404" spans="7:11">
      <c r="G5404" s="61">
        <v>19.30009688254</v>
      </c>
      <c r="H5404" s="61">
        <v>2.1635523317280001E-2</v>
      </c>
      <c r="J5404" s="61">
        <v>13.73186640594</v>
      </c>
      <c r="K5404" s="61">
        <v>2.3798292148839999</v>
      </c>
    </row>
    <row r="5405" spans="7:11">
      <c r="G5405" s="61">
        <v>19.370233815590002</v>
      </c>
      <c r="H5405" s="61">
        <v>2.1119940585090001E-2</v>
      </c>
      <c r="J5405" s="61">
        <v>13.731925989980001</v>
      </c>
      <c r="K5405" s="61">
        <v>2.411666185574</v>
      </c>
    </row>
    <row r="5406" spans="7:11">
      <c r="G5406" s="61">
        <v>19.374504799589999</v>
      </c>
      <c r="H5406" s="61">
        <v>2.117460569448E-2</v>
      </c>
      <c r="J5406" s="61">
        <v>13.73207911447</v>
      </c>
      <c r="K5406" s="61">
        <v>2.3841925635779999</v>
      </c>
    </row>
    <row r="5407" spans="7:11">
      <c r="G5407" s="61">
        <v>19.377998674210001</v>
      </c>
      <c r="H5407" s="61">
        <v>2.1235827289250001E-2</v>
      </c>
      <c r="J5407" s="61">
        <v>13.73218372198</v>
      </c>
      <c r="K5407" s="61">
        <v>2.3349690788289998</v>
      </c>
    </row>
    <row r="5408" spans="7:11">
      <c r="G5408" s="61">
        <v>19.381586756120001</v>
      </c>
      <c r="H5408" s="61">
        <v>2.1499185881559999E-2</v>
      </c>
      <c r="J5408" s="61">
        <v>13.73234104933</v>
      </c>
      <c r="K5408" s="61">
        <v>2.388445541436</v>
      </c>
    </row>
    <row r="5409" spans="7:11">
      <c r="G5409" s="61">
        <v>19.385458160500001</v>
      </c>
      <c r="H5409" s="61">
        <v>2.1777231924480001E-2</v>
      </c>
      <c r="J5409" s="61">
        <v>13.732414579329999</v>
      </c>
      <c r="K5409" s="61">
        <v>2.4064921412369999</v>
      </c>
    </row>
    <row r="5410" spans="7:11">
      <c r="G5410" s="61">
        <v>19.38998729279</v>
      </c>
      <c r="H5410" s="61">
        <v>2.2037471147370001E-2</v>
      </c>
      <c r="J5410" s="61">
        <v>13.7325419054</v>
      </c>
      <c r="K5410" s="61">
        <v>2.3928088697960002</v>
      </c>
    </row>
    <row r="5411" spans="7:11">
      <c r="G5411" s="61">
        <v>19.393398076930001</v>
      </c>
      <c r="H5411" s="61">
        <v>2.2209005480960001E-2</v>
      </c>
      <c r="J5411" s="61">
        <v>13.73263725971</v>
      </c>
      <c r="K5411" s="61">
        <v>2.397985369718</v>
      </c>
    </row>
    <row r="5412" spans="7:11">
      <c r="G5412" s="61">
        <v>19.397284775980001</v>
      </c>
      <c r="H5412" s="61">
        <v>2.227090098966E-2</v>
      </c>
      <c r="J5412" s="61">
        <v>13.73346547883</v>
      </c>
      <c r="K5412" s="61">
        <v>2.3288431473459998</v>
      </c>
    </row>
    <row r="5413" spans="7:11">
      <c r="G5413" s="61">
        <v>19.40098376565</v>
      </c>
      <c r="H5413" s="61">
        <v>2.2215115730749999E-2</v>
      </c>
      <c r="J5413" s="61">
        <v>13.734657539380001</v>
      </c>
      <c r="K5413" s="61">
        <v>2.3231854351519998</v>
      </c>
    </row>
    <row r="5414" spans="7:11">
      <c r="G5414" s="61">
        <v>19.40440033978</v>
      </c>
      <c r="H5414" s="61">
        <v>2.203458377475E-2</v>
      </c>
      <c r="J5414" s="61">
        <v>13.735547159499999</v>
      </c>
      <c r="K5414" s="61">
        <v>2.3187817262169999</v>
      </c>
    </row>
    <row r="5415" spans="7:11">
      <c r="G5415" s="61">
        <v>19.407817935680001</v>
      </c>
      <c r="H5415" s="61">
        <v>2.1791922473540001E-2</v>
      </c>
      <c r="J5415" s="61">
        <v>13.73567600867</v>
      </c>
      <c r="K5415" s="61">
        <v>2.2504660014329998</v>
      </c>
    </row>
    <row r="5416" spans="7:11">
      <c r="G5416" s="61">
        <v>19.411236893920002</v>
      </c>
      <c r="H5416" s="61">
        <v>2.1466422045359999E-2</v>
      </c>
      <c r="J5416" s="61">
        <v>13.735783111530001</v>
      </c>
      <c r="K5416" s="61">
        <v>2.25586203208</v>
      </c>
    </row>
    <row r="5417" spans="7:11">
      <c r="G5417" s="61">
        <v>19.414657555110001</v>
      </c>
      <c r="H5417" s="61">
        <v>2.1037372708479999E-2</v>
      </c>
      <c r="J5417" s="61">
        <v>13.73599264706</v>
      </c>
      <c r="K5417" s="61">
        <v>2.2612791515809998</v>
      </c>
    </row>
    <row r="5418" spans="7:11">
      <c r="G5418" s="61">
        <v>19.418077535119998</v>
      </c>
      <c r="H5418" s="61">
        <v>2.0649742935080002E-2</v>
      </c>
      <c r="J5418" s="61">
        <v>13.73633804948</v>
      </c>
      <c r="K5418" s="61">
        <v>2.2668804579219999</v>
      </c>
    </row>
    <row r="5419" spans="7:11">
      <c r="G5419" s="61">
        <v>19.421495131010001</v>
      </c>
      <c r="H5419" s="61">
        <v>2.0407081633869999E-2</v>
      </c>
      <c r="J5419" s="61">
        <v>13.736534202430001</v>
      </c>
      <c r="K5419" s="61">
        <v>2.3137190713729998</v>
      </c>
    </row>
    <row r="5420" spans="7:11">
      <c r="G5420" s="61">
        <v>19.424908639849999</v>
      </c>
      <c r="H5420" s="61">
        <v>2.0412937713530001E-2</v>
      </c>
      <c r="J5420" s="61">
        <v>13.73665852792</v>
      </c>
      <c r="K5420" s="61">
        <v>2.271275956592</v>
      </c>
    </row>
    <row r="5421" spans="7:11">
      <c r="G5421" s="61">
        <v>19.428318061630002</v>
      </c>
      <c r="H5421" s="61">
        <v>2.0667311174080001E-2</v>
      </c>
      <c r="J5421" s="61">
        <v>13.736980129899999</v>
      </c>
      <c r="K5421" s="61">
        <v>2.2764518405160001</v>
      </c>
    </row>
    <row r="5422" spans="7:11">
      <c r="G5422" s="61">
        <v>19.431727142829999</v>
      </c>
      <c r="H5422" s="61">
        <v>2.094239441638E-2</v>
      </c>
      <c r="J5422" s="61">
        <v>13.737124509759999</v>
      </c>
      <c r="K5422" s="61">
        <v>2.3099538525710002</v>
      </c>
    </row>
    <row r="5423" spans="7:11">
      <c r="G5423" s="61">
        <v>19.435138608140001</v>
      </c>
      <c r="H5423" s="61">
        <v>2.107250918649E-2</v>
      </c>
      <c r="J5423" s="61">
        <v>13.73719283844</v>
      </c>
      <c r="K5423" s="61">
        <v>2.2808151892100001</v>
      </c>
    </row>
    <row r="5424" spans="7:11">
      <c r="G5424" s="61">
        <v>19.438552116979999</v>
      </c>
      <c r="H5424" s="61">
        <v>2.107836526615E-2</v>
      </c>
      <c r="J5424" s="61">
        <v>13.73720018641</v>
      </c>
      <c r="K5424" s="61">
        <v>2.2359331834330001</v>
      </c>
    </row>
    <row r="5425" spans="7:11">
      <c r="G5425" s="61">
        <v>19.441967669339999</v>
      </c>
      <c r="H5425" s="61">
        <v>2.0959962655379999E-2</v>
      </c>
      <c r="J5425" s="61">
        <v>13.737454773290001</v>
      </c>
      <c r="K5425" s="61">
        <v>2.2850681670680002</v>
      </c>
    </row>
    <row r="5426" spans="7:11">
      <c r="G5426" s="61">
        <v>19.448035162229999</v>
      </c>
      <c r="H5426" s="61">
        <v>2.0452612653280001E-2</v>
      </c>
      <c r="J5426" s="61">
        <v>13.73755917417</v>
      </c>
      <c r="K5426" s="61">
        <v>2.305943558359</v>
      </c>
    </row>
    <row r="5427" spans="7:11">
      <c r="G5427" s="61">
        <v>19.51911158403</v>
      </c>
      <c r="H5427" s="61">
        <v>2.1176529834939999E-2</v>
      </c>
      <c r="J5427" s="61">
        <v>13.737656060779999</v>
      </c>
      <c r="K5427" s="61">
        <v>2.289044902668</v>
      </c>
    </row>
    <row r="5428" spans="7:11">
      <c r="G5428" s="61">
        <v>19.522919619580001</v>
      </c>
      <c r="H5428" s="61">
        <v>2.0914814198310001E-2</v>
      </c>
      <c r="J5428" s="61">
        <v>13.73779765455</v>
      </c>
      <c r="K5428" s="61">
        <v>2.2934081293599999</v>
      </c>
    </row>
    <row r="5429" spans="7:11">
      <c r="G5429" s="61">
        <v>19.527923460139998</v>
      </c>
      <c r="H5429" s="61">
        <v>2.058966583207E-2</v>
      </c>
      <c r="J5429" s="61">
        <v>13.73783374656</v>
      </c>
      <c r="K5429" s="61">
        <v>2.298584527614</v>
      </c>
    </row>
    <row r="5430" spans="7:11">
      <c r="G5430" s="61">
        <v>19.531799724879999</v>
      </c>
      <c r="H5430" s="61">
        <v>2.0627085483990001E-2</v>
      </c>
      <c r="J5430" s="61">
        <v>13.738499646959999</v>
      </c>
      <c r="K5430" s="61">
        <v>2.2296043625730002</v>
      </c>
    </row>
    <row r="5431" spans="7:11">
      <c r="G5431" s="61">
        <v>19.536517084900002</v>
      </c>
      <c r="H5431" s="61">
        <v>2.1083311271539999E-2</v>
      </c>
      <c r="J5431" s="61">
        <v>13.73970587046</v>
      </c>
      <c r="K5431" s="61">
        <v>2.2237843388790002</v>
      </c>
    </row>
    <row r="5432" spans="7:11">
      <c r="G5432" s="61">
        <v>19.540166786619999</v>
      </c>
      <c r="H5432" s="61">
        <v>2.1553484753590001E-2</v>
      </c>
      <c r="J5432" s="61">
        <v>13.740595490580001</v>
      </c>
      <c r="K5432" s="61">
        <v>2.2193806299430001</v>
      </c>
    </row>
    <row r="5433" spans="7:11">
      <c r="G5433" s="61">
        <v>19.54360166168</v>
      </c>
      <c r="H5433" s="61">
        <v>2.190750887933E-2</v>
      </c>
      <c r="J5433" s="61">
        <v>13.7410178279</v>
      </c>
      <c r="K5433" s="61">
        <v>2.1536526940640002</v>
      </c>
    </row>
    <row r="5434" spans="7:11">
      <c r="G5434" s="61">
        <v>19.54748393309</v>
      </c>
      <c r="H5434" s="61">
        <v>2.2238631550659999E-2</v>
      </c>
      <c r="J5434" s="61">
        <v>13.74106670874</v>
      </c>
      <c r="K5434" s="61">
        <v>2.149552061998</v>
      </c>
    </row>
    <row r="5435" spans="7:11">
      <c r="G5435" s="61">
        <v>19.55117815453</v>
      </c>
      <c r="H5435" s="61">
        <v>2.2472783236109999E-2</v>
      </c>
      <c r="J5435" s="61">
        <v>13.7411540019</v>
      </c>
      <c r="K5435" s="61">
        <v>2.157901858927</v>
      </c>
    </row>
    <row r="5436" spans="7:11">
      <c r="G5436" s="61">
        <v>19.554590641610002</v>
      </c>
      <c r="H5436" s="61">
        <v>2.2540768661E-2</v>
      </c>
      <c r="J5436" s="61">
        <v>13.741451773450001</v>
      </c>
      <c r="K5436" s="61">
        <v>2.1635030835540001</v>
      </c>
    </row>
    <row r="5437" spans="7:11">
      <c r="G5437" s="61">
        <v>19.558005172209999</v>
      </c>
      <c r="H5437" s="61">
        <v>2.2484495395449999E-2</v>
      </c>
      <c r="J5437" s="61">
        <v>13.74152239981</v>
      </c>
      <c r="K5437" s="61">
        <v>2.1420410733109998</v>
      </c>
    </row>
    <row r="5438" spans="7:11">
      <c r="G5438" s="61">
        <v>19.561420724569999</v>
      </c>
      <c r="H5438" s="61">
        <v>2.236609278467E-2</v>
      </c>
      <c r="J5438" s="61">
        <v>13.74158253351</v>
      </c>
      <c r="K5438" s="61">
        <v>2.2143179750990001</v>
      </c>
    </row>
    <row r="5439" spans="7:11">
      <c r="G5439" s="61">
        <v>19.56483525518</v>
      </c>
      <c r="H5439" s="61">
        <v>2.2309819519119999E-2</v>
      </c>
      <c r="J5439" s="61">
        <v>13.74177225189</v>
      </c>
      <c r="K5439" s="61">
        <v>2.1678985822239998</v>
      </c>
    </row>
    <row r="5440" spans="7:11">
      <c r="G5440" s="61">
        <v>19.568250466950001</v>
      </c>
      <c r="H5440" s="61">
        <v>2.2212126690090001E-2</v>
      </c>
      <c r="J5440" s="61">
        <v>13.742093853869999</v>
      </c>
      <c r="K5440" s="61">
        <v>2.1730744661479999</v>
      </c>
    </row>
    <row r="5441" spans="7:11">
      <c r="G5441" s="61">
        <v>19.571666700489999</v>
      </c>
      <c r="H5441" s="61">
        <v>2.2052304515829999E-2</v>
      </c>
      <c r="J5441" s="61">
        <v>13.742172840829999</v>
      </c>
      <c r="K5441" s="61">
        <v>2.210552756297</v>
      </c>
    </row>
    <row r="5442" spans="7:11">
      <c r="G5442" s="61">
        <v>19.575365690169999</v>
      </c>
      <c r="H5442" s="61">
        <v>2.1996519256919998E-2</v>
      </c>
      <c r="J5442" s="61">
        <v>13.74230656241</v>
      </c>
      <c r="K5442" s="61">
        <v>2.1774378148419999</v>
      </c>
    </row>
    <row r="5443" spans="7:11">
      <c r="G5443" s="61">
        <v>19.580985800320001</v>
      </c>
      <c r="H5443" s="61">
        <v>2.188189869759E-2</v>
      </c>
      <c r="J5443" s="61">
        <v>13.742500376420001</v>
      </c>
      <c r="K5443" s="61">
        <v>2.1343014135049998</v>
      </c>
    </row>
    <row r="5444" spans="7:11">
      <c r="G5444" s="61">
        <v>19.585869314069999</v>
      </c>
      <c r="H5444" s="61">
        <v>2.1583763241699999E-2</v>
      </c>
      <c r="J5444" s="61">
        <v>13.742568497260001</v>
      </c>
      <c r="K5444" s="61">
        <v>2.1816907927</v>
      </c>
    </row>
    <row r="5445" spans="7:11">
      <c r="J5445" s="61">
        <v>13.74260750525</v>
      </c>
      <c r="K5445" s="61">
        <v>2.2065424620859999</v>
      </c>
    </row>
    <row r="5446" spans="7:11">
      <c r="J5446" s="61">
        <v>13.742769784749999</v>
      </c>
      <c r="K5446" s="61">
        <v>2.1856675283000002</v>
      </c>
    </row>
    <row r="5447" spans="7:11">
      <c r="J5447" s="61">
        <v>13.742917736160001</v>
      </c>
      <c r="K5447" s="61">
        <v>2.1896441724</v>
      </c>
    </row>
    <row r="5448" spans="7:11">
      <c r="J5448" s="61">
        <v>13.742935413710001</v>
      </c>
      <c r="K5448" s="61">
        <v>2.199183522842</v>
      </c>
    </row>
    <row r="5449" spans="7:11">
      <c r="J5449" s="61">
        <v>13.743005993860001</v>
      </c>
      <c r="K5449" s="61">
        <v>2.1940073075900002</v>
      </c>
    </row>
    <row r="5450" spans="7:11">
      <c r="J5450" s="61">
        <v>13.743699265469999</v>
      </c>
      <c r="K5450" s="61">
        <v>2.1262309566240001</v>
      </c>
    </row>
    <row r="5451" spans="7:11">
      <c r="J5451" s="61">
        <v>13.781882672889999</v>
      </c>
      <c r="K5451" s="61">
        <v>2.112313169279</v>
      </c>
    </row>
    <row r="5452" spans="7:11">
      <c r="J5452" s="61">
        <v>13.782848155</v>
      </c>
      <c r="K5452" s="61">
        <v>2.123855010088</v>
      </c>
    </row>
    <row r="5453" spans="7:11">
      <c r="J5453" s="61">
        <v>13.78322409217</v>
      </c>
      <c r="K5453" s="61">
        <v>2.1300420531630002</v>
      </c>
    </row>
    <row r="5454" spans="7:11">
      <c r="J5454" s="61">
        <v>13.78323653594</v>
      </c>
      <c r="K5454" s="61">
        <v>2.1411504818710001</v>
      </c>
    </row>
    <row r="5455" spans="7:11">
      <c r="J5455" s="61">
        <v>13.78325846912</v>
      </c>
      <c r="K5455" s="61">
        <v>2.136977537375</v>
      </c>
    </row>
    <row r="5456" spans="7:11">
      <c r="J5456" s="61">
        <v>13.783352703829999</v>
      </c>
      <c r="K5456" s="61">
        <v>2.1447946315630002</v>
      </c>
    </row>
    <row r="5457" spans="10:11">
      <c r="J5457" s="61">
        <v>13.783558227709999</v>
      </c>
      <c r="K5457" s="61">
        <v>2.1483867855319998</v>
      </c>
    </row>
    <row r="5458" spans="10:11">
      <c r="J5458" s="61">
        <v>13.784983209849999</v>
      </c>
      <c r="K5458" s="61">
        <v>2.1579706781489998</v>
      </c>
    </row>
    <row r="5459" spans="10:11">
      <c r="J5459" s="61">
        <v>13.785689691929999</v>
      </c>
      <c r="K5459" s="61">
        <v>2.1924782372270002</v>
      </c>
    </row>
    <row r="5460" spans="10:11">
      <c r="J5460" s="61">
        <v>13.78582123524</v>
      </c>
      <c r="K5460" s="61">
        <v>2.1886116164540002</v>
      </c>
    </row>
    <row r="5461" spans="10:11">
      <c r="J5461" s="61">
        <v>13.785822671449999</v>
      </c>
      <c r="K5461" s="61">
        <v>2.162014665884</v>
      </c>
    </row>
    <row r="5462" spans="10:11">
      <c r="J5462" s="61">
        <v>13.78597029941</v>
      </c>
      <c r="K5462" s="61">
        <v>2.1963987529860001</v>
      </c>
    </row>
    <row r="5463" spans="10:11">
      <c r="J5463" s="61">
        <v>13.78629101776</v>
      </c>
      <c r="K5463" s="61">
        <v>2.1849541433369999</v>
      </c>
    </row>
    <row r="5464" spans="10:11">
      <c r="J5464" s="61">
        <v>13.78660735157</v>
      </c>
      <c r="K5464" s="61">
        <v>2.1658868904970001</v>
      </c>
    </row>
    <row r="5465" spans="10:11">
      <c r="J5465" s="61">
        <v>13.78702017226</v>
      </c>
      <c r="K5465" s="61">
        <v>2.1777906619420002</v>
      </c>
    </row>
    <row r="5466" spans="10:11">
      <c r="J5466" s="61">
        <v>13.787067813949999</v>
      </c>
      <c r="K5466" s="61">
        <v>2.1705537133649999</v>
      </c>
    </row>
    <row r="5467" spans="10:11">
      <c r="J5467" s="61">
        <v>13.78726942538</v>
      </c>
      <c r="K5467" s="61">
        <v>2.2041113785770001</v>
      </c>
    </row>
    <row r="5468" spans="10:11">
      <c r="J5468" s="61">
        <v>13.78815490174</v>
      </c>
      <c r="K5468" s="61">
        <v>2.2082659088150001</v>
      </c>
    </row>
    <row r="5469" spans="10:11">
      <c r="J5469" s="61">
        <v>13.788384186389999</v>
      </c>
      <c r="K5469" s="61">
        <v>2.237543661808</v>
      </c>
    </row>
    <row r="5470" spans="10:11">
      <c r="J5470" s="61">
        <v>13.78856632934</v>
      </c>
      <c r="K5470" s="61">
        <v>2.2336063702529998</v>
      </c>
    </row>
    <row r="5471" spans="10:11">
      <c r="J5471" s="61">
        <v>13.78869213454</v>
      </c>
      <c r="K5471" s="61">
        <v>2.2411205505559999</v>
      </c>
    </row>
    <row r="5472" spans="10:11">
      <c r="J5472" s="61">
        <v>13.789213981510001</v>
      </c>
      <c r="K5472" s="61">
        <v>2.2138550638669998</v>
      </c>
    </row>
    <row r="5473" spans="10:11">
      <c r="J5473" s="61">
        <v>13.78930826947</v>
      </c>
      <c r="K5473" s="61">
        <v>2.2264149957289998</v>
      </c>
    </row>
    <row r="5474" spans="10:11">
      <c r="J5474" s="61">
        <v>13.78952869726</v>
      </c>
      <c r="K5474" s="61">
        <v>2.2469446875229999</v>
      </c>
    </row>
    <row r="5475" spans="10:11">
      <c r="J5475" s="61">
        <v>13.789693582210001</v>
      </c>
      <c r="K5475" s="61">
        <v>2.220911971119</v>
      </c>
    </row>
    <row r="5476" spans="10:11">
      <c r="J5476" s="61">
        <v>13.79029351036</v>
      </c>
      <c r="K5476" s="61">
        <v>2.2841241421179999</v>
      </c>
    </row>
    <row r="5477" spans="10:11">
      <c r="J5477" s="61">
        <v>13.79036083483</v>
      </c>
      <c r="K5477" s="61">
        <v>2.2798659780500001</v>
      </c>
    </row>
    <row r="5478" spans="10:11">
      <c r="J5478" s="61">
        <v>13.790564285489999</v>
      </c>
      <c r="K5478" s="61">
        <v>2.2526159083669999</v>
      </c>
    </row>
    <row r="5479" spans="10:11">
      <c r="J5479" s="61">
        <v>13.79062574964</v>
      </c>
      <c r="K5479" s="61">
        <v>2.276036756881</v>
      </c>
    </row>
    <row r="5480" spans="10:11">
      <c r="J5480" s="61">
        <v>13.79084869805</v>
      </c>
      <c r="K5480" s="61">
        <v>2.2897120165540001</v>
      </c>
    </row>
    <row r="5481" spans="10:11">
      <c r="J5481" s="61">
        <v>13.791073928339999</v>
      </c>
      <c r="K5481" s="61">
        <v>2.2717507278050002</v>
      </c>
    </row>
    <row r="5482" spans="10:11">
      <c r="J5482" s="61">
        <v>13.791368922889999</v>
      </c>
      <c r="K5482" s="61">
        <v>2.2586050466279999</v>
      </c>
    </row>
    <row r="5483" spans="10:11">
      <c r="J5483" s="61">
        <v>13.791479336269999</v>
      </c>
      <c r="K5483" s="61">
        <v>2.2624147847780001</v>
      </c>
    </row>
    <row r="5484" spans="10:11">
      <c r="J5484" s="61">
        <v>13.79206536479</v>
      </c>
      <c r="K5484" s="61">
        <v>2.2970081841960002</v>
      </c>
    </row>
    <row r="5485" spans="10:11">
      <c r="J5485" s="61">
        <v>13.79274196017</v>
      </c>
      <c r="K5485" s="61">
        <v>2.3005014312709999</v>
      </c>
    </row>
    <row r="5486" spans="10:11">
      <c r="J5486" s="61">
        <v>13.793270597999999</v>
      </c>
      <c r="K5486" s="61">
        <v>2.3280953138989999</v>
      </c>
    </row>
    <row r="5487" spans="10:11">
      <c r="J5487" s="61">
        <v>13.793337803849999</v>
      </c>
      <c r="K5487" s="61">
        <v>2.3243467485189999</v>
      </c>
    </row>
    <row r="5488" spans="10:11">
      <c r="J5488" s="61">
        <v>13.79342964532</v>
      </c>
      <c r="K5488" s="61">
        <v>2.3320818849420002</v>
      </c>
    </row>
    <row r="5489" spans="10:11">
      <c r="J5489" s="61">
        <v>13.7936802363</v>
      </c>
      <c r="K5489" s="61">
        <v>2.3071401117780002</v>
      </c>
    </row>
    <row r="5490" spans="10:11">
      <c r="J5490" s="61">
        <v>13.79375965346</v>
      </c>
      <c r="K5490" s="61">
        <v>2.31923068011</v>
      </c>
    </row>
    <row r="5491" spans="10:11">
      <c r="J5491" s="61">
        <v>13.79392005963</v>
      </c>
      <c r="K5491" s="61">
        <v>2.3355582573359999</v>
      </c>
    </row>
    <row r="5492" spans="10:11">
      <c r="J5492" s="61">
        <v>13.79399922208</v>
      </c>
      <c r="K5492" s="61">
        <v>2.3128776579960002</v>
      </c>
    </row>
    <row r="5493" spans="10:11">
      <c r="J5493" s="61">
        <v>13.795071375659999</v>
      </c>
      <c r="K5493" s="61">
        <v>2.3424382505820001</v>
      </c>
    </row>
    <row r="5494" spans="10:11">
      <c r="J5494" s="61">
        <v>13.79584610008</v>
      </c>
      <c r="K5494" s="61">
        <v>2.37557568683</v>
      </c>
    </row>
    <row r="5495" spans="10:11">
      <c r="J5495" s="61">
        <v>13.7960210714</v>
      </c>
      <c r="K5495" s="61">
        <v>2.379794066818</v>
      </c>
    </row>
    <row r="5496" spans="10:11">
      <c r="J5496" s="61">
        <v>13.79602815422</v>
      </c>
      <c r="K5496" s="61">
        <v>2.3469829746639999</v>
      </c>
    </row>
    <row r="5497" spans="10:11">
      <c r="J5497" s="61">
        <v>13.796076246429999</v>
      </c>
      <c r="K5497" s="61">
        <v>2.3718955555910002</v>
      </c>
    </row>
    <row r="5498" spans="10:11">
      <c r="J5498" s="61">
        <v>13.796446372449999</v>
      </c>
      <c r="K5498" s="61">
        <v>2.3837132068060001</v>
      </c>
    </row>
    <row r="5499" spans="10:11">
      <c r="J5499" s="61">
        <v>13.79657383564</v>
      </c>
      <c r="K5499" s="61">
        <v>2.3674836488539999</v>
      </c>
    </row>
    <row r="5500" spans="10:11">
      <c r="J5500" s="61">
        <v>13.79689111171</v>
      </c>
      <c r="K5500" s="61">
        <v>2.3535216795489999</v>
      </c>
    </row>
    <row r="5501" spans="10:11">
      <c r="J5501" s="61">
        <v>13.797039108530001</v>
      </c>
      <c r="K5501" s="61">
        <v>2.361391486334</v>
      </c>
    </row>
    <row r="5502" spans="10:11">
      <c r="J5502" s="61">
        <v>13.797809279379999</v>
      </c>
      <c r="K5502" s="61">
        <v>2.3915451391809999</v>
      </c>
    </row>
    <row r="5503" spans="10:11">
      <c r="J5503" s="61">
        <v>13.79846941009</v>
      </c>
      <c r="K5503" s="61">
        <v>2.4272952489790001</v>
      </c>
    </row>
    <row r="5504" spans="10:11">
      <c r="J5504" s="61">
        <v>13.798563318059999</v>
      </c>
      <c r="K5504" s="61">
        <v>2.4236331497810002</v>
      </c>
    </row>
    <row r="5505" spans="10:11">
      <c r="J5505" s="61">
        <v>13.7986897552</v>
      </c>
      <c r="K5505" s="61">
        <v>2.3955430758520002</v>
      </c>
    </row>
    <row r="5506" spans="10:11">
      <c r="J5506" s="61">
        <v>13.7988132504</v>
      </c>
      <c r="K5506" s="61">
        <v>2.4314850109649999</v>
      </c>
    </row>
    <row r="5507" spans="10:11">
      <c r="J5507" s="61">
        <v>13.79913488277</v>
      </c>
      <c r="K5507" s="61">
        <v>2.4189759010120002</v>
      </c>
    </row>
    <row r="5508" spans="10:11">
      <c r="J5508" s="61">
        <v>13.79944247353</v>
      </c>
      <c r="K5508" s="61">
        <v>2.399413038734</v>
      </c>
    </row>
    <row r="5509" spans="10:11">
      <c r="J5509" s="61">
        <v>13.79965988605</v>
      </c>
      <c r="K5509" s="61">
        <v>2.4371552876160001</v>
      </c>
    </row>
    <row r="5510" spans="10:11">
      <c r="J5510" s="61">
        <v>13.799860838960001</v>
      </c>
      <c r="K5510" s="61">
        <v>2.4129032102819998</v>
      </c>
    </row>
    <row r="5511" spans="10:11">
      <c r="J5511" s="61">
        <v>13.80010907037</v>
      </c>
      <c r="K5511" s="61">
        <v>2.4061591359880001</v>
      </c>
    </row>
    <row r="5512" spans="10:11">
      <c r="J5512" s="61">
        <v>13.80109820425</v>
      </c>
      <c r="K5512" s="61">
        <v>2.4750164421880001</v>
      </c>
    </row>
    <row r="5513" spans="10:11">
      <c r="J5513" s="61">
        <v>13.801183321870001</v>
      </c>
      <c r="K5513" s="61">
        <v>2.4449203573879998</v>
      </c>
    </row>
    <row r="5514" spans="10:11">
      <c r="J5514" s="61">
        <v>13.801192112220001</v>
      </c>
      <c r="K5514" s="61">
        <v>2.4713543429909999</v>
      </c>
    </row>
    <row r="5515" spans="10:11">
      <c r="J5515" s="61">
        <v>13.80144204456</v>
      </c>
      <c r="K5515" s="61">
        <v>2.479206204174</v>
      </c>
    </row>
    <row r="5516" spans="10:11">
      <c r="J5516" s="61">
        <v>13.80175366984</v>
      </c>
      <c r="K5516" s="61">
        <v>2.4665193444579998</v>
      </c>
    </row>
    <row r="5517" spans="10:11">
      <c r="J5517" s="61">
        <v>13.80194592664</v>
      </c>
      <c r="K5517" s="61">
        <v>2.4490567664689999</v>
      </c>
    </row>
    <row r="5518" spans="10:11">
      <c r="J5518" s="61">
        <v>13.802288680209999</v>
      </c>
      <c r="K5518" s="61">
        <v>2.4848764808250001</v>
      </c>
    </row>
    <row r="5519" spans="10:11">
      <c r="J5519" s="61">
        <v>13.802452876049999</v>
      </c>
      <c r="K5519" s="61">
        <v>2.453450771705</v>
      </c>
    </row>
    <row r="5520" spans="10:11">
      <c r="J5520" s="61">
        <v>13.80246164299</v>
      </c>
      <c r="K5520" s="61">
        <v>2.4603607689949998</v>
      </c>
    </row>
    <row r="5521" spans="10:11">
      <c r="J5521" s="61">
        <v>13.803679732299999</v>
      </c>
      <c r="K5521" s="61">
        <v>2.5227155662410001</v>
      </c>
    </row>
    <row r="5522" spans="10:11">
      <c r="J5522" s="61">
        <v>13.80381211603</v>
      </c>
      <c r="K5522" s="61">
        <v>2.4926415505969999</v>
      </c>
    </row>
    <row r="5523" spans="10:11">
      <c r="J5523" s="61">
        <v>13.80388615215</v>
      </c>
      <c r="K5523" s="61">
        <v>2.526934000182</v>
      </c>
    </row>
    <row r="5524" spans="10:11">
      <c r="J5524" s="61">
        <v>13.80389723603</v>
      </c>
      <c r="K5524" s="61">
        <v>2.519035413314</v>
      </c>
    </row>
    <row r="5525" spans="10:11">
      <c r="J5525" s="61">
        <v>13.8043535887</v>
      </c>
      <c r="K5525" s="61">
        <v>2.5308532124549998</v>
      </c>
    </row>
    <row r="5526" spans="10:11">
      <c r="J5526" s="61">
        <v>13.804421082999999</v>
      </c>
      <c r="K5526" s="61">
        <v>2.514623551623</v>
      </c>
    </row>
    <row r="5527" spans="10:11">
      <c r="J5527" s="61">
        <v>13.8045747208</v>
      </c>
      <c r="K5527" s="61">
        <v>2.496777959678</v>
      </c>
    </row>
    <row r="5528" spans="10:11">
      <c r="J5528" s="61">
        <v>13.805047103310001</v>
      </c>
      <c r="K5528" s="61">
        <v>2.5088178444790001</v>
      </c>
    </row>
    <row r="5529" spans="10:11">
      <c r="J5529" s="61">
        <v>13.8050695837</v>
      </c>
      <c r="K5529" s="61">
        <v>2.5013524960889999</v>
      </c>
    </row>
    <row r="5530" spans="10:11">
      <c r="J5530" s="61">
        <v>13.80575783828</v>
      </c>
      <c r="K5530" s="61">
        <v>2.5387269261430001</v>
      </c>
    </row>
    <row r="5531" spans="10:11">
      <c r="J5531" s="61">
        <v>13.806541023179999</v>
      </c>
      <c r="K5531" s="61">
        <v>2.5701020811880002</v>
      </c>
    </row>
    <row r="5532" spans="10:11">
      <c r="J5532" s="61">
        <v>13.80660430981</v>
      </c>
      <c r="K5532" s="61">
        <v>2.5739953965060001</v>
      </c>
    </row>
    <row r="5533" spans="10:11">
      <c r="J5533" s="61">
        <v>13.806869637769999</v>
      </c>
      <c r="K5533" s="61">
        <v>2.5438142980210001</v>
      </c>
    </row>
    <row r="5534" spans="10:11">
      <c r="J5534" s="61">
        <v>13.80714242639</v>
      </c>
      <c r="K5534" s="61">
        <v>2.564773143334</v>
      </c>
    </row>
    <row r="5535" spans="10:11">
      <c r="J5535" s="61">
        <v>13.80769342678</v>
      </c>
      <c r="K5535" s="61">
        <v>2.548151031583</v>
      </c>
    </row>
    <row r="5536" spans="10:11">
      <c r="J5536" s="61">
        <v>13.807720618439999</v>
      </c>
      <c r="K5536" s="61">
        <v>2.5600431345499999</v>
      </c>
    </row>
    <row r="5537" spans="10:11">
      <c r="J5537" s="61">
        <v>13.80772534714</v>
      </c>
      <c r="K5537" s="61">
        <v>2.5815189191410002</v>
      </c>
    </row>
    <row r="5538" spans="10:11">
      <c r="J5538" s="61">
        <v>13.80806039394</v>
      </c>
      <c r="K5538" s="61">
        <v>2.5532992173059998</v>
      </c>
    </row>
    <row r="5539" spans="10:11">
      <c r="J5539" s="61">
        <v>13.80899303603</v>
      </c>
      <c r="K5539" s="61">
        <v>2.5878171362479998</v>
      </c>
    </row>
    <row r="5540" spans="10:11">
      <c r="J5540" s="61">
        <v>13.809317421159999</v>
      </c>
      <c r="K5540" s="61">
        <v>2.6201276844630002</v>
      </c>
    </row>
    <row r="5541" spans="10:11">
      <c r="J5541" s="61">
        <v>13.80950014143</v>
      </c>
      <c r="K5541" s="61">
        <v>2.6236361394549998</v>
      </c>
    </row>
    <row r="5542" spans="10:11">
      <c r="J5542" s="61">
        <v>13.80956631434</v>
      </c>
      <c r="K5542" s="61">
        <v>2.6161704246420001</v>
      </c>
    </row>
    <row r="5543" spans="10:11">
      <c r="J5543" s="61">
        <v>13.809762920800001</v>
      </c>
      <c r="K5543" s="61">
        <v>2.5915475974029998</v>
      </c>
    </row>
    <row r="5544" spans="10:11">
      <c r="J5544" s="61">
        <v>13.810221007040001</v>
      </c>
      <c r="K5544" s="61">
        <v>2.6292166701339998</v>
      </c>
    </row>
    <row r="5545" spans="10:11">
      <c r="J5545" s="61">
        <v>13.810496011570001</v>
      </c>
      <c r="K5545" s="61">
        <v>2.6080492526539998</v>
      </c>
    </row>
    <row r="5546" spans="10:11">
      <c r="J5546" s="61">
        <v>13.810520103030001</v>
      </c>
      <c r="K5546" s="61">
        <v>2.5956737447570002</v>
      </c>
    </row>
    <row r="5547" spans="10:11">
      <c r="J5547" s="61">
        <v>13.810926385949999</v>
      </c>
      <c r="K5547" s="61">
        <v>2.6026366778560002</v>
      </c>
    </row>
    <row r="5548" spans="10:11">
      <c r="J5548" s="61">
        <v>13.811223281949999</v>
      </c>
      <c r="K5548" s="61">
        <v>2.6343713916559999</v>
      </c>
    </row>
    <row r="5549" spans="10:11">
      <c r="J5549" s="61">
        <v>13.81217373474</v>
      </c>
      <c r="K5549" s="61">
        <v>2.6390863475019999</v>
      </c>
    </row>
    <row r="5550" spans="10:11">
      <c r="J5550" s="61">
        <v>13.81258521861</v>
      </c>
      <c r="K5550" s="61">
        <v>2.6596731103739999</v>
      </c>
    </row>
    <row r="5551" spans="10:11">
      <c r="J5551" s="61">
        <v>13.81286899733</v>
      </c>
      <c r="K5551" s="61">
        <v>2.6553382272560002</v>
      </c>
    </row>
    <row r="5552" spans="10:11">
      <c r="J5552" s="61">
        <v>13.812911947430001</v>
      </c>
      <c r="K5552" s="61">
        <v>2.6433945314649998</v>
      </c>
    </row>
    <row r="5553" spans="10:11">
      <c r="J5553" s="61">
        <v>13.81295009057</v>
      </c>
      <c r="K5553" s="61">
        <v>2.6651973373929998</v>
      </c>
    </row>
    <row r="5554" spans="10:11">
      <c r="J5554" s="61">
        <v>13.81323636005</v>
      </c>
      <c r="K5554" s="61">
        <v>2.6504025103640001</v>
      </c>
    </row>
    <row r="5555" spans="10:11">
      <c r="J5555" s="61">
        <v>13.813561890320001</v>
      </c>
      <c r="K5555" s="61">
        <v>2.669664838903</v>
      </c>
    </row>
    <row r="5556" spans="10:11">
      <c r="J5556" s="61">
        <v>13.81436216553</v>
      </c>
      <c r="K5556" s="61">
        <v>2.6741532067640001</v>
      </c>
    </row>
    <row r="5557" spans="10:11">
      <c r="J5557" s="61">
        <v>13.814562625160001</v>
      </c>
      <c r="K5557" s="61">
        <v>2.7052531728620002</v>
      </c>
    </row>
    <row r="5558" spans="10:11">
      <c r="J5558" s="61">
        <v>13.81481877827</v>
      </c>
      <c r="K5558" s="61">
        <v>2.7092308825889999</v>
      </c>
    </row>
    <row r="5559" spans="10:11">
      <c r="J5559" s="61">
        <v>13.814976927689999</v>
      </c>
      <c r="K5559" s="61">
        <v>2.6775301586759999</v>
      </c>
    </row>
    <row r="5560" spans="10:11">
      <c r="J5560" s="61">
        <v>13.815045602970001</v>
      </c>
      <c r="K5560" s="61">
        <v>2.6990531343990001</v>
      </c>
    </row>
    <row r="5561" spans="10:11">
      <c r="J5561" s="61">
        <v>13.815358342150001</v>
      </c>
      <c r="K5561" s="61">
        <v>2.7132458951129999</v>
      </c>
    </row>
    <row r="5562" spans="10:11">
      <c r="J5562" s="61">
        <v>13.81580572991</v>
      </c>
      <c r="K5562" s="61">
        <v>2.6837164166640002</v>
      </c>
    </row>
    <row r="5563" spans="10:11">
      <c r="J5563" s="61">
        <v>13.8158344047</v>
      </c>
      <c r="K5563" s="61">
        <v>2.6907944405549999</v>
      </c>
    </row>
    <row r="5564" spans="10:11">
      <c r="J5564" s="61">
        <v>13.81627177042</v>
      </c>
      <c r="K5564" s="61">
        <v>2.7183139737470001</v>
      </c>
    </row>
    <row r="5565" spans="10:11">
      <c r="J5565" s="61">
        <v>13.816983012890001</v>
      </c>
      <c r="K5565" s="61">
        <v>2.721875284272</v>
      </c>
    </row>
    <row r="5566" spans="10:11">
      <c r="J5566" s="61">
        <v>13.81699263408</v>
      </c>
      <c r="K5566" s="61">
        <v>2.749858417585</v>
      </c>
    </row>
    <row r="5567" spans="10:11">
      <c r="J5567" s="61">
        <v>13.81706568633</v>
      </c>
      <c r="K5567" s="61">
        <v>2.7454939073050002</v>
      </c>
    </row>
    <row r="5568" spans="10:11">
      <c r="J5568" s="61">
        <v>13.81715280389</v>
      </c>
      <c r="K5568" s="61">
        <v>2.753619953082</v>
      </c>
    </row>
    <row r="5569" spans="10:11">
      <c r="J5569" s="61">
        <v>13.8174272274</v>
      </c>
      <c r="K5569" s="61">
        <v>2.74142663189</v>
      </c>
    </row>
    <row r="5570" spans="10:11">
      <c r="J5570" s="61">
        <v>13.817621985860001</v>
      </c>
      <c r="K5570" s="61">
        <v>2.7570962890500001</v>
      </c>
    </row>
    <row r="5571" spans="10:11">
      <c r="J5571" s="61">
        <v>13.8177876503</v>
      </c>
      <c r="K5571" s="61">
        <v>2.727864422533</v>
      </c>
    </row>
    <row r="5572" spans="10:11">
      <c r="J5572" s="61">
        <v>13.81789806368</v>
      </c>
      <c r="K5572" s="61">
        <v>2.7316741606830002</v>
      </c>
    </row>
    <row r="5573" spans="10:11">
      <c r="J5573" s="61">
        <v>13.81872316216</v>
      </c>
      <c r="K5573" s="61">
        <v>2.7639483893539998</v>
      </c>
    </row>
    <row r="5574" spans="10:11">
      <c r="J5574" s="61">
        <v>13.81938794229</v>
      </c>
      <c r="K5574" s="61">
        <v>2.7676222155439998</v>
      </c>
    </row>
    <row r="5575" spans="10:11">
      <c r="J5575" s="61">
        <v>13.81967350935</v>
      </c>
      <c r="K5575" s="61">
        <v>2.7975797001420002</v>
      </c>
    </row>
    <row r="5576" spans="10:11">
      <c r="J5576" s="61">
        <v>13.81969448049</v>
      </c>
      <c r="K5576" s="61">
        <v>2.7932151005149999</v>
      </c>
    </row>
    <row r="5577" spans="10:11">
      <c r="J5577" s="61">
        <v>13.81990181338</v>
      </c>
      <c r="K5577" s="61">
        <v>2.801341352528</v>
      </c>
    </row>
    <row r="5578" spans="10:11">
      <c r="J5578" s="61">
        <v>13.81998303342</v>
      </c>
      <c r="K5578" s="61">
        <v>2.7714280206509998</v>
      </c>
    </row>
    <row r="5579" spans="10:11">
      <c r="J5579" s="61">
        <v>13.82005602157</v>
      </c>
      <c r="K5579" s="61">
        <v>2.7891478251000001</v>
      </c>
    </row>
    <row r="5580" spans="10:11">
      <c r="J5580" s="61">
        <v>13.82041494159</v>
      </c>
      <c r="K5580" s="61">
        <v>2.8048177638879999</v>
      </c>
    </row>
    <row r="5581" spans="10:11">
      <c r="J5581" s="61">
        <v>13.820469428379999</v>
      </c>
      <c r="K5581" s="61">
        <v>2.7840797291319999</v>
      </c>
    </row>
    <row r="5582" spans="10:11">
      <c r="J5582" s="61">
        <v>13.82053786194</v>
      </c>
      <c r="K5582" s="61">
        <v>2.777191773272</v>
      </c>
    </row>
    <row r="5583" spans="10:11">
      <c r="J5583" s="61">
        <v>13.82158546026</v>
      </c>
      <c r="K5583" s="61">
        <v>2.8117355280480001</v>
      </c>
    </row>
    <row r="5584" spans="10:11">
      <c r="J5584" s="61">
        <v>13.82227747011</v>
      </c>
      <c r="K5584" s="61">
        <v>2.844835084424</v>
      </c>
    </row>
    <row r="5585" spans="10:11">
      <c r="J5585" s="61">
        <v>13.822483889960001</v>
      </c>
      <c r="K5585" s="61">
        <v>2.8490535183639998</v>
      </c>
    </row>
    <row r="5586" spans="10:11">
      <c r="J5586" s="61">
        <v>13.82249497383</v>
      </c>
      <c r="K5586" s="61">
        <v>2.8411549314959998</v>
      </c>
    </row>
    <row r="5587" spans="10:11">
      <c r="J5587" s="61">
        <v>13.82267623323</v>
      </c>
      <c r="K5587" s="61">
        <v>2.817363190504</v>
      </c>
    </row>
    <row r="5588" spans="10:11">
      <c r="J5588" s="61">
        <v>13.822951326509999</v>
      </c>
      <c r="K5588" s="61">
        <v>2.8529727306380002</v>
      </c>
    </row>
    <row r="5589" spans="10:11">
      <c r="J5589" s="61">
        <v>13.823018820810001</v>
      </c>
      <c r="K5589" s="61">
        <v>2.8367430698059999</v>
      </c>
    </row>
    <row r="5590" spans="10:11">
      <c r="J5590" s="61">
        <v>13.82341802509</v>
      </c>
      <c r="K5590" s="61">
        <v>2.8228252686849999</v>
      </c>
    </row>
    <row r="5591" spans="10:11">
      <c r="J5591" s="61">
        <v>13.823559037720001</v>
      </c>
      <c r="K5591" s="61">
        <v>2.8306510358570001</v>
      </c>
    </row>
    <row r="5592" spans="10:11">
      <c r="J5592" s="61">
        <v>13.82431650204</v>
      </c>
      <c r="K5592" s="61">
        <v>2.8608463772919999</v>
      </c>
    </row>
    <row r="5593" spans="10:11">
      <c r="J5593" s="61">
        <v>13.82490626427</v>
      </c>
      <c r="K5593" s="61">
        <v>2.8925562776340001</v>
      </c>
    </row>
    <row r="5594" spans="10:11">
      <c r="J5594" s="61">
        <v>13.82511268412</v>
      </c>
      <c r="K5594" s="61">
        <v>2.8967747115739999</v>
      </c>
    </row>
    <row r="5595" spans="10:11">
      <c r="J5595" s="61">
        <v>13.825123767999999</v>
      </c>
      <c r="K5595" s="61">
        <v>2.888876124706</v>
      </c>
    </row>
    <row r="5596" spans="10:11">
      <c r="J5596" s="61">
        <v>13.82514849002</v>
      </c>
      <c r="K5596" s="61">
        <v>2.86489984463</v>
      </c>
    </row>
    <row r="5597" spans="10:11">
      <c r="J5597" s="61">
        <v>13.825580120670001</v>
      </c>
      <c r="K5597" s="61">
        <v>2.9006939238470002</v>
      </c>
    </row>
    <row r="5598" spans="10:11">
      <c r="J5598" s="61">
        <v>13.82564761497</v>
      </c>
      <c r="K5598" s="61">
        <v>2.8844642630149999</v>
      </c>
    </row>
    <row r="5599" spans="10:11">
      <c r="J5599" s="61">
        <v>13.826234845409999</v>
      </c>
      <c r="K5599" s="61">
        <v>2.8786584893240001</v>
      </c>
    </row>
    <row r="5600" spans="10:11">
      <c r="J5600" s="61">
        <v>13.82623843577</v>
      </c>
      <c r="K5600" s="61">
        <v>2.8722204044759998</v>
      </c>
    </row>
    <row r="5601" spans="10:11">
      <c r="J5601" s="61">
        <v>13.826984370250001</v>
      </c>
      <c r="K5601" s="61">
        <v>2.9085676375360001</v>
      </c>
    </row>
    <row r="5602" spans="10:11">
      <c r="J5602" s="61">
        <v>13.82763851931</v>
      </c>
      <c r="K5602" s="61">
        <v>2.9438357779580002</v>
      </c>
    </row>
    <row r="5603" spans="10:11">
      <c r="J5603" s="61">
        <v>13.82769644038</v>
      </c>
      <c r="K5603" s="61">
        <v>2.9399426705790002</v>
      </c>
    </row>
    <row r="5604" spans="10:11">
      <c r="J5604" s="61">
        <v>13.828043286530001</v>
      </c>
      <c r="K5604" s="61">
        <v>2.9476636155899998</v>
      </c>
    </row>
    <row r="5605" spans="10:11">
      <c r="J5605" s="61">
        <v>13.82809616974</v>
      </c>
      <c r="K5605" s="61">
        <v>2.913655009413</v>
      </c>
    </row>
    <row r="5606" spans="10:11">
      <c r="J5606" s="61">
        <v>13.82836895837</v>
      </c>
      <c r="K5606" s="61">
        <v>2.934613854727</v>
      </c>
    </row>
    <row r="5607" spans="10:11">
      <c r="J5607" s="61">
        <v>13.82854172183</v>
      </c>
      <c r="K5607" s="61">
        <v>2.9512161846680001</v>
      </c>
    </row>
    <row r="5608" spans="10:11">
      <c r="J5608" s="61">
        <v>13.828919958749999</v>
      </c>
      <c r="K5608" s="61">
        <v>2.917991742975</v>
      </c>
    </row>
    <row r="5609" spans="10:11">
      <c r="J5609" s="61">
        <v>13.82894715041</v>
      </c>
      <c r="K5609" s="61">
        <v>2.9298838459419998</v>
      </c>
    </row>
    <row r="5610" spans="10:11">
      <c r="J5610" s="61">
        <v>13.82928692592</v>
      </c>
      <c r="K5610" s="61">
        <v>2.9231399286980002</v>
      </c>
    </row>
    <row r="5611" spans="10:11">
      <c r="J5611" s="61">
        <v>13.8295186847</v>
      </c>
      <c r="K5611" s="61">
        <v>2.9564587957300001</v>
      </c>
    </row>
    <row r="5612" spans="10:11">
      <c r="J5612" s="61">
        <v>13.830366070929999</v>
      </c>
      <c r="K5612" s="61">
        <v>2.960244838176</v>
      </c>
    </row>
    <row r="5613" spans="10:11">
      <c r="J5613" s="61">
        <v>13.830451943410001</v>
      </c>
      <c r="K5613" s="61">
        <v>2.989864594683</v>
      </c>
    </row>
    <row r="5614" spans="10:11">
      <c r="J5614" s="61">
        <v>13.83063891856</v>
      </c>
      <c r="K5614" s="61">
        <v>2.9859088186560001</v>
      </c>
    </row>
    <row r="5615" spans="10:11">
      <c r="J5615" s="61">
        <v>13.8309112586</v>
      </c>
      <c r="K5615" s="61">
        <v>2.9937215568919999</v>
      </c>
    </row>
    <row r="5616" spans="10:11">
      <c r="J5616" s="61">
        <v>13.83111878926</v>
      </c>
      <c r="K5616" s="61">
        <v>2.9641148010579998</v>
      </c>
    </row>
    <row r="5617" spans="10:11">
      <c r="J5617" s="61">
        <v>13.831488714420001</v>
      </c>
      <c r="K5617" s="61">
        <v>2.9783489564719998</v>
      </c>
    </row>
    <row r="5618" spans="10:11">
      <c r="J5618" s="61">
        <v>13.83176883972</v>
      </c>
      <c r="K5618" s="61">
        <v>2.9710807763579998</v>
      </c>
    </row>
    <row r="5619" spans="10:11">
      <c r="J5619" s="61">
        <v>13.83232319127</v>
      </c>
      <c r="K5619" s="61">
        <v>3.0016396866199999</v>
      </c>
    </row>
    <row r="5620" spans="10:11">
      <c r="J5620" s="61">
        <v>13.8325373619</v>
      </c>
      <c r="K5620" s="61">
        <v>3.0439454812940001</v>
      </c>
    </row>
    <row r="5621" spans="10:11">
      <c r="J5621" s="61">
        <v>13.83286014482</v>
      </c>
      <c r="K5621" s="61">
        <v>3.0397974687290001</v>
      </c>
    </row>
    <row r="5622" spans="10:11">
      <c r="J5622" s="61">
        <v>13.83321752258</v>
      </c>
      <c r="K5622" s="61">
        <v>3.0058767229510002</v>
      </c>
    </row>
    <row r="5623" spans="10:11">
      <c r="J5623" s="61">
        <v>13.83333400954</v>
      </c>
      <c r="K5623" s="61">
        <v>3.035851050043</v>
      </c>
    </row>
    <row r="5624" spans="10:11">
      <c r="J5624" s="61">
        <v>13.83379730281</v>
      </c>
      <c r="K5624" s="61">
        <v>3.032083758233</v>
      </c>
    </row>
    <row r="5625" spans="10:11">
      <c r="J5625" s="61">
        <v>13.834276320320001</v>
      </c>
      <c r="K5625" s="61">
        <v>3.010591233865</v>
      </c>
    </row>
    <row r="5626" spans="10:11">
      <c r="J5626" s="61">
        <v>13.834515394589999</v>
      </c>
      <c r="K5626" s="61">
        <v>3.0263283939219998</v>
      </c>
    </row>
    <row r="5627" spans="10:11">
      <c r="J5627" s="61">
        <v>13.834906646189999</v>
      </c>
      <c r="K5627" s="61">
        <v>3.0150234645929999</v>
      </c>
    </row>
    <row r="5628" spans="10:11">
      <c r="J5628" s="61">
        <v>13.835026989919999</v>
      </c>
      <c r="K5628" s="61">
        <v>3.0206945458229999</v>
      </c>
    </row>
    <row r="5629" spans="10:11">
      <c r="J5629" s="61">
        <v>13.871948934840001</v>
      </c>
      <c r="K5629" s="61">
        <v>3.0635651425180002</v>
      </c>
    </row>
    <row r="5630" spans="10:11">
      <c r="J5630" s="61">
        <v>13.873037118119999</v>
      </c>
      <c r="K5630" s="61">
        <v>3.0600320466339999</v>
      </c>
    </row>
    <row r="5631" spans="10:11">
      <c r="J5631" s="61">
        <v>13.87450652249</v>
      </c>
      <c r="K5631" s="61">
        <v>3.0543841948289998</v>
      </c>
    </row>
    <row r="5632" spans="10:11">
      <c r="J5632" s="61">
        <v>13.875692605419999</v>
      </c>
      <c r="K5632" s="61">
        <v>3.0498338749970002</v>
      </c>
    </row>
    <row r="5633" spans="10:11">
      <c r="J5633" s="61">
        <v>13.87645718932</v>
      </c>
      <c r="K5633" s="61">
        <v>3.0464468669890001</v>
      </c>
    </row>
    <row r="5634" spans="10:11">
      <c r="J5634" s="61">
        <v>13.87722692344</v>
      </c>
      <c r="K5634" s="61">
        <v>3.0426704642879998</v>
      </c>
    </row>
    <row r="5635" spans="10:11">
      <c r="J5635" s="61">
        <v>13.878081251479999</v>
      </c>
      <c r="K5635" s="61">
        <v>3.0373921008860001</v>
      </c>
    </row>
    <row r="5636" spans="10:11">
      <c r="J5636" s="61">
        <v>13.87876293183</v>
      </c>
      <c r="K5636" s="61">
        <v>3.0332791599290001</v>
      </c>
    </row>
    <row r="5637" spans="10:11">
      <c r="J5637" s="61">
        <v>13.87946614404</v>
      </c>
      <c r="K5637" s="61">
        <v>3.0290049236769998</v>
      </c>
    </row>
    <row r="5638" spans="10:11">
      <c r="J5638" s="61">
        <v>13.880716634840001</v>
      </c>
      <c r="K5638" s="61">
        <v>3.0206864784529999</v>
      </c>
    </row>
    <row r="5639" spans="10:11">
      <c r="J5639" s="61">
        <v>13.881427331379999</v>
      </c>
      <c r="K5639" s="61">
        <v>3.0166041955680001</v>
      </c>
    </row>
    <row r="5640" spans="10:11">
      <c r="J5640" s="61">
        <v>13.88238621553</v>
      </c>
      <c r="K5640" s="61">
        <v>3.0123438909120002</v>
      </c>
    </row>
    <row r="5641" spans="10:11">
      <c r="J5641" s="61">
        <v>13.88451618461</v>
      </c>
      <c r="K5641" s="61">
        <v>3.0038897888670002</v>
      </c>
    </row>
    <row r="5642" spans="10:11">
      <c r="J5642" s="61">
        <v>13.887210405599999</v>
      </c>
      <c r="K5642" s="61">
        <v>2.9935080873879998</v>
      </c>
    </row>
    <row r="5643" spans="10:11">
      <c r="J5643" s="61">
        <v>13.88807736329</v>
      </c>
      <c r="K5643" s="61">
        <v>2.9899759267519999</v>
      </c>
    </row>
    <row r="5644" spans="10:11">
      <c r="J5644" s="61">
        <v>13.889017592929999</v>
      </c>
      <c r="K5644" s="61">
        <v>2.98576069304</v>
      </c>
    </row>
    <row r="5645" spans="10:11">
      <c r="J5645" s="61">
        <v>13.88990565318</v>
      </c>
      <c r="K5645" s="61">
        <v>2.9807473704879999</v>
      </c>
    </row>
    <row r="5646" spans="10:11">
      <c r="J5646" s="61">
        <v>13.890536983720001</v>
      </c>
      <c r="K5646" s="61">
        <v>2.975717778865</v>
      </c>
    </row>
    <row r="5647" spans="10:11">
      <c r="J5647" s="61">
        <v>13.891515221480001</v>
      </c>
      <c r="K5647" s="61">
        <v>2.9688654929339999</v>
      </c>
    </row>
    <row r="5648" spans="10:11">
      <c r="J5648" s="61">
        <v>13.89269140161</v>
      </c>
      <c r="K5648" s="61">
        <v>2.9639307770590002</v>
      </c>
    </row>
    <row r="5649" spans="10:11">
      <c r="J5649" s="61">
        <v>13.893790738250001</v>
      </c>
      <c r="K5649" s="61">
        <v>2.9590953587720001</v>
      </c>
    </row>
    <row r="5650" spans="10:11">
      <c r="J5650" s="61">
        <v>13.894338930549999</v>
      </c>
      <c r="K5650" s="61">
        <v>2.9557633573979998</v>
      </c>
    </row>
    <row r="5651" spans="10:11">
      <c r="J5651" s="61">
        <v>13.894938332740001</v>
      </c>
      <c r="K5651" s="61">
        <v>2.9516826819649999</v>
      </c>
    </row>
    <row r="5652" spans="10:11">
      <c r="J5652" s="61">
        <v>13.89619744202</v>
      </c>
      <c r="K5652" s="61">
        <v>2.9461108426389999</v>
      </c>
    </row>
    <row r="5653" spans="10:11">
      <c r="J5653" s="61">
        <v>13.89747716654</v>
      </c>
      <c r="K5653" s="61">
        <v>2.9405069854449999</v>
      </c>
    </row>
    <row r="5654" spans="10:11">
      <c r="J5654" s="61">
        <v>13.89829734337</v>
      </c>
      <c r="K5654" s="61">
        <v>2.9358560879720002</v>
      </c>
    </row>
    <row r="5655" spans="10:11">
      <c r="J5655" s="61">
        <v>13.89891526533</v>
      </c>
      <c r="K5655" s="61">
        <v>2.9325310664869999</v>
      </c>
    </row>
    <row r="5656" spans="10:11">
      <c r="J5656" s="61">
        <v>13.8997207729</v>
      </c>
      <c r="K5656" s="61">
        <v>2.9292641415879999</v>
      </c>
    </row>
    <row r="5657" spans="10:11">
      <c r="J5657" s="61">
        <v>13.90123397803</v>
      </c>
      <c r="K5657" s="61">
        <v>2.9226265952850001</v>
      </c>
    </row>
    <row r="5658" spans="10:11">
      <c r="J5658" s="61">
        <v>13.901860519</v>
      </c>
      <c r="K5658" s="61">
        <v>2.9184502791</v>
      </c>
    </row>
    <row r="5659" spans="10:11">
      <c r="J5659" s="61">
        <v>13.90300743918</v>
      </c>
      <c r="K5659" s="61">
        <v>2.9117790269869999</v>
      </c>
    </row>
    <row r="5660" spans="10:11">
      <c r="J5660" s="61">
        <v>13.90403058775</v>
      </c>
      <c r="K5660" s="61">
        <v>2.9074380805510001</v>
      </c>
    </row>
    <row r="5661" spans="10:11">
      <c r="J5661" s="61">
        <v>13.904051922180001</v>
      </c>
      <c r="K5661" s="61">
        <v>2.907438117151</v>
      </c>
    </row>
    <row r="5662" spans="10:11">
      <c r="J5662" s="61">
        <v>13.90484921496</v>
      </c>
      <c r="K5662" s="61">
        <v>2.903887951143</v>
      </c>
    </row>
    <row r="5663" spans="10:11">
      <c r="J5663" s="61">
        <v>13.90560282913</v>
      </c>
      <c r="K5663" s="61">
        <v>2.9000740762600001</v>
      </c>
    </row>
    <row r="5664" spans="10:11">
      <c r="J5664" s="61">
        <v>13.906326314999999</v>
      </c>
      <c r="K5664" s="61">
        <v>2.8959730598519999</v>
      </c>
    </row>
    <row r="5665" spans="10:11">
      <c r="J5665" s="61">
        <v>13.90769005812</v>
      </c>
      <c r="K5665" s="61">
        <v>2.8901328850080001</v>
      </c>
    </row>
    <row r="5666" spans="10:11">
      <c r="J5666" s="61">
        <v>13.908907514139999</v>
      </c>
      <c r="K5666" s="61">
        <v>2.884366840822</v>
      </c>
    </row>
    <row r="5667" spans="10:11">
      <c r="J5667" s="61">
        <v>13.90986026194</v>
      </c>
      <c r="K5667" s="61">
        <v>2.877901269039</v>
      </c>
    </row>
    <row r="5668" spans="10:11">
      <c r="J5668" s="61">
        <v>13.910912069589999</v>
      </c>
      <c r="K5668" s="61">
        <v>2.8727481746130001</v>
      </c>
    </row>
    <row r="5669" spans="10:11">
      <c r="J5669" s="61">
        <v>13.911821256090001</v>
      </c>
      <c r="K5669" s="61">
        <v>2.8688756204320001</v>
      </c>
    </row>
    <row r="5670" spans="10:11">
      <c r="J5670" s="61">
        <v>13.91265889187</v>
      </c>
      <c r="K5670" s="61">
        <v>2.8643105797809998</v>
      </c>
    </row>
    <row r="5671" spans="10:11">
      <c r="J5671" s="61">
        <v>13.913429661109999</v>
      </c>
      <c r="K5671" s="61">
        <v>2.8599047475680002</v>
      </c>
    </row>
    <row r="5672" spans="10:11">
      <c r="J5672" s="61">
        <v>13.91483319074</v>
      </c>
      <c r="K5672" s="61">
        <v>2.8539962803879999</v>
      </c>
    </row>
    <row r="5673" spans="10:11">
      <c r="J5673" s="61">
        <v>13.916204906999999</v>
      </c>
      <c r="K5673" s="61">
        <v>2.8480707655090001</v>
      </c>
    </row>
    <row r="5674" spans="10:11">
      <c r="J5674" s="61">
        <v>13.917147333420001</v>
      </c>
      <c r="K5674" s="61">
        <v>2.8427757782529999</v>
      </c>
    </row>
    <row r="5675" spans="10:11">
      <c r="J5675" s="61">
        <v>13.91832762328</v>
      </c>
      <c r="K5675" s="61">
        <v>2.8369733839250002</v>
      </c>
    </row>
    <row r="5676" spans="10:11">
      <c r="J5676" s="61">
        <v>13.919223264099999</v>
      </c>
      <c r="K5676" s="61">
        <v>2.8331008065060002</v>
      </c>
    </row>
    <row r="5677" spans="10:11">
      <c r="J5677" s="61">
        <v>13.920013128900001</v>
      </c>
      <c r="K5677" s="61">
        <v>2.8283146974669999</v>
      </c>
    </row>
    <row r="5678" spans="10:11">
      <c r="J5678" s="61">
        <v>13.92072643363</v>
      </c>
      <c r="K5678" s="61">
        <v>2.823590160827</v>
      </c>
    </row>
    <row r="5679" spans="10:11">
      <c r="J5679" s="61">
        <v>13.922193358419999</v>
      </c>
      <c r="K5679" s="61">
        <v>2.8169649094540001</v>
      </c>
    </row>
    <row r="5680" spans="10:11">
      <c r="J5680" s="61">
        <v>13.92377118368</v>
      </c>
      <c r="K5680" s="61">
        <v>2.8098022115310002</v>
      </c>
    </row>
    <row r="5681" spans="10:11">
      <c r="J5681" s="61">
        <v>13.92446640827</v>
      </c>
      <c r="K5681" s="61">
        <v>2.8063540618470002</v>
      </c>
    </row>
    <row r="5682" spans="10:11">
      <c r="J5682" s="61">
        <v>13.92563868175</v>
      </c>
      <c r="K5682" s="61">
        <v>2.8015568931349999</v>
      </c>
    </row>
    <row r="5683" spans="10:11">
      <c r="J5683" s="61">
        <v>13.927817136870001</v>
      </c>
      <c r="K5683" s="61">
        <v>2.7918165785600002</v>
      </c>
    </row>
    <row r="5684" spans="10:11">
      <c r="J5684" s="61">
        <v>13.929255421060001</v>
      </c>
      <c r="K5684" s="61">
        <v>2.7840240405540002</v>
      </c>
    </row>
    <row r="5685" spans="10:11">
      <c r="J5685" s="61">
        <v>13.93006613817</v>
      </c>
      <c r="K5685" s="61">
        <v>2.7801379874880001</v>
      </c>
    </row>
    <row r="5686" spans="10:11">
      <c r="J5686" s="61">
        <v>13.931707529300001</v>
      </c>
      <c r="K5686" s="61">
        <v>2.7709547371080001</v>
      </c>
    </row>
    <row r="5687" spans="10:11">
      <c r="J5687" s="61">
        <v>13.932735321559999</v>
      </c>
      <c r="K5687" s="61">
        <v>2.7646868790900001</v>
      </c>
    </row>
    <row r="5688" spans="10:11">
      <c r="J5688" s="61">
        <v>13.933715442840001</v>
      </c>
      <c r="K5688" s="61">
        <v>2.76036256636</v>
      </c>
    </row>
    <row r="5689" spans="10:11">
      <c r="J5689" s="61">
        <v>13.933736777269999</v>
      </c>
      <c r="K5689" s="61">
        <v>2.760362602961</v>
      </c>
    </row>
    <row r="5690" spans="10:11">
      <c r="J5690" s="61">
        <v>13.934478234369999</v>
      </c>
      <c r="K5690" s="61">
        <v>2.7568123411630001</v>
      </c>
    </row>
    <row r="5691" spans="10:11">
      <c r="J5691" s="61">
        <v>13.93513243065</v>
      </c>
      <c r="K5691" s="61">
        <v>2.7531005457590001</v>
      </c>
    </row>
    <row r="5692" spans="10:11">
      <c r="J5692" s="61">
        <v>13.93575193877</v>
      </c>
      <c r="K5692" s="61">
        <v>2.749189243894</v>
      </c>
    </row>
    <row r="5693" spans="10:11">
      <c r="J5693" s="61">
        <v>13.937081076609999</v>
      </c>
      <c r="K5693" s="61">
        <v>2.743385076714</v>
      </c>
    </row>
    <row r="5694" spans="10:11">
      <c r="J5694" s="61">
        <v>13.938365677109999</v>
      </c>
      <c r="K5694" s="61">
        <v>2.737448730993</v>
      </c>
    </row>
    <row r="5695" spans="10:11">
      <c r="J5695" s="61">
        <v>13.939589744879999</v>
      </c>
      <c r="K5695" s="61">
        <v>2.7297686094900002</v>
      </c>
    </row>
    <row r="5696" spans="10:11">
      <c r="J5696" s="61">
        <v>13.940614075899999</v>
      </c>
      <c r="K5696" s="61">
        <v>2.7256726898460002</v>
      </c>
    </row>
    <row r="5697" spans="10:11">
      <c r="J5697" s="61">
        <v>13.9418101102</v>
      </c>
      <c r="K5697" s="61">
        <v>2.7210516850489999</v>
      </c>
    </row>
    <row r="5698" spans="10:11">
      <c r="J5698" s="61">
        <v>13.94254352113</v>
      </c>
      <c r="K5698" s="61">
        <v>2.7168960769330002</v>
      </c>
    </row>
    <row r="5699" spans="10:11">
      <c r="J5699" s="61">
        <v>13.94336843492</v>
      </c>
      <c r="K5699" s="61">
        <v>2.7119744901840002</v>
      </c>
    </row>
    <row r="5700" spans="10:11">
      <c r="J5700" s="61">
        <v>13.94487533649</v>
      </c>
      <c r="K5700" s="61">
        <v>2.705383571074</v>
      </c>
    </row>
    <row r="5701" spans="10:11">
      <c r="J5701" s="61">
        <v>13.945951351470001</v>
      </c>
      <c r="K5701" s="61">
        <v>2.7010519631459999</v>
      </c>
    </row>
    <row r="5702" spans="10:11">
      <c r="J5702" s="61">
        <v>13.9466606315</v>
      </c>
      <c r="K5702" s="61">
        <v>2.696993315421</v>
      </c>
    </row>
    <row r="5703" spans="10:11">
      <c r="J5703" s="61">
        <v>13.94742140184</v>
      </c>
      <c r="K5703" s="61">
        <v>2.6927511983830001</v>
      </c>
    </row>
    <row r="5704" spans="10:11">
      <c r="J5704" s="61">
        <v>13.94858630899</v>
      </c>
      <c r="K5704" s="61">
        <v>2.6875053772120001</v>
      </c>
    </row>
    <row r="5705" spans="10:11">
      <c r="J5705" s="61">
        <v>13.94962530986</v>
      </c>
      <c r="K5705" s="61">
        <v>2.6831201775140001</v>
      </c>
    </row>
    <row r="5706" spans="10:11">
      <c r="J5706" s="61">
        <v>13.9504213847</v>
      </c>
      <c r="K5706" s="61">
        <v>2.6794325252309998</v>
      </c>
    </row>
    <row r="5707" spans="10:11">
      <c r="J5707" s="61">
        <v>13.951449870659999</v>
      </c>
      <c r="K5707" s="61">
        <v>2.6751835550599998</v>
      </c>
    </row>
    <row r="5708" spans="10:11">
      <c r="J5708" s="61">
        <v>13.95259691077</v>
      </c>
      <c r="K5708" s="61">
        <v>2.6704842730410001</v>
      </c>
    </row>
    <row r="5709" spans="10:11">
      <c r="J5709" s="61">
        <v>13.953428170820001</v>
      </c>
      <c r="K5709" s="61">
        <v>2.6669155093999999</v>
      </c>
    </row>
    <row r="5710" spans="10:11">
      <c r="J5710" s="61">
        <v>13.95508183896</v>
      </c>
      <c r="K5710" s="61">
        <v>2.6599097898180002</v>
      </c>
    </row>
    <row r="5711" spans="10:11">
      <c r="J5711" s="61">
        <v>13.956423218839999</v>
      </c>
      <c r="K5711" s="61">
        <v>2.6545082110179998</v>
      </c>
    </row>
    <row r="5712" spans="10:11">
      <c r="J5712" s="61">
        <v>13.957453141149999</v>
      </c>
      <c r="K5712" s="61">
        <v>2.6497771330640001</v>
      </c>
    </row>
    <row r="5713" spans="10:11">
      <c r="J5713" s="61">
        <v>13.95822328369</v>
      </c>
      <c r="K5713" s="61">
        <v>2.64633271283</v>
      </c>
    </row>
    <row r="5714" spans="10:11">
      <c r="J5714" s="61">
        <v>13.95931603601</v>
      </c>
      <c r="K5714" s="61">
        <v>2.6420546817489998</v>
      </c>
    </row>
    <row r="5715" spans="10:11">
      <c r="J5715" s="61">
        <v>13.960981743110001</v>
      </c>
      <c r="K5715" s="61">
        <v>2.6351320885530001</v>
      </c>
    </row>
    <row r="5716" spans="10:11">
      <c r="J5716" s="61">
        <v>13.962261119320001</v>
      </c>
      <c r="K5716" s="61">
        <v>2.6279965308470001</v>
      </c>
    </row>
    <row r="5717" spans="10:11">
      <c r="J5717" s="61">
        <v>13.96306570033</v>
      </c>
      <c r="K5717" s="61">
        <v>2.6238677212099999</v>
      </c>
    </row>
    <row r="5718" spans="10:11">
      <c r="J5718" s="61">
        <v>13.96312236733</v>
      </c>
      <c r="K5718" s="61">
        <v>2.623680547298</v>
      </c>
    </row>
    <row r="5719" spans="10:11">
      <c r="J5719" s="61">
        <v>13.96451721513</v>
      </c>
      <c r="K5719" s="61">
        <v>2.619154577188</v>
      </c>
    </row>
    <row r="5720" spans="10:11">
      <c r="J5720" s="61">
        <v>13.96629311887</v>
      </c>
      <c r="K5720" s="61">
        <v>2.6136996188119999</v>
      </c>
    </row>
    <row r="5721" spans="10:11">
      <c r="J5721" s="61">
        <v>13.967796967170001</v>
      </c>
      <c r="K5721" s="61">
        <v>2.6094383160770001</v>
      </c>
    </row>
    <row r="5722" spans="10:11">
      <c r="J5722" s="61">
        <v>13.96960557427</v>
      </c>
      <c r="K5722" s="61">
        <v>2.6049635684769998</v>
      </c>
    </row>
    <row r="5723" spans="10:11">
      <c r="J5723" s="61">
        <v>13.97267082003</v>
      </c>
      <c r="K5723" s="61">
        <v>2.5991178528219998</v>
      </c>
    </row>
    <row r="5724" spans="10:11">
      <c r="J5724" s="61">
        <v>13.974938868200001</v>
      </c>
      <c r="K5724" s="61">
        <v>2.5947124096819998</v>
      </c>
    </row>
    <row r="5725" spans="10:11">
      <c r="J5725" s="61">
        <v>13.977347734689999</v>
      </c>
      <c r="K5725" s="61">
        <v>2.5899517840650002</v>
      </c>
    </row>
    <row r="5726" spans="10:11">
      <c r="J5726" s="61">
        <v>13.979189438860001</v>
      </c>
      <c r="K5726" s="61">
        <v>2.5864535468419998</v>
      </c>
    </row>
    <row r="5727" spans="10:11">
      <c r="J5727" s="61">
        <v>13.98155060126</v>
      </c>
      <c r="K5727" s="61">
        <v>2.582469378891</v>
      </c>
    </row>
    <row r="5728" spans="10:11">
      <c r="J5728" s="61">
        <v>13.98327899085</v>
      </c>
      <c r="K5728" s="61">
        <v>2.5794683741009998</v>
      </c>
    </row>
    <row r="5729" spans="10:11">
      <c r="J5729" s="61">
        <v>13.984988951569999</v>
      </c>
      <c r="K5729" s="61">
        <v>2.5763989147030002</v>
      </c>
    </row>
    <row r="5730" spans="10:11">
      <c r="J5730" s="61">
        <v>13.98683238528</v>
      </c>
      <c r="K5730" s="61">
        <v>2.5728718914800002</v>
      </c>
    </row>
    <row r="5731" spans="10:11">
      <c r="J5731" s="61">
        <v>13.98951356681</v>
      </c>
      <c r="K5731" s="61">
        <v>2.5685512327820001</v>
      </c>
    </row>
    <row r="5732" spans="10:11">
      <c r="J5732" s="61">
        <v>13.9919450324</v>
      </c>
      <c r="K5732" s="61">
        <v>2.5642152179750002</v>
      </c>
    </row>
    <row r="5733" spans="10:11">
      <c r="J5733" s="61">
        <v>13.994238079760001</v>
      </c>
      <c r="K5733" s="61">
        <v>2.559596725584</v>
      </c>
    </row>
    <row r="5734" spans="10:11">
      <c r="J5734" s="61">
        <v>13.99624035701</v>
      </c>
      <c r="K5734" s="61">
        <v>2.5557786651269998</v>
      </c>
    </row>
    <row r="5735" spans="10:11">
      <c r="J5735" s="61">
        <v>13.998565931470001</v>
      </c>
      <c r="K5735" s="61">
        <v>2.5518413782859999</v>
      </c>
    </row>
    <row r="5736" spans="10:11">
      <c r="J5736" s="61">
        <v>14.000418666570001</v>
      </c>
      <c r="K5736" s="61">
        <v>2.5486761552439998</v>
      </c>
    </row>
    <row r="5737" spans="10:11">
      <c r="J5737" s="61">
        <v>14.00298671611</v>
      </c>
      <c r="K5737" s="61">
        <v>2.5443799524430002</v>
      </c>
    </row>
    <row r="5738" spans="10:11">
      <c r="J5738" s="61">
        <v>14.00471075462</v>
      </c>
      <c r="K5738" s="61">
        <v>2.5409079706150002</v>
      </c>
    </row>
    <row r="5739" spans="10:11">
      <c r="J5739" s="61">
        <v>14.00899118375</v>
      </c>
      <c r="K5739" s="61">
        <v>2.5307653614840002</v>
      </c>
    </row>
    <row r="5740" spans="10:11">
      <c r="J5740" s="61">
        <v>14.010917232860001</v>
      </c>
      <c r="K5740" s="61">
        <v>2.5243900495489999</v>
      </c>
    </row>
    <row r="5741" spans="10:11">
      <c r="J5741" s="61">
        <v>14.0516081731</v>
      </c>
      <c r="K5741" s="61">
        <v>2.4575136977019998</v>
      </c>
    </row>
    <row r="5742" spans="10:11">
      <c r="J5742" s="61">
        <v>14.05199870029</v>
      </c>
      <c r="K5742" s="61">
        <v>2.4633524315850002</v>
      </c>
    </row>
    <row r="5743" spans="10:11">
      <c r="J5743" s="61">
        <v>14.05268269285</v>
      </c>
      <c r="K5743" s="61">
        <v>2.4542988656269999</v>
      </c>
    </row>
    <row r="5744" spans="10:11">
      <c r="J5744" s="61">
        <v>14.054265561079999</v>
      </c>
      <c r="K5744" s="61">
        <v>2.4510483382600001</v>
      </c>
    </row>
    <row r="5745" spans="10:11">
      <c r="J5745" s="61">
        <v>14.05746840478</v>
      </c>
      <c r="K5745" s="61">
        <v>2.4451241134480002</v>
      </c>
    </row>
    <row r="5746" spans="10:11">
      <c r="J5746" s="61">
        <v>14.059804421160001</v>
      </c>
      <c r="K5746" s="61">
        <v>2.4409599680960001</v>
      </c>
    </row>
    <row r="5747" spans="10:11">
      <c r="J5747" s="61">
        <v>14.063160955280001</v>
      </c>
      <c r="K5747" s="61">
        <v>2.434977752789</v>
      </c>
    </row>
    <row r="5748" spans="10:11">
      <c r="J5748" s="61">
        <v>14.06506099353</v>
      </c>
      <c r="K5748" s="61">
        <v>2.4312408474640002</v>
      </c>
    </row>
    <row r="5749" spans="10:11">
      <c r="J5749" s="61">
        <v>14.065743976269999</v>
      </c>
      <c r="K5749" s="61">
        <v>2.4299387665830001</v>
      </c>
    </row>
    <row r="5750" spans="10:11">
      <c r="J5750" s="61">
        <v>14.067299032499999</v>
      </c>
      <c r="K5750" s="61">
        <v>2.426904545283</v>
      </c>
    </row>
    <row r="5751" spans="10:11">
      <c r="J5751" s="61">
        <v>14.067299032499999</v>
      </c>
      <c r="K5751" s="61">
        <v>2.426904545283</v>
      </c>
    </row>
    <row r="5752" spans="10:11">
      <c r="J5752" s="61">
        <v>14.06915424017</v>
      </c>
      <c r="K5752" s="61">
        <v>2.4234747302750002</v>
      </c>
    </row>
    <row r="5753" spans="10:11">
      <c r="J5753" s="61">
        <v>14.071120101449999</v>
      </c>
      <c r="K5753" s="61">
        <v>2.420057115449</v>
      </c>
    </row>
    <row r="5754" spans="10:11">
      <c r="J5754" s="61">
        <v>14.07449366629</v>
      </c>
      <c r="K5754" s="61">
        <v>2.4143032467509999</v>
      </c>
    </row>
    <row r="5755" spans="10:11">
      <c r="J5755" s="61">
        <v>14.077505692140001</v>
      </c>
      <c r="K5755" s="61">
        <v>2.4092926389659999</v>
      </c>
    </row>
    <row r="5756" spans="10:11">
      <c r="J5756" s="61">
        <v>14.079753499860001</v>
      </c>
      <c r="K5756" s="61">
        <v>2.40566778641</v>
      </c>
    </row>
    <row r="5757" spans="10:11">
      <c r="J5757" s="61">
        <v>14.08309341114</v>
      </c>
      <c r="K5757" s="61">
        <v>2.4005217808279999</v>
      </c>
    </row>
    <row r="5758" spans="10:11">
      <c r="J5758" s="61">
        <v>14.085420254580001</v>
      </c>
      <c r="K5758" s="61">
        <v>2.3969508143609999</v>
      </c>
    </row>
    <row r="5759" spans="10:11">
      <c r="J5759" s="61">
        <v>14.087102354800001</v>
      </c>
      <c r="K5759" s="61">
        <v>2.3939209683990001</v>
      </c>
    </row>
    <row r="5760" spans="10:11">
      <c r="J5760" s="61">
        <v>14.089734630540001</v>
      </c>
      <c r="K5760" s="61">
        <v>2.3889571933070002</v>
      </c>
    </row>
    <row r="5761" spans="10:11">
      <c r="J5761" s="61">
        <v>14.092009603859999</v>
      </c>
      <c r="K5761" s="61">
        <v>2.3844665787669999</v>
      </c>
    </row>
    <row r="5762" spans="10:11">
      <c r="J5762" s="61">
        <v>14.099299551170001</v>
      </c>
      <c r="K5762" s="61">
        <v>2.367707824444</v>
      </c>
    </row>
    <row r="5763" spans="10:11">
      <c r="J5763" s="61">
        <v>14.105685608730001</v>
      </c>
      <c r="K5763" s="61">
        <v>2.3538949825030002</v>
      </c>
    </row>
    <row r="5764" spans="10:11">
      <c r="J5764" s="61">
        <v>14.112817795130001</v>
      </c>
      <c r="K5764" s="61">
        <v>2.3446607492270002</v>
      </c>
    </row>
    <row r="5765" spans="10:11">
      <c r="J5765" s="61">
        <v>14.11602074402</v>
      </c>
      <c r="K5765" s="61">
        <v>2.3412045293350001</v>
      </c>
    </row>
    <row r="5766" spans="10:11">
      <c r="J5766" s="61">
        <v>14.118666499870001</v>
      </c>
      <c r="K5766" s="61">
        <v>2.3382762331309999</v>
      </c>
    </row>
    <row r="5767" spans="10:11">
      <c r="J5767" s="61">
        <v>14.12179314217</v>
      </c>
      <c r="K5767" s="61">
        <v>2.3343363057589999</v>
      </c>
    </row>
    <row r="5768" spans="10:11">
      <c r="J5768" s="61">
        <v>14.12748624476</v>
      </c>
      <c r="K5768" s="61">
        <v>2.325013246978</v>
      </c>
    </row>
    <row r="5769" spans="10:11">
      <c r="J5769" s="61">
        <v>14.127806388470001</v>
      </c>
      <c r="K5769" s="61">
        <v>2.3061168389189999</v>
      </c>
    </row>
    <row r="5770" spans="10:11">
      <c r="J5770" s="61">
        <v>14.131557764609999</v>
      </c>
      <c r="K5770" s="61">
        <v>2.311908677031</v>
      </c>
    </row>
    <row r="5771" spans="10:11">
      <c r="J5771" s="61">
        <v>14.13184502911</v>
      </c>
      <c r="K5771" s="61">
        <v>2.3114182574700002</v>
      </c>
    </row>
    <row r="5772" spans="10:11">
      <c r="J5772" s="61">
        <v>14.186135211190001</v>
      </c>
      <c r="K5772" s="61">
        <v>2.2361330268440001</v>
      </c>
    </row>
    <row r="5773" spans="10:11">
      <c r="J5773" s="61">
        <v>14.18794863776</v>
      </c>
      <c r="K5773" s="61">
        <v>2.2361361378860001</v>
      </c>
    </row>
    <row r="5774" spans="10:11">
      <c r="J5774" s="61">
        <v>14.216289302730001</v>
      </c>
      <c r="K5774" s="61">
        <v>2.1264978399180001</v>
      </c>
    </row>
    <row r="5775" spans="10:11">
      <c r="J5775" s="61">
        <v>14.216301025909999</v>
      </c>
      <c r="K5775" s="61">
        <v>2.1265130758090001</v>
      </c>
    </row>
    <row r="5776" spans="10:11">
      <c r="J5776" s="61">
        <v>14.216589322140001</v>
      </c>
      <c r="K5776" s="61">
        <v>2.134920458641</v>
      </c>
    </row>
    <row r="5777" spans="10:11">
      <c r="J5777" s="61">
        <v>14.21660076101</v>
      </c>
      <c r="K5777" s="61">
        <v>2.1221929235910002</v>
      </c>
    </row>
    <row r="5778" spans="10:11">
      <c r="J5778" s="61">
        <v>14.216733089330001</v>
      </c>
      <c r="K5778" s="61">
        <v>2.1175514477970001</v>
      </c>
    </row>
    <row r="5779" spans="10:11">
      <c r="J5779" s="61">
        <v>14.21681662081</v>
      </c>
      <c r="K5779" s="61">
        <v>2.1364918777809998</v>
      </c>
    </row>
    <row r="5780" spans="10:11">
      <c r="J5780" s="61">
        <v>14.217015872239999</v>
      </c>
      <c r="K5780" s="61">
        <v>2.1292026248310001</v>
      </c>
    </row>
    <row r="5781" spans="10:11">
      <c r="J5781" s="61">
        <v>14.21702036762</v>
      </c>
      <c r="K5781" s="61">
        <v>2.1168016594560002</v>
      </c>
    </row>
    <row r="5782" spans="10:11">
      <c r="J5782" s="61">
        <v>14.217045997410001</v>
      </c>
      <c r="K5782" s="61">
        <v>2.1281594412059999</v>
      </c>
    </row>
    <row r="5783" spans="10:11">
      <c r="J5783" s="61">
        <v>14.21716352806</v>
      </c>
      <c r="K5783" s="61">
        <v>2.1252477632360001</v>
      </c>
    </row>
    <row r="5784" spans="10:11">
      <c r="J5784" s="61">
        <v>14.21740316304</v>
      </c>
      <c r="K5784" s="61">
        <v>2.1182212631800001</v>
      </c>
    </row>
    <row r="5785" spans="10:11">
      <c r="J5785" s="61">
        <v>14.21757773083</v>
      </c>
      <c r="K5785" s="61">
        <v>2.117553944385</v>
      </c>
    </row>
    <row r="5786" spans="10:11">
      <c r="J5786" s="61">
        <v>14.218625105399999</v>
      </c>
      <c r="K5786" s="61">
        <v>2.109610389262</v>
      </c>
    </row>
    <row r="5787" spans="10:11">
      <c r="J5787" s="61">
        <v>14.21941913265</v>
      </c>
      <c r="K5787" s="61">
        <v>2.1062977282489999</v>
      </c>
    </row>
    <row r="5788" spans="10:11">
      <c r="J5788" s="61">
        <v>14.220261419590001</v>
      </c>
      <c r="K5788" s="61">
        <v>2.1043300392640001</v>
      </c>
    </row>
    <row r="5789" spans="10:11">
      <c r="J5789" s="61">
        <v>14.22438240987</v>
      </c>
      <c r="K5789" s="61">
        <v>2.093217474292</v>
      </c>
    </row>
    <row r="5790" spans="10:11">
      <c r="J5790" s="61">
        <v>14.225430716050001</v>
      </c>
      <c r="K5790" s="61">
        <v>2.0896613031750002</v>
      </c>
    </row>
    <row r="5791" spans="10:11">
      <c r="J5791" s="61">
        <v>14.227797571110001</v>
      </c>
      <c r="K5791" s="61">
        <v>2.081101158739</v>
      </c>
    </row>
    <row r="5792" spans="10:11">
      <c r="J5792" s="61">
        <v>14.22913690373</v>
      </c>
      <c r="K5792" s="61">
        <v>2.0763418267790001</v>
      </c>
    </row>
    <row r="5793" spans="10:11">
      <c r="J5793" s="61">
        <v>14.23031493629</v>
      </c>
      <c r="K5793" s="61">
        <v>2.0719054820610001</v>
      </c>
    </row>
    <row r="5794" spans="10:11">
      <c r="J5794" s="61">
        <v>14.23298388127</v>
      </c>
      <c r="K5794" s="61">
        <v>2.0631129746310002</v>
      </c>
    </row>
    <row r="5795" spans="10:11">
      <c r="J5795" s="61">
        <v>14.23422083576</v>
      </c>
      <c r="K5795" s="61">
        <v>2.0589434504859998</v>
      </c>
    </row>
    <row r="5796" spans="10:11">
      <c r="J5796" s="61">
        <v>14.23590022776</v>
      </c>
      <c r="K5796" s="61">
        <v>2.0536298489520002</v>
      </c>
    </row>
    <row r="5797" spans="10:11">
      <c r="J5797" s="61">
        <v>14.2371719853</v>
      </c>
      <c r="K5797" s="61">
        <v>2.0494517817819999</v>
      </c>
    </row>
    <row r="5798" spans="10:11">
      <c r="J5798" s="61">
        <v>14.2374530627</v>
      </c>
      <c r="K5798" s="61">
        <v>2.0485287666560001</v>
      </c>
    </row>
    <row r="5799" spans="10:11">
      <c r="J5799" s="61">
        <v>14.23854869753</v>
      </c>
      <c r="K5799" s="61">
        <v>2.0450248641040001</v>
      </c>
    </row>
    <row r="5800" spans="10:11">
      <c r="J5800" s="61">
        <v>14.23973502956</v>
      </c>
      <c r="K5800" s="61">
        <v>2.0411052475829998</v>
      </c>
    </row>
    <row r="5801" spans="10:11">
      <c r="J5801" s="61">
        <v>14.2407851016</v>
      </c>
      <c r="K5801" s="61">
        <v>2.0374055874689998</v>
      </c>
    </row>
    <row r="5802" spans="10:11">
      <c r="J5802" s="61">
        <v>14.24204418665</v>
      </c>
      <c r="K5802" s="61">
        <v>2.0328761917890001</v>
      </c>
    </row>
    <row r="5803" spans="10:11">
      <c r="J5803" s="61">
        <v>14.24311472127</v>
      </c>
      <c r="K5803" s="61">
        <v>2.0281922288300001</v>
      </c>
    </row>
    <row r="5804" spans="10:11">
      <c r="J5804" s="61">
        <v>14.24384021495</v>
      </c>
      <c r="K5804" s="61">
        <v>2.0246572494100001</v>
      </c>
    </row>
    <row r="5805" spans="10:11">
      <c r="J5805" s="61">
        <v>14.24519499566</v>
      </c>
      <c r="K5805" s="61">
        <v>2.0182869585600001</v>
      </c>
    </row>
    <row r="5806" spans="10:11">
      <c r="J5806" s="61">
        <v>14.24631696806</v>
      </c>
      <c r="K5806" s="61">
        <v>2.0146286684170001</v>
      </c>
    </row>
    <row r="5807" spans="10:11">
      <c r="J5807" s="61">
        <v>14.247785045460001</v>
      </c>
      <c r="K5807" s="61">
        <v>2.010259581013</v>
      </c>
    </row>
    <row r="5808" spans="10:11">
      <c r="J5808" s="61">
        <v>14.250515709089999</v>
      </c>
      <c r="K5808" s="61">
        <v>2.0021140056400002</v>
      </c>
    </row>
    <row r="5809" spans="10:11">
      <c r="J5809" s="61">
        <v>14.25211757924</v>
      </c>
      <c r="K5809" s="61">
        <v>1.9973148726400001</v>
      </c>
    </row>
    <row r="5810" spans="10:11">
      <c r="J5810" s="61">
        <v>14.25350918757</v>
      </c>
      <c r="K5810" s="61">
        <v>1.9935266106280001</v>
      </c>
    </row>
    <row r="5811" spans="10:11">
      <c r="J5811" s="61">
        <v>14.255005182590001</v>
      </c>
      <c r="K5811" s="61">
        <v>1.98844123501</v>
      </c>
    </row>
    <row r="5812" spans="10:11">
      <c r="J5812" s="61">
        <v>14.25582375712</v>
      </c>
      <c r="K5812" s="61">
        <v>1.9848635578489999</v>
      </c>
    </row>
    <row r="5813" spans="10:11">
      <c r="J5813" s="61">
        <v>14.25661699596</v>
      </c>
      <c r="K5813" s="61">
        <v>1.9811293904359999</v>
      </c>
    </row>
    <row r="5814" spans="10:11">
      <c r="J5814" s="61">
        <v>14.257692797140001</v>
      </c>
      <c r="K5814" s="61">
        <v>1.976918645374</v>
      </c>
    </row>
    <row r="5815" spans="10:11">
      <c r="J5815" s="61">
        <v>14.260016866639999</v>
      </c>
      <c r="K5815" s="61">
        <v>1.9683978181599999</v>
      </c>
    </row>
    <row r="5816" spans="10:11">
      <c r="J5816" s="61">
        <v>14.26107483879</v>
      </c>
      <c r="K5816" s="61">
        <v>1.9638616115809999</v>
      </c>
    </row>
    <row r="5817" spans="10:11">
      <c r="J5817" s="61">
        <v>14.26206356985</v>
      </c>
      <c r="K5817" s="61">
        <v>1.9602497786390001</v>
      </c>
    </row>
    <row r="5818" spans="10:11">
      <c r="J5818" s="61">
        <v>14.26337502052</v>
      </c>
      <c r="K5818" s="61">
        <v>1.9556357372319999</v>
      </c>
    </row>
    <row r="5819" spans="10:11">
      <c r="J5819" s="61">
        <v>14.26451288246</v>
      </c>
      <c r="K5819" s="61">
        <v>1.9516094198459999</v>
      </c>
    </row>
    <row r="5820" spans="10:11">
      <c r="J5820" s="61">
        <v>14.26574174644</v>
      </c>
      <c r="K5820" s="61">
        <v>1.9473337897480001</v>
      </c>
    </row>
    <row r="5821" spans="10:11">
      <c r="J5821" s="61">
        <v>14.266839248489999</v>
      </c>
      <c r="K5821" s="61">
        <v>1.9433974564450001</v>
      </c>
    </row>
    <row r="5822" spans="10:11">
      <c r="J5822" s="61">
        <v>14.26800167163</v>
      </c>
      <c r="K5822" s="61">
        <v>1.9393946168930001</v>
      </c>
    </row>
    <row r="5823" spans="10:11">
      <c r="J5823" s="61">
        <v>14.269291889210001</v>
      </c>
      <c r="K5823" s="61">
        <v>1.9356661453620001</v>
      </c>
    </row>
    <row r="5824" spans="10:11">
      <c r="J5824" s="61">
        <v>14.26961577408</v>
      </c>
      <c r="K5824" s="61">
        <v>1.9340705815220001</v>
      </c>
    </row>
    <row r="5825" spans="10:11">
      <c r="J5825" s="61">
        <v>14.27116630079</v>
      </c>
      <c r="K5825" s="61">
        <v>1.9289784914979999</v>
      </c>
    </row>
    <row r="5826" spans="10:11">
      <c r="J5826" s="61">
        <v>14.272127888609999</v>
      </c>
      <c r="K5826" s="61">
        <v>1.926447510736</v>
      </c>
    </row>
    <row r="5827" spans="10:11">
      <c r="J5827" s="61">
        <v>14.27228432712</v>
      </c>
      <c r="K5827" s="61">
        <v>1.925406628775</v>
      </c>
    </row>
    <row r="5828" spans="10:11">
      <c r="J5828" s="61">
        <v>14.27327631907</v>
      </c>
      <c r="K5828" s="61">
        <v>1.922050896857</v>
      </c>
    </row>
    <row r="5829" spans="10:11">
      <c r="J5829" s="61">
        <v>14.27430086381</v>
      </c>
      <c r="K5829" s="61">
        <v>1.9188434052709999</v>
      </c>
    </row>
    <row r="5830" spans="10:11">
      <c r="J5830" s="61">
        <v>14.27477635838</v>
      </c>
      <c r="K5830" s="61">
        <v>1.9178425258880001</v>
      </c>
    </row>
    <row r="5831" spans="10:11">
      <c r="J5831" s="61">
        <v>14.275712927400001</v>
      </c>
      <c r="K5831" s="61">
        <v>1.9147075241060001</v>
      </c>
    </row>
    <row r="5832" spans="10:11">
      <c r="J5832" s="61">
        <v>14.275869995380001</v>
      </c>
      <c r="K5832" s="61">
        <v>1.9141667544230001</v>
      </c>
    </row>
    <row r="5833" spans="10:11">
      <c r="J5833" s="61">
        <v>14.277310700539999</v>
      </c>
      <c r="K5833" s="61">
        <v>1.909312437519</v>
      </c>
    </row>
    <row r="5834" spans="10:11">
      <c r="J5834" s="61">
        <v>14.278832027749999</v>
      </c>
      <c r="K5834" s="61">
        <v>1.9036180865300001</v>
      </c>
    </row>
    <row r="5835" spans="10:11">
      <c r="J5835" s="61">
        <v>14.279715063119999</v>
      </c>
      <c r="K5835" s="61">
        <v>1.8996881664800001</v>
      </c>
    </row>
    <row r="5836" spans="10:11">
      <c r="J5836" s="61">
        <v>14.2802544597</v>
      </c>
      <c r="K5836" s="61">
        <v>1.898031907699</v>
      </c>
    </row>
    <row r="5837" spans="10:11">
      <c r="J5837" s="61">
        <v>14.28172177081</v>
      </c>
      <c r="K5837" s="61">
        <v>1.892481137853</v>
      </c>
    </row>
    <row r="5838" spans="10:11">
      <c r="J5838" s="61">
        <v>14.282649237659999</v>
      </c>
      <c r="K5838" s="61">
        <v>1.8882607532360001</v>
      </c>
    </row>
    <row r="5839" spans="10:11">
      <c r="J5839" s="61">
        <v>14.28285740298</v>
      </c>
      <c r="K5839" s="61">
        <v>1.8873594040299999</v>
      </c>
    </row>
    <row r="5840" spans="10:11">
      <c r="J5840" s="61">
        <v>14.284010162</v>
      </c>
      <c r="K5840" s="61">
        <v>1.882708532953</v>
      </c>
    </row>
    <row r="5841" spans="10:11">
      <c r="J5841" s="61">
        <v>14.2849237889</v>
      </c>
      <c r="K5841" s="61">
        <v>1.8794624570589999</v>
      </c>
    </row>
    <row r="5842" spans="10:11">
      <c r="J5842" s="61">
        <v>14.286091519099999</v>
      </c>
      <c r="K5842" s="61">
        <v>1.875571352226</v>
      </c>
    </row>
    <row r="5843" spans="10:11">
      <c r="J5843" s="61">
        <v>14.28751700212</v>
      </c>
      <c r="K5843" s="61">
        <v>1.8717611801109999</v>
      </c>
    </row>
    <row r="5844" spans="10:11">
      <c r="J5844" s="61">
        <v>14.28775589933</v>
      </c>
      <c r="K5844" s="61">
        <v>1.8703826638129999</v>
      </c>
    </row>
    <row r="5845" spans="10:11">
      <c r="J5845" s="61">
        <v>14.28782681253</v>
      </c>
      <c r="K5845" s="61">
        <v>1.87078351716</v>
      </c>
    </row>
    <row r="5846" spans="10:11">
      <c r="J5846" s="61">
        <v>14.289280501289999</v>
      </c>
      <c r="K5846" s="61">
        <v>1.866174334983</v>
      </c>
    </row>
    <row r="5847" spans="10:11">
      <c r="J5847" s="61">
        <v>14.28960631709</v>
      </c>
      <c r="K5847" s="61">
        <v>1.8648330246539999</v>
      </c>
    </row>
    <row r="5848" spans="10:11">
      <c r="J5848" s="61">
        <v>14.291092280579999</v>
      </c>
      <c r="K5848" s="61">
        <v>1.8602150777140001</v>
      </c>
    </row>
    <row r="5849" spans="10:11">
      <c r="J5849" s="61">
        <v>14.292087774540001</v>
      </c>
      <c r="K5849" s="61">
        <v>1.8569943299380001</v>
      </c>
    </row>
    <row r="5850" spans="10:11">
      <c r="J5850" s="61">
        <v>14.292651883</v>
      </c>
      <c r="K5850" s="61">
        <v>1.8534509180500001</v>
      </c>
    </row>
    <row r="5851" spans="10:11">
      <c r="J5851" s="61">
        <v>14.2935260466</v>
      </c>
      <c r="K5851" s="61">
        <v>1.8521545372870001</v>
      </c>
    </row>
    <row r="5852" spans="10:11">
      <c r="J5852" s="61">
        <v>14.29483058267</v>
      </c>
      <c r="K5852" s="61">
        <v>1.8477079431879999</v>
      </c>
    </row>
    <row r="5853" spans="10:11">
      <c r="J5853" s="61">
        <v>14.29611463633</v>
      </c>
      <c r="K5853" s="61">
        <v>1.8436607620450001</v>
      </c>
    </row>
    <row r="5854" spans="10:11">
      <c r="J5854" s="61">
        <v>14.29753835659</v>
      </c>
      <c r="K5854" s="61">
        <v>1.8390605479990001</v>
      </c>
    </row>
    <row r="5855" spans="10:11">
      <c r="J5855" s="61">
        <v>14.29984362828</v>
      </c>
      <c r="K5855" s="61">
        <v>1.832686629715</v>
      </c>
    </row>
    <row r="5856" spans="10:11">
      <c r="J5856" s="61">
        <v>14.30145211414</v>
      </c>
      <c r="K5856" s="61">
        <v>1.829792947267</v>
      </c>
    </row>
    <row r="5857" spans="10:11">
      <c r="J5857" s="61">
        <v>14.303962757220001</v>
      </c>
      <c r="K5857" s="61">
        <v>1.8251581870539999</v>
      </c>
    </row>
    <row r="5858" spans="10:11">
      <c r="J5858" s="61">
        <v>14.30604720795</v>
      </c>
      <c r="K5858" s="61">
        <v>1.8219800685159999</v>
      </c>
    </row>
    <row r="5859" spans="10:11">
      <c r="J5859" s="61">
        <v>14.3098815297</v>
      </c>
      <c r="K5859" s="61">
        <v>1.815960393978</v>
      </c>
    </row>
    <row r="5860" spans="10:11">
      <c r="J5860" s="61">
        <v>14.31327032201</v>
      </c>
      <c r="K5860" s="61">
        <v>1.811400173422</v>
      </c>
    </row>
    <row r="5861" spans="10:11">
      <c r="J5861" s="61">
        <v>14.31364903833</v>
      </c>
      <c r="K5861" s="61">
        <v>1.810730821658</v>
      </c>
    </row>
    <row r="5862" spans="10:11">
      <c r="J5862" s="61">
        <v>14.316437794460001</v>
      </c>
      <c r="K5862" s="61">
        <v>1.8069457455039999</v>
      </c>
    </row>
    <row r="5863" spans="10:11">
      <c r="J5863" s="61">
        <v>14.317632865989999</v>
      </c>
      <c r="K5863" s="61">
        <v>1.804893054306</v>
      </c>
    </row>
    <row r="5864" spans="10:11">
      <c r="J5864" s="61">
        <v>14.319235377729999</v>
      </c>
      <c r="K5864" s="61">
        <v>1.802699958504</v>
      </c>
    </row>
    <row r="5865" spans="10:11">
      <c r="J5865" s="61">
        <v>14.32260996071</v>
      </c>
      <c r="K5865" s="61">
        <v>1.79779958002</v>
      </c>
    </row>
    <row r="5866" spans="10:11">
      <c r="J5866" s="61">
        <v>14.32487681366</v>
      </c>
      <c r="K5866" s="61">
        <v>1.7947788510660001</v>
      </c>
    </row>
    <row r="5867" spans="10:11">
      <c r="J5867" s="61">
        <v>14.32736074768</v>
      </c>
      <c r="K5867" s="61">
        <v>1.791324526793</v>
      </c>
    </row>
    <row r="5868" spans="10:11">
      <c r="J5868" s="61">
        <v>14.33005771909</v>
      </c>
      <c r="K5868" s="61">
        <v>1.787276407784</v>
      </c>
    </row>
    <row r="5869" spans="10:11">
      <c r="J5869" s="61">
        <v>14.33155355677</v>
      </c>
      <c r="K5869" s="61">
        <v>1.7847730873950001</v>
      </c>
    </row>
    <row r="5870" spans="10:11">
      <c r="J5870" s="61">
        <v>14.333257343470001</v>
      </c>
      <c r="K5870" s="61">
        <v>1.7824707367329999</v>
      </c>
    </row>
    <row r="5871" spans="10:11">
      <c r="J5871" s="61">
        <v>14.33538494225</v>
      </c>
      <c r="K5871" s="61">
        <v>1.779365288203</v>
      </c>
    </row>
    <row r="5872" spans="10:11">
      <c r="J5872" s="61">
        <v>14.337939486970001</v>
      </c>
      <c r="K5872" s="61">
        <v>1.775762147772</v>
      </c>
    </row>
    <row r="5873" spans="10:11">
      <c r="J5873" s="61">
        <v>14.34043863902</v>
      </c>
      <c r="K5873" s="61">
        <v>1.7718559492420001</v>
      </c>
    </row>
    <row r="5874" spans="10:11">
      <c r="J5874" s="61">
        <v>14.3430424843</v>
      </c>
      <c r="K5874" s="61">
        <v>1.7676955962659999</v>
      </c>
    </row>
    <row r="5875" spans="10:11">
      <c r="J5875" s="61">
        <v>14.34529563667</v>
      </c>
      <c r="K5875" s="61">
        <v>1.7640926090069999</v>
      </c>
    </row>
    <row r="5876" spans="10:11">
      <c r="J5876" s="61">
        <v>14.346685840999999</v>
      </c>
      <c r="K5876" s="61">
        <v>1.7616592342399999</v>
      </c>
    </row>
    <row r="5877" spans="10:11">
      <c r="J5877" s="61">
        <v>14.349436171440001</v>
      </c>
      <c r="K5877" s="61">
        <v>1.7577511682339999</v>
      </c>
    </row>
    <row r="5878" spans="10:11">
      <c r="J5878" s="61">
        <v>14.351368534580001</v>
      </c>
      <c r="K5878" s="61">
        <v>1.7547186207609999</v>
      </c>
    </row>
    <row r="5879" spans="10:11">
      <c r="J5879" s="61">
        <v>14.3531830041</v>
      </c>
      <c r="K5879" s="61">
        <v>1.7514655804499999</v>
      </c>
    </row>
    <row r="5880" spans="10:11">
      <c r="J5880" s="61">
        <v>14.354301302910001</v>
      </c>
      <c r="K5880" s="61">
        <v>1.750044168556</v>
      </c>
    </row>
    <row r="5881" spans="10:11">
      <c r="J5881" s="61">
        <v>14.35723288898</v>
      </c>
      <c r="K5881" s="61">
        <v>1.7456503176089999</v>
      </c>
    </row>
    <row r="5882" spans="10:11">
      <c r="J5882" s="61">
        <v>14.36067679025</v>
      </c>
      <c r="K5882" s="61">
        <v>1.740656919289</v>
      </c>
    </row>
    <row r="5883" spans="10:11">
      <c r="J5883" s="61">
        <v>14.36578053947</v>
      </c>
      <c r="K5883" s="61">
        <v>1.732694110158</v>
      </c>
    </row>
    <row r="5884" spans="10:11">
      <c r="J5884" s="61">
        <v>14.3692597141</v>
      </c>
      <c r="K5884" s="61">
        <v>1.7279920307200001</v>
      </c>
    </row>
    <row r="5885" spans="10:11">
      <c r="J5885" s="61">
        <v>14.36963843042</v>
      </c>
      <c r="K5885" s="61">
        <v>1.7273226789559999</v>
      </c>
    </row>
    <row r="5886" spans="10:11">
      <c r="J5886" s="61">
        <v>14.37242718655</v>
      </c>
      <c r="K5886" s="61">
        <v>1.7235376028010001</v>
      </c>
    </row>
    <row r="5887" spans="10:11">
      <c r="J5887" s="61">
        <v>14.373622258079999</v>
      </c>
      <c r="K5887" s="61">
        <v>1.7214849116040001</v>
      </c>
    </row>
    <row r="5888" spans="10:11">
      <c r="J5888" s="61">
        <v>14.375224769820001</v>
      </c>
      <c r="K5888" s="61">
        <v>1.719291815801</v>
      </c>
    </row>
    <row r="5889" spans="10:11">
      <c r="J5889" s="61">
        <v>14.3785993528</v>
      </c>
      <c r="K5889" s="61">
        <v>1.714391437318</v>
      </c>
    </row>
    <row r="5890" spans="10:11">
      <c r="J5890" s="61">
        <v>14.3807022471</v>
      </c>
      <c r="K5890" s="61">
        <v>1.711092991306</v>
      </c>
    </row>
    <row r="5891" spans="10:11">
      <c r="J5891" s="61">
        <v>14.38083447018</v>
      </c>
      <c r="K5891" s="61">
        <v>1.7112529852280001</v>
      </c>
    </row>
    <row r="5892" spans="10:11">
      <c r="J5892" s="61">
        <v>14.38348657959</v>
      </c>
      <c r="K5892" s="61">
        <v>1.7075008892629999</v>
      </c>
    </row>
    <row r="5893" spans="10:11">
      <c r="J5893" s="61">
        <v>14.38585442236</v>
      </c>
      <c r="K5893" s="61">
        <v>1.7041210236390001</v>
      </c>
    </row>
    <row r="5894" spans="10:11">
      <c r="J5894" s="61">
        <v>14.38671160825</v>
      </c>
      <c r="K5894" s="61">
        <v>1.702830639576</v>
      </c>
    </row>
    <row r="5895" spans="10:11">
      <c r="J5895" s="61">
        <v>14.38943539538</v>
      </c>
      <c r="K5895" s="61">
        <v>1.698983219282</v>
      </c>
    </row>
    <row r="5896" spans="10:11">
      <c r="J5896" s="61">
        <v>14.39372395843</v>
      </c>
      <c r="K5896" s="61">
        <v>1.693036612934</v>
      </c>
    </row>
    <row r="5897" spans="10:11">
      <c r="J5897" s="61">
        <v>14.39611066416</v>
      </c>
      <c r="K5897" s="61">
        <v>1.6892578744019999</v>
      </c>
    </row>
    <row r="5898" spans="10:11">
      <c r="J5898" s="61">
        <v>14.39757375748</v>
      </c>
      <c r="K5898" s="61">
        <v>1.687151504809</v>
      </c>
    </row>
    <row r="5899" spans="10:11">
      <c r="J5899" s="61">
        <v>14.399083189700001</v>
      </c>
      <c r="K5899" s="61">
        <v>1.684480531105</v>
      </c>
    </row>
    <row r="5900" spans="10:11">
      <c r="J5900" s="61">
        <v>14.40003433881</v>
      </c>
      <c r="K5900" s="61">
        <v>1.6831711444769999</v>
      </c>
    </row>
    <row r="5901" spans="10:11">
      <c r="J5901" s="61">
        <v>14.40245666671</v>
      </c>
      <c r="K5901" s="61">
        <v>1.6787266021180001</v>
      </c>
    </row>
    <row r="5902" spans="10:11">
      <c r="J5902" s="61">
        <v>14.4043300449</v>
      </c>
      <c r="K5902" s="61">
        <v>1.675536543098</v>
      </c>
    </row>
    <row r="5903" spans="10:11">
      <c r="J5903" s="61">
        <v>14.405948833909999</v>
      </c>
      <c r="K5903" s="61">
        <v>1.6726743418079999</v>
      </c>
    </row>
    <row r="5904" spans="10:11">
      <c r="J5904" s="61">
        <v>14.4084000546</v>
      </c>
      <c r="K5904" s="61">
        <v>1.668249178153</v>
      </c>
    </row>
    <row r="5905" spans="10:11">
      <c r="J5905" s="61">
        <v>14.40985581576</v>
      </c>
      <c r="K5905" s="61">
        <v>1.6656327558720001</v>
      </c>
    </row>
    <row r="5906" spans="10:11">
      <c r="J5906" s="61">
        <v>14.41084704288</v>
      </c>
      <c r="K5906" s="61">
        <v>1.6638608656</v>
      </c>
    </row>
    <row r="5907" spans="10:11">
      <c r="J5907" s="61">
        <v>14.41375732184</v>
      </c>
      <c r="K5907" s="61">
        <v>1.658404666314</v>
      </c>
    </row>
    <row r="5908" spans="10:11">
      <c r="J5908" s="61">
        <v>14.41599057136</v>
      </c>
      <c r="K5908" s="61">
        <v>1.6537456384789999</v>
      </c>
    </row>
    <row r="5909" spans="10:11">
      <c r="J5909" s="61">
        <v>14.41794325027</v>
      </c>
      <c r="K5909" s="61">
        <v>1.649537153569</v>
      </c>
    </row>
    <row r="5910" spans="10:11">
      <c r="J5910" s="61">
        <v>14.419530693580001</v>
      </c>
      <c r="K5910" s="61">
        <v>1.6463838259829999</v>
      </c>
    </row>
    <row r="5911" spans="10:11">
      <c r="J5911" s="61">
        <v>14.42207721794</v>
      </c>
      <c r="K5911" s="61">
        <v>1.6415395258379999</v>
      </c>
    </row>
    <row r="5912" spans="10:11">
      <c r="J5912" s="61">
        <v>14.42424440452</v>
      </c>
      <c r="K5912" s="61">
        <v>1.6377057057690001</v>
      </c>
    </row>
    <row r="5913" spans="10:11">
      <c r="J5913" s="61">
        <v>14.42567868153</v>
      </c>
      <c r="K5913" s="61">
        <v>1.63519973458</v>
      </c>
    </row>
    <row r="5914" spans="10:11">
      <c r="J5914" s="61">
        <v>14.42724645625</v>
      </c>
      <c r="K5914" s="61">
        <v>1.632140677213</v>
      </c>
    </row>
    <row r="5915" spans="10:11">
      <c r="J5915" s="61">
        <v>14.42816591293</v>
      </c>
      <c r="K5915" s="61">
        <v>1.6302801261869999</v>
      </c>
    </row>
    <row r="5916" spans="10:11">
      <c r="J5916" s="61">
        <v>14.428166224330001</v>
      </c>
      <c r="K5916" s="61">
        <v>1.630261191529</v>
      </c>
    </row>
    <row r="5917" spans="10:11">
      <c r="J5917" s="61">
        <v>14.429661589709999</v>
      </c>
      <c r="K5917" s="61">
        <v>1.627301846101</v>
      </c>
    </row>
    <row r="5918" spans="10:11">
      <c r="J5918" s="61">
        <v>14.430708801830001</v>
      </c>
      <c r="K5918" s="61">
        <v>1.624589196251</v>
      </c>
    </row>
    <row r="5919" spans="10:11">
      <c r="J5919" s="61">
        <v>14.43223604163</v>
      </c>
      <c r="K5919" s="61">
        <v>1.6215273279189999</v>
      </c>
    </row>
    <row r="5920" spans="10:11">
      <c r="J5920" s="61">
        <v>14.43305019938</v>
      </c>
      <c r="K5920" s="61">
        <v>1.619555003648</v>
      </c>
    </row>
    <row r="5921" spans="10:11">
      <c r="J5921" s="61">
        <v>14.43429865667</v>
      </c>
      <c r="K5921" s="61">
        <v>1.6169360981630001</v>
      </c>
    </row>
    <row r="5922" spans="10:11">
      <c r="J5922" s="61">
        <v>14.43626727505</v>
      </c>
      <c r="K5922" s="61">
        <v>1.6128835671340001</v>
      </c>
    </row>
    <row r="5923" spans="10:11">
      <c r="J5923" s="61">
        <v>14.43830066031</v>
      </c>
      <c r="K5923" s="61">
        <v>1.6089555544430001</v>
      </c>
    </row>
    <row r="5924" spans="10:11">
      <c r="J5924" s="61">
        <v>14.4402552538</v>
      </c>
      <c r="K5924" s="61">
        <v>1.6054171706710001</v>
      </c>
    </row>
    <row r="5925" spans="10:11">
      <c r="J5925" s="61">
        <v>14.442081919150001</v>
      </c>
      <c r="K5925" s="61">
        <v>1.602012234302</v>
      </c>
    </row>
    <row r="5926" spans="10:11">
      <c r="J5926" s="61">
        <v>14.443852429730001</v>
      </c>
      <c r="K5926" s="61">
        <v>1.598614423226</v>
      </c>
    </row>
    <row r="5927" spans="10:11">
      <c r="J5927" s="61">
        <v>14.44419039934</v>
      </c>
      <c r="K5927" s="61">
        <v>1.597945961672</v>
      </c>
    </row>
    <row r="5928" spans="10:11">
      <c r="J5928" s="61">
        <v>14.445936990630001</v>
      </c>
      <c r="K5928" s="61">
        <v>1.5943310214749999</v>
      </c>
    </row>
    <row r="5929" spans="10:11">
      <c r="J5929" s="61">
        <v>14.447926446169999</v>
      </c>
      <c r="K5929" s="61">
        <v>1.589909188432</v>
      </c>
    </row>
    <row r="5930" spans="10:11">
      <c r="J5930" s="61">
        <v>14.45003374761</v>
      </c>
      <c r="K5930" s="61">
        <v>1.58499048914</v>
      </c>
    </row>
    <row r="5931" spans="10:11">
      <c r="J5931" s="61">
        <v>14.45087988851</v>
      </c>
      <c r="K5931" s="61">
        <v>1.583388969252</v>
      </c>
    </row>
    <row r="5932" spans="10:11">
      <c r="J5932" s="61">
        <v>14.451848408509999</v>
      </c>
      <c r="K5932" s="61">
        <v>1.58107491139</v>
      </c>
    </row>
    <row r="5933" spans="10:11">
      <c r="J5933" s="61">
        <v>14.45364277525</v>
      </c>
      <c r="K5933" s="61">
        <v>1.5777647615129999</v>
      </c>
    </row>
    <row r="5934" spans="10:11">
      <c r="J5934" s="61">
        <v>14.4547637708</v>
      </c>
      <c r="K5934" s="61">
        <v>1.575617427826</v>
      </c>
    </row>
    <row r="5935" spans="10:11">
      <c r="J5935" s="61">
        <v>14.456360577230001</v>
      </c>
      <c r="K5935" s="61">
        <v>1.5727368671869999</v>
      </c>
    </row>
    <row r="5936" spans="10:11">
      <c r="J5936" s="61">
        <v>14.45651049408</v>
      </c>
      <c r="K5936" s="61">
        <v>1.5724321088940001</v>
      </c>
    </row>
    <row r="5937" spans="10:11">
      <c r="J5937" s="61">
        <v>14.459237235730001</v>
      </c>
      <c r="K5937" s="61">
        <v>1.56742796983</v>
      </c>
    </row>
    <row r="5938" spans="10:11">
      <c r="J5938" s="61">
        <v>14.46123290135</v>
      </c>
      <c r="K5938" s="61">
        <v>1.563552540281</v>
      </c>
    </row>
    <row r="5939" spans="10:11">
      <c r="J5939" s="61">
        <v>14.46223218756</v>
      </c>
      <c r="K5939" s="61">
        <v>1.5609682744310001</v>
      </c>
    </row>
    <row r="5940" spans="10:11">
      <c r="J5940" s="61">
        <v>14.46319835648</v>
      </c>
      <c r="K5940" s="61">
        <v>1.559178491253</v>
      </c>
    </row>
    <row r="5941" spans="10:11">
      <c r="J5941" s="61">
        <v>14.46483163377</v>
      </c>
      <c r="K5941" s="61">
        <v>1.5554502574010001</v>
      </c>
    </row>
    <row r="5942" spans="10:11">
      <c r="J5942" s="61">
        <v>14.466025725690001</v>
      </c>
      <c r="K5942" s="61">
        <v>1.5531846724259999</v>
      </c>
    </row>
    <row r="5943" spans="10:11">
      <c r="J5943" s="61">
        <v>14.466269082689999</v>
      </c>
      <c r="K5943" s="61">
        <v>1.5526783511940001</v>
      </c>
    </row>
    <row r="5944" spans="10:11">
      <c r="J5944" s="61">
        <v>14.46782928591</v>
      </c>
      <c r="K5944" s="61">
        <v>1.5491957373009999</v>
      </c>
    </row>
    <row r="5945" spans="10:11">
      <c r="J5945" s="61">
        <v>14.468829372909999</v>
      </c>
      <c r="K5945" s="61">
        <v>1.5476621788560001</v>
      </c>
    </row>
    <row r="5946" spans="10:11">
      <c r="J5946" s="61">
        <v>14.470662053990001</v>
      </c>
      <c r="K5946" s="61">
        <v>1.5438822554110001</v>
      </c>
    </row>
    <row r="5947" spans="10:11">
      <c r="J5947" s="61">
        <v>14.472366428340001</v>
      </c>
      <c r="K5947" s="61">
        <v>1.5407557747830001</v>
      </c>
    </row>
    <row r="5948" spans="10:11">
      <c r="J5948" s="61">
        <v>14.47528778861</v>
      </c>
      <c r="K5948" s="61">
        <v>1.5354083176219999</v>
      </c>
    </row>
    <row r="5949" spans="10:11">
      <c r="J5949" s="61">
        <v>14.47638304136</v>
      </c>
      <c r="K5949" s="61">
        <v>1.53323074998</v>
      </c>
    </row>
    <row r="5950" spans="10:11">
      <c r="J5950" s="61">
        <v>14.47803469057</v>
      </c>
      <c r="K5950" s="61">
        <v>1.529981397976</v>
      </c>
    </row>
    <row r="5951" spans="10:11">
      <c r="J5951" s="61">
        <v>14.480178308019999</v>
      </c>
      <c r="K5951" s="61">
        <v>1.5255578310339999</v>
      </c>
    </row>
    <row r="5952" spans="10:11">
      <c r="J5952" s="61">
        <v>14.48214692641</v>
      </c>
      <c r="K5952" s="61">
        <v>1.5215053000050001</v>
      </c>
    </row>
    <row r="5953" spans="10:11">
      <c r="J5953" s="61">
        <v>14.4825769447</v>
      </c>
      <c r="K5953" s="61">
        <v>1.52086117472</v>
      </c>
    </row>
    <row r="5954" spans="10:11">
      <c r="J5954" s="61">
        <v>14.48418031167</v>
      </c>
      <c r="K5954" s="61">
        <v>1.5175772873140001</v>
      </c>
    </row>
    <row r="5955" spans="10:11">
      <c r="J5955" s="61">
        <v>14.486564615040001</v>
      </c>
      <c r="K5955" s="61">
        <v>1.513185652617</v>
      </c>
    </row>
    <row r="5956" spans="10:11">
      <c r="J5956" s="61">
        <v>14.48819971967</v>
      </c>
      <c r="K5956" s="61">
        <v>1.5100726394399999</v>
      </c>
    </row>
    <row r="5957" spans="10:11">
      <c r="J5957" s="61">
        <v>14.4889524136</v>
      </c>
      <c r="K5957" s="61">
        <v>1.508817679766</v>
      </c>
    </row>
    <row r="5958" spans="10:11">
      <c r="J5958" s="61">
        <v>14.491402526610001</v>
      </c>
      <c r="K5958" s="61">
        <v>1.5039353942960001</v>
      </c>
    </row>
    <row r="5959" spans="10:11">
      <c r="J5959" s="61">
        <v>14.4933021778</v>
      </c>
      <c r="K5959" s="61">
        <v>1.4990703663739999</v>
      </c>
    </row>
    <row r="5960" spans="10:11">
      <c r="J5960" s="61">
        <v>14.49394763406</v>
      </c>
      <c r="K5960" s="61">
        <v>1.4983380292999999</v>
      </c>
    </row>
    <row r="5961" spans="10:11">
      <c r="J5961" s="61">
        <v>14.49559224864</v>
      </c>
      <c r="K5961" s="61">
        <v>1.494881877029</v>
      </c>
    </row>
    <row r="5962" spans="10:11">
      <c r="J5962" s="61">
        <v>14.49661250208</v>
      </c>
      <c r="K5962" s="61">
        <v>1.4920426406030001</v>
      </c>
    </row>
    <row r="5963" spans="10:11">
      <c r="J5963" s="61">
        <v>14.49731434135</v>
      </c>
      <c r="K5963" s="61">
        <v>1.491758583462</v>
      </c>
    </row>
    <row r="5964" spans="10:11">
      <c r="J5964" s="61">
        <v>14.49979930952</v>
      </c>
      <c r="K5964" s="61">
        <v>1.4878034637740001</v>
      </c>
    </row>
    <row r="5965" spans="10:11">
      <c r="J5965" s="61">
        <v>14.500590973830001</v>
      </c>
      <c r="K5965" s="61">
        <v>1.4842603949890001</v>
      </c>
    </row>
    <row r="5966" spans="10:11">
      <c r="J5966" s="61">
        <v>14.502311264719999</v>
      </c>
      <c r="K5966" s="61">
        <v>1.484683284555</v>
      </c>
    </row>
    <row r="5967" spans="10:11">
      <c r="J5967" s="61">
        <v>14.503507506869999</v>
      </c>
      <c r="K5967" s="61">
        <v>1.48048974374</v>
      </c>
    </row>
    <row r="5968" spans="10:11">
      <c r="J5968" s="61">
        <v>14.504468949350001</v>
      </c>
      <c r="K5968" s="61">
        <v>1.4822447546549999</v>
      </c>
    </row>
    <row r="5969" spans="10:11">
      <c r="J5969" s="61">
        <v>14.50683836732</v>
      </c>
      <c r="K5969" s="61">
        <v>1.478061464462</v>
      </c>
    </row>
    <row r="5970" spans="10:11">
      <c r="J5970" s="61">
        <v>14.527383201139999</v>
      </c>
      <c r="K5970" s="61">
        <v>1.476076884786</v>
      </c>
    </row>
    <row r="5971" spans="10:11">
      <c r="J5971" s="61">
        <v>14.530239770210001</v>
      </c>
      <c r="K5971" s="61">
        <v>1.477999870334</v>
      </c>
    </row>
    <row r="5972" spans="10:11">
      <c r="J5972" s="61">
        <v>14.53295747374</v>
      </c>
      <c r="K5972" s="61">
        <v>1.48045743905</v>
      </c>
    </row>
    <row r="5973" spans="10:11">
      <c r="J5973" s="61">
        <v>14.53656480699</v>
      </c>
      <c r="K5973" s="61">
        <v>1.4817258074690001</v>
      </c>
    </row>
    <row r="5974" spans="10:11">
      <c r="J5974" s="61">
        <v>14.536697519000001</v>
      </c>
      <c r="K5974" s="61">
        <v>1.485806749182</v>
      </c>
    </row>
    <row r="5975" spans="10:11">
      <c r="J5975" s="61">
        <v>14.53719177674</v>
      </c>
      <c r="K5975" s="61">
        <v>1.4829800269989999</v>
      </c>
    </row>
    <row r="5976" spans="10:11">
      <c r="J5976" s="61">
        <v>14.53955196806</v>
      </c>
      <c r="K5976" s="61">
        <v>1.488235875667</v>
      </c>
    </row>
    <row r="5977" spans="10:11">
      <c r="J5977" s="61">
        <v>14.53993557071</v>
      </c>
      <c r="K5977" s="61">
        <v>1.48905348052</v>
      </c>
    </row>
    <row r="5978" spans="10:11">
      <c r="J5978" s="61">
        <v>14.541294842139999</v>
      </c>
      <c r="K5978" s="61">
        <v>1.4917138862949999</v>
      </c>
    </row>
    <row r="5979" spans="10:11">
      <c r="J5979" s="61">
        <v>14.54457870475</v>
      </c>
      <c r="K5979" s="61">
        <v>1.4984593675619999</v>
      </c>
    </row>
    <row r="5980" spans="10:11">
      <c r="J5980" s="61">
        <v>14.545229733019999</v>
      </c>
      <c r="K5980" s="61">
        <v>1.4995650075960001</v>
      </c>
    </row>
    <row r="5981" spans="10:11">
      <c r="J5981" s="61">
        <v>14.545282159919999</v>
      </c>
      <c r="K5981" s="61">
        <v>1.4996650550070001</v>
      </c>
    </row>
    <row r="5982" spans="10:11">
      <c r="J5982" s="61">
        <v>14.54700640223</v>
      </c>
      <c r="K5982" s="61">
        <v>1.503416131771</v>
      </c>
    </row>
    <row r="5983" spans="10:11">
      <c r="J5983" s="61">
        <v>14.54700640223</v>
      </c>
      <c r="K5983" s="61">
        <v>1.503416131771</v>
      </c>
    </row>
    <row r="5984" spans="10:11">
      <c r="J5984" s="61">
        <v>14.54877732378</v>
      </c>
      <c r="K5984" s="61">
        <v>1.507519503728</v>
      </c>
    </row>
    <row r="5985" spans="10:11">
      <c r="J5985" s="61">
        <v>14.549042808419999</v>
      </c>
      <c r="K5985" s="61">
        <v>1.5081234208680001</v>
      </c>
    </row>
    <row r="5986" spans="10:11">
      <c r="J5986" s="61">
        <v>14.55054959215</v>
      </c>
      <c r="K5986" s="61">
        <v>1.5117676066350001</v>
      </c>
    </row>
    <row r="5987" spans="10:11">
      <c r="J5987" s="61">
        <v>14.551613209799999</v>
      </c>
      <c r="K5987" s="61">
        <v>1.5144905350340001</v>
      </c>
    </row>
    <row r="5988" spans="10:11">
      <c r="J5988" s="61">
        <v>14.55250611818</v>
      </c>
      <c r="K5988" s="61">
        <v>1.5167631283630001</v>
      </c>
    </row>
    <row r="5989" spans="10:11">
      <c r="J5989" s="61">
        <v>14.5539327766</v>
      </c>
      <c r="K5989" s="61">
        <v>1.5204347409600001</v>
      </c>
    </row>
    <row r="5990" spans="10:11">
      <c r="J5990" s="61">
        <v>14.5541206513</v>
      </c>
      <c r="K5990" s="61">
        <v>1.5209329656570001</v>
      </c>
    </row>
    <row r="5991" spans="10:11">
      <c r="J5991" s="61">
        <v>14.55530457205</v>
      </c>
      <c r="K5991" s="61">
        <v>1.5240099803089999</v>
      </c>
    </row>
    <row r="5992" spans="10:11">
      <c r="J5992" s="61">
        <v>14.55530457205</v>
      </c>
      <c r="K5992" s="61">
        <v>1.5240099803089999</v>
      </c>
    </row>
    <row r="5993" spans="10:11">
      <c r="J5993" s="61">
        <v>14.55686200149</v>
      </c>
      <c r="K5993" s="61">
        <v>1.527961893324</v>
      </c>
    </row>
    <row r="5994" spans="10:11">
      <c r="J5994" s="61">
        <v>14.557378158460001</v>
      </c>
      <c r="K5994" s="61">
        <v>1.5293076723379999</v>
      </c>
    </row>
    <row r="5995" spans="10:11">
      <c r="J5995" s="61">
        <v>14.55868645989</v>
      </c>
      <c r="K5995" s="61">
        <v>1.532674095275</v>
      </c>
    </row>
    <row r="5996" spans="10:11">
      <c r="J5996" s="61">
        <v>14.558825476020001</v>
      </c>
      <c r="K5996" s="61">
        <v>1.533562820727</v>
      </c>
    </row>
    <row r="5997" spans="10:11">
      <c r="J5997" s="61">
        <v>14.56075088429</v>
      </c>
      <c r="K5997" s="61">
        <v>1.538036375795</v>
      </c>
    </row>
    <row r="5998" spans="10:11">
      <c r="J5998" s="61">
        <v>14.56234706751</v>
      </c>
      <c r="K5998" s="61">
        <v>1.5420708010999999</v>
      </c>
    </row>
    <row r="5999" spans="10:11">
      <c r="J5999" s="61">
        <v>14.562933921719999</v>
      </c>
      <c r="K5999" s="61">
        <v>1.5434643477929999</v>
      </c>
    </row>
    <row r="6000" spans="10:11">
      <c r="J6000" s="61">
        <v>14.56373351143</v>
      </c>
      <c r="K6000" s="61">
        <v>1.54544241101</v>
      </c>
    </row>
    <row r="6001" spans="10:11">
      <c r="J6001" s="61">
        <v>14.565703483089999</v>
      </c>
      <c r="K6001" s="61">
        <v>1.550187613579</v>
      </c>
    </row>
    <row r="6002" spans="10:11">
      <c r="J6002" s="61">
        <v>14.56570379449</v>
      </c>
      <c r="K6002" s="61">
        <v>1.5501686789210001</v>
      </c>
    </row>
    <row r="6003" spans="10:11">
      <c r="J6003" s="61">
        <v>14.567393925219999</v>
      </c>
      <c r="K6003" s="61">
        <v>1.554034028367</v>
      </c>
    </row>
    <row r="6004" spans="10:11">
      <c r="J6004" s="61">
        <v>14.568311015640001</v>
      </c>
      <c r="K6004" s="61">
        <v>1.556196339482</v>
      </c>
    </row>
    <row r="6005" spans="10:11">
      <c r="J6005" s="61">
        <v>14.568952176130001</v>
      </c>
      <c r="K6005" s="61">
        <v>1.55738043472</v>
      </c>
    </row>
    <row r="6006" spans="10:11">
      <c r="J6006" s="61">
        <v>14.5690048228</v>
      </c>
      <c r="K6006" s="61">
        <v>1.5575293665709999</v>
      </c>
    </row>
    <row r="6007" spans="10:11">
      <c r="J6007" s="61">
        <v>14.571036010009999</v>
      </c>
      <c r="K6007" s="61">
        <v>1.5617287993460001</v>
      </c>
    </row>
    <row r="6008" spans="10:11">
      <c r="J6008" s="61">
        <v>14.5726051308</v>
      </c>
      <c r="K6008" s="61">
        <v>1.564754236432</v>
      </c>
    </row>
    <row r="6009" spans="10:11">
      <c r="J6009" s="61">
        <v>14.574220628639999</v>
      </c>
      <c r="K6009" s="61">
        <v>1.567850042808</v>
      </c>
    </row>
    <row r="6010" spans="10:11">
      <c r="J6010" s="61">
        <v>14.574602742030001</v>
      </c>
      <c r="K6010" s="61">
        <v>1.5680302670820001</v>
      </c>
    </row>
    <row r="6011" spans="10:11">
      <c r="J6011" s="61">
        <v>14.57664746325</v>
      </c>
      <c r="K6011" s="61">
        <v>1.5724692083539999</v>
      </c>
    </row>
    <row r="6012" spans="10:11">
      <c r="J6012" s="61">
        <v>14.578633956699999</v>
      </c>
      <c r="K6012" s="61">
        <v>1.5774169931240001</v>
      </c>
    </row>
    <row r="6013" spans="10:11">
      <c r="J6013" s="61">
        <v>14.578719330749999</v>
      </c>
      <c r="K6013" s="61">
        <v>1.577579666651</v>
      </c>
    </row>
    <row r="6014" spans="10:11">
      <c r="J6014" s="61">
        <v>14.58008453984</v>
      </c>
      <c r="K6014" s="61">
        <v>1.5807368615440001</v>
      </c>
    </row>
    <row r="6015" spans="10:11">
      <c r="J6015" s="61">
        <v>14.58011709096</v>
      </c>
      <c r="K6015" s="61">
        <v>1.580775576737</v>
      </c>
    </row>
    <row r="6016" spans="10:11">
      <c r="J6016" s="61">
        <v>14.58097856365</v>
      </c>
      <c r="K6016" s="61">
        <v>1.582514257166</v>
      </c>
    </row>
    <row r="6017" spans="10:11">
      <c r="J6017" s="61">
        <v>14.58241660112</v>
      </c>
      <c r="K6017" s="61">
        <v>1.586164678551</v>
      </c>
    </row>
    <row r="6018" spans="10:11">
      <c r="J6018" s="61">
        <v>14.58476733595</v>
      </c>
      <c r="K6018" s="61">
        <v>1.5919927785570001</v>
      </c>
    </row>
    <row r="6019" spans="10:11">
      <c r="J6019" s="61">
        <v>14.585933299140001</v>
      </c>
      <c r="K6019" s="61">
        <v>1.5949783053140001</v>
      </c>
    </row>
    <row r="6020" spans="10:11">
      <c r="J6020" s="61">
        <v>14.58722672953</v>
      </c>
      <c r="K6020" s="61">
        <v>1.5982780229510001</v>
      </c>
    </row>
    <row r="6021" spans="10:11">
      <c r="J6021" s="61">
        <v>14.58883318763</v>
      </c>
      <c r="K6021" s="61">
        <v>1.602326336557</v>
      </c>
    </row>
    <row r="6022" spans="10:11">
      <c r="J6022" s="61">
        <v>14.59072399617</v>
      </c>
      <c r="K6022" s="61">
        <v>1.6069340663160001</v>
      </c>
    </row>
    <row r="6023" spans="10:11">
      <c r="J6023" s="61">
        <v>14.59236743922</v>
      </c>
      <c r="K6023" s="61">
        <v>1.6104566191080001</v>
      </c>
    </row>
    <row r="6024" spans="10:11">
      <c r="J6024" s="61">
        <v>14.59411205959</v>
      </c>
      <c r="K6024" s="61">
        <v>1.6141556012210001</v>
      </c>
    </row>
    <row r="6025" spans="10:11">
      <c r="J6025" s="61">
        <v>14.59575267692</v>
      </c>
      <c r="K6025" s="61">
        <v>1.617109554475</v>
      </c>
    </row>
    <row r="6026" spans="10:11">
      <c r="J6026" s="61">
        <v>14.59779710932</v>
      </c>
      <c r="K6026" s="61">
        <v>1.620807409617</v>
      </c>
    </row>
    <row r="6027" spans="10:11">
      <c r="J6027" s="61">
        <v>14.60354783827</v>
      </c>
      <c r="K6027" s="61">
        <v>1.626683982109</v>
      </c>
    </row>
    <row r="6028" spans="10:11">
      <c r="J6028" s="61">
        <v>14.628649556499999</v>
      </c>
      <c r="K6028" s="61">
        <v>1.622539302167</v>
      </c>
    </row>
    <row r="6029" spans="10:11">
      <c r="J6029" s="61">
        <v>14.63099411514</v>
      </c>
      <c r="K6029" s="61">
        <v>1.6186558916410001</v>
      </c>
    </row>
    <row r="6030" spans="10:11">
      <c r="J6030" s="61">
        <v>14.631902490470001</v>
      </c>
      <c r="K6030" s="61">
        <v>1.61224426005</v>
      </c>
    </row>
    <row r="6031" spans="10:11">
      <c r="J6031" s="61">
        <v>14.63205110006</v>
      </c>
      <c r="K6031" s="61">
        <v>1.6114144974910001</v>
      </c>
    </row>
    <row r="6032" spans="10:11">
      <c r="J6032" s="61">
        <v>14.633006826180001</v>
      </c>
      <c r="K6032" s="61">
        <v>1.6078754486110001</v>
      </c>
    </row>
    <row r="6033" spans="10:11">
      <c r="J6033" s="61">
        <v>14.63382947957</v>
      </c>
      <c r="K6033" s="61">
        <v>1.6037415140510001</v>
      </c>
    </row>
    <row r="6034" spans="10:11">
      <c r="J6034" s="61">
        <v>14.63475634724</v>
      </c>
      <c r="K6034" s="61">
        <v>1.598708522283</v>
      </c>
    </row>
    <row r="6035" spans="10:11">
      <c r="J6035" s="61">
        <v>14.635976048230001</v>
      </c>
      <c r="K6035" s="61">
        <v>1.593348007645</v>
      </c>
    </row>
    <row r="6036" spans="10:11">
      <c r="J6036" s="61">
        <v>14.636843956850001</v>
      </c>
      <c r="K6036" s="61">
        <v>1.5893483953530001</v>
      </c>
    </row>
    <row r="6037" spans="10:11">
      <c r="J6037" s="61">
        <v>14.63746865894</v>
      </c>
      <c r="K6037" s="61">
        <v>1.5848275486429999</v>
      </c>
    </row>
    <row r="6038" spans="10:11">
      <c r="J6038" s="61">
        <v>14.63785542838</v>
      </c>
      <c r="K6038" s="61">
        <v>1.5824118917629999</v>
      </c>
    </row>
    <row r="6039" spans="10:11">
      <c r="J6039" s="61">
        <v>14.63815909929</v>
      </c>
      <c r="K6039" s="61">
        <v>1.579817843372</v>
      </c>
    </row>
    <row r="6040" spans="10:11">
      <c r="J6040" s="61">
        <v>14.63922910376</v>
      </c>
      <c r="K6040" s="61">
        <v>1.5747253770630001</v>
      </c>
    </row>
    <row r="6041" spans="10:11">
      <c r="J6041" s="61">
        <v>14.640136566000001</v>
      </c>
      <c r="K6041" s="61">
        <v>1.569973102793</v>
      </c>
    </row>
    <row r="6042" spans="10:11">
      <c r="J6042" s="61">
        <v>14.64086288605</v>
      </c>
      <c r="K6042" s="61">
        <v>1.5656757163899999</v>
      </c>
    </row>
    <row r="6043" spans="10:11">
      <c r="J6043" s="61">
        <v>14.641392251159999</v>
      </c>
      <c r="K6043" s="61">
        <v>1.5619387750710001</v>
      </c>
    </row>
    <row r="6044" spans="10:11">
      <c r="J6044" s="61">
        <v>14.641483680249999</v>
      </c>
      <c r="K6044" s="61">
        <v>1.5606813243290001</v>
      </c>
    </row>
    <row r="6045" spans="10:11">
      <c r="J6045" s="61">
        <v>14.64240556215</v>
      </c>
      <c r="K6045" s="61">
        <v>1.5568577102309999</v>
      </c>
    </row>
    <row r="6046" spans="10:11">
      <c r="J6046" s="61">
        <v>14.644084882870001</v>
      </c>
      <c r="K6046" s="61">
        <v>1.54987597495</v>
      </c>
    </row>
    <row r="6047" spans="10:11">
      <c r="J6047" s="61">
        <v>14.64492481493</v>
      </c>
      <c r="K6047" s="61">
        <v>1.545233749906</v>
      </c>
    </row>
    <row r="6048" spans="10:11">
      <c r="J6048" s="61">
        <v>14.64533028928</v>
      </c>
      <c r="K6048" s="61">
        <v>1.541177586194</v>
      </c>
    </row>
    <row r="6049" spans="10:11">
      <c r="J6049" s="61">
        <v>14.64551885859</v>
      </c>
      <c r="K6049" s="61">
        <v>1.540989312065</v>
      </c>
    </row>
    <row r="6050" spans="10:11">
      <c r="J6050" s="61">
        <v>14.646790245169999</v>
      </c>
      <c r="K6050" s="61">
        <v>1.533665550726</v>
      </c>
    </row>
    <row r="6051" spans="10:11">
      <c r="J6051" s="61">
        <v>14.64754480413</v>
      </c>
      <c r="K6051" s="61">
        <v>1.5299922244419999</v>
      </c>
    </row>
    <row r="6052" spans="10:11">
      <c r="J6052" s="61">
        <v>14.648201203459999</v>
      </c>
      <c r="K6052" s="61">
        <v>1.5263763597040001</v>
      </c>
    </row>
    <row r="6053" spans="10:11">
      <c r="J6053" s="61">
        <v>14.64874788016</v>
      </c>
      <c r="K6053" s="61">
        <v>1.5228285300640001</v>
      </c>
    </row>
    <row r="6054" spans="10:11">
      <c r="J6054" s="61">
        <v>14.64938450472</v>
      </c>
      <c r="K6054" s="61">
        <v>1.5186733814419999</v>
      </c>
    </row>
    <row r="6055" spans="10:11">
      <c r="J6055" s="61">
        <v>14.65022362901</v>
      </c>
      <c r="K6055" s="61">
        <v>1.516390023662</v>
      </c>
    </row>
    <row r="6056" spans="10:11">
      <c r="J6056" s="61">
        <v>14.65109563985</v>
      </c>
      <c r="K6056" s="61">
        <v>1.510040433788</v>
      </c>
    </row>
    <row r="6057" spans="10:11">
      <c r="J6057" s="61">
        <v>14.651867474619999</v>
      </c>
      <c r="K6057" s="61">
        <v>1.505692455807</v>
      </c>
    </row>
    <row r="6058" spans="10:11">
      <c r="J6058" s="61">
        <v>14.652128092190001</v>
      </c>
      <c r="K6058" s="61">
        <v>1.5037121339870001</v>
      </c>
    </row>
    <row r="6059" spans="10:11">
      <c r="J6059" s="61">
        <v>14.65240425525</v>
      </c>
      <c r="K6059" s="61">
        <v>1.5008381055069999</v>
      </c>
    </row>
    <row r="6060" spans="10:11">
      <c r="J6060" s="61">
        <v>14.652881203850001</v>
      </c>
      <c r="K6060" s="61">
        <v>1.4974845051329999</v>
      </c>
    </row>
    <row r="6061" spans="10:11">
      <c r="J6061" s="61">
        <v>14.6533434077</v>
      </c>
      <c r="K6061" s="61">
        <v>1.4959134888750001</v>
      </c>
    </row>
    <row r="6062" spans="10:11">
      <c r="J6062" s="61">
        <v>14.65401059051</v>
      </c>
      <c r="K6062" s="61">
        <v>1.4924802663050001</v>
      </c>
    </row>
    <row r="6063" spans="10:11">
      <c r="J6063" s="61">
        <v>14.654499996189999</v>
      </c>
      <c r="K6063" s="61">
        <v>1.4911405047340001</v>
      </c>
    </row>
    <row r="6064" spans="10:11">
      <c r="J6064" s="61">
        <v>14.655378551509999</v>
      </c>
      <c r="K6064" s="61">
        <v>1.4863126663120001</v>
      </c>
    </row>
    <row r="6065" spans="10:11">
      <c r="J6065" s="61">
        <v>14.65618222472</v>
      </c>
      <c r="K6065" s="61">
        <v>1.4801036628390001</v>
      </c>
    </row>
    <row r="6066" spans="10:11">
      <c r="J6066" s="61">
        <v>14.656636567410001</v>
      </c>
      <c r="K6066" s="61">
        <v>1.4765604381690001</v>
      </c>
    </row>
    <row r="6067" spans="10:11">
      <c r="J6067" s="61">
        <v>14.657685999210001</v>
      </c>
      <c r="K6067" s="61">
        <v>1.472140700825</v>
      </c>
    </row>
    <row r="6068" spans="10:11">
      <c r="J6068" s="61">
        <v>14.65817812935</v>
      </c>
      <c r="K6068" s="61">
        <v>1.46865764785</v>
      </c>
    </row>
    <row r="6069" spans="10:11">
      <c r="J6069" s="61">
        <v>14.65895179804</v>
      </c>
      <c r="K6069" s="61">
        <v>1.4643176964589999</v>
      </c>
    </row>
    <row r="6070" spans="10:11">
      <c r="J6070" s="61">
        <v>14.65940554997</v>
      </c>
      <c r="K6070" s="61">
        <v>1.460225534351</v>
      </c>
    </row>
    <row r="6071" spans="10:11">
      <c r="J6071" s="61">
        <v>14.65988598533</v>
      </c>
      <c r="K6071" s="61">
        <v>1.4567831826269999</v>
      </c>
    </row>
    <row r="6072" spans="10:11">
      <c r="J6072" s="61">
        <v>14.661303287300001</v>
      </c>
      <c r="K6072" s="61">
        <v>1.4507800063659999</v>
      </c>
    </row>
    <row r="6073" spans="10:11">
      <c r="J6073" s="61">
        <v>14.66179533317</v>
      </c>
      <c r="K6073" s="61">
        <v>1.4496768104860001</v>
      </c>
    </row>
    <row r="6074" spans="10:11">
      <c r="J6074" s="61">
        <v>14.66254872777</v>
      </c>
      <c r="K6074" s="61">
        <v>1.4463016599809999</v>
      </c>
    </row>
    <row r="6075" spans="10:11">
      <c r="J6075" s="61">
        <v>14.663104412199999</v>
      </c>
      <c r="K6075" s="61">
        <v>1.442520295854</v>
      </c>
    </row>
    <row r="6076" spans="10:11">
      <c r="J6076" s="61">
        <v>14.66373498828</v>
      </c>
      <c r="K6076" s="61">
        <v>1.438883296547</v>
      </c>
    </row>
    <row r="6077" spans="10:11">
      <c r="J6077" s="61">
        <v>14.66454984618</v>
      </c>
      <c r="K6077" s="61">
        <v>1.435305843134</v>
      </c>
    </row>
    <row r="6078" spans="10:11">
      <c r="J6078" s="61">
        <v>14.6653448733</v>
      </c>
      <c r="K6078" s="61">
        <v>1.430835438136</v>
      </c>
    </row>
    <row r="6079" spans="10:11">
      <c r="J6079" s="61">
        <v>14.66648238918</v>
      </c>
      <c r="K6079" s="61">
        <v>1.4270219919710001</v>
      </c>
    </row>
    <row r="6080" spans="10:11">
      <c r="J6080" s="61">
        <v>14.66692809025</v>
      </c>
      <c r="K6080" s="61">
        <v>1.4220413010920001</v>
      </c>
    </row>
    <row r="6081" spans="10:11">
      <c r="J6081" s="61">
        <v>14.667507397410001</v>
      </c>
      <c r="K6081" s="61">
        <v>1.419803520616</v>
      </c>
    </row>
    <row r="6082" spans="10:11">
      <c r="J6082" s="61">
        <v>14.66791164909</v>
      </c>
      <c r="K6082" s="61">
        <v>1.416329313826</v>
      </c>
    </row>
    <row r="6083" spans="10:11">
      <c r="J6083" s="61">
        <v>14.668378838940001</v>
      </c>
      <c r="K6083" s="61">
        <v>1.4126375773490001</v>
      </c>
    </row>
    <row r="6084" spans="10:11">
      <c r="J6084" s="61">
        <v>14.66843049453</v>
      </c>
      <c r="K6084" s="61">
        <v>1.4124428519750001</v>
      </c>
    </row>
    <row r="6085" spans="10:11">
      <c r="J6085" s="61">
        <v>14.669701354740001</v>
      </c>
      <c r="K6085" s="61">
        <v>1.4066099629840001</v>
      </c>
    </row>
    <row r="6086" spans="10:11">
      <c r="J6086" s="61">
        <v>14.67051728889</v>
      </c>
      <c r="K6086" s="61">
        <v>1.40275090246</v>
      </c>
    </row>
    <row r="6087" spans="10:11">
      <c r="J6087" s="61">
        <v>14.671300468349999</v>
      </c>
      <c r="K6087" s="61">
        <v>1.39740982718</v>
      </c>
    </row>
    <row r="6088" spans="10:11">
      <c r="J6088" s="61">
        <v>14.671954144640001</v>
      </c>
      <c r="K6088" s="61">
        <v>1.3929854776649999</v>
      </c>
    </row>
    <row r="6089" spans="10:11">
      <c r="J6089" s="61">
        <v>14.673024149110001</v>
      </c>
      <c r="K6089" s="61">
        <v>1.3878930113550001</v>
      </c>
    </row>
    <row r="6090" spans="10:11">
      <c r="J6090" s="61">
        <v>14.67393161135</v>
      </c>
      <c r="K6090" s="61">
        <v>1.383140737085</v>
      </c>
    </row>
    <row r="6091" spans="10:11">
      <c r="J6091" s="61">
        <v>14.674622438689999</v>
      </c>
      <c r="K6091" s="61">
        <v>1.378992237072</v>
      </c>
    </row>
    <row r="6092" spans="10:11">
      <c r="J6092" s="61">
        <v>14.67515672321</v>
      </c>
      <c r="K6092" s="61">
        <v>1.3752806467459999</v>
      </c>
    </row>
    <row r="6093" spans="10:11">
      <c r="J6093" s="61">
        <v>14.675902563819999</v>
      </c>
      <c r="K6093" s="61">
        <v>1.371703074931</v>
      </c>
    </row>
    <row r="6094" spans="10:11">
      <c r="J6094" s="61">
        <v>14.676621439790001</v>
      </c>
      <c r="K6094" s="61">
        <v>1.3673776744149999</v>
      </c>
    </row>
    <row r="6095" spans="10:11">
      <c r="J6095" s="61">
        <v>14.677769201929999</v>
      </c>
      <c r="K6095" s="61">
        <v>1.3634191107039999</v>
      </c>
    </row>
    <row r="6096" spans="10:11">
      <c r="J6096" s="61">
        <v>14.678214903000001</v>
      </c>
      <c r="K6096" s="61">
        <v>1.3584384198249999</v>
      </c>
    </row>
    <row r="6097" spans="10:11">
      <c r="J6097" s="61">
        <v>14.67879421016</v>
      </c>
      <c r="K6097" s="61">
        <v>1.3562006393479999</v>
      </c>
    </row>
    <row r="6098" spans="10:11">
      <c r="J6098" s="61">
        <v>14.67919846184</v>
      </c>
      <c r="K6098" s="61">
        <v>1.352726432559</v>
      </c>
    </row>
    <row r="6099" spans="10:11">
      <c r="J6099" s="61">
        <v>14.67966565169</v>
      </c>
      <c r="K6099" s="61">
        <v>1.3490346960820001</v>
      </c>
    </row>
    <row r="6100" spans="10:11">
      <c r="J6100" s="61">
        <v>14.679717307280001</v>
      </c>
      <c r="K6100" s="61">
        <v>1.348839970707</v>
      </c>
    </row>
    <row r="6101" spans="10:11">
      <c r="J6101" s="61">
        <v>14.681307399290001</v>
      </c>
      <c r="K6101" s="61">
        <v>1.3423827172110001</v>
      </c>
    </row>
    <row r="6102" spans="10:11">
      <c r="J6102" s="61">
        <v>14.681471155000001</v>
      </c>
      <c r="K6102" s="61">
        <v>1.3406373510359999</v>
      </c>
    </row>
    <row r="6103" spans="10:11">
      <c r="J6103" s="61">
        <v>14.682121252410001</v>
      </c>
      <c r="K6103" s="61">
        <v>1.3369010978089999</v>
      </c>
    </row>
    <row r="6104" spans="10:11">
      <c r="J6104" s="61">
        <v>14.682704534479999</v>
      </c>
      <c r="K6104" s="61">
        <v>1.3332124505480001</v>
      </c>
    </row>
    <row r="6105" spans="10:11">
      <c r="J6105" s="61">
        <v>14.68336186084</v>
      </c>
      <c r="K6105" s="61">
        <v>1.3295146739000001</v>
      </c>
    </row>
    <row r="6106" spans="10:11">
      <c r="J6106" s="61">
        <v>14.68443184709</v>
      </c>
      <c r="K6106" s="61">
        <v>1.3252374351930001</v>
      </c>
    </row>
    <row r="6107" spans="10:11">
      <c r="J6107" s="61">
        <v>14.68581417555</v>
      </c>
      <c r="K6107" s="61">
        <v>1.3191986954479999</v>
      </c>
    </row>
    <row r="6108" spans="10:11">
      <c r="J6108" s="61">
        <v>14.68632958443</v>
      </c>
      <c r="K6108" s="61">
        <v>1.3157919072069999</v>
      </c>
    </row>
    <row r="6109" spans="10:11">
      <c r="J6109" s="61">
        <v>14.68701940391</v>
      </c>
      <c r="K6109" s="61">
        <v>1.310791874477</v>
      </c>
    </row>
    <row r="6110" spans="10:11">
      <c r="J6110" s="61">
        <v>14.687849616559999</v>
      </c>
      <c r="K6110" s="61">
        <v>1.306534899913</v>
      </c>
    </row>
    <row r="6111" spans="10:11">
      <c r="J6111" s="61">
        <v>14.68836285485</v>
      </c>
      <c r="K6111" s="61">
        <v>1.3049543407549999</v>
      </c>
    </row>
    <row r="6112" spans="10:11">
      <c r="J6112" s="61">
        <v>14.68915933235</v>
      </c>
      <c r="K6112" s="61">
        <v>1.2998253799349999</v>
      </c>
    </row>
    <row r="6113" spans="10:11">
      <c r="J6113" s="61">
        <v>14.68976508988</v>
      </c>
      <c r="K6113" s="61">
        <v>1.2945925379259999</v>
      </c>
    </row>
    <row r="6114" spans="10:11">
      <c r="J6114" s="61">
        <v>14.689984481610001</v>
      </c>
      <c r="K6114" s="61">
        <v>1.2927837427969999</v>
      </c>
    </row>
    <row r="6115" spans="10:11">
      <c r="J6115" s="61">
        <v>14.69034251049</v>
      </c>
      <c r="K6115" s="61">
        <v>1.2893086679400001</v>
      </c>
    </row>
    <row r="6116" spans="10:11">
      <c r="J6116" s="61">
        <v>14.691680563189999</v>
      </c>
      <c r="K6116" s="61">
        <v>1.282650175938</v>
      </c>
    </row>
    <row r="6117" spans="10:11">
      <c r="J6117" s="61">
        <v>14.691706201900001</v>
      </c>
      <c r="K6117" s="61">
        <v>1.28330265335</v>
      </c>
    </row>
    <row r="6118" spans="10:11">
      <c r="J6118" s="61">
        <v>14.692561463720001</v>
      </c>
      <c r="K6118" s="61">
        <v>1.2781052549330001</v>
      </c>
    </row>
    <row r="6119" spans="10:11">
      <c r="J6119" s="61">
        <v>14.69320059532</v>
      </c>
      <c r="K6119" s="61">
        <v>1.2733931686440001</v>
      </c>
    </row>
    <row r="6120" spans="10:11">
      <c r="J6120" s="61">
        <v>14.693681030680001</v>
      </c>
      <c r="K6120" s="61">
        <v>1.2699508169189999</v>
      </c>
    </row>
    <row r="6121" spans="10:11">
      <c r="J6121" s="61">
        <v>14.695098332660001</v>
      </c>
      <c r="K6121" s="61">
        <v>1.2639476406579999</v>
      </c>
    </row>
    <row r="6122" spans="10:11">
      <c r="J6122" s="61">
        <v>14.69559037852</v>
      </c>
      <c r="K6122" s="61">
        <v>1.2628444447789999</v>
      </c>
    </row>
    <row r="6123" spans="10:11">
      <c r="J6123" s="61">
        <v>14.69634377313</v>
      </c>
      <c r="K6123" s="61">
        <v>1.259469294274</v>
      </c>
    </row>
    <row r="6124" spans="10:11">
      <c r="J6124" s="61">
        <v>14.696899457560001</v>
      </c>
      <c r="K6124" s="61">
        <v>1.2556879301470001</v>
      </c>
    </row>
    <row r="6125" spans="10:11">
      <c r="J6125" s="61">
        <v>14.69753003364</v>
      </c>
      <c r="K6125" s="61">
        <v>1.252050930839</v>
      </c>
    </row>
    <row r="6126" spans="10:11">
      <c r="J6126" s="61">
        <v>14.69834489154</v>
      </c>
      <c r="K6126" s="61">
        <v>1.2484734774270001</v>
      </c>
    </row>
    <row r="6127" spans="10:11">
      <c r="J6127" s="61">
        <v>14.699139918649999</v>
      </c>
      <c r="K6127" s="61">
        <v>1.244003072428</v>
      </c>
    </row>
    <row r="6128" spans="10:11">
      <c r="J6128" s="61">
        <v>14.700277434529999</v>
      </c>
      <c r="K6128" s="61">
        <v>1.2401896262629999</v>
      </c>
    </row>
    <row r="6129" spans="10:11">
      <c r="J6129" s="61">
        <v>14.700723135600001</v>
      </c>
      <c r="K6129" s="61">
        <v>1.2352089353839999</v>
      </c>
    </row>
    <row r="6130" spans="10:11">
      <c r="J6130" s="61">
        <v>14.70130244277</v>
      </c>
      <c r="K6130" s="61">
        <v>1.232971154908</v>
      </c>
    </row>
    <row r="6131" spans="10:11">
      <c r="J6131" s="61">
        <v>14.70170669444</v>
      </c>
      <c r="K6131" s="61">
        <v>1.229496948118</v>
      </c>
    </row>
    <row r="6132" spans="10:11">
      <c r="J6132" s="61">
        <v>14.70217388429</v>
      </c>
      <c r="K6132" s="61">
        <v>1.2258052116410001</v>
      </c>
    </row>
    <row r="6133" spans="10:11">
      <c r="J6133" s="61">
        <v>14.70222553989</v>
      </c>
      <c r="K6133" s="61">
        <v>1.2256104862670001</v>
      </c>
    </row>
    <row r="6134" spans="10:11">
      <c r="J6134" s="61">
        <v>14.7039793876</v>
      </c>
      <c r="K6134" s="61">
        <v>1.2174078665950001</v>
      </c>
    </row>
    <row r="6135" spans="10:11">
      <c r="J6135" s="61">
        <v>14.70459783504</v>
      </c>
      <c r="K6135" s="61">
        <v>1.213671559072</v>
      </c>
    </row>
    <row r="6136" spans="10:11">
      <c r="J6136" s="61">
        <v>14.705483312409999</v>
      </c>
      <c r="K6136" s="61">
        <v>1.2074342397019999</v>
      </c>
    </row>
    <row r="6137" spans="10:11">
      <c r="J6137" s="61">
        <v>14.706102930549999</v>
      </c>
      <c r="K6137" s="61">
        <v>1.204108554689</v>
      </c>
    </row>
    <row r="6138" spans="10:11">
      <c r="J6138" s="61">
        <v>14.706838670150001</v>
      </c>
      <c r="K6138" s="61">
        <v>1.200956123968</v>
      </c>
    </row>
    <row r="6139" spans="10:11">
      <c r="J6139" s="61">
        <v>14.707222294559999</v>
      </c>
      <c r="K6139" s="61">
        <v>1.198244155454</v>
      </c>
    </row>
    <row r="6140" spans="10:11">
      <c r="J6140" s="61">
        <v>14.708123689740001</v>
      </c>
      <c r="K6140" s="61">
        <v>1.1933238004890001</v>
      </c>
    </row>
    <row r="6141" spans="10:11">
      <c r="J6141" s="61">
        <v>14.70883560193</v>
      </c>
      <c r="K6141" s="61">
        <v>1.1884480817480001</v>
      </c>
    </row>
    <row r="6142" spans="10:11">
      <c r="J6142" s="61">
        <v>14.70963170428</v>
      </c>
      <c r="K6142" s="61">
        <v>1.184870596159</v>
      </c>
    </row>
    <row r="6143" spans="10:11">
      <c r="J6143" s="61">
        <v>14.7104267314</v>
      </c>
      <c r="K6143" s="61">
        <v>1.180400191161</v>
      </c>
    </row>
    <row r="6144" spans="10:11">
      <c r="J6144" s="61">
        <v>14.71156424728</v>
      </c>
      <c r="K6144" s="61">
        <v>1.1765867449959999</v>
      </c>
    </row>
    <row r="6145" spans="10:11">
      <c r="J6145" s="61">
        <v>14.71200994835</v>
      </c>
      <c r="K6145" s="61">
        <v>1.1716060541169999</v>
      </c>
    </row>
    <row r="6146" spans="10:11">
      <c r="J6146" s="61">
        <v>14.712589255519999</v>
      </c>
      <c r="K6146" s="61">
        <v>1.169368273641</v>
      </c>
    </row>
    <row r="6147" spans="10:11">
      <c r="J6147" s="61">
        <v>14.712993507189999</v>
      </c>
      <c r="K6147" s="61">
        <v>1.1658940668510001</v>
      </c>
    </row>
    <row r="6148" spans="10:11">
      <c r="J6148" s="61">
        <v>14.71346069704</v>
      </c>
      <c r="K6148" s="61">
        <v>1.1622023303739999</v>
      </c>
    </row>
    <row r="6149" spans="10:11">
      <c r="J6149" s="61">
        <v>14.71351235263</v>
      </c>
      <c r="K6149" s="61">
        <v>1.1620076050000001</v>
      </c>
    </row>
    <row r="6150" spans="10:11">
      <c r="J6150" s="61">
        <v>14.71478321284</v>
      </c>
      <c r="K6150" s="61">
        <v>1.1561747160089999</v>
      </c>
    </row>
    <row r="6151" spans="10:11">
      <c r="J6151" s="61">
        <v>14.71559914699</v>
      </c>
      <c r="K6151" s="61">
        <v>1.152315655485</v>
      </c>
    </row>
    <row r="6152" spans="10:11">
      <c r="J6152" s="61">
        <v>14.716382326450001</v>
      </c>
      <c r="K6152" s="61">
        <v>1.146974580205</v>
      </c>
    </row>
    <row r="6153" spans="10:11">
      <c r="J6153" s="61">
        <v>14.71703600275</v>
      </c>
      <c r="K6153" s="61">
        <v>1.1425502306899999</v>
      </c>
    </row>
    <row r="6154" spans="10:11">
      <c r="J6154" s="61">
        <v>14.71810600721</v>
      </c>
      <c r="K6154" s="61">
        <v>1.1374577643799999</v>
      </c>
    </row>
    <row r="6155" spans="10:11">
      <c r="J6155" s="61">
        <v>14.7190908226</v>
      </c>
      <c r="K6155" s="61">
        <v>1.133667265573</v>
      </c>
    </row>
    <row r="6156" spans="10:11">
      <c r="J6156" s="61">
        <v>14.71946710193</v>
      </c>
      <c r="K6156" s="61">
        <v>1.1302721842750001</v>
      </c>
    </row>
    <row r="6157" spans="10:11">
      <c r="J6157" s="61">
        <v>14.71992554257</v>
      </c>
      <c r="K6157" s="61">
        <v>1.1261773251830001</v>
      </c>
    </row>
    <row r="6158" spans="10:11">
      <c r="J6158" s="61">
        <v>14.720439223950001</v>
      </c>
      <c r="K6158" s="61">
        <v>1.122554695334</v>
      </c>
    </row>
    <row r="6159" spans="10:11">
      <c r="J6159" s="61">
        <v>14.72177911595</v>
      </c>
      <c r="K6159" s="61">
        <v>1.1165803439369999</v>
      </c>
    </row>
    <row r="6160" spans="10:11">
      <c r="J6160" s="61">
        <v>14.722794882900001</v>
      </c>
      <c r="K6160" s="61">
        <v>1.113115281814</v>
      </c>
    </row>
    <row r="6161" spans="10:11">
      <c r="J6161" s="61">
        <v>14.72293375478</v>
      </c>
      <c r="K6161" s="61">
        <v>1.111406824119</v>
      </c>
    </row>
    <row r="6162" spans="10:11">
      <c r="J6162" s="61">
        <v>14.72349203125</v>
      </c>
      <c r="K6162" s="61">
        <v>1.108001777008</v>
      </c>
    </row>
    <row r="6163" spans="10:11">
      <c r="J6163" s="61">
        <v>14.723625633219999</v>
      </c>
      <c r="K6163" s="61">
        <v>1.107210487765</v>
      </c>
    </row>
    <row r="6164" spans="10:11">
      <c r="J6164" s="61">
        <v>14.724165822950001</v>
      </c>
      <c r="K6164" s="61">
        <v>1.1027585192910001</v>
      </c>
    </row>
    <row r="6165" spans="10:11">
      <c r="J6165" s="61">
        <v>14.725041153399999</v>
      </c>
      <c r="K6165" s="61">
        <v>1.098162570747</v>
      </c>
    </row>
    <row r="6166" spans="10:11">
      <c r="J6166" s="61">
        <v>14.72572164854</v>
      </c>
      <c r="K6166" s="61">
        <v>1.096535755476</v>
      </c>
    </row>
    <row r="6167" spans="10:11">
      <c r="J6167" s="61">
        <v>14.72675734475</v>
      </c>
      <c r="K6167" s="61">
        <v>1.0910873440490001</v>
      </c>
    </row>
    <row r="6168" spans="10:11">
      <c r="J6168" s="61">
        <v>14.72736425197</v>
      </c>
      <c r="K6168" s="61">
        <v>1.086360800899</v>
      </c>
    </row>
    <row r="6169" spans="10:11">
      <c r="J6169" s="61">
        <v>14.72796924617</v>
      </c>
      <c r="K6169" s="61">
        <v>1.082651945072</v>
      </c>
    </row>
    <row r="6170" spans="10:11">
      <c r="J6170" s="61">
        <v>14.72911181926</v>
      </c>
      <c r="K6170" s="61">
        <v>1.077344512182</v>
      </c>
    </row>
    <row r="6171" spans="10:11">
      <c r="J6171" s="61">
        <v>14.729842400380001</v>
      </c>
      <c r="K6171" s="61">
        <v>1.0727962964140001</v>
      </c>
    </row>
    <row r="6172" spans="10:11">
      <c r="J6172" s="61">
        <v>14.73041318139</v>
      </c>
      <c r="K6172" s="61">
        <v>1.0712861872670001</v>
      </c>
    </row>
    <row r="6173" spans="10:11">
      <c r="J6173" s="61">
        <v>14.73103771463</v>
      </c>
      <c r="K6173" s="61">
        <v>1.066999491062</v>
      </c>
    </row>
    <row r="6174" spans="10:11">
      <c r="J6174" s="61">
        <v>14.731579363430001</v>
      </c>
      <c r="K6174" s="61">
        <v>1.063291785141</v>
      </c>
    </row>
    <row r="6175" spans="10:11">
      <c r="J6175" s="61">
        <v>14.73219784472</v>
      </c>
      <c r="K6175" s="61">
        <v>1.0590397605170001</v>
      </c>
    </row>
    <row r="6176" spans="10:11">
      <c r="J6176" s="61">
        <v>14.73374043752</v>
      </c>
      <c r="K6176" s="61">
        <v>1.051438813574</v>
      </c>
    </row>
    <row r="6177" spans="10:11">
      <c r="J6177" s="61">
        <v>14.73379163908</v>
      </c>
      <c r="K6177" s="61">
        <v>1.0521962666719999</v>
      </c>
    </row>
    <row r="6178" spans="10:11">
      <c r="J6178" s="61">
        <v>14.73454332747</v>
      </c>
      <c r="K6178" s="61">
        <v>1.046714540622</v>
      </c>
    </row>
    <row r="6179" spans="10:11">
      <c r="J6179" s="61">
        <v>14.73503454674</v>
      </c>
      <c r="K6179" s="61">
        <v>1.04315819073</v>
      </c>
    </row>
    <row r="6180" spans="10:11">
      <c r="J6180" s="61">
        <v>14.73559439568</v>
      </c>
      <c r="K6180" s="61">
        <v>1.0396305465360001</v>
      </c>
    </row>
    <row r="6181" spans="10:11">
      <c r="J6181" s="61">
        <v>14.73667440789</v>
      </c>
      <c r="K6181" s="61">
        <v>1.035354950646</v>
      </c>
    </row>
    <row r="6182" spans="10:11">
      <c r="J6182" s="61">
        <v>14.73739391886</v>
      </c>
      <c r="K6182" s="61">
        <v>1.0322191081059999</v>
      </c>
    </row>
    <row r="6183" spans="10:11">
      <c r="J6183" s="61">
        <v>14.73843061777</v>
      </c>
      <c r="K6183" s="61">
        <v>1.028107150586</v>
      </c>
    </row>
    <row r="6184" spans="10:11">
      <c r="J6184" s="61">
        <v>14.7391816389</v>
      </c>
      <c r="K6184" s="61">
        <v>1.0245844544460001</v>
      </c>
    </row>
    <row r="6185" spans="10:11">
      <c r="J6185" s="61">
        <v>14.740063814899999</v>
      </c>
      <c r="K6185" s="61">
        <v>1.0204200570919999</v>
      </c>
    </row>
    <row r="6186" spans="10:11">
      <c r="J6186" s="61">
        <v>14.741309435350001</v>
      </c>
      <c r="K6186" s="61">
        <v>1.015182259428</v>
      </c>
    </row>
    <row r="6187" spans="10:11">
      <c r="J6187" s="61">
        <v>14.74171165393</v>
      </c>
      <c r="K6187" s="61">
        <v>1.0122385486259999</v>
      </c>
    </row>
    <row r="6188" spans="10:11">
      <c r="J6188" s="61">
        <v>14.74326305348</v>
      </c>
      <c r="K6188" s="61">
        <v>1.006523370077</v>
      </c>
    </row>
    <row r="6189" spans="10:11">
      <c r="J6189" s="61">
        <v>14.743956397150001</v>
      </c>
      <c r="K6189" s="61">
        <v>1.0040995231600001</v>
      </c>
    </row>
    <row r="6190" spans="10:11">
      <c r="J6190" s="61">
        <v>14.74691215531</v>
      </c>
      <c r="K6190" s="61">
        <v>0.99330878544110002</v>
      </c>
    </row>
    <row r="6191" spans="10:11">
      <c r="J6191" s="61">
        <v>14.748110687200001</v>
      </c>
      <c r="K6191" s="61">
        <v>0.99011683494549996</v>
      </c>
    </row>
    <row r="6192" spans="10:11">
      <c r="J6192" s="61">
        <v>14.750137597529999</v>
      </c>
      <c r="K6192" s="61">
        <v>0.9859043078684</v>
      </c>
    </row>
    <row r="6193" spans="10:11">
      <c r="J6193" s="61">
        <v>14.753018449360001</v>
      </c>
      <c r="K6193" s="61">
        <v>0.98060031853770002</v>
      </c>
    </row>
    <row r="6194" spans="10:11">
      <c r="J6194" s="61">
        <v>14.755860714280001</v>
      </c>
      <c r="K6194" s="61">
        <v>0.97623177408259998</v>
      </c>
    </row>
    <row r="6195" spans="10:11">
      <c r="J6195" s="61">
        <v>14.759460327819999</v>
      </c>
      <c r="K6195" s="61">
        <v>0.97045858785969996</v>
      </c>
    </row>
    <row r="6196" spans="10:11">
      <c r="J6196" s="61">
        <v>14.76203088886</v>
      </c>
      <c r="K6196" s="61">
        <v>0.96625210111259996</v>
      </c>
    </row>
    <row r="6197" spans="10:11">
      <c r="J6197" s="61">
        <v>14.76391264193</v>
      </c>
      <c r="K6197" s="61">
        <v>0.96311448973530001</v>
      </c>
    </row>
    <row r="6198" spans="10:11">
      <c r="J6198" s="61">
        <v>14.766158658</v>
      </c>
      <c r="K6198" s="61">
        <v>0.95961639806650001</v>
      </c>
    </row>
    <row r="6199" spans="10:11">
      <c r="J6199" s="61">
        <v>14.768129388589999</v>
      </c>
      <c r="K6199" s="61">
        <v>0.95654169726320004</v>
      </c>
    </row>
    <row r="6200" spans="10:11">
      <c r="J6200" s="61">
        <v>14.77035305233</v>
      </c>
      <c r="K6200" s="61">
        <v>0.95300070186230001</v>
      </c>
    </row>
    <row r="6201" spans="10:11">
      <c r="J6201" s="61">
        <v>14.77184608954</v>
      </c>
      <c r="K6201" s="61">
        <v>0.95020737544459999</v>
      </c>
    </row>
    <row r="6202" spans="10:11">
      <c r="J6202" s="61">
        <v>14.77438359223</v>
      </c>
      <c r="K6202" s="61">
        <v>0.94670835023529998</v>
      </c>
    </row>
    <row r="6203" spans="10:11">
      <c r="J6203" s="61">
        <v>14.776351882869999</v>
      </c>
      <c r="K6203" s="61">
        <v>0.94355616000359999</v>
      </c>
    </row>
    <row r="6204" spans="10:11">
      <c r="J6204" s="61">
        <v>14.77811583908</v>
      </c>
      <c r="K6204" s="61">
        <v>0.94043413758250005</v>
      </c>
    </row>
    <row r="6205" spans="10:11">
      <c r="J6205" s="61">
        <v>14.779715950290001</v>
      </c>
      <c r="K6205" s="61">
        <v>0.93820941790680001</v>
      </c>
    </row>
    <row r="6206" spans="10:11">
      <c r="J6206" s="61">
        <v>14.781696584820001</v>
      </c>
      <c r="K6206" s="61">
        <v>0.93496065456499999</v>
      </c>
    </row>
    <row r="6207" spans="10:11">
      <c r="J6207" s="61">
        <v>14.784922751490001</v>
      </c>
      <c r="K6207" s="61">
        <v>0.92978143535970004</v>
      </c>
    </row>
    <row r="6208" spans="10:11">
      <c r="J6208" s="61">
        <v>14.78806268912</v>
      </c>
      <c r="K6208" s="61">
        <v>0.92474965054269997</v>
      </c>
    </row>
    <row r="6209" spans="10:11">
      <c r="J6209" s="61">
        <v>14.79118536987</v>
      </c>
      <c r="K6209" s="61">
        <v>0.91976721638540004</v>
      </c>
    </row>
    <row r="6210" spans="10:11">
      <c r="J6210" s="61">
        <v>14.793987647310001</v>
      </c>
      <c r="K6210" s="61">
        <v>0.91564678048960002</v>
      </c>
    </row>
    <row r="6211" spans="10:11">
      <c r="J6211" s="61">
        <v>14.79585054683</v>
      </c>
      <c r="K6211" s="61">
        <v>0.91298800908160005</v>
      </c>
    </row>
    <row r="6212" spans="10:11">
      <c r="J6212" s="61">
        <v>14.797781635190001</v>
      </c>
      <c r="K6212" s="61">
        <v>0.91005794518229999</v>
      </c>
    </row>
    <row r="6213" spans="10:11">
      <c r="J6213" s="61">
        <v>14.79963571503</v>
      </c>
      <c r="K6213" s="61">
        <v>0.90695179374220003</v>
      </c>
    </row>
    <row r="6214" spans="10:11">
      <c r="J6214" s="61">
        <v>14.80331134919</v>
      </c>
      <c r="K6214" s="61">
        <v>0.90157808833160002</v>
      </c>
    </row>
    <row r="6215" spans="10:11">
      <c r="J6215" s="61">
        <v>14.805836385859999</v>
      </c>
      <c r="K6215" s="61">
        <v>0.89752011349439997</v>
      </c>
    </row>
    <row r="6216" spans="10:11">
      <c r="J6216" s="61">
        <v>14.80834153676</v>
      </c>
      <c r="K6216" s="61">
        <v>0.89360275932840005</v>
      </c>
    </row>
    <row r="6217" spans="10:11">
      <c r="J6217" s="61">
        <v>14.81141015587</v>
      </c>
      <c r="K6217" s="61">
        <v>0.88862227402210003</v>
      </c>
    </row>
    <row r="6218" spans="10:11">
      <c r="J6218" s="61">
        <v>14.813682075499999</v>
      </c>
      <c r="K6218" s="61">
        <v>0.88504482060430001</v>
      </c>
    </row>
    <row r="6219" spans="10:11">
      <c r="J6219" s="61">
        <v>14.81590573924</v>
      </c>
      <c r="K6219" s="61">
        <v>0.88150382520350001</v>
      </c>
    </row>
    <row r="6220" spans="10:11">
      <c r="J6220" s="61">
        <v>14.81739877645</v>
      </c>
      <c r="K6220" s="61">
        <v>0.87871049878569996</v>
      </c>
    </row>
    <row r="6221" spans="10:11">
      <c r="J6221" s="61">
        <v>14.81993627914</v>
      </c>
      <c r="K6221" s="61">
        <v>0.87521147357649998</v>
      </c>
    </row>
    <row r="6222" spans="10:11">
      <c r="J6222" s="61">
        <v>14.821904569779999</v>
      </c>
      <c r="K6222" s="61">
        <v>0.87205928334479998</v>
      </c>
    </row>
    <row r="6223" spans="10:11">
      <c r="J6223" s="61">
        <v>14.82366852599</v>
      </c>
      <c r="K6223" s="61">
        <v>0.86893726092360002</v>
      </c>
    </row>
    <row r="6224" spans="10:11">
      <c r="J6224" s="61">
        <v>14.825268637200001</v>
      </c>
      <c r="K6224" s="61">
        <v>0.86671254124789998</v>
      </c>
    </row>
    <row r="6225" spans="10:11">
      <c r="J6225" s="61">
        <v>14.82724927173</v>
      </c>
      <c r="K6225" s="61">
        <v>0.86346377790619999</v>
      </c>
    </row>
    <row r="6226" spans="10:11">
      <c r="J6226" s="61">
        <v>14.830475438400001</v>
      </c>
      <c r="K6226" s="61">
        <v>0.85828455870090004</v>
      </c>
    </row>
    <row r="6227" spans="10:11">
      <c r="J6227" s="61">
        <v>14.83361537603</v>
      </c>
      <c r="K6227" s="61">
        <v>0.85325277388389997</v>
      </c>
    </row>
    <row r="6228" spans="10:11">
      <c r="J6228" s="61">
        <v>14.836135828350001</v>
      </c>
      <c r="K6228" s="61">
        <v>0.84916385132609995</v>
      </c>
    </row>
    <row r="6229" spans="10:11">
      <c r="J6229" s="61">
        <v>14.83811601803</v>
      </c>
      <c r="K6229" s="61">
        <v>0.84618628378469996</v>
      </c>
    </row>
    <row r="6230" spans="10:11">
      <c r="J6230" s="61">
        <v>14.8414883175</v>
      </c>
      <c r="K6230" s="61">
        <v>0.8411736150211</v>
      </c>
    </row>
    <row r="6231" spans="10:11">
      <c r="J6231" s="61">
        <v>14.843286658289999</v>
      </c>
      <c r="K6231" s="61">
        <v>0.83824332338539997</v>
      </c>
    </row>
    <row r="6232" spans="10:11">
      <c r="J6232" s="61">
        <v>14.845098356419999</v>
      </c>
      <c r="K6232" s="61">
        <v>0.83523392572849997</v>
      </c>
    </row>
    <row r="6233" spans="10:11">
      <c r="J6233" s="61">
        <v>14.84644742527</v>
      </c>
      <c r="K6233" s="61">
        <v>0.83287447964240002</v>
      </c>
    </row>
    <row r="6234" spans="10:11">
      <c r="J6234" s="61">
        <v>14.848419492690001</v>
      </c>
      <c r="K6234" s="61">
        <v>0.82898787432059995</v>
      </c>
    </row>
    <row r="6235" spans="10:11">
      <c r="J6235" s="61">
        <v>14.850225105250001</v>
      </c>
      <c r="K6235" s="61">
        <v>0.82437467212659998</v>
      </c>
    </row>
    <row r="6236" spans="10:11">
      <c r="J6236" s="61">
        <v>14.851387334</v>
      </c>
      <c r="K6236" s="61">
        <v>0.82087429681430002</v>
      </c>
    </row>
    <row r="6237" spans="10:11">
      <c r="J6237" s="61">
        <v>14.85269679144</v>
      </c>
      <c r="K6237" s="61">
        <v>0.81612368894249998</v>
      </c>
    </row>
    <row r="6238" spans="10:11">
      <c r="J6238" s="61">
        <v>14.85335769428</v>
      </c>
      <c r="K6238" s="61">
        <v>0.814482287493</v>
      </c>
    </row>
    <row r="6239" spans="10:11">
      <c r="J6239" s="61">
        <v>14.85367126931</v>
      </c>
      <c r="K6239" s="61">
        <v>0.81201585652499997</v>
      </c>
    </row>
    <row r="6240" spans="10:11">
      <c r="J6240" s="61">
        <v>14.85442875733</v>
      </c>
      <c r="K6240" s="61">
        <v>0.80835442826199999</v>
      </c>
    </row>
    <row r="6241" spans="10:11">
      <c r="J6241" s="61">
        <v>14.85514411372</v>
      </c>
      <c r="K6241" s="61">
        <v>0.80445267456430003</v>
      </c>
    </row>
    <row r="6242" spans="10:11">
      <c r="J6242" s="61">
        <v>14.85639522782</v>
      </c>
      <c r="K6242" s="61">
        <v>0.79889384492990001</v>
      </c>
    </row>
    <row r="6243" spans="10:11">
      <c r="J6243" s="61">
        <v>14.856655533630001</v>
      </c>
      <c r="K6243" s="61">
        <v>0.79875928026249998</v>
      </c>
    </row>
    <row r="6244" spans="10:11">
      <c r="J6244" s="61">
        <v>14.85762445073</v>
      </c>
      <c r="K6244" s="61">
        <v>0.79407353402580005</v>
      </c>
    </row>
    <row r="6245" spans="10:11">
      <c r="J6245" s="61">
        <v>14.85836504467</v>
      </c>
      <c r="K6245" s="61">
        <v>0.79012208326940003</v>
      </c>
    </row>
    <row r="6246" spans="10:11">
      <c r="J6246" s="61">
        <v>14.85853834784</v>
      </c>
      <c r="K6246" s="61">
        <v>0.78981477312350001</v>
      </c>
    </row>
    <row r="6247" spans="10:11">
      <c r="J6247" s="61">
        <v>14.859217139809999</v>
      </c>
      <c r="K6247" s="61">
        <v>0.78549108000040002</v>
      </c>
    </row>
    <row r="6248" spans="10:11">
      <c r="J6248" s="61">
        <v>14.860597542980001</v>
      </c>
      <c r="K6248" s="61">
        <v>0.77976282160599997</v>
      </c>
    </row>
    <row r="6249" spans="10:11">
      <c r="J6249" s="61">
        <v>14.86195525718</v>
      </c>
      <c r="K6249" s="61">
        <v>0.77435002805870001</v>
      </c>
    </row>
    <row r="6250" spans="10:11">
      <c r="J6250" s="61">
        <v>14.86219286507</v>
      </c>
      <c r="K6250" s="61">
        <v>0.77114267564929995</v>
      </c>
    </row>
    <row r="6251" spans="10:11">
      <c r="J6251" s="61">
        <v>14.862771374739999</v>
      </c>
      <c r="K6251" s="61">
        <v>0.76944598017169996</v>
      </c>
    </row>
    <row r="6252" spans="10:11">
      <c r="J6252" s="61">
        <v>14.86405791174</v>
      </c>
      <c r="K6252" s="61">
        <v>0.76247828811600005</v>
      </c>
    </row>
    <row r="6253" spans="10:11">
      <c r="J6253" s="61">
        <v>14.8650030083</v>
      </c>
      <c r="K6253" s="61">
        <v>0.75823151576350001</v>
      </c>
    </row>
    <row r="6254" spans="10:11">
      <c r="J6254" s="61">
        <v>14.866030072959999</v>
      </c>
      <c r="K6254" s="61">
        <v>0.75265808975920001</v>
      </c>
    </row>
    <row r="6255" spans="10:11">
      <c r="J6255" s="61">
        <v>14.866698018479999</v>
      </c>
      <c r="K6255" s="61">
        <v>0.74909132168780002</v>
      </c>
    </row>
    <row r="6256" spans="10:11">
      <c r="J6256" s="61">
        <v>14.86751232252</v>
      </c>
      <c r="K6256" s="61">
        <v>0.74522164503020005</v>
      </c>
    </row>
    <row r="6257" spans="10:11">
      <c r="J6257" s="61">
        <v>14.86841143198</v>
      </c>
      <c r="K6257" s="61">
        <v>0.74339766816359998</v>
      </c>
    </row>
    <row r="6258" spans="10:11">
      <c r="J6258" s="61">
        <v>14.86863769646</v>
      </c>
      <c r="K6258" s="61">
        <v>0.74046046994650006</v>
      </c>
    </row>
    <row r="6259" spans="10:11">
      <c r="J6259" s="61">
        <v>14.869769786819999</v>
      </c>
      <c r="K6259" s="61">
        <v>0.7351247764662</v>
      </c>
    </row>
    <row r="6260" spans="10:11">
      <c r="J6260" s="61">
        <v>14.870353942039999</v>
      </c>
      <c r="K6260" s="61">
        <v>0.73138038972410002</v>
      </c>
    </row>
    <row r="6261" spans="10:11">
      <c r="J6261" s="61">
        <v>14.87132921627</v>
      </c>
      <c r="K6261" s="61">
        <v>0.72714507700880004</v>
      </c>
    </row>
    <row r="6262" spans="10:11">
      <c r="J6262" s="61">
        <v>14.872454542170001</v>
      </c>
      <c r="K6262" s="61">
        <v>0.72252395090709998</v>
      </c>
    </row>
    <row r="6263" spans="10:11">
      <c r="J6263" s="61">
        <v>14.873130934300001</v>
      </c>
      <c r="K6263" s="61">
        <v>0.71836824497189999</v>
      </c>
    </row>
    <row r="6264" spans="10:11">
      <c r="J6264" s="61">
        <v>14.8732908757</v>
      </c>
      <c r="K6264" s="61">
        <v>0.71764545649059996</v>
      </c>
    </row>
    <row r="6265" spans="10:11">
      <c r="J6265" s="61">
        <v>14.87391889381</v>
      </c>
      <c r="K6265" s="61">
        <v>0.71344659482509998</v>
      </c>
    </row>
    <row r="6266" spans="10:11">
      <c r="J6266" s="61">
        <v>14.87531243964</v>
      </c>
      <c r="K6266" s="61">
        <v>0.70700155272630005</v>
      </c>
    </row>
    <row r="6267" spans="10:11">
      <c r="J6267" s="61">
        <v>14.8758095729</v>
      </c>
      <c r="K6267" s="61">
        <v>0.70586856994430003</v>
      </c>
    </row>
    <row r="6268" spans="10:11">
      <c r="J6268" s="61">
        <v>14.876790841669999</v>
      </c>
      <c r="K6268" s="61">
        <v>0.69997393560660004</v>
      </c>
    </row>
    <row r="6269" spans="10:11">
      <c r="J6269" s="61">
        <v>14.877450098400001</v>
      </c>
      <c r="K6269" s="61">
        <v>0.69652572421769998</v>
      </c>
    </row>
    <row r="6270" spans="10:11">
      <c r="J6270" s="61">
        <v>14.878308263739999</v>
      </c>
      <c r="K6270" s="61">
        <v>0.69281166927740001</v>
      </c>
    </row>
    <row r="6271" spans="10:11">
      <c r="J6271" s="61">
        <v>14.87925780586</v>
      </c>
      <c r="K6271" s="61">
        <v>0.68868096729570005</v>
      </c>
    </row>
    <row r="6272" spans="10:11">
      <c r="J6272" s="61">
        <v>14.879870275749999</v>
      </c>
      <c r="K6272" s="61">
        <v>0.68624757674829995</v>
      </c>
    </row>
    <row r="6273" spans="10:11">
      <c r="J6273" s="61">
        <v>14.88066478875</v>
      </c>
      <c r="K6273" s="61">
        <v>0.68170632158080002</v>
      </c>
    </row>
    <row r="6274" spans="10:11">
      <c r="J6274" s="61">
        <v>14.881796073269999</v>
      </c>
      <c r="K6274" s="61">
        <v>0.67507608801749996</v>
      </c>
    </row>
    <row r="6275" spans="10:11">
      <c r="J6275" s="61">
        <v>14.882722696109999</v>
      </c>
      <c r="K6275" s="61">
        <v>0.6708755051427</v>
      </c>
    </row>
    <row r="6276" spans="10:11">
      <c r="J6276" s="61">
        <v>14.88329791688</v>
      </c>
      <c r="K6276" s="61">
        <v>0.66836594374199998</v>
      </c>
    </row>
    <row r="6277" spans="10:11">
      <c r="J6277" s="61">
        <v>14.884280519700001</v>
      </c>
      <c r="K6277" s="61">
        <v>0.66342917842119997</v>
      </c>
    </row>
    <row r="6278" spans="10:11">
      <c r="J6278" s="61">
        <v>14.884580735829999</v>
      </c>
      <c r="K6278" s="61">
        <v>0.66244099438490001</v>
      </c>
    </row>
    <row r="6279" spans="10:11">
      <c r="J6279" s="61">
        <v>14.885160064080001</v>
      </c>
      <c r="K6279" s="61">
        <v>0.65842916680749997</v>
      </c>
    </row>
    <row r="6280" spans="10:11">
      <c r="J6280" s="61">
        <v>14.88654383191</v>
      </c>
      <c r="K6280" s="61">
        <v>0.65256284507850004</v>
      </c>
    </row>
    <row r="6281" spans="10:11">
      <c r="J6281" s="61">
        <v>14.887644530779999</v>
      </c>
      <c r="K6281" s="61">
        <v>0.64947538402250005</v>
      </c>
    </row>
    <row r="6282" spans="10:11">
      <c r="J6282" s="61">
        <v>14.88812546938</v>
      </c>
      <c r="K6282" s="61">
        <v>0.64541404769970001</v>
      </c>
    </row>
    <row r="6283" spans="10:11">
      <c r="J6283" s="61">
        <v>14.888896395210001</v>
      </c>
      <c r="K6283" s="61">
        <v>0.64151869317480004</v>
      </c>
    </row>
    <row r="6284" spans="10:11">
      <c r="J6284" s="61">
        <v>14.889896681490001</v>
      </c>
      <c r="K6284" s="61">
        <v>0.63658565658559996</v>
      </c>
    </row>
    <row r="6285" spans="10:11">
      <c r="J6285" s="61">
        <v>14.890517399709999</v>
      </c>
      <c r="K6285" s="61">
        <v>0.63285849143969997</v>
      </c>
    </row>
    <row r="6286" spans="10:11">
      <c r="J6286" s="61">
        <v>14.891334641169999</v>
      </c>
      <c r="K6286" s="61">
        <v>0.62994798119399997</v>
      </c>
    </row>
    <row r="6287" spans="10:11">
      <c r="J6287" s="61">
        <v>14.891961182139999</v>
      </c>
      <c r="K6287" s="61">
        <v>0.62577166500930004</v>
      </c>
    </row>
    <row r="6288" spans="10:11">
      <c r="J6288" s="61">
        <v>14.89295210024</v>
      </c>
      <c r="K6288" s="61">
        <v>0.61942576293850005</v>
      </c>
    </row>
    <row r="6289" spans="10:11">
      <c r="J6289" s="61">
        <v>14.89387872308</v>
      </c>
      <c r="K6289" s="61">
        <v>0.61522518006369997</v>
      </c>
    </row>
    <row r="6290" spans="10:11">
      <c r="J6290" s="61">
        <v>14.894453943849999</v>
      </c>
      <c r="K6290" s="61">
        <v>0.61271561866309998</v>
      </c>
    </row>
    <row r="6291" spans="10:11">
      <c r="J6291" s="61">
        <v>14.89543654667</v>
      </c>
      <c r="K6291" s="61">
        <v>0.60777885334220005</v>
      </c>
    </row>
    <row r="6292" spans="10:11">
      <c r="J6292" s="61">
        <v>14.8957367628</v>
      </c>
      <c r="K6292" s="61">
        <v>0.60679066930600001</v>
      </c>
    </row>
    <row r="6293" spans="10:11">
      <c r="J6293" s="61">
        <v>14.896316091039999</v>
      </c>
      <c r="K6293" s="61">
        <v>0.60277884172859997</v>
      </c>
    </row>
    <row r="6294" spans="10:11">
      <c r="J6294" s="61">
        <v>14.897740704289999</v>
      </c>
      <c r="K6294" s="61">
        <v>0.59691259007230002</v>
      </c>
    </row>
    <row r="6295" spans="10:11">
      <c r="J6295" s="61">
        <v>14.89904193257</v>
      </c>
      <c r="K6295" s="61">
        <v>0.58997780118499998</v>
      </c>
    </row>
    <row r="6296" spans="10:11">
      <c r="J6296" s="61">
        <v>14.899094295579999</v>
      </c>
      <c r="K6296" s="61">
        <v>0.59116729255959999</v>
      </c>
    </row>
    <row r="6297" spans="10:11">
      <c r="J6297" s="61">
        <v>14.900046736269999</v>
      </c>
      <c r="K6297" s="61">
        <v>0.58577659456919995</v>
      </c>
    </row>
    <row r="6298" spans="10:11">
      <c r="J6298" s="61">
        <v>14.90122037696</v>
      </c>
      <c r="K6298" s="61">
        <v>0.57989760650269995</v>
      </c>
    </row>
    <row r="6299" spans="10:11">
      <c r="J6299" s="61">
        <v>14.90208954084</v>
      </c>
      <c r="K6299" s="61">
        <v>0.57610156599200002</v>
      </c>
    </row>
    <row r="6300" spans="10:11">
      <c r="J6300" s="61">
        <v>14.902862925399999</v>
      </c>
      <c r="K6300" s="61">
        <v>0.57163214302830001</v>
      </c>
    </row>
    <row r="6301" spans="10:11">
      <c r="J6301" s="61">
        <v>14.90359331162</v>
      </c>
      <c r="K6301" s="61">
        <v>0.56722624153589996</v>
      </c>
    </row>
    <row r="6302" spans="10:11">
      <c r="J6302" s="61">
        <v>14.903865285029999</v>
      </c>
      <c r="K6302" s="61">
        <v>0.56799428408120001</v>
      </c>
    </row>
    <row r="6303" spans="10:11">
      <c r="J6303" s="61">
        <v>14.90495281782</v>
      </c>
      <c r="K6303" s="61">
        <v>0.56131769883100002</v>
      </c>
    </row>
    <row r="6304" spans="10:11">
      <c r="J6304" s="61">
        <v>14.906305570140001</v>
      </c>
      <c r="K6304" s="61">
        <v>0.55539215141859999</v>
      </c>
    </row>
    <row r="6305" spans="10:11">
      <c r="J6305" s="61">
        <v>14.90687201067</v>
      </c>
      <c r="K6305" s="61">
        <v>0.55297347472610003</v>
      </c>
    </row>
    <row r="6306" spans="10:11">
      <c r="J6306" s="61">
        <v>14.907247996560001</v>
      </c>
      <c r="K6306" s="61">
        <v>0.5500971641622</v>
      </c>
    </row>
    <row r="6307" spans="10:11">
      <c r="J6307" s="61">
        <v>14.90842828642</v>
      </c>
      <c r="K6307" s="61">
        <v>0.54429476983409997</v>
      </c>
    </row>
    <row r="6308" spans="10:11">
      <c r="J6308" s="61">
        <v>14.909323927240001</v>
      </c>
      <c r="K6308" s="61">
        <v>0.54042219241489997</v>
      </c>
    </row>
    <row r="6309" spans="10:11">
      <c r="J6309" s="61">
        <v>14.91011399688</v>
      </c>
      <c r="K6309" s="61">
        <v>0.53585707016130002</v>
      </c>
    </row>
    <row r="6310" spans="10:11">
      <c r="J6310" s="61">
        <v>14.91065371292</v>
      </c>
      <c r="K6310" s="61">
        <v>0.53274437005999997</v>
      </c>
    </row>
    <row r="6311" spans="10:11">
      <c r="J6311" s="61">
        <v>14.91084251405</v>
      </c>
      <c r="K6311" s="61">
        <v>0.53145116546240001</v>
      </c>
    </row>
    <row r="6312" spans="10:11">
      <c r="J6312" s="61">
        <v>14.91216784887</v>
      </c>
      <c r="K6312" s="61">
        <v>0.52572281259499998</v>
      </c>
    </row>
    <row r="6313" spans="10:11">
      <c r="J6313" s="61">
        <v>14.91327627704</v>
      </c>
      <c r="K6313" s="61">
        <v>0.52236051320720001</v>
      </c>
    </row>
    <row r="6314" spans="10:11">
      <c r="J6314" s="61">
        <v>14.91386294946</v>
      </c>
      <c r="K6314" s="61">
        <v>0.5183488992934</v>
      </c>
    </row>
    <row r="6315" spans="10:11">
      <c r="J6315" s="61">
        <v>14.915003062809999</v>
      </c>
      <c r="K6315" s="61">
        <v>0.51265254594179999</v>
      </c>
    </row>
    <row r="6316" spans="10:11">
      <c r="J6316" s="61">
        <v>14.91580857037</v>
      </c>
      <c r="K6316" s="61">
        <v>0.50938562104280005</v>
      </c>
    </row>
    <row r="6317" spans="10:11">
      <c r="J6317" s="61">
        <v>14.916488279239999</v>
      </c>
      <c r="K6317" s="61">
        <v>0.50565855709880003</v>
      </c>
    </row>
    <row r="6318" spans="10:11">
      <c r="J6318" s="61">
        <v>14.9173217755</v>
      </c>
      <c r="K6318" s="61">
        <v>0.50274807473930005</v>
      </c>
    </row>
    <row r="6319" spans="10:11">
      <c r="J6319" s="61">
        <v>14.91794831647</v>
      </c>
      <c r="K6319" s="61">
        <v>0.49857175855460001</v>
      </c>
    </row>
    <row r="6320" spans="10:11">
      <c r="J6320" s="61">
        <v>14.91893923458</v>
      </c>
      <c r="K6320" s="61">
        <v>0.49222585648380002</v>
      </c>
    </row>
    <row r="6321" spans="10:11">
      <c r="J6321" s="61">
        <v>14.91976779733</v>
      </c>
      <c r="K6321" s="61">
        <v>0.48860721687379999</v>
      </c>
    </row>
    <row r="6322" spans="10:11">
      <c r="J6322" s="61">
        <v>14.919820242369999</v>
      </c>
      <c r="K6322" s="61">
        <v>0.48802519535360001</v>
      </c>
    </row>
    <row r="6323" spans="10:11">
      <c r="J6323" s="61">
        <v>14.920355165009999</v>
      </c>
      <c r="K6323" s="61">
        <v>0.48551556481910002</v>
      </c>
    </row>
    <row r="6324" spans="10:11">
      <c r="J6324" s="61">
        <v>14.92121009743</v>
      </c>
      <c r="K6324" s="61">
        <v>0.48050231372719998</v>
      </c>
    </row>
    <row r="6325" spans="10:11">
      <c r="J6325" s="61">
        <v>14.92150339772</v>
      </c>
      <c r="K6325" s="61">
        <v>0.47897527694620001</v>
      </c>
    </row>
    <row r="6326" spans="10:11">
      <c r="J6326" s="61">
        <v>14.922113415309999</v>
      </c>
      <c r="K6326" s="61">
        <v>0.47411555048960002</v>
      </c>
    </row>
    <row r="6327" spans="10:11">
      <c r="J6327" s="61">
        <v>14.92345004853</v>
      </c>
      <c r="K6327" s="61">
        <v>0.46863597028460002</v>
      </c>
    </row>
    <row r="6328" spans="10:11">
      <c r="J6328" s="61">
        <v>14.923965252469999</v>
      </c>
      <c r="K6328" s="61">
        <v>0.46737650645310003</v>
      </c>
    </row>
    <row r="6329" spans="10:11">
      <c r="J6329" s="61">
        <v>14.92502787379</v>
      </c>
      <c r="K6329" s="61">
        <v>0.46147327236140001</v>
      </c>
    </row>
    <row r="6330" spans="10:11">
      <c r="J6330" s="61">
        <v>14.925723098380001</v>
      </c>
      <c r="K6330" s="61">
        <v>0.45802512267750001</v>
      </c>
    </row>
    <row r="6331" spans="10:11">
      <c r="J6331" s="61">
        <v>14.926607452020001</v>
      </c>
      <c r="K6331" s="61">
        <v>0.45431111266480001</v>
      </c>
    </row>
    <row r="6332" spans="10:11">
      <c r="J6332" s="61">
        <v>14.927556994130001</v>
      </c>
      <c r="K6332" s="61">
        <v>0.4501804106831</v>
      </c>
    </row>
    <row r="6333" spans="10:11">
      <c r="J6333" s="61">
        <v>14.92816946402</v>
      </c>
      <c r="K6333" s="61">
        <v>0.4477470201357</v>
      </c>
    </row>
    <row r="6334" spans="10:11">
      <c r="J6334" s="61">
        <v>14.92896397702</v>
      </c>
      <c r="K6334" s="61">
        <v>0.44320576496820002</v>
      </c>
    </row>
    <row r="6335" spans="10:11">
      <c r="J6335" s="61">
        <v>14.930095261550001</v>
      </c>
      <c r="K6335" s="61">
        <v>0.43657553140479999</v>
      </c>
    </row>
    <row r="6336" spans="10:11">
      <c r="J6336" s="61">
        <v>14.93102188438</v>
      </c>
      <c r="K6336" s="61">
        <v>0.4323749485301</v>
      </c>
    </row>
    <row r="6337" spans="10:11">
      <c r="J6337" s="61">
        <v>14.931597105150001</v>
      </c>
      <c r="K6337" s="61">
        <v>0.42986538712939998</v>
      </c>
    </row>
    <row r="6338" spans="10:11">
      <c r="J6338" s="61">
        <v>14.93257970797</v>
      </c>
      <c r="K6338" s="61">
        <v>0.4249286218085</v>
      </c>
    </row>
    <row r="6339" spans="10:11">
      <c r="J6339" s="61">
        <v>14.933023959970001</v>
      </c>
      <c r="K6339" s="61">
        <v>0.42388832265339998</v>
      </c>
    </row>
    <row r="6340" spans="10:11">
      <c r="J6340" s="61">
        <v>14.93345925235</v>
      </c>
      <c r="K6340" s="61">
        <v>0.41992861019490002</v>
      </c>
    </row>
    <row r="6341" spans="10:11">
      <c r="J6341" s="61">
        <v>14.934883865590001</v>
      </c>
      <c r="K6341" s="61">
        <v>0.41406235853860002</v>
      </c>
    </row>
    <row r="6342" spans="10:11">
      <c r="J6342" s="61">
        <v>14.93623745689</v>
      </c>
      <c r="K6342" s="61">
        <v>0.40831706102589999</v>
      </c>
    </row>
    <row r="6343" spans="10:11">
      <c r="J6343" s="61">
        <v>14.93679086943</v>
      </c>
      <c r="K6343" s="61">
        <v>0.40542124977040001</v>
      </c>
    </row>
    <row r="6344" spans="10:11">
      <c r="J6344" s="61">
        <v>14.93703264627</v>
      </c>
      <c r="K6344" s="61">
        <v>0.40357869990689998</v>
      </c>
    </row>
    <row r="6345" spans="10:11">
      <c r="J6345" s="61">
        <v>14.93765060754</v>
      </c>
      <c r="K6345" s="61">
        <v>0.39957578788879999</v>
      </c>
    </row>
    <row r="6346" spans="10:11">
      <c r="J6346" s="61">
        <v>14.938332422989999</v>
      </c>
      <c r="K6346" s="61">
        <v>0.39588169454290001</v>
      </c>
    </row>
    <row r="6347" spans="10:11">
      <c r="J6347" s="61">
        <v>14.979015319829999</v>
      </c>
      <c r="K6347" s="61">
        <v>0.39853067182989999</v>
      </c>
    </row>
    <row r="6348" spans="10:11">
      <c r="J6348" s="61">
        <v>14.979077219960001</v>
      </c>
      <c r="K6348" s="61">
        <v>0.39302143050869998</v>
      </c>
    </row>
    <row r="6349" spans="10:11">
      <c r="J6349" s="61">
        <v>14.979133529969999</v>
      </c>
      <c r="K6349" s="61">
        <v>0.38808732970710003</v>
      </c>
    </row>
    <row r="6350" spans="10:11">
      <c r="J6350" s="61">
        <v>14.97939138343</v>
      </c>
      <c r="K6350" s="61">
        <v>0.4028443979261</v>
      </c>
    </row>
    <row r="6351" spans="10:11">
      <c r="J6351" s="61">
        <v>14.98008660192</v>
      </c>
      <c r="K6351" s="61">
        <v>0.40869755235600003</v>
      </c>
    </row>
    <row r="6352" spans="10:11">
      <c r="J6352" s="61">
        <v>14.98080344617</v>
      </c>
      <c r="K6352" s="61">
        <v>0.4150550893453</v>
      </c>
    </row>
    <row r="6353" spans="10:11">
      <c r="J6353" s="61">
        <v>14.981290071929999</v>
      </c>
      <c r="K6353" s="61">
        <v>0.4196120567785</v>
      </c>
    </row>
    <row r="6354" spans="10:11">
      <c r="J6354" s="61">
        <v>14.981692086700001</v>
      </c>
      <c r="K6354" s="61">
        <v>0.42334892380290001</v>
      </c>
    </row>
    <row r="6355" spans="10:11">
      <c r="J6355" s="61">
        <v>14.98206618201</v>
      </c>
      <c r="K6355" s="61">
        <v>0.42705788862540001</v>
      </c>
    </row>
    <row r="6356" spans="10:11">
      <c r="J6356" s="61">
        <v>14.98256622892</v>
      </c>
      <c r="K6356" s="61">
        <v>0.43145098270870003</v>
      </c>
    </row>
    <row r="6357" spans="10:11">
      <c r="J6357" s="61">
        <v>14.98304214663</v>
      </c>
      <c r="K6357" s="61">
        <v>0.43582865055350001</v>
      </c>
    </row>
    <row r="6358" spans="10:11">
      <c r="J6358" s="61">
        <v>14.98367397054</v>
      </c>
      <c r="K6358" s="61">
        <v>0.44202443743109998</v>
      </c>
    </row>
    <row r="6359" spans="10:11">
      <c r="J6359" s="61">
        <v>14.984250224249999</v>
      </c>
      <c r="K6359" s="61">
        <v>0.44745556045759999</v>
      </c>
    </row>
    <row r="6360" spans="10:11">
      <c r="J6360" s="61">
        <v>14.984875675010001</v>
      </c>
      <c r="K6360" s="61">
        <v>0.45307396098280001</v>
      </c>
    </row>
    <row r="6361" spans="10:11">
      <c r="J6361" s="61">
        <v>14.9852219359</v>
      </c>
      <c r="K6361" s="61">
        <v>0.45657046480160002</v>
      </c>
    </row>
    <row r="6362" spans="10:11">
      <c r="J6362" s="61">
        <v>14.98567685097</v>
      </c>
      <c r="K6362" s="61">
        <v>0.46085294525330001</v>
      </c>
    </row>
    <row r="6363" spans="10:11">
      <c r="J6363" s="61">
        <v>14.986394350679999</v>
      </c>
      <c r="K6363" s="61">
        <v>0.46731382784070002</v>
      </c>
    </row>
    <row r="6364" spans="10:11">
      <c r="J6364" s="61">
        <v>14.98712958422</v>
      </c>
      <c r="K6364" s="61">
        <v>0.4737632502652</v>
      </c>
    </row>
    <row r="6365" spans="10:11">
      <c r="J6365" s="61">
        <v>14.987988063</v>
      </c>
      <c r="K6365" s="61">
        <v>0.48088664402609999</v>
      </c>
    </row>
    <row r="6366" spans="10:11">
      <c r="J6366" s="61">
        <v>14.98868441724</v>
      </c>
      <c r="K6366" s="61">
        <v>0.48696470222760002</v>
      </c>
    </row>
    <row r="6367" spans="10:11">
      <c r="J6367" s="61">
        <v>14.989248817549999</v>
      </c>
      <c r="K6367" s="61">
        <v>0.49181342580019999</v>
      </c>
    </row>
    <row r="6368" spans="10:11">
      <c r="J6368" s="61">
        <v>14.989748512669999</v>
      </c>
      <c r="K6368" s="61">
        <v>0.49597176199519999</v>
      </c>
    </row>
    <row r="6369" spans="10:11">
      <c r="J6369" s="61">
        <v>14.99016670232</v>
      </c>
      <c r="K6369" s="61">
        <v>0.49985127354519998</v>
      </c>
    </row>
    <row r="6370" spans="10:11">
      <c r="J6370" s="61">
        <v>14.99093290501</v>
      </c>
      <c r="K6370" s="61">
        <v>0.50826012765759998</v>
      </c>
    </row>
    <row r="6371" spans="10:11">
      <c r="J6371" s="61">
        <v>14.991705334620001</v>
      </c>
      <c r="K6371" s="61">
        <v>0.51673991666319996</v>
      </c>
    </row>
    <row r="6372" spans="10:11">
      <c r="J6372" s="61">
        <v>14.99216195438</v>
      </c>
      <c r="K6372" s="61">
        <v>0.52037730144759997</v>
      </c>
    </row>
    <row r="6373" spans="10:11">
      <c r="J6373" s="61">
        <v>14.993304287999999</v>
      </c>
      <c r="K6373" s="61">
        <v>0.52887578115629996</v>
      </c>
    </row>
    <row r="6374" spans="10:11">
      <c r="J6374" s="61">
        <v>14.99390145239</v>
      </c>
      <c r="K6374" s="61">
        <v>0.53361071116589998</v>
      </c>
    </row>
    <row r="6375" spans="10:11">
      <c r="J6375" s="61">
        <v>14.994254001810001</v>
      </c>
      <c r="K6375" s="61">
        <v>0.53768711602219998</v>
      </c>
    </row>
    <row r="6376" spans="10:11">
      <c r="J6376" s="61">
        <v>14.99480854838</v>
      </c>
      <c r="K6376" s="61">
        <v>0.5436594307375</v>
      </c>
    </row>
    <row r="6377" spans="10:11">
      <c r="J6377" s="61">
        <v>14.99527429225</v>
      </c>
      <c r="K6377" s="61">
        <v>0.54725705550199999</v>
      </c>
    </row>
    <row r="6378" spans="10:11">
      <c r="J6378" s="61">
        <v>14.99587872637</v>
      </c>
      <c r="K6378" s="61">
        <v>0.55177026258380002</v>
      </c>
    </row>
    <row r="6379" spans="10:11">
      <c r="J6379" s="61">
        <v>14.996502048</v>
      </c>
      <c r="K6379" s="61">
        <v>0.55713429466370001</v>
      </c>
    </row>
    <row r="6380" spans="10:11">
      <c r="J6380" s="61">
        <v>14.996950655959999</v>
      </c>
      <c r="K6380" s="61">
        <v>0.56166530891760003</v>
      </c>
    </row>
    <row r="6381" spans="10:11">
      <c r="J6381" s="61">
        <v>14.997209760420001</v>
      </c>
      <c r="K6381" s="61">
        <v>0.56552691876079997</v>
      </c>
    </row>
    <row r="6382" spans="10:11">
      <c r="J6382" s="61">
        <v>14.99776430699</v>
      </c>
      <c r="K6382" s="61">
        <v>0.57149923347609999</v>
      </c>
    </row>
    <row r="6383" spans="10:11">
      <c r="J6383" s="61">
        <v>14.99823005086</v>
      </c>
      <c r="K6383" s="61">
        <v>0.57509685824059997</v>
      </c>
    </row>
    <row r="6384" spans="10:11">
      <c r="J6384" s="61">
        <v>14.99883448498</v>
      </c>
      <c r="K6384" s="61">
        <v>0.5796100653224</v>
      </c>
    </row>
    <row r="6385" spans="10:11">
      <c r="J6385" s="61">
        <v>14.99945780661</v>
      </c>
      <c r="K6385" s="61">
        <v>0.5849740974023</v>
      </c>
    </row>
    <row r="6386" spans="10:11">
      <c r="J6386" s="61">
        <v>14.999906414570001</v>
      </c>
      <c r="K6386" s="61">
        <v>0.58950511165620001</v>
      </c>
    </row>
    <row r="6387" spans="10:11">
      <c r="J6387" s="61">
        <v>15.00026616463</v>
      </c>
      <c r="K6387" s="61">
        <v>0.59361541855550004</v>
      </c>
    </row>
    <row r="6388" spans="10:11">
      <c r="J6388" s="61">
        <v>15.001002429630001</v>
      </c>
      <c r="K6388" s="61">
        <v>0.59994470745399997</v>
      </c>
    </row>
    <row r="6389" spans="10:11">
      <c r="J6389" s="61">
        <v>15.001565277459999</v>
      </c>
      <c r="K6389" s="61">
        <v>0.60452219084409997</v>
      </c>
    </row>
    <row r="6390" spans="10:11">
      <c r="J6390" s="61">
        <v>15.001998056610001</v>
      </c>
      <c r="K6390" s="61">
        <v>0.60857151400109999</v>
      </c>
    </row>
    <row r="6391" spans="10:11">
      <c r="J6391" s="61">
        <v>15.002735916280001</v>
      </c>
      <c r="K6391" s="61">
        <v>0.61500529332849996</v>
      </c>
    </row>
    <row r="6392" spans="10:11">
      <c r="J6392" s="61">
        <v>15.003482985270001</v>
      </c>
      <c r="K6392" s="61">
        <v>0.62082398023889995</v>
      </c>
    </row>
    <row r="6393" spans="10:11">
      <c r="J6393" s="61">
        <v>15.003956907439999</v>
      </c>
      <c r="K6393" s="61">
        <v>0.62483185945389996</v>
      </c>
    </row>
    <row r="6394" spans="10:11">
      <c r="J6394" s="61">
        <v>15.00452370831</v>
      </c>
      <c r="K6394" s="61">
        <v>0.62993042326280002</v>
      </c>
    </row>
    <row r="6395" spans="10:11">
      <c r="J6395" s="61">
        <v>15.00515047693</v>
      </c>
      <c r="K6395" s="61">
        <v>0.6349021932683</v>
      </c>
    </row>
    <row r="6396" spans="10:11">
      <c r="J6396" s="61">
        <v>15.00596014646</v>
      </c>
      <c r="K6396" s="61">
        <v>0.6410187885684</v>
      </c>
    </row>
    <row r="6397" spans="10:11">
      <c r="J6397" s="61">
        <v>15.00634784456</v>
      </c>
      <c r="K6397" s="61">
        <v>0.64512010616360005</v>
      </c>
    </row>
    <row r="6398" spans="10:11">
      <c r="J6398" s="61">
        <v>15.00684582875</v>
      </c>
      <c r="K6398" s="61">
        <v>0.65105918725709999</v>
      </c>
    </row>
    <row r="6399" spans="10:11">
      <c r="J6399" s="61">
        <v>15.007202066370001</v>
      </c>
      <c r="K6399" s="61">
        <v>0.65531467172760005</v>
      </c>
    </row>
    <row r="6400" spans="10:11">
      <c r="J6400" s="61">
        <v>15.00749958856</v>
      </c>
      <c r="K6400" s="61">
        <v>0.6588733926857</v>
      </c>
    </row>
    <row r="6401" spans="10:11">
      <c r="J6401" s="61">
        <v>15.00790985021</v>
      </c>
      <c r="K6401" s="61">
        <v>0.66367422556849998</v>
      </c>
    </row>
    <row r="6402" spans="10:11">
      <c r="J6402" s="61">
        <v>15.008746527950001</v>
      </c>
      <c r="K6402" s="61">
        <v>0.67152736947390002</v>
      </c>
    </row>
    <row r="6403" spans="10:11">
      <c r="J6403" s="61">
        <v>15.00936996744</v>
      </c>
      <c r="K6403" s="61">
        <v>0.67606999651410005</v>
      </c>
    </row>
    <row r="6404" spans="10:11">
      <c r="J6404" s="61">
        <v>15.01049181806</v>
      </c>
      <c r="K6404" s="61">
        <v>0.68550056054340003</v>
      </c>
    </row>
    <row r="6405" spans="10:11">
      <c r="J6405" s="61">
        <v>15.010978443819999</v>
      </c>
      <c r="K6405" s="61">
        <v>0.69005752797660003</v>
      </c>
    </row>
    <row r="6406" spans="10:11">
      <c r="J6406" s="61">
        <v>15.011380458590001</v>
      </c>
      <c r="K6406" s="61">
        <v>0.69379439500100004</v>
      </c>
    </row>
    <row r="6407" spans="10:11">
      <c r="J6407" s="61">
        <v>15.011754553899999</v>
      </c>
      <c r="K6407" s="61">
        <v>0.69750335982349998</v>
      </c>
    </row>
    <row r="6408" spans="10:11">
      <c r="J6408" s="61">
        <v>15.01225460081</v>
      </c>
      <c r="K6408" s="61">
        <v>0.7018964539068</v>
      </c>
    </row>
    <row r="6409" spans="10:11">
      <c r="J6409" s="61">
        <v>15.01273051852</v>
      </c>
      <c r="K6409" s="61">
        <v>0.70627412175159998</v>
      </c>
    </row>
    <row r="6410" spans="10:11">
      <c r="J6410" s="61">
        <v>15.013362342420001</v>
      </c>
      <c r="K6410" s="61">
        <v>0.71246990862920001</v>
      </c>
    </row>
    <row r="6411" spans="10:11">
      <c r="J6411" s="61">
        <v>15.01393859613</v>
      </c>
      <c r="K6411" s="61">
        <v>0.71790103165569996</v>
      </c>
    </row>
    <row r="6412" spans="10:11">
      <c r="J6412" s="61">
        <v>15.014564046889999</v>
      </c>
      <c r="K6412" s="61">
        <v>0.72351943218079995</v>
      </c>
    </row>
    <row r="6413" spans="10:11">
      <c r="J6413" s="61">
        <v>15.014910307779999</v>
      </c>
      <c r="K6413" s="61">
        <v>0.72701593599970005</v>
      </c>
    </row>
    <row r="6414" spans="10:11">
      <c r="J6414" s="61">
        <v>15.015378816429999</v>
      </c>
      <c r="K6414" s="61">
        <v>0.73142224679529999</v>
      </c>
    </row>
    <row r="6415" spans="10:11">
      <c r="J6415" s="61">
        <v>15.01631810103</v>
      </c>
      <c r="K6415" s="61">
        <v>0.74030971136779999</v>
      </c>
    </row>
    <row r="6416" spans="10:11">
      <c r="J6416" s="61">
        <v>15.01689435474</v>
      </c>
      <c r="K6416" s="61">
        <v>0.74574083439429995</v>
      </c>
    </row>
    <row r="6417" spans="10:11">
      <c r="J6417" s="61">
        <v>15.017519805499999</v>
      </c>
      <c r="K6417" s="61">
        <v>0.75135923491949996</v>
      </c>
    </row>
    <row r="6418" spans="10:11">
      <c r="J6418" s="61">
        <v>15.017866066390001</v>
      </c>
      <c r="K6418" s="61">
        <v>0.75485573873830003</v>
      </c>
    </row>
    <row r="6419" spans="10:11">
      <c r="J6419" s="61">
        <v>15.018334575040001</v>
      </c>
      <c r="K6419" s="61">
        <v>0.75926204953400001</v>
      </c>
    </row>
    <row r="6420" spans="10:11">
      <c r="J6420" s="61">
        <v>15.01916480551</v>
      </c>
      <c r="K6420" s="61">
        <v>0.76708512415420005</v>
      </c>
    </row>
    <row r="6421" spans="10:11">
      <c r="J6421" s="61">
        <v>15.01985928034</v>
      </c>
      <c r="K6421" s="61">
        <v>0.77383242848680001</v>
      </c>
    </row>
    <row r="6422" spans="10:11">
      <c r="J6422" s="61">
        <v>15.020537826889999</v>
      </c>
      <c r="K6422" s="61">
        <v>0.77963227560689996</v>
      </c>
    </row>
    <row r="6423" spans="10:11">
      <c r="J6423" s="61">
        <v>15.021096608080001</v>
      </c>
      <c r="K6423" s="61">
        <v>0.78451515681600004</v>
      </c>
    </row>
    <row r="6424" spans="10:11">
      <c r="J6424" s="61">
        <v>15.02163551041</v>
      </c>
      <c r="K6424" s="61">
        <v>0.78901807794629997</v>
      </c>
    </row>
    <row r="6425" spans="10:11">
      <c r="J6425" s="61">
        <v>15.022109254549999</v>
      </c>
      <c r="K6425" s="61">
        <v>0.7930061413874</v>
      </c>
    </row>
    <row r="6426" spans="10:11">
      <c r="J6426" s="61">
        <v>15.022916954499999</v>
      </c>
      <c r="K6426" s="61">
        <v>0.79918986717039997</v>
      </c>
    </row>
    <row r="6427" spans="10:11">
      <c r="J6427" s="61">
        <v>15.02358982428</v>
      </c>
      <c r="K6427" s="61">
        <v>0.804056182364</v>
      </c>
    </row>
    <row r="6428" spans="10:11">
      <c r="J6428" s="61">
        <v>15.023942373700001</v>
      </c>
      <c r="K6428" s="61">
        <v>0.80813258722030001</v>
      </c>
    </row>
    <row r="6429" spans="10:11">
      <c r="J6429" s="61">
        <v>15.024496920260001</v>
      </c>
      <c r="K6429" s="61">
        <v>0.81410490193560003</v>
      </c>
    </row>
    <row r="6430" spans="10:11">
      <c r="J6430" s="61">
        <v>15.024962664129999</v>
      </c>
      <c r="K6430" s="61">
        <v>0.81770252670010002</v>
      </c>
    </row>
    <row r="6431" spans="10:11">
      <c r="J6431" s="61">
        <v>15.02556709826</v>
      </c>
      <c r="K6431" s="61">
        <v>0.82221573378180002</v>
      </c>
    </row>
    <row r="6432" spans="10:11">
      <c r="J6432" s="61">
        <v>15.026190419880001</v>
      </c>
      <c r="K6432" s="61">
        <v>0.82757976586180004</v>
      </c>
    </row>
    <row r="6433" spans="10:11">
      <c r="J6433" s="61">
        <v>15.02663902784</v>
      </c>
      <c r="K6433" s="61">
        <v>0.83211078011560002</v>
      </c>
    </row>
    <row r="6434" spans="10:11">
      <c r="J6434" s="61">
        <v>15.02699877791</v>
      </c>
      <c r="K6434" s="61">
        <v>0.83622108701499998</v>
      </c>
    </row>
    <row r="6435" spans="10:11">
      <c r="J6435" s="61">
        <v>15.027735042910001</v>
      </c>
      <c r="K6435" s="61">
        <v>0.84255037591339998</v>
      </c>
    </row>
    <row r="6436" spans="10:11">
      <c r="J6436" s="61">
        <v>15.028221619170001</v>
      </c>
      <c r="K6436" s="61">
        <v>0.84605889977409998</v>
      </c>
    </row>
    <row r="6437" spans="10:11">
      <c r="J6437" s="61">
        <v>15.028701995</v>
      </c>
      <c r="K6437" s="61">
        <v>0.84957369530289994</v>
      </c>
    </row>
    <row r="6438" spans="10:11">
      <c r="J6438" s="61">
        <v>15.029316381659999</v>
      </c>
      <c r="K6438" s="61">
        <v>0.85474204196890002</v>
      </c>
    </row>
    <row r="6439" spans="10:11">
      <c r="J6439" s="61">
        <v>15.029824424099999</v>
      </c>
      <c r="K6439" s="61">
        <v>0.85990370503890001</v>
      </c>
    </row>
    <row r="6440" spans="10:11">
      <c r="J6440" s="61">
        <v>15.03100316409</v>
      </c>
      <c r="K6440" s="61">
        <v>0.87167361791179998</v>
      </c>
    </row>
    <row r="6441" spans="10:11">
      <c r="J6441" s="61">
        <v>15.03151446553</v>
      </c>
      <c r="K6441" s="61">
        <v>0.87512561769529995</v>
      </c>
    </row>
    <row r="6442" spans="10:11">
      <c r="J6442" s="61">
        <v>15.032226775090001</v>
      </c>
      <c r="K6442" s="61">
        <v>0.88113217130749999</v>
      </c>
    </row>
    <row r="6443" spans="10:11">
      <c r="J6443" s="61">
        <v>15.03282179392</v>
      </c>
      <c r="K6443" s="61">
        <v>0.88813362094290005</v>
      </c>
    </row>
    <row r="6444" spans="10:11">
      <c r="J6444" s="61">
        <v>15.03329677146</v>
      </c>
      <c r="K6444" s="61">
        <v>0.89368517803229996</v>
      </c>
    </row>
    <row r="6445" spans="10:11">
      <c r="J6445" s="61">
        <v>15.033709063750001</v>
      </c>
      <c r="K6445" s="61">
        <v>0.89847046403800002</v>
      </c>
    </row>
    <row r="6446" spans="10:11">
      <c r="J6446" s="61">
        <v>15.03415318379</v>
      </c>
      <c r="K6446" s="61">
        <v>0.90199262542140002</v>
      </c>
    </row>
    <row r="6447" spans="10:11">
      <c r="J6447" s="61">
        <v>15.03495491929</v>
      </c>
      <c r="K6447" s="61">
        <v>0.90757357621669998</v>
      </c>
    </row>
    <row r="6448" spans="10:11">
      <c r="J6448" s="61">
        <v>15.03577318098</v>
      </c>
      <c r="K6448" s="61">
        <v>0.91520589539569996</v>
      </c>
    </row>
    <row r="6449" spans="10:11">
      <c r="J6449" s="61">
        <v>15.03628508543</v>
      </c>
      <c r="K6449" s="61">
        <v>0.92177143246019999</v>
      </c>
    </row>
    <row r="6450" spans="10:11">
      <c r="J6450" s="61">
        <v>15.03680581751</v>
      </c>
      <c r="K6450" s="61">
        <v>0.92680504158260002</v>
      </c>
    </row>
    <row r="6451" spans="10:11">
      <c r="J6451" s="61">
        <v>15.03727901811</v>
      </c>
      <c r="K6451" s="61">
        <v>0.93103914140069999</v>
      </c>
    </row>
    <row r="6452" spans="10:11">
      <c r="J6452" s="61">
        <v>15.037800945380001</v>
      </c>
      <c r="K6452" s="61">
        <v>0.9363200054245</v>
      </c>
    </row>
    <row r="6453" spans="10:11">
      <c r="J6453" s="61">
        <v>15.0384754098</v>
      </c>
      <c r="K6453" s="61">
        <v>0.94336038351149998</v>
      </c>
    </row>
    <row r="6454" spans="10:11">
      <c r="J6454" s="61">
        <v>15.03886531723</v>
      </c>
      <c r="K6454" s="61">
        <v>0.94680988551019996</v>
      </c>
    </row>
    <row r="6455" spans="10:11">
      <c r="J6455" s="61">
        <v>15.039232967309999</v>
      </c>
      <c r="K6455" s="61">
        <v>0.95036551204459996</v>
      </c>
    </row>
    <row r="6456" spans="10:11">
      <c r="J6456" s="61">
        <v>15.03976063769</v>
      </c>
      <c r="K6456" s="61">
        <v>0.95460643439610005</v>
      </c>
    </row>
    <row r="6457" spans="10:11">
      <c r="J6457" s="61">
        <v>15.04019918477</v>
      </c>
      <c r="K6457" s="61">
        <v>0.95824973668769997</v>
      </c>
    </row>
    <row r="6458" spans="10:11">
      <c r="J6458" s="61">
        <v>15.04098604679</v>
      </c>
      <c r="K6458" s="61">
        <v>0.96486137198779998</v>
      </c>
    </row>
    <row r="6459" spans="10:11">
      <c r="J6459" s="61">
        <v>15.04136468534</v>
      </c>
      <c r="K6459" s="61">
        <v>0.96870334687869997</v>
      </c>
    </row>
    <row r="6460" spans="10:11">
      <c r="J6460" s="61">
        <v>15.04182862121</v>
      </c>
      <c r="K6460" s="61">
        <v>0.97299732905759995</v>
      </c>
    </row>
    <row r="6461" spans="10:11">
      <c r="J6461" s="61">
        <v>15.042153293589999</v>
      </c>
      <c r="K6461" s="61">
        <v>0.97646079255499996</v>
      </c>
    </row>
    <row r="6462" spans="10:11">
      <c r="J6462" s="61">
        <v>15.042606221570001</v>
      </c>
      <c r="K6462" s="61">
        <v>0.97989792505380002</v>
      </c>
    </row>
    <row r="6463" spans="10:11">
      <c r="J6463" s="61">
        <v>15.04331090284</v>
      </c>
      <c r="K6463" s="61">
        <v>0.98414727258080004</v>
      </c>
    </row>
    <row r="6464" spans="10:11">
      <c r="J6464" s="61">
        <v>15.044129312020001</v>
      </c>
      <c r="K6464" s="61">
        <v>0.98827084359149997</v>
      </c>
    </row>
    <row r="6465" spans="10:11">
      <c r="J6465" s="61">
        <v>15.04487724919</v>
      </c>
      <c r="K6465" s="61">
        <v>0.99174932890480005</v>
      </c>
    </row>
    <row r="6466" spans="10:11">
      <c r="J6466" s="61">
        <v>15.045759392020001</v>
      </c>
      <c r="K6466" s="61">
        <v>0.99633424604870002</v>
      </c>
    </row>
    <row r="6467" spans="10:11">
      <c r="J6467" s="61">
        <v>15.046347223870001</v>
      </c>
      <c r="K6467" s="61">
        <v>1.0003977495209999</v>
      </c>
    </row>
    <row r="6468" spans="10:11">
      <c r="J6468" s="61">
        <v>15.085205201719999</v>
      </c>
      <c r="K6468" s="61">
        <v>1.0036859667769999</v>
      </c>
    </row>
    <row r="6469" spans="10:11">
      <c r="J6469" s="61">
        <v>15.085431427770001</v>
      </c>
      <c r="K6469" s="61">
        <v>0.99955818040959998</v>
      </c>
    </row>
    <row r="6470" spans="10:11">
      <c r="J6470" s="61">
        <v>15.086337090040001</v>
      </c>
      <c r="K6470" s="61">
        <v>0.99308485431820004</v>
      </c>
    </row>
    <row r="6471" spans="10:11">
      <c r="J6471" s="61">
        <v>15.086942826</v>
      </c>
      <c r="K6471" s="61">
        <v>0.98879387920020001</v>
      </c>
    </row>
    <row r="6472" spans="10:11">
      <c r="J6472" s="61">
        <v>15.08762797758</v>
      </c>
      <c r="K6472" s="61">
        <v>0.98414652110860001</v>
      </c>
    </row>
    <row r="6473" spans="10:11">
      <c r="J6473" s="61">
        <v>15.08798732659</v>
      </c>
      <c r="K6473" s="61">
        <v>0.98209518411249996</v>
      </c>
    </row>
    <row r="6474" spans="10:11">
      <c r="J6474" s="61">
        <v>15.088257692479999</v>
      </c>
      <c r="K6474" s="61">
        <v>0.98067793885400001</v>
      </c>
    </row>
    <row r="6475" spans="10:11">
      <c r="J6475" s="61">
        <v>15.08954527805</v>
      </c>
      <c r="K6475" s="61">
        <v>0.97490835192210001</v>
      </c>
    </row>
    <row r="6476" spans="10:11">
      <c r="J6476" s="61">
        <v>15.09114271873</v>
      </c>
      <c r="K6476" s="61">
        <v>0.96695513240169995</v>
      </c>
    </row>
    <row r="6477" spans="10:11">
      <c r="J6477" s="61">
        <v>15.09174989582</v>
      </c>
      <c r="K6477" s="61">
        <v>0.96307574402240004</v>
      </c>
    </row>
    <row r="6478" spans="10:11">
      <c r="J6478" s="61">
        <v>15.092383877250001</v>
      </c>
      <c r="K6478" s="61">
        <v>0.95835177164380003</v>
      </c>
    </row>
    <row r="6479" spans="10:11">
      <c r="J6479" s="61">
        <v>15.09266833899</v>
      </c>
      <c r="K6479" s="61">
        <v>0.95497096062539999</v>
      </c>
    </row>
    <row r="6480" spans="10:11">
      <c r="J6480" s="61">
        <v>15.09327519635</v>
      </c>
      <c r="K6480" s="61">
        <v>0.94783030377059996</v>
      </c>
    </row>
    <row r="6481" spans="10:11">
      <c r="J6481" s="61">
        <v>15.0940121826</v>
      </c>
      <c r="K6481" s="61">
        <v>0.94180905160170003</v>
      </c>
    </row>
    <row r="6482" spans="10:11">
      <c r="J6482" s="61">
        <v>15.094751190189999</v>
      </c>
      <c r="K6482" s="61">
        <v>0.93681401084810001</v>
      </c>
    </row>
    <row r="6483" spans="10:11">
      <c r="J6483" s="61">
        <v>15.09527099448</v>
      </c>
      <c r="K6483" s="61">
        <v>0.93325594723430005</v>
      </c>
    </row>
    <row r="6484" spans="10:11">
      <c r="J6484" s="61">
        <v>15.095735038520001</v>
      </c>
      <c r="K6484" s="61">
        <v>0.92976333285519996</v>
      </c>
    </row>
    <row r="6485" spans="10:11">
      <c r="J6485" s="61">
        <v>15.097051330859999</v>
      </c>
      <c r="K6485" s="61">
        <v>0.92100842896120005</v>
      </c>
    </row>
    <row r="6486" spans="10:11">
      <c r="J6486" s="61">
        <v>15.09768687429</v>
      </c>
      <c r="K6486" s="61">
        <v>0.91722430160419999</v>
      </c>
    </row>
    <row r="6487" spans="10:11">
      <c r="J6487" s="61">
        <v>15.098628136349999</v>
      </c>
      <c r="K6487" s="61">
        <v>0.91113793774670004</v>
      </c>
    </row>
    <row r="6488" spans="10:11">
      <c r="J6488" s="61">
        <v>15.09912690667</v>
      </c>
      <c r="K6488" s="61">
        <v>0.90777970399969998</v>
      </c>
    </row>
    <row r="6489" spans="10:11">
      <c r="J6489" s="61">
        <v>15.10041795683</v>
      </c>
      <c r="K6489" s="61">
        <v>0.89927341820539997</v>
      </c>
    </row>
    <row r="6490" spans="10:11">
      <c r="J6490" s="61">
        <v>15.101317662990001</v>
      </c>
      <c r="K6490" s="61">
        <v>0.89386796306399996</v>
      </c>
    </row>
    <row r="6491" spans="10:11">
      <c r="J6491" s="61">
        <v>15.10265189814</v>
      </c>
      <c r="K6491" s="61">
        <v>0.88548737447320003</v>
      </c>
    </row>
    <row r="6492" spans="10:11">
      <c r="J6492" s="61">
        <v>15.10325137875</v>
      </c>
      <c r="K6492" s="61">
        <v>0.88131531174760003</v>
      </c>
    </row>
    <row r="6493" spans="10:11">
      <c r="J6493" s="61">
        <v>15.10451885746</v>
      </c>
      <c r="K6493" s="61">
        <v>0.87236978046739999</v>
      </c>
    </row>
    <row r="6494" spans="10:11">
      <c r="J6494" s="61">
        <v>15.105484542719999</v>
      </c>
      <c r="K6494" s="61">
        <v>0.86461747611340001</v>
      </c>
    </row>
    <row r="6495" spans="10:11">
      <c r="J6495" s="61">
        <v>15.10625932922</v>
      </c>
      <c r="K6495" s="61">
        <v>0.85857448095459998</v>
      </c>
    </row>
    <row r="6496" spans="10:11">
      <c r="J6496" s="61">
        <v>15.10685527491</v>
      </c>
      <c r="K6496" s="61">
        <v>0.85419160183370002</v>
      </c>
    </row>
    <row r="6497" spans="10:11">
      <c r="J6497" s="61">
        <v>15.10777253703</v>
      </c>
      <c r="K6497" s="61">
        <v>0.84855456002170004</v>
      </c>
    </row>
    <row r="6498" spans="10:11">
      <c r="J6498" s="61">
        <v>15.108523012659999</v>
      </c>
      <c r="K6498" s="61">
        <v>0.84443467583859999</v>
      </c>
    </row>
    <row r="6499" spans="10:11">
      <c r="J6499" s="61">
        <v>15.10937330946</v>
      </c>
      <c r="K6499" s="61">
        <v>0.83941524998310002</v>
      </c>
    </row>
    <row r="6500" spans="10:11">
      <c r="J6500" s="61">
        <v>15.10988870439</v>
      </c>
      <c r="K6500" s="61">
        <v>0.83597042995530002</v>
      </c>
    </row>
    <row r="6501" spans="10:11">
      <c r="J6501" s="61">
        <v>15.11052360751</v>
      </c>
      <c r="K6501" s="61">
        <v>0.83129384403399997</v>
      </c>
    </row>
    <row r="6502" spans="10:11">
      <c r="J6502" s="61">
        <v>15.111029899389999</v>
      </c>
      <c r="K6502" s="61">
        <v>0.82792734364200005</v>
      </c>
    </row>
    <row r="6503" spans="10:11">
      <c r="J6503" s="61">
        <v>15.112119298070001</v>
      </c>
      <c r="K6503" s="61">
        <v>0.82126366091640002</v>
      </c>
    </row>
    <row r="6504" spans="10:11">
      <c r="J6504" s="61">
        <v>15.11291961367</v>
      </c>
      <c r="K6504" s="61">
        <v>0.81599473885289997</v>
      </c>
    </row>
    <row r="6505" spans="10:11">
      <c r="J6505" s="61">
        <v>15.1136396064</v>
      </c>
      <c r="K6505" s="61">
        <v>0.81152848257150001</v>
      </c>
    </row>
    <row r="6506" spans="10:11">
      <c r="J6506" s="61">
        <v>15.114249853960001</v>
      </c>
      <c r="K6506" s="61">
        <v>0.80781650223669998</v>
      </c>
    </row>
    <row r="6507" spans="10:11">
      <c r="J6507" s="61">
        <v>15.11517575996</v>
      </c>
      <c r="K6507" s="61">
        <v>0.80319898250480004</v>
      </c>
    </row>
    <row r="6508" spans="10:11">
      <c r="J6508" s="61">
        <v>15.117033278759999</v>
      </c>
      <c r="K6508" s="61">
        <v>0.79407744812019998</v>
      </c>
    </row>
    <row r="6509" spans="10:11">
      <c r="J6509" s="61">
        <v>15.1180997645</v>
      </c>
      <c r="K6509" s="61">
        <v>0.78721720395380002</v>
      </c>
    </row>
    <row r="6510" spans="10:11">
      <c r="J6510" s="61">
        <v>15.118689892680001</v>
      </c>
      <c r="K6510" s="61">
        <v>0.78302721123410002</v>
      </c>
    </row>
    <row r="6511" spans="10:11">
      <c r="J6511" s="61">
        <v>15.119102474450001</v>
      </c>
      <c r="K6511" s="61">
        <v>0.77961401012760001</v>
      </c>
    </row>
    <row r="6512" spans="10:11">
      <c r="J6512" s="61">
        <v>15.11978299832</v>
      </c>
      <c r="K6512" s="61">
        <v>0.77417727331849995</v>
      </c>
    </row>
    <row r="6513" spans="10:11">
      <c r="J6513" s="61">
        <v>15.1207555857</v>
      </c>
      <c r="K6513" s="61">
        <v>0.76689375921659997</v>
      </c>
    </row>
    <row r="6514" spans="10:11">
      <c r="J6514" s="61">
        <v>15.121305954389999</v>
      </c>
      <c r="K6514" s="61">
        <v>0.7627024232513</v>
      </c>
    </row>
    <row r="6515" spans="10:11">
      <c r="J6515" s="61">
        <v>15.12195154324</v>
      </c>
      <c r="K6515" s="61">
        <v>0.75824800209650001</v>
      </c>
    </row>
    <row r="6516" spans="10:11">
      <c r="J6516" s="61">
        <v>15.12250398448</v>
      </c>
      <c r="K6516" s="61">
        <v>0.75488118777260005</v>
      </c>
    </row>
    <row r="6517" spans="10:11">
      <c r="J6517" s="61">
        <v>15.12338613739</v>
      </c>
      <c r="K6517" s="61">
        <v>0.74987563396169998</v>
      </c>
    </row>
    <row r="6518" spans="10:11">
      <c r="J6518" s="61">
        <v>15.12448260589</v>
      </c>
      <c r="K6518" s="61">
        <v>0.74377925111819998</v>
      </c>
    </row>
    <row r="6519" spans="10:11">
      <c r="J6519" s="61">
        <v>15.125776889739999</v>
      </c>
      <c r="K6519" s="61">
        <v>0.73553730088930003</v>
      </c>
    </row>
    <row r="6520" spans="10:11">
      <c r="J6520" s="61">
        <v>15.12636701792</v>
      </c>
      <c r="K6520" s="61">
        <v>0.73134730816960003</v>
      </c>
    </row>
    <row r="6521" spans="10:11">
      <c r="J6521" s="61">
        <v>15.12677959969</v>
      </c>
      <c r="K6521" s="61">
        <v>0.72793410706320005</v>
      </c>
    </row>
    <row r="6522" spans="10:11">
      <c r="J6522" s="61">
        <v>15.127460123560001</v>
      </c>
      <c r="K6522" s="61">
        <v>0.72249737025399996</v>
      </c>
    </row>
    <row r="6523" spans="10:11">
      <c r="J6523" s="61">
        <v>15.128461156849999</v>
      </c>
      <c r="K6523" s="61">
        <v>0.71521390495280002</v>
      </c>
    </row>
    <row r="6524" spans="10:11">
      <c r="J6524" s="61">
        <v>15.12906109037</v>
      </c>
      <c r="K6524" s="61">
        <v>0.711022654019</v>
      </c>
    </row>
    <row r="6525" spans="10:11">
      <c r="J6525" s="61">
        <v>15.12976047946</v>
      </c>
      <c r="K6525" s="61">
        <v>0.70656832516169998</v>
      </c>
    </row>
    <row r="6526" spans="10:11">
      <c r="J6526" s="61">
        <v>15.130352719019999</v>
      </c>
      <c r="K6526" s="61">
        <v>0.70302728928059999</v>
      </c>
    </row>
    <row r="6527" spans="10:11">
      <c r="J6527" s="61">
        <v>15.13125584012</v>
      </c>
      <c r="K6527" s="61">
        <v>0.69784748160809995</v>
      </c>
    </row>
    <row r="6528" spans="10:11">
      <c r="J6528" s="61">
        <v>15.132333902119999</v>
      </c>
      <c r="K6528" s="61">
        <v>0.69185564108740005</v>
      </c>
    </row>
    <row r="6529" spans="10:11">
      <c r="J6529" s="61">
        <v>15.133543896660001</v>
      </c>
      <c r="K6529" s="61">
        <v>0.68385755202230003</v>
      </c>
    </row>
    <row r="6530" spans="10:11">
      <c r="J6530" s="61">
        <v>15.1340898598</v>
      </c>
      <c r="K6530" s="61">
        <v>0.6796674835348</v>
      </c>
    </row>
    <row r="6531" spans="10:11">
      <c r="J6531" s="61">
        <v>15.134474140789999</v>
      </c>
      <c r="K6531" s="61">
        <v>0.67625423387670003</v>
      </c>
    </row>
    <row r="6532" spans="10:11">
      <c r="J6532" s="61">
        <v>15.13521536358</v>
      </c>
      <c r="K6532" s="61">
        <v>0.67062781893680001</v>
      </c>
    </row>
    <row r="6533" spans="10:11">
      <c r="J6533" s="61">
        <v>15.136415857379999</v>
      </c>
      <c r="K6533" s="61">
        <v>0.66296119198100001</v>
      </c>
    </row>
    <row r="6534" spans="10:11">
      <c r="J6534" s="61">
        <v>15.137417976309999</v>
      </c>
      <c r="K6534" s="61">
        <v>0.65669363395059999</v>
      </c>
    </row>
    <row r="6535" spans="10:11">
      <c r="J6535" s="61">
        <v>15.138104516809999</v>
      </c>
      <c r="K6535" s="61">
        <v>0.65196839081930003</v>
      </c>
    </row>
    <row r="6536" spans="10:11">
      <c r="J6536" s="61">
        <v>15.13891932126</v>
      </c>
      <c r="K6536" s="61">
        <v>0.646852068941</v>
      </c>
    </row>
    <row r="6537" spans="10:11">
      <c r="J6537" s="61">
        <v>15.1398637937</v>
      </c>
      <c r="K6537" s="61">
        <v>0.64141419125520005</v>
      </c>
    </row>
    <row r="6538" spans="10:11">
      <c r="J6538" s="61">
        <v>15.14068773336</v>
      </c>
      <c r="K6538" s="61">
        <v>0.63483562562009999</v>
      </c>
    </row>
    <row r="6539" spans="10:11">
      <c r="J6539" s="61">
        <v>15.14111885226</v>
      </c>
      <c r="K6539" s="61">
        <v>0.63130968575640001</v>
      </c>
    </row>
    <row r="6540" spans="10:11">
      <c r="J6540" s="61">
        <v>15.141590013689999</v>
      </c>
      <c r="K6540" s="61">
        <v>0.62793228370559995</v>
      </c>
    </row>
    <row r="6541" spans="10:11">
      <c r="J6541" s="61">
        <v>15.14244612976</v>
      </c>
      <c r="K6541" s="61">
        <v>0.62293744385859995</v>
      </c>
    </row>
    <row r="6542" spans="10:11">
      <c r="J6542" s="61">
        <v>15.143743930919999</v>
      </c>
      <c r="K6542" s="61">
        <v>0.61557129862979998</v>
      </c>
    </row>
    <row r="6543" spans="10:11">
      <c r="J6543" s="61">
        <v>15.144698641390001</v>
      </c>
      <c r="K6543" s="61">
        <v>0.60917673545920004</v>
      </c>
    </row>
    <row r="6544" spans="10:11">
      <c r="J6544" s="61">
        <v>15.14540960846</v>
      </c>
      <c r="K6544" s="61">
        <v>0.60387641180499996</v>
      </c>
    </row>
    <row r="6545" spans="10:11">
      <c r="J6545" s="61">
        <v>15.14583049634</v>
      </c>
      <c r="K6545" s="61">
        <v>0.6003821785597</v>
      </c>
    </row>
    <row r="6546" spans="10:11">
      <c r="J6546" s="61">
        <v>15.146827223220001</v>
      </c>
      <c r="K6546" s="61">
        <v>0.59313211961680001</v>
      </c>
    </row>
    <row r="6547" spans="10:11">
      <c r="J6547" s="61">
        <v>15.147896788500001</v>
      </c>
      <c r="K6547" s="61">
        <v>0.58553136596290001</v>
      </c>
    </row>
    <row r="6548" spans="10:11">
      <c r="J6548" s="61">
        <v>15.14850741549</v>
      </c>
      <c r="K6548" s="61">
        <v>0.58124839220129998</v>
      </c>
    </row>
    <row r="6549" spans="10:11">
      <c r="J6549" s="61">
        <v>15.149113329</v>
      </c>
      <c r="K6549" s="61">
        <v>0.57761170042950005</v>
      </c>
    </row>
    <row r="6550" spans="10:11">
      <c r="J6550" s="61">
        <v>15.150105829279999</v>
      </c>
      <c r="K6550" s="61">
        <v>0.57108160727080004</v>
      </c>
    </row>
    <row r="6551" spans="10:11">
      <c r="J6551" s="61">
        <v>15.15080242704</v>
      </c>
      <c r="K6551" s="61">
        <v>0.56714901622820002</v>
      </c>
    </row>
    <row r="6552" spans="10:11">
      <c r="J6552" s="61">
        <v>15.15206434962</v>
      </c>
      <c r="K6552" s="61">
        <v>0.55889297957060002</v>
      </c>
    </row>
    <row r="6553" spans="10:11">
      <c r="J6553" s="61">
        <v>15.15261381078</v>
      </c>
      <c r="K6553" s="61">
        <v>0.55518565909590001</v>
      </c>
    </row>
    <row r="6554" spans="10:11">
      <c r="J6554" s="61">
        <v>15.15320445469</v>
      </c>
      <c r="K6554" s="61">
        <v>0.55145789614819996</v>
      </c>
    </row>
    <row r="6555" spans="10:11">
      <c r="J6555" s="61">
        <v>15.15384446799</v>
      </c>
      <c r="K6555" s="61">
        <v>0.54767555380120003</v>
      </c>
    </row>
    <row r="6556" spans="10:11">
      <c r="J6556" s="61">
        <v>15.154460289859999</v>
      </c>
      <c r="K6556" s="61">
        <v>0.54405909130459995</v>
      </c>
    </row>
    <row r="6557" spans="10:11">
      <c r="J6557" s="61">
        <v>15.155397240139999</v>
      </c>
      <c r="K6557" s="61">
        <v>0.53767309215689996</v>
      </c>
    </row>
    <row r="6558" spans="10:11">
      <c r="J6558" s="61">
        <v>15.1561940545</v>
      </c>
      <c r="K6558" s="61">
        <v>0.532035425778</v>
      </c>
    </row>
    <row r="6559" spans="10:11">
      <c r="J6559" s="61">
        <v>15.15682957293</v>
      </c>
      <c r="K6559" s="61">
        <v>0.52847054687859996</v>
      </c>
    </row>
    <row r="6560" spans="10:11">
      <c r="J6560" s="61">
        <v>15.15779678614</v>
      </c>
      <c r="K6560" s="61">
        <v>0.5232349042751</v>
      </c>
    </row>
    <row r="6561" spans="10:11">
      <c r="J6561" s="61">
        <v>15.158931580140001</v>
      </c>
      <c r="K6561" s="61">
        <v>0.5171841044694</v>
      </c>
    </row>
    <row r="6562" spans="10:11">
      <c r="J6562" s="61">
        <v>15.16022586399</v>
      </c>
      <c r="K6562" s="61">
        <v>0.50894215424050004</v>
      </c>
    </row>
    <row r="6563" spans="10:11">
      <c r="J6563" s="61">
        <v>15.160815992170001</v>
      </c>
      <c r="K6563" s="61">
        <v>0.50475216152080005</v>
      </c>
    </row>
    <row r="6564" spans="10:11">
      <c r="J6564" s="61">
        <v>15.161228573940001</v>
      </c>
      <c r="K6564" s="61">
        <v>0.50133896041430004</v>
      </c>
    </row>
    <row r="6565" spans="10:11">
      <c r="J6565" s="61">
        <v>15.161987212590001</v>
      </c>
      <c r="K6565" s="61">
        <v>0.49571257535239999</v>
      </c>
    </row>
    <row r="6566" spans="10:11">
      <c r="J6566" s="61">
        <v>15.163161448629999</v>
      </c>
      <c r="K6566" s="61">
        <v>0.48804590334980003</v>
      </c>
    </row>
    <row r="6567" spans="10:11">
      <c r="J6567" s="61">
        <v>15.1640079008</v>
      </c>
      <c r="K6567" s="61">
        <v>0.48236147656240003</v>
      </c>
    </row>
    <row r="6568" spans="10:11">
      <c r="J6568" s="61">
        <v>15.164737516600001</v>
      </c>
      <c r="K6568" s="61">
        <v>0.47751264053609999</v>
      </c>
    </row>
    <row r="6569" spans="10:11">
      <c r="J6569" s="61">
        <v>15.165390727069999</v>
      </c>
      <c r="K6569" s="61">
        <v>0.47383966084309997</v>
      </c>
    </row>
    <row r="6570" spans="10:11">
      <c r="J6570" s="61">
        <v>15.166737993070001</v>
      </c>
      <c r="K6570" s="61">
        <v>0.46583444233479998</v>
      </c>
    </row>
    <row r="6571" spans="10:11">
      <c r="J6571" s="61">
        <v>15.16791942071</v>
      </c>
      <c r="K6571" s="61">
        <v>0.4599988608942</v>
      </c>
    </row>
    <row r="6572" spans="10:11">
      <c r="J6572" s="61">
        <v>15.169304383569999</v>
      </c>
      <c r="K6572" s="61">
        <v>0.45365221601740002</v>
      </c>
    </row>
    <row r="6573" spans="10:11">
      <c r="J6573" s="61">
        <v>15.170142221800001</v>
      </c>
      <c r="K6573" s="61">
        <v>0.45004404475089999</v>
      </c>
    </row>
    <row r="6574" spans="10:11">
      <c r="J6574" s="61">
        <v>15.171698287610001</v>
      </c>
      <c r="K6574" s="61">
        <v>0.44612419393879998</v>
      </c>
    </row>
    <row r="6575" spans="10:11">
      <c r="J6575" s="61">
        <v>15.17345977295</v>
      </c>
      <c r="K6575" s="61">
        <v>0.44337942823089999</v>
      </c>
    </row>
    <row r="6576" spans="10:11">
      <c r="J6576" s="61">
        <v>15.175922899250001</v>
      </c>
      <c r="K6576" s="61">
        <v>0.4408951985788</v>
      </c>
    </row>
    <row r="6577" spans="10:11">
      <c r="J6577" s="61">
        <v>15.17885484967</v>
      </c>
      <c r="K6577" s="61">
        <v>0.43985182108170001</v>
      </c>
    </row>
    <row r="6578" spans="10:11">
      <c r="J6578" s="61">
        <v>15.18336049477</v>
      </c>
      <c r="K6578" s="61">
        <v>0.4377058410563</v>
      </c>
    </row>
    <row r="6579" spans="10:11">
      <c r="J6579" s="61">
        <v>15.19224297417</v>
      </c>
      <c r="K6579" s="61">
        <v>0.43742800365520002</v>
      </c>
    </row>
    <row r="6580" spans="10:11">
      <c r="J6580" s="61">
        <v>15.19554502706</v>
      </c>
      <c r="K6580" s="61">
        <v>0.43747860139889999</v>
      </c>
    </row>
    <row r="6581" spans="10:11">
      <c r="J6581" s="61">
        <v>15.19927886792</v>
      </c>
      <c r="K6581" s="61">
        <v>0.43990573597260002</v>
      </c>
    </row>
    <row r="6582" spans="10:11">
      <c r="J6582" s="61">
        <v>15.203143284299999</v>
      </c>
      <c r="K6582" s="61">
        <v>0.44762588172970003</v>
      </c>
    </row>
    <row r="6583" spans="10:11">
      <c r="J6583" s="61">
        <v>15.20503135233</v>
      </c>
      <c r="K6583" s="61">
        <v>0.45191792097869998</v>
      </c>
    </row>
    <row r="6584" spans="10:11">
      <c r="J6584" s="61">
        <v>15.20570481004</v>
      </c>
      <c r="K6584" s="61">
        <v>0.45351403153269998</v>
      </c>
    </row>
    <row r="6585" spans="10:11">
      <c r="J6585" s="61">
        <v>15.207199076829999</v>
      </c>
      <c r="K6585" s="61">
        <v>0.45698603406080002</v>
      </c>
    </row>
    <row r="6586" spans="10:11">
      <c r="J6586" s="61">
        <v>15.20885688545</v>
      </c>
      <c r="K6586" s="61">
        <v>0.46106682042230002</v>
      </c>
    </row>
    <row r="6587" spans="10:11">
      <c r="J6587" s="61">
        <v>15.209547668880001</v>
      </c>
      <c r="K6587" s="61">
        <v>0.46280463899480001</v>
      </c>
    </row>
    <row r="6588" spans="10:11">
      <c r="J6588" s="61">
        <v>15.210373923140001</v>
      </c>
      <c r="K6588" s="61">
        <v>0.46482762917569997</v>
      </c>
    </row>
    <row r="6589" spans="10:11">
      <c r="J6589" s="61">
        <v>15.21244796077</v>
      </c>
      <c r="K6589" s="61">
        <v>0.46999792018140002</v>
      </c>
    </row>
    <row r="6590" spans="10:11">
      <c r="J6590" s="61">
        <v>15.213461538780001</v>
      </c>
      <c r="K6590" s="61">
        <v>0.47259425168109997</v>
      </c>
    </row>
    <row r="6591" spans="10:11">
      <c r="J6591" s="61">
        <v>15.214127453290001</v>
      </c>
      <c r="K6591" s="61">
        <v>0.47429000806990002</v>
      </c>
    </row>
    <row r="6592" spans="10:11">
      <c r="J6592" s="61">
        <v>15.21556176122</v>
      </c>
      <c r="K6592" s="61">
        <v>0.4778958136443</v>
      </c>
    </row>
    <row r="6593" spans="10:11">
      <c r="J6593" s="61">
        <v>15.215593333099999</v>
      </c>
      <c r="K6593" s="61">
        <v>0.47801798848959998</v>
      </c>
    </row>
    <row r="6594" spans="10:11">
      <c r="J6594" s="61">
        <v>15.21675923432</v>
      </c>
      <c r="K6594" s="61">
        <v>0.48092689052589999</v>
      </c>
    </row>
    <row r="6595" spans="10:11">
      <c r="J6595" s="61">
        <v>15.21894214262</v>
      </c>
      <c r="K6595" s="61">
        <v>0.48630627872600002</v>
      </c>
    </row>
    <row r="6596" spans="10:11">
      <c r="J6596" s="61">
        <v>15.219987102459999</v>
      </c>
      <c r="K6596" s="61">
        <v>0.4889056541208</v>
      </c>
    </row>
    <row r="6597" spans="10:11">
      <c r="J6597" s="61">
        <v>15.220689319030001</v>
      </c>
      <c r="K6597" s="61">
        <v>0.49065342864150002</v>
      </c>
    </row>
    <row r="6598" spans="10:11">
      <c r="J6598" s="61">
        <v>15.222298170589999</v>
      </c>
      <c r="K6598" s="61">
        <v>0.49469638903320001</v>
      </c>
    </row>
    <row r="6599" spans="10:11">
      <c r="J6599" s="61">
        <v>15.22297354626</v>
      </c>
      <c r="K6599" s="61">
        <v>0.4964058655145</v>
      </c>
    </row>
    <row r="6600" spans="10:11">
      <c r="J6600" s="61">
        <v>15.224289771540001</v>
      </c>
      <c r="K6600" s="61">
        <v>0.49968167350179998</v>
      </c>
    </row>
    <row r="6601" spans="10:11">
      <c r="J6601" s="61">
        <v>15.224289771540001</v>
      </c>
      <c r="K6601" s="61">
        <v>0.49968167350179998</v>
      </c>
    </row>
    <row r="6602" spans="10:11">
      <c r="J6602" s="61">
        <v>15.226277196410001</v>
      </c>
      <c r="K6602" s="61">
        <v>0.50454082616910001</v>
      </c>
    </row>
    <row r="6603" spans="10:11">
      <c r="J6603" s="61">
        <v>15.22778815194</v>
      </c>
      <c r="K6603" s="61">
        <v>0.50817897803510004</v>
      </c>
    </row>
    <row r="6604" spans="10:11">
      <c r="J6604" s="61">
        <v>15.22784180006</v>
      </c>
      <c r="K6604" s="61">
        <v>0.50837631165300001</v>
      </c>
    </row>
    <row r="6605" spans="10:11">
      <c r="J6605" s="61">
        <v>15.230747861459999</v>
      </c>
      <c r="K6605" s="61">
        <v>0.51597477884770004</v>
      </c>
    </row>
    <row r="6606" spans="10:11">
      <c r="J6606" s="61">
        <v>15.232398622070001</v>
      </c>
      <c r="K6606" s="61">
        <v>0.52021973655950005</v>
      </c>
    </row>
    <row r="6607" spans="10:11">
      <c r="J6607" s="61">
        <v>15.23453783127</v>
      </c>
      <c r="K6607" s="61">
        <v>0.52581206686409998</v>
      </c>
    </row>
    <row r="6608" spans="10:11">
      <c r="J6608" s="61">
        <v>15.23794109752</v>
      </c>
      <c r="K6608" s="61">
        <v>0.53585762324109998</v>
      </c>
    </row>
    <row r="6609" spans="10:11">
      <c r="J6609" s="61">
        <v>15.24227518793</v>
      </c>
      <c r="K6609" s="61">
        <v>0.54735231398079998</v>
      </c>
    </row>
    <row r="6610" spans="10:11">
      <c r="J6610" s="61">
        <v>15.244620804489999</v>
      </c>
      <c r="K6610" s="61">
        <v>0.55342324439510004</v>
      </c>
    </row>
    <row r="6611" spans="10:11">
      <c r="J6611" s="61">
        <v>15.24581619446</v>
      </c>
      <c r="K6611" s="61">
        <v>0.55646014998310001</v>
      </c>
    </row>
    <row r="6612" spans="10:11">
      <c r="J6612" s="61">
        <v>15.247261862369999</v>
      </c>
      <c r="K6612" s="61">
        <v>0.56006838032609996</v>
      </c>
    </row>
    <row r="6613" spans="10:11">
      <c r="J6613" s="61">
        <v>15.248203645149999</v>
      </c>
      <c r="K6613" s="61">
        <v>0.56236969038630003</v>
      </c>
    </row>
    <row r="6614" spans="10:11">
      <c r="J6614" s="61">
        <v>15.24917460613</v>
      </c>
      <c r="K6614" s="61">
        <v>0.5647511817834</v>
      </c>
    </row>
    <row r="6615" spans="10:11">
      <c r="J6615" s="61">
        <v>15.25050100182</v>
      </c>
      <c r="K6615" s="61">
        <v>0.56794578389329997</v>
      </c>
    </row>
    <row r="6616" spans="10:11">
      <c r="J6616" s="61">
        <v>15.25085921128</v>
      </c>
      <c r="K6616" s="61">
        <v>0.56882633250470005</v>
      </c>
    </row>
    <row r="6617" spans="10:11">
      <c r="J6617" s="61">
        <v>15.25180078458</v>
      </c>
      <c r="K6617" s="61">
        <v>0.57111791159769998</v>
      </c>
    </row>
    <row r="6618" spans="10:11">
      <c r="J6618" s="61">
        <v>15.252457329189999</v>
      </c>
      <c r="K6618" s="61">
        <v>0.57270959405129995</v>
      </c>
    </row>
    <row r="6619" spans="10:11">
      <c r="J6619" s="61">
        <v>15.25417686053</v>
      </c>
      <c r="K6619" s="61">
        <v>0.57688496188939997</v>
      </c>
    </row>
    <row r="6620" spans="10:11">
      <c r="J6620" s="61">
        <v>15.254929603900001</v>
      </c>
      <c r="K6620" s="61">
        <v>0.57871490106790002</v>
      </c>
    </row>
    <row r="6621" spans="10:11">
      <c r="J6621" s="61">
        <v>15.256417020260001</v>
      </c>
      <c r="K6621" s="61">
        <v>0.58236540082199995</v>
      </c>
    </row>
    <row r="6622" spans="10:11">
      <c r="J6622" s="61">
        <v>15.258074606979999</v>
      </c>
      <c r="K6622" s="61">
        <v>0.58632807474229998</v>
      </c>
    </row>
    <row r="6623" spans="10:11">
      <c r="J6623" s="61">
        <v>15.258937325430001</v>
      </c>
      <c r="K6623" s="61">
        <v>0.5883600010251</v>
      </c>
    </row>
    <row r="6624" spans="10:11">
      <c r="J6624" s="61">
        <v>15.26033126536</v>
      </c>
      <c r="K6624" s="61">
        <v>0.59156116465139996</v>
      </c>
    </row>
    <row r="6625" spans="10:11">
      <c r="J6625" s="61">
        <v>15.264661069960001</v>
      </c>
      <c r="K6625" s="61">
        <v>0.60113035114610003</v>
      </c>
    </row>
    <row r="6626" spans="10:11">
      <c r="J6626" s="61">
        <v>15.26687571674</v>
      </c>
      <c r="K6626" s="61">
        <v>0.60604230482499999</v>
      </c>
    </row>
    <row r="6627" spans="10:11">
      <c r="J6627" s="61">
        <v>15.26932816333</v>
      </c>
      <c r="K6627" s="61">
        <v>0.61195010635530001</v>
      </c>
    </row>
    <row r="6628" spans="10:11">
      <c r="J6628" s="61">
        <v>15.274547053019999</v>
      </c>
      <c r="K6628" s="61">
        <v>0.61693038501810005</v>
      </c>
    </row>
    <row r="6629" spans="10:11">
      <c r="J6629" s="61">
        <v>15.278490083459999</v>
      </c>
      <c r="K6629" s="61">
        <v>0.61756185812630005</v>
      </c>
    </row>
    <row r="6630" spans="10:11">
      <c r="J6630" s="61">
        <v>15.283398730689999</v>
      </c>
      <c r="K6630" s="61">
        <v>0.61756452336900003</v>
      </c>
    </row>
    <row r="6631" spans="10:11">
      <c r="J6631" s="61">
        <v>15.29009563382</v>
      </c>
      <c r="K6631" s="61">
        <v>0.61433785195589996</v>
      </c>
    </row>
    <row r="6632" spans="10:11">
      <c r="J6632" s="61">
        <v>15.29503135693</v>
      </c>
      <c r="K6632" s="61">
        <v>0.61036042136669999</v>
      </c>
    </row>
    <row r="6633" spans="10:11">
      <c r="J6633" s="61">
        <v>15.29727662965</v>
      </c>
      <c r="K6633" s="61">
        <v>0.60548690832819996</v>
      </c>
    </row>
    <row r="6634" spans="10:11">
      <c r="J6634" s="61">
        <v>15.298392363090001</v>
      </c>
      <c r="K6634" s="61">
        <v>0.60207669391079999</v>
      </c>
    </row>
    <row r="6635" spans="10:11">
      <c r="J6635" s="61">
        <v>15.30237076481</v>
      </c>
      <c r="K6635" s="61">
        <v>0.58862080150959994</v>
      </c>
    </row>
    <row r="6636" spans="10:11">
      <c r="J6636" s="61">
        <v>15.30347979744</v>
      </c>
      <c r="K6636" s="61">
        <v>0.58471324537799996</v>
      </c>
    </row>
    <row r="6637" spans="10:11">
      <c r="J6637" s="61">
        <v>15.304649772379999</v>
      </c>
      <c r="K6637" s="61">
        <v>0.58028573944369999</v>
      </c>
    </row>
    <row r="6638" spans="10:11">
      <c r="J6638" s="61">
        <v>15.30554753833</v>
      </c>
      <c r="K6638" s="61">
        <v>0.57654545687809999</v>
      </c>
    </row>
    <row r="6639" spans="10:11">
      <c r="J6639" s="61">
        <v>15.30671846029</v>
      </c>
      <c r="K6639" s="61">
        <v>0.57122359430970004</v>
      </c>
    </row>
    <row r="6640" spans="10:11">
      <c r="J6640" s="61">
        <v>15.307973217520001</v>
      </c>
      <c r="K6640" s="61">
        <v>0.56594916371430004</v>
      </c>
    </row>
    <row r="6641" spans="10:11">
      <c r="J6641" s="61">
        <v>15.30884666114</v>
      </c>
      <c r="K6641" s="61">
        <v>0.56231487844000005</v>
      </c>
    </row>
    <row r="6642" spans="10:11">
      <c r="J6642" s="61">
        <v>15.310055991680001</v>
      </c>
      <c r="K6642" s="61">
        <v>0.55722339425800005</v>
      </c>
    </row>
    <row r="6643" spans="10:11">
      <c r="J6643" s="61">
        <v>15.310887313629999</v>
      </c>
      <c r="K6643" s="61">
        <v>0.55372346008210005</v>
      </c>
    </row>
    <row r="6644" spans="10:11">
      <c r="J6644" s="61">
        <v>15.31233055715</v>
      </c>
      <c r="K6644" s="61">
        <v>0.54778863958659996</v>
      </c>
    </row>
    <row r="6645" spans="10:11">
      <c r="J6645" s="61">
        <v>15.313182980980001</v>
      </c>
      <c r="K6645" s="61">
        <v>0.54426990826410004</v>
      </c>
    </row>
    <row r="6646" spans="10:11">
      <c r="J6646" s="61">
        <v>15.314018881619999</v>
      </c>
      <c r="K6646" s="61">
        <v>0.54084438585079997</v>
      </c>
    </row>
    <row r="6647" spans="10:11">
      <c r="J6647" s="61">
        <v>15.315213322170001</v>
      </c>
      <c r="K6647" s="61">
        <v>0.53617923507340004</v>
      </c>
    </row>
    <row r="6648" spans="10:11">
      <c r="J6648" s="61">
        <v>15.31622788996</v>
      </c>
      <c r="K6648" s="61">
        <v>0.53232013202270001</v>
      </c>
    </row>
    <row r="6649" spans="10:11">
      <c r="J6649" s="61">
        <v>15.31714768862</v>
      </c>
      <c r="K6649" s="61">
        <v>0.52856367120100001</v>
      </c>
    </row>
    <row r="6650" spans="10:11">
      <c r="J6650" s="61">
        <v>15.31844757691</v>
      </c>
      <c r="K6650" s="61">
        <v>0.52319676107979995</v>
      </c>
    </row>
    <row r="6651" spans="10:11">
      <c r="J6651" s="61">
        <v>15.31937912567</v>
      </c>
      <c r="K6651" s="61">
        <v>0.51966687224100006</v>
      </c>
    </row>
    <row r="6652" spans="10:11">
      <c r="J6652" s="61">
        <v>15.320186131830001</v>
      </c>
      <c r="K6652" s="61">
        <v>0.51601803356109999</v>
      </c>
    </row>
    <row r="6653" spans="10:11">
      <c r="J6653" s="61">
        <v>15.321270589979999</v>
      </c>
      <c r="K6653" s="61">
        <v>0.51199894556100001</v>
      </c>
    </row>
    <row r="6654" spans="10:11">
      <c r="J6654" s="61">
        <v>15.32283685711</v>
      </c>
      <c r="K6654" s="61">
        <v>0.5051143250397</v>
      </c>
    </row>
    <row r="6655" spans="10:11">
      <c r="J6655" s="61">
        <v>15.32363004245</v>
      </c>
      <c r="K6655" s="61">
        <v>0.50161117703510005</v>
      </c>
    </row>
    <row r="6656" spans="10:11">
      <c r="J6656" s="61">
        <v>15.324796055389999</v>
      </c>
      <c r="K6656" s="61">
        <v>0.49659119221850001</v>
      </c>
    </row>
    <row r="6657" spans="10:11">
      <c r="J6657" s="61">
        <v>15.32622475388</v>
      </c>
      <c r="K6657" s="61">
        <v>0.4906175198294</v>
      </c>
    </row>
    <row r="6658" spans="10:11">
      <c r="J6658" s="61">
        <v>15.32715667023</v>
      </c>
      <c r="K6658" s="61">
        <v>0.48679487504969998</v>
      </c>
    </row>
    <row r="6659" spans="10:11">
      <c r="J6659" s="61">
        <v>15.328366000780001</v>
      </c>
      <c r="K6659" s="61">
        <v>0.48170339086769998</v>
      </c>
    </row>
    <row r="6660" spans="10:11">
      <c r="J6660" s="61">
        <v>15.32919732273</v>
      </c>
      <c r="K6660" s="61">
        <v>0.47820345669179998</v>
      </c>
    </row>
    <row r="6661" spans="10:11">
      <c r="J6661" s="61">
        <v>15.33004176006</v>
      </c>
      <c r="K6661" s="61">
        <v>0.47479162047250001</v>
      </c>
    </row>
    <row r="6662" spans="10:11">
      <c r="J6662" s="61">
        <v>15.33085844459</v>
      </c>
      <c r="K6662" s="61">
        <v>0.47125845240649999</v>
      </c>
    </row>
    <row r="6663" spans="10:11">
      <c r="J6663" s="61">
        <v>15.332046429669999</v>
      </c>
      <c r="K6663" s="61">
        <v>0.46594997360059998</v>
      </c>
    </row>
    <row r="6664" spans="10:11">
      <c r="J6664" s="61">
        <v>15.33287240312</v>
      </c>
      <c r="K6664" s="61">
        <v>0.4623042003949</v>
      </c>
    </row>
    <row r="6665" spans="10:11">
      <c r="J6665" s="61">
        <v>15.333716840459999</v>
      </c>
      <c r="K6665" s="61">
        <v>0.45889236417559998</v>
      </c>
    </row>
    <row r="6666" spans="10:11">
      <c r="J6666" s="61">
        <v>15.33453352499</v>
      </c>
      <c r="K6666" s="61">
        <v>0.45535919610969999</v>
      </c>
    </row>
    <row r="6667" spans="10:11">
      <c r="J6667" s="61">
        <v>15.335721510060001</v>
      </c>
      <c r="K6667" s="61">
        <v>0.4500507173037</v>
      </c>
    </row>
    <row r="6668" spans="10:11">
      <c r="J6668" s="61">
        <v>15.33654748352</v>
      </c>
      <c r="K6668" s="61">
        <v>0.44640494409800002</v>
      </c>
    </row>
    <row r="6669" spans="10:11">
      <c r="J6669" s="61">
        <v>15.337391920849999</v>
      </c>
      <c r="K6669" s="61">
        <v>0.4429931078787</v>
      </c>
    </row>
    <row r="6670" spans="10:11">
      <c r="J6670" s="61">
        <v>15.33820860538</v>
      </c>
      <c r="K6670" s="61">
        <v>0.43945993981280002</v>
      </c>
    </row>
    <row r="6671" spans="10:11">
      <c r="J6671" s="61">
        <v>15.33939659046</v>
      </c>
      <c r="K6671" s="61">
        <v>0.4341514610069</v>
      </c>
    </row>
    <row r="6672" spans="10:11">
      <c r="J6672" s="61">
        <v>15.340222563919999</v>
      </c>
      <c r="K6672" s="61">
        <v>0.43050568780109999</v>
      </c>
    </row>
    <row r="6673" spans="10:11">
      <c r="J6673" s="61">
        <v>15.34105771232</v>
      </c>
      <c r="K6673" s="61">
        <v>0.42720645672160001</v>
      </c>
    </row>
    <row r="6674" spans="10:11">
      <c r="J6674" s="61">
        <v>15.34188903427</v>
      </c>
      <c r="K6674" s="61">
        <v>0.42370652254570002</v>
      </c>
    </row>
    <row r="6675" spans="10:11">
      <c r="J6675" s="61">
        <v>15.34287358545</v>
      </c>
      <c r="K6675" s="61">
        <v>0.41949323474759997</v>
      </c>
    </row>
    <row r="6676" spans="10:11">
      <c r="J6676" s="61">
        <v>15.343781085430001</v>
      </c>
      <c r="K6676" s="61">
        <v>0.4157691592021</v>
      </c>
    </row>
    <row r="6677" spans="10:11">
      <c r="J6677" s="61">
        <v>15.345024818440001</v>
      </c>
      <c r="K6677" s="61">
        <v>0.41079019424270002</v>
      </c>
    </row>
    <row r="6678" spans="10:11">
      <c r="J6678" s="61">
        <v>15.346055430450001</v>
      </c>
      <c r="K6678" s="61">
        <v>0.40670890153189998</v>
      </c>
    </row>
    <row r="6679" spans="10:11">
      <c r="J6679" s="61">
        <v>15.34728533959</v>
      </c>
      <c r="K6679" s="61">
        <v>0.40153303578560001</v>
      </c>
    </row>
    <row r="6680" spans="10:11">
      <c r="J6680" s="61">
        <v>15.348442063</v>
      </c>
      <c r="K6680" s="61">
        <v>0.39651522088570001</v>
      </c>
    </row>
    <row r="6681" spans="10:11">
      <c r="J6681" s="61">
        <v>15.34960558383</v>
      </c>
      <c r="K6681" s="61">
        <v>0.39144545469030001</v>
      </c>
    </row>
    <row r="6682" spans="10:11">
      <c r="J6682" s="61">
        <v>15.35073123005</v>
      </c>
      <c r="K6682" s="61">
        <v>0.38662586175829999</v>
      </c>
    </row>
    <row r="6683" spans="10:11">
      <c r="J6683" s="61">
        <v>15.35187339842</v>
      </c>
      <c r="K6683" s="61">
        <v>0.38205480996109997</v>
      </c>
    </row>
    <row r="6684" spans="10:11">
      <c r="J6684" s="61">
        <v>15.352776517600001</v>
      </c>
      <c r="K6684" s="61">
        <v>0.37873202069849998</v>
      </c>
    </row>
    <row r="6685" spans="10:11">
      <c r="J6685" s="61">
        <v>15.35435443646</v>
      </c>
      <c r="K6685" s="61">
        <v>0.37261540337269999</v>
      </c>
    </row>
    <row r="6686" spans="10:11">
      <c r="J6686" s="61">
        <v>15.35558239215</v>
      </c>
      <c r="K6686" s="61">
        <v>0.36739978595639999</v>
      </c>
    </row>
    <row r="6687" spans="10:11">
      <c r="J6687" s="61">
        <v>15.356491920510001</v>
      </c>
      <c r="K6687" s="61">
        <v>0.36357710276880001</v>
      </c>
    </row>
    <row r="6688" spans="10:11">
      <c r="J6688" s="61">
        <v>15.35770125106</v>
      </c>
      <c r="K6688" s="61">
        <v>0.3584856185868</v>
      </c>
    </row>
    <row r="6689" spans="10:11">
      <c r="J6689" s="61">
        <v>15.358532573010001</v>
      </c>
      <c r="K6689" s="61">
        <v>0.35498568441079997</v>
      </c>
    </row>
    <row r="6690" spans="10:11">
      <c r="J6690" s="61">
        <v>15.359377010339999</v>
      </c>
      <c r="K6690" s="61">
        <v>0.35157384819159998</v>
      </c>
    </row>
    <row r="6691" spans="10:11">
      <c r="J6691" s="61">
        <v>15.36019369487</v>
      </c>
      <c r="K6691" s="61">
        <v>0.34804068012560002</v>
      </c>
    </row>
    <row r="6692" spans="10:11">
      <c r="J6692" s="61">
        <v>15.36138167995</v>
      </c>
      <c r="K6692" s="61">
        <v>0.3427322013197</v>
      </c>
    </row>
    <row r="6693" spans="10:11">
      <c r="J6693" s="61">
        <v>15.36220765341</v>
      </c>
      <c r="K6693" s="61">
        <v>0.33908642811400003</v>
      </c>
    </row>
    <row r="6694" spans="10:11">
      <c r="J6694" s="61">
        <v>15.36305209074</v>
      </c>
      <c r="K6694" s="61">
        <v>0.3356745918947</v>
      </c>
    </row>
    <row r="6695" spans="10:11">
      <c r="J6695" s="61">
        <v>15.363868775269999</v>
      </c>
      <c r="K6695" s="61">
        <v>0.33214142382869999</v>
      </c>
    </row>
    <row r="6696" spans="10:11">
      <c r="J6696" s="61">
        <v>15.365056760350001</v>
      </c>
      <c r="K6696" s="61">
        <v>0.32683294502280003</v>
      </c>
    </row>
    <row r="6697" spans="10:11">
      <c r="J6697" s="61">
        <v>15.365882733799999</v>
      </c>
      <c r="K6697" s="61">
        <v>0.32318717181709999</v>
      </c>
    </row>
    <row r="6698" spans="10:11">
      <c r="J6698" s="61">
        <v>15.36732597732</v>
      </c>
      <c r="K6698" s="61">
        <v>0.31725235132160001</v>
      </c>
    </row>
    <row r="6699" spans="10:11">
      <c r="J6699" s="61">
        <v>15.36815527001</v>
      </c>
      <c r="K6699" s="61">
        <v>0.3138173963859</v>
      </c>
    </row>
    <row r="6700" spans="10:11">
      <c r="J6700" s="61">
        <v>15.3690118776</v>
      </c>
      <c r="K6700" s="61">
        <v>0.3103919094966</v>
      </c>
    </row>
    <row r="6701" spans="10:11">
      <c r="J6701" s="61">
        <v>15.3702367729</v>
      </c>
      <c r="K6701" s="61">
        <v>0.30576273213880001</v>
      </c>
    </row>
    <row r="6702" spans="10:11">
      <c r="J6702" s="61">
        <v>15.37149944051</v>
      </c>
      <c r="K6702" s="61">
        <v>0.30114957785349999</v>
      </c>
    </row>
    <row r="6703" spans="10:11">
      <c r="J6703" s="61">
        <v>15.37254216951</v>
      </c>
      <c r="K6703" s="61">
        <v>0.29722033441579998</v>
      </c>
    </row>
    <row r="6704" spans="10:11">
      <c r="J6704" s="61">
        <v>15.37358781955</v>
      </c>
      <c r="K6704" s="61">
        <v>0.29299083048899999</v>
      </c>
    </row>
    <row r="6705" spans="10:11">
      <c r="J6705" s="61">
        <v>15.37537736102</v>
      </c>
      <c r="K6705" s="61">
        <v>0.286047828532</v>
      </c>
    </row>
    <row r="6706" spans="10:11">
      <c r="J6706" s="61">
        <v>15.37669152658</v>
      </c>
      <c r="K6706" s="61">
        <v>0.28108901461370001</v>
      </c>
    </row>
    <row r="6707" spans="10:11">
      <c r="J6707" s="61">
        <v>15.37772343928</v>
      </c>
      <c r="K6707" s="61">
        <v>0.27654996242129998</v>
      </c>
    </row>
    <row r="6708" spans="10:11">
      <c r="J6708" s="61">
        <v>15.37850854142</v>
      </c>
      <c r="K6708" s="61">
        <v>0.27284631044259999</v>
      </c>
    </row>
    <row r="6709" spans="10:11">
      <c r="J6709" s="61">
        <v>15.37929646784</v>
      </c>
      <c r="K6709" s="61">
        <v>0.26918278514100002</v>
      </c>
    </row>
    <row r="6710" spans="10:11">
      <c r="J6710" s="61">
        <v>15.380196858650001</v>
      </c>
      <c r="K6710" s="61">
        <v>0.2653040301647</v>
      </c>
    </row>
    <row r="6711" spans="10:11">
      <c r="J6711" s="61">
        <v>15.38146696257</v>
      </c>
      <c r="K6711" s="61">
        <v>0.2597224452013</v>
      </c>
    </row>
    <row r="6712" spans="10:11">
      <c r="J6712" s="61">
        <v>15.3817264002</v>
      </c>
      <c r="K6712" s="61">
        <v>0.25856669709660002</v>
      </c>
    </row>
    <row r="6713" spans="10:11">
      <c r="J6713" s="61">
        <v>15.38249048034</v>
      </c>
      <c r="K6713" s="61">
        <v>0.2551918969591</v>
      </c>
    </row>
    <row r="6714" spans="10:11">
      <c r="J6714" s="61">
        <v>15.383724551949999</v>
      </c>
      <c r="K6714" s="61">
        <v>0.24999873531380001</v>
      </c>
    </row>
    <row r="6715" spans="10:11">
      <c r="J6715" s="61">
        <v>15.38485585109</v>
      </c>
      <c r="K6715" s="61">
        <v>0.24506627188300001</v>
      </c>
    </row>
    <row r="6716" spans="10:11">
      <c r="J6716" s="61">
        <v>15.386028640099999</v>
      </c>
      <c r="K6716" s="61">
        <v>0.24017558397790001</v>
      </c>
    </row>
    <row r="6717" spans="10:11">
      <c r="J6717" s="61">
        <v>15.38719045705</v>
      </c>
      <c r="K6717" s="61">
        <v>0.23524874957690001</v>
      </c>
    </row>
    <row r="6718" spans="10:11">
      <c r="J6718" s="61">
        <v>15.388653499249999</v>
      </c>
      <c r="K6718" s="61">
        <v>0.22948129246820001</v>
      </c>
    </row>
    <row r="6719" spans="10:11">
      <c r="J6719" s="61">
        <v>15.38984423534</v>
      </c>
      <c r="K6719" s="61">
        <v>0.22556346306059999</v>
      </c>
    </row>
    <row r="6720" spans="10:11">
      <c r="J6720" s="61">
        <v>15.39148965018</v>
      </c>
      <c r="K6720" s="61">
        <v>0.22019608154270001</v>
      </c>
    </row>
    <row r="6721" spans="10:11">
      <c r="J6721" s="61">
        <v>15.39320443607</v>
      </c>
      <c r="K6721" s="61">
        <v>0.2149473417154</v>
      </c>
    </row>
    <row r="6722" spans="10:11">
      <c r="J6722" s="61">
        <v>15.396189873819999</v>
      </c>
      <c r="K6722" s="61">
        <v>0.2084540353548</v>
      </c>
    </row>
    <row r="6723" spans="10:11">
      <c r="J6723" s="61">
        <v>15.401261695460001</v>
      </c>
      <c r="K6723" s="61">
        <v>0.2020990989833</v>
      </c>
    </row>
    <row r="6724" spans="10:11">
      <c r="J6724" s="61">
        <v>15.405162370259999</v>
      </c>
      <c r="K6724" s="61">
        <v>0.19928239229700001</v>
      </c>
    </row>
    <row r="6725" spans="10:11">
      <c r="J6725" s="61">
        <v>15.40846667417</v>
      </c>
      <c r="K6725" s="61">
        <v>0.1978743775258</v>
      </c>
    </row>
    <row r="6726" spans="10:11">
      <c r="J6726" s="61">
        <v>15.41169646889</v>
      </c>
      <c r="K6726" s="61">
        <v>0.1973912475712</v>
      </c>
    </row>
    <row r="6727" spans="10:11">
      <c r="J6727" s="61">
        <v>15.41486462598</v>
      </c>
      <c r="K6727" s="61">
        <v>0.19814181926630001</v>
      </c>
    </row>
    <row r="6728" spans="10:11">
      <c r="J6728" s="61">
        <v>15.41934544535</v>
      </c>
      <c r="K6728" s="61">
        <v>0.2001147495625</v>
      </c>
    </row>
    <row r="6729" spans="10:11">
      <c r="J6729" s="61">
        <v>15.4221320239</v>
      </c>
      <c r="K6729" s="61">
        <v>0.20154854536229999</v>
      </c>
    </row>
    <row r="6730" spans="10:11">
      <c r="J6730" s="61">
        <v>15.43048383555</v>
      </c>
      <c r="K6730" s="61">
        <v>0.2060066536789</v>
      </c>
    </row>
    <row r="6731" spans="10:11">
      <c r="J6731" s="61">
        <v>15.433289128609999</v>
      </c>
      <c r="K6731" s="61">
        <v>0.20754021660460001</v>
      </c>
    </row>
    <row r="6732" spans="10:11">
      <c r="J6732" s="61">
        <v>15.43633972266</v>
      </c>
      <c r="K6732" s="61">
        <v>0.2091961190354</v>
      </c>
    </row>
    <row r="6733" spans="10:11">
      <c r="J6733" s="61">
        <v>15.43968009712</v>
      </c>
      <c r="K6733" s="61">
        <v>0.211049637619</v>
      </c>
    </row>
    <row r="6734" spans="10:11">
      <c r="J6734" s="61">
        <v>15.44511274784</v>
      </c>
      <c r="K6734" s="61">
        <v>0.21394790380459999</v>
      </c>
    </row>
    <row r="6735" spans="10:11">
      <c r="J6735" s="61">
        <v>15.454965945290001</v>
      </c>
      <c r="K6735" s="61">
        <v>0.21883744801079999</v>
      </c>
    </row>
    <row r="6736" spans="10:11">
      <c r="J6736" s="61">
        <v>15.45818448941</v>
      </c>
      <c r="K6736" s="61">
        <v>0.2204590883319</v>
      </c>
    </row>
    <row r="6737" spans="10:11">
      <c r="J6737" s="61">
        <v>15.462479941590001</v>
      </c>
      <c r="K6737" s="61">
        <v>0.22275084015169999</v>
      </c>
    </row>
    <row r="6738" spans="10:11">
      <c r="J6738" s="61">
        <v>15.465667081839999</v>
      </c>
      <c r="K6738" s="61">
        <v>0.22455085109340001</v>
      </c>
    </row>
    <row r="6739" spans="10:11">
      <c r="J6739" s="61">
        <v>15.47112541946</v>
      </c>
      <c r="K6739" s="61">
        <v>0.22747398052039999</v>
      </c>
    </row>
    <row r="6740" spans="10:11">
      <c r="J6740" s="61">
        <v>15.47509300209</v>
      </c>
      <c r="K6740" s="61">
        <v>0.22944237916730001</v>
      </c>
    </row>
    <row r="6741" spans="10:11">
      <c r="J6741" s="61">
        <v>15.4779961978</v>
      </c>
      <c r="K6741" s="61">
        <v>0.23083823203340001</v>
      </c>
    </row>
    <row r="6742" spans="10:11">
      <c r="J6742" s="61">
        <v>15.48282408599</v>
      </c>
      <c r="K6742" s="61">
        <v>0.23321934680590001</v>
      </c>
    </row>
    <row r="6743" spans="10:11">
      <c r="J6743" s="61">
        <v>15.487363889239999</v>
      </c>
      <c r="K6743" s="61">
        <v>0.2354866267032</v>
      </c>
    </row>
    <row r="6744" spans="10:11">
      <c r="J6744" s="61">
        <v>15.492287203689999</v>
      </c>
      <c r="K6744" s="61">
        <v>0.23797732801880001</v>
      </c>
    </row>
    <row r="6745" spans="10:11">
      <c r="J6745" s="61">
        <v>15.49635256543</v>
      </c>
      <c r="K6745" s="61">
        <v>0.23986977751489999</v>
      </c>
    </row>
    <row r="6746" spans="10:11">
      <c r="J6746" s="61">
        <v>15.499304507310001</v>
      </c>
      <c r="K6746" s="61">
        <v>0.24099446010389999</v>
      </c>
    </row>
    <row r="6747" spans="10:11">
      <c r="J6747" s="61">
        <v>15.503234995750001</v>
      </c>
      <c r="K6747" s="61">
        <v>0.24189594726079999</v>
      </c>
    </row>
    <row r="6748" spans="10:11">
      <c r="J6748" s="61">
        <v>15.50852292383</v>
      </c>
      <c r="K6748" s="61">
        <v>0.2425298803491</v>
      </c>
    </row>
    <row r="6749" spans="10:11">
      <c r="J6749" s="61">
        <v>15.513250246829999</v>
      </c>
      <c r="K6749" s="61">
        <v>0.24289697003390001</v>
      </c>
    </row>
    <row r="6750" spans="10:11">
      <c r="J6750" s="61">
        <v>15.519016023780001</v>
      </c>
      <c r="K6750" s="61">
        <v>0.2431152204051</v>
      </c>
    </row>
    <row r="6751" spans="10:11">
      <c r="J6751" s="61">
        <v>15.52300755259</v>
      </c>
      <c r="K6751" s="61">
        <v>0.24275784705010001</v>
      </c>
    </row>
    <row r="6752" spans="10:11">
      <c r="J6752" s="61">
        <v>15.5265818762</v>
      </c>
      <c r="K6752" s="61">
        <v>0.2419624057824</v>
      </c>
    </row>
    <row r="6753" spans="10:11">
      <c r="J6753" s="61">
        <v>15.53663124024</v>
      </c>
      <c r="K6753" s="61">
        <v>0.23958748853510001</v>
      </c>
    </row>
    <row r="6754" spans="10:11">
      <c r="J6754" s="61">
        <v>15.542394011680001</v>
      </c>
      <c r="K6754" s="61">
        <v>0.23844040029720001</v>
      </c>
    </row>
    <row r="6755" spans="10:11">
      <c r="J6755" s="61">
        <v>15.54550225991</v>
      </c>
      <c r="K6755" s="61">
        <v>0.23800807235740001</v>
      </c>
    </row>
    <row r="6756" spans="10:11">
      <c r="J6756" s="61">
        <v>15.549050677529999</v>
      </c>
      <c r="K6756" s="61">
        <v>0.23794305027490001</v>
      </c>
    </row>
    <row r="6757" spans="10:11">
      <c r="J6757" s="61">
        <v>15.553928783890001</v>
      </c>
      <c r="K6757" s="61">
        <v>0.23830002069610001</v>
      </c>
    </row>
    <row r="6758" spans="10:11">
      <c r="J6758" s="61">
        <v>15.56275270666</v>
      </c>
      <c r="K6758" s="61">
        <v>0.23893002642229999</v>
      </c>
    </row>
    <row r="6759" spans="10:11">
      <c r="J6759" s="61">
        <v>15.56611914472</v>
      </c>
      <c r="K6759" s="61">
        <v>0.23910737562609999</v>
      </c>
    </row>
    <row r="6760" spans="10:11">
      <c r="J6760" s="61">
        <v>15.57245111604</v>
      </c>
      <c r="K6760" s="61">
        <v>0.23886867545009999</v>
      </c>
    </row>
    <row r="6761" spans="10:11">
      <c r="J6761" s="61">
        <v>15.577080089800001</v>
      </c>
      <c r="K6761" s="61">
        <v>0.23796279550909999</v>
      </c>
    </row>
    <row r="6762" spans="10:11">
      <c r="J6762" s="61">
        <v>15.58223865473</v>
      </c>
      <c r="K6762" s="61">
        <v>0.2369157323154</v>
      </c>
    </row>
    <row r="6763" spans="10:11">
      <c r="J6763" s="61">
        <v>15.59681874022</v>
      </c>
      <c r="K6763" s="61">
        <v>0.23431646304670001</v>
      </c>
    </row>
    <row r="6764" spans="10:11">
      <c r="J6764" s="61">
        <v>15.60062461655</v>
      </c>
      <c r="K6764" s="61">
        <v>0.2345040296831</v>
      </c>
    </row>
    <row r="6765" spans="10:11">
      <c r="J6765" s="61">
        <v>15.608057786850001</v>
      </c>
      <c r="K6765" s="61">
        <v>0.23626721938860001</v>
      </c>
    </row>
    <row r="6766" spans="10:11">
      <c r="J6766" s="61">
        <v>15.61436858321</v>
      </c>
      <c r="K6766" s="61">
        <v>0.23835099151069999</v>
      </c>
    </row>
    <row r="6767" spans="10:11">
      <c r="J6767" s="61">
        <v>15.61734071575</v>
      </c>
      <c r="K6767" s="61">
        <v>0.2401253115052</v>
      </c>
    </row>
    <row r="6768" spans="10:11">
      <c r="J6768" s="61">
        <v>15.620472256439999</v>
      </c>
      <c r="K6768" s="61">
        <v>0.24209083482470001</v>
      </c>
    </row>
    <row r="6769" spans="10:11">
      <c r="J6769" s="61">
        <v>15.62880120843</v>
      </c>
      <c r="K6769" s="61">
        <v>0.25094305269459999</v>
      </c>
    </row>
    <row r="6770" spans="10:11">
      <c r="J6770" s="61">
        <v>15.63767629508</v>
      </c>
      <c r="K6770" s="61">
        <v>0.25960913640319999</v>
      </c>
    </row>
    <row r="6771" spans="10:11">
      <c r="J6771" s="61">
        <v>15.639942038539999</v>
      </c>
      <c r="K6771" s="61">
        <v>0.26186335869260002</v>
      </c>
    </row>
    <row r="6772" spans="10:11">
      <c r="J6772" s="61">
        <v>15.64266435599</v>
      </c>
      <c r="K6772" s="61">
        <v>0.26446770034419997</v>
      </c>
    </row>
    <row r="6773" spans="10:11">
      <c r="J6773" s="61">
        <v>15.64557268631</v>
      </c>
      <c r="K6773" s="61">
        <v>0.26734129849089999</v>
      </c>
    </row>
    <row r="6774" spans="10:11">
      <c r="J6774" s="61">
        <v>15.656332720409999</v>
      </c>
      <c r="K6774" s="61">
        <v>0.27965816505539998</v>
      </c>
    </row>
    <row r="6775" spans="10:11">
      <c r="J6775" s="61">
        <v>15.6654685135</v>
      </c>
      <c r="K6775" s="61">
        <v>0.28845114911660003</v>
      </c>
    </row>
    <row r="6776" spans="10:11">
      <c r="J6776" s="61">
        <v>15.66881993746</v>
      </c>
      <c r="K6776" s="61">
        <v>0.29181280833000001</v>
      </c>
    </row>
    <row r="6777" spans="10:11">
      <c r="J6777" s="61">
        <v>15.67223968873</v>
      </c>
      <c r="K6777" s="61">
        <v>0.29522177929409998</v>
      </c>
    </row>
    <row r="6778" spans="10:11">
      <c r="J6778" s="61">
        <v>15.68252406048</v>
      </c>
      <c r="K6778" s="61">
        <v>0.30697398189739999</v>
      </c>
    </row>
    <row r="6779" spans="10:11">
      <c r="J6779" s="61">
        <v>15.68501466459</v>
      </c>
      <c r="K6779" s="61">
        <v>0.30942142039920001</v>
      </c>
    </row>
    <row r="6780" spans="10:11">
      <c r="J6780" s="61">
        <v>15.69081011592</v>
      </c>
      <c r="K6780" s="61">
        <v>0.31480974628410002</v>
      </c>
    </row>
    <row r="6781" spans="10:11">
      <c r="J6781" s="61">
        <v>15.6936623508</v>
      </c>
      <c r="K6781" s="61">
        <v>0.31767689658330001</v>
      </c>
    </row>
    <row r="6782" spans="10:11">
      <c r="J6782" s="61">
        <v>15.69801862023</v>
      </c>
      <c r="K6782" s="61">
        <v>0.32201044020820002</v>
      </c>
    </row>
    <row r="6783" spans="10:11">
      <c r="J6783" s="61">
        <v>15.70204778413</v>
      </c>
      <c r="K6783" s="61">
        <v>0.32571781131900002</v>
      </c>
    </row>
    <row r="6784" spans="10:11">
      <c r="J6784" s="61">
        <v>15.7058170705</v>
      </c>
      <c r="K6784" s="61">
        <v>0.32777861737980002</v>
      </c>
    </row>
    <row r="6785" spans="10:11">
      <c r="J6785" s="61">
        <v>15.70876337957</v>
      </c>
      <c r="K6785" s="61">
        <v>0.32871664968609998</v>
      </c>
    </row>
    <row r="6786" spans="10:11">
      <c r="J6786" s="61">
        <v>15.713278506989999</v>
      </c>
      <c r="K6786" s="61">
        <v>0.32887233157380003</v>
      </c>
    </row>
    <row r="6787" spans="10:11">
      <c r="J6787" s="61">
        <v>15.7160639277</v>
      </c>
      <c r="K6787" s="61">
        <v>0.32777973194690002</v>
      </c>
    </row>
    <row r="6788" spans="10:11">
      <c r="J6788" s="61">
        <v>15.72302910264</v>
      </c>
      <c r="K6788" s="61">
        <v>0.32171894756210001</v>
      </c>
    </row>
    <row r="6789" spans="10:11">
      <c r="J6789" s="61">
        <v>15.727806412490001</v>
      </c>
      <c r="K6789" s="61">
        <v>0.31334552159579998</v>
      </c>
    </row>
    <row r="6790" spans="10:11">
      <c r="J6790" s="61">
        <v>15.730934795450001</v>
      </c>
      <c r="K6790" s="61">
        <v>0.30689305570379999</v>
      </c>
    </row>
    <row r="6791" spans="10:11">
      <c r="J6791" s="61">
        <v>15.732620521119999</v>
      </c>
      <c r="K6791" s="61">
        <v>0.30311996729750001</v>
      </c>
    </row>
    <row r="6792" spans="10:11">
      <c r="J6792" s="61">
        <v>15.734300376689999</v>
      </c>
      <c r="K6792" s="61">
        <v>0.2988900453644</v>
      </c>
    </row>
    <row r="6793" spans="10:11">
      <c r="J6793" s="61">
        <v>15.736482977450001</v>
      </c>
      <c r="K6793" s="61">
        <v>0.29343474834229999</v>
      </c>
    </row>
    <row r="6794" spans="10:11">
      <c r="J6794" s="61">
        <v>15.73858729312</v>
      </c>
      <c r="K6794" s="61">
        <v>0.28828224365060001</v>
      </c>
    </row>
    <row r="6795" spans="10:11">
      <c r="J6795" s="61">
        <v>15.74042652556</v>
      </c>
      <c r="K6795" s="61">
        <v>0.28411388745060001</v>
      </c>
    </row>
    <row r="6796" spans="10:11">
      <c r="J6796" s="61">
        <v>15.74231104581</v>
      </c>
      <c r="K6796" s="61">
        <v>0.27993564824459999</v>
      </c>
    </row>
    <row r="6797" spans="10:11">
      <c r="J6797" s="61">
        <v>15.744675877400001</v>
      </c>
      <c r="K6797" s="61">
        <v>0.27509192263530002</v>
      </c>
    </row>
    <row r="6798" spans="10:11">
      <c r="J6798" s="61">
        <v>15.74718939237</v>
      </c>
      <c r="K6798" s="61">
        <v>0.27009905351129998</v>
      </c>
    </row>
    <row r="6799" spans="10:11">
      <c r="J6799" s="61">
        <v>15.74923832206</v>
      </c>
      <c r="K6799" s="61">
        <v>0.26576467162340001</v>
      </c>
    </row>
    <row r="6800" spans="10:11">
      <c r="J6800" s="61">
        <v>15.75076183512</v>
      </c>
      <c r="K6800" s="61">
        <v>0.2623698413003</v>
      </c>
    </row>
    <row r="6801" spans="10:11">
      <c r="J6801" s="61">
        <v>15.752324135849999</v>
      </c>
      <c r="K6801" s="61">
        <v>0.25848918013049998</v>
      </c>
    </row>
    <row r="6802" spans="10:11">
      <c r="J6802" s="61">
        <v>15.75510476961</v>
      </c>
      <c r="K6802" s="61">
        <v>0.25184623138759998</v>
      </c>
    </row>
    <row r="6803" spans="10:11">
      <c r="J6803" s="61">
        <v>15.75683983449</v>
      </c>
      <c r="K6803" s="61">
        <v>0.24764382285049999</v>
      </c>
    </row>
    <row r="6804" spans="10:11">
      <c r="J6804" s="61">
        <v>15.75858407508</v>
      </c>
      <c r="K6804" s="61">
        <v>0.2435342470561</v>
      </c>
    </row>
    <row r="6805" spans="10:11">
      <c r="J6805" s="61">
        <v>15.76103151519</v>
      </c>
      <c r="K6805" s="61">
        <v>0.23856379779100001</v>
      </c>
    </row>
    <row r="6806" spans="10:11">
      <c r="J6806" s="61">
        <v>15.764251214790001</v>
      </c>
      <c r="K6806" s="61">
        <v>0.23244497027909999</v>
      </c>
    </row>
    <row r="6807" spans="10:11">
      <c r="J6807" s="61">
        <v>15.768564590880001</v>
      </c>
      <c r="K6807" s="61">
        <v>0.22400379596469999</v>
      </c>
    </row>
    <row r="6808" spans="10:11">
      <c r="J6808" s="61">
        <v>15.774224867919999</v>
      </c>
      <c r="K6808" s="61">
        <v>0.21312354679689999</v>
      </c>
    </row>
    <row r="6809" spans="10:11">
      <c r="J6809" s="61">
        <v>15.776257925379999</v>
      </c>
      <c r="K6809" s="61">
        <v>0.20906473046849999</v>
      </c>
    </row>
    <row r="6810" spans="10:11">
      <c r="J6810" s="61">
        <v>15.77798656645</v>
      </c>
      <c r="K6810" s="61">
        <v>0.20550153641989999</v>
      </c>
    </row>
    <row r="6811" spans="10:11">
      <c r="J6811" s="61">
        <v>15.779925053039999</v>
      </c>
      <c r="K6811" s="61">
        <v>0.2012599812866</v>
      </c>
    </row>
    <row r="6812" spans="10:11">
      <c r="J6812" s="61">
        <v>15.781535465999999</v>
      </c>
      <c r="K6812" s="61">
        <v>0.1975522422498</v>
      </c>
    </row>
    <row r="6813" spans="10:11">
      <c r="J6813" s="61">
        <v>15.783699615310001</v>
      </c>
      <c r="K6813" s="61">
        <v>0.19234838897449999</v>
      </c>
    </row>
    <row r="6814" spans="10:11">
      <c r="J6814" s="61">
        <v>15.78562916407</v>
      </c>
      <c r="K6814" s="61">
        <v>0.18796803018989999</v>
      </c>
    </row>
    <row r="6815" spans="10:11">
      <c r="J6815" s="61">
        <v>15.788320226290001</v>
      </c>
      <c r="K6815" s="61">
        <v>0.18200690282769999</v>
      </c>
    </row>
    <row r="6816" spans="10:11">
      <c r="J6816" s="61">
        <v>15.789974372890001</v>
      </c>
      <c r="K6816" s="61">
        <v>0.17843123054650001</v>
      </c>
    </row>
    <row r="6817" spans="10:11">
      <c r="J6817" s="61">
        <v>15.792065897780001</v>
      </c>
      <c r="K6817" s="61">
        <v>0.17400387030260001</v>
      </c>
    </row>
    <row r="6818" spans="10:11">
      <c r="J6818" s="61">
        <v>15.79425466547</v>
      </c>
      <c r="K6818" s="61">
        <v>0.16913257741500001</v>
      </c>
    </row>
    <row r="6819" spans="10:11">
      <c r="J6819" s="61">
        <v>15.79557842885</v>
      </c>
      <c r="K6819" s="61">
        <v>0.16609456992730001</v>
      </c>
    </row>
    <row r="6820" spans="10:11">
      <c r="J6820" s="61">
        <v>15.79799953341</v>
      </c>
      <c r="K6820" s="61">
        <v>0.1603968913846</v>
      </c>
    </row>
    <row r="6821" spans="10:11">
      <c r="J6821" s="61">
        <v>15.7997769487</v>
      </c>
      <c r="K6821" s="61">
        <v>0.1562146831357</v>
      </c>
    </row>
    <row r="6822" spans="10:11">
      <c r="J6822" s="61">
        <v>15.80119412809</v>
      </c>
      <c r="K6822" s="61">
        <v>0.1528753962262</v>
      </c>
    </row>
    <row r="6823" spans="10:11">
      <c r="J6823" s="61">
        <v>15.803139226160001</v>
      </c>
      <c r="K6823" s="61">
        <v>0.14834199603449999</v>
      </c>
    </row>
    <row r="6824" spans="10:11">
      <c r="J6824" s="61">
        <v>15.80488880037</v>
      </c>
      <c r="K6824" s="61">
        <v>0.14433647480799999</v>
      </c>
    </row>
    <row r="6825" spans="10:11">
      <c r="J6825" s="61">
        <v>15.80690972052</v>
      </c>
      <c r="K6825" s="61">
        <v>0.1397748090117</v>
      </c>
    </row>
    <row r="6826" spans="10:11">
      <c r="J6826" s="61">
        <v>15.80868582199</v>
      </c>
      <c r="K6826" s="61">
        <v>0.1358037911154</v>
      </c>
    </row>
    <row r="6827" spans="10:11">
      <c r="J6827" s="61">
        <v>15.810454015139999</v>
      </c>
      <c r="K6827" s="61">
        <v>0.13182810890310001</v>
      </c>
    </row>
    <row r="6828" spans="10:11">
      <c r="J6828" s="61">
        <v>15.812230116609999</v>
      </c>
      <c r="K6828" s="61">
        <v>0.12785709100680001</v>
      </c>
    </row>
    <row r="6829" spans="10:11">
      <c r="J6829" s="61">
        <v>15.81406549499</v>
      </c>
      <c r="K6829" s="61">
        <v>0.1239652679314</v>
      </c>
    </row>
    <row r="6830" spans="10:11">
      <c r="J6830" s="61">
        <v>15.816016991070001</v>
      </c>
      <c r="K6830" s="61">
        <v>0.1201314440561</v>
      </c>
    </row>
    <row r="6831" spans="10:11">
      <c r="J6831" s="61">
        <v>15.81913478679</v>
      </c>
      <c r="K6831" s="61">
        <v>0.1145086201612</v>
      </c>
    </row>
    <row r="6832" spans="10:11">
      <c r="J6832" s="61">
        <v>15.82103941145</v>
      </c>
      <c r="K6832" s="61">
        <v>0.11140774076980001</v>
      </c>
    </row>
    <row r="6833" spans="10:11">
      <c r="J6833" s="61">
        <v>15.82411304603</v>
      </c>
      <c r="K6833" s="61">
        <v>0.10709983188280001</v>
      </c>
    </row>
    <row r="6834" spans="10:11">
      <c r="J6834" s="61">
        <v>15.827667296870001</v>
      </c>
      <c r="K6834" s="61">
        <v>0.1031706713753</v>
      </c>
    </row>
    <row r="6835" spans="10:11">
      <c r="J6835" s="61">
        <v>15.831044923629999</v>
      </c>
      <c r="K6835" s="61">
        <v>0.1003450287776</v>
      </c>
    </row>
    <row r="6836" spans="10:11">
      <c r="J6836" s="61">
        <v>15.833685640280001</v>
      </c>
      <c r="K6836" s="61">
        <v>9.8516499235980007E-2</v>
      </c>
    </row>
    <row r="6837" spans="10:11">
      <c r="J6837" s="61">
        <v>15.83638047759</v>
      </c>
      <c r="K6837" s="61">
        <v>9.7127250555479994E-2</v>
      </c>
    </row>
    <row r="6838" spans="10:11">
      <c r="J6838" s="61">
        <v>15.839187389979999</v>
      </c>
      <c r="K6838" s="61">
        <v>9.6017751749249994E-2</v>
      </c>
    </row>
    <row r="6839" spans="10:11">
      <c r="J6839" s="61">
        <v>15.8485305185</v>
      </c>
      <c r="K6839" s="61">
        <v>9.6720134087479995E-2</v>
      </c>
    </row>
    <row r="6840" spans="10:11">
      <c r="J6840" s="61">
        <v>15.85164804399</v>
      </c>
      <c r="K6840" s="61">
        <v>9.8249927764660003E-2</v>
      </c>
    </row>
    <row r="6841" spans="10:11">
      <c r="J6841" s="61">
        <v>15.85218478773</v>
      </c>
      <c r="K6841" s="61">
        <v>9.8559937741209996E-2</v>
      </c>
    </row>
    <row r="6842" spans="10:11">
      <c r="J6842" s="61">
        <v>15.855727204440001</v>
      </c>
      <c r="K6842" s="61">
        <v>0.10071455591300001</v>
      </c>
    </row>
    <row r="6843" spans="10:11">
      <c r="J6843" s="61">
        <v>15.860620189680001</v>
      </c>
      <c r="K6843" s="61">
        <v>0.1038527478929</v>
      </c>
    </row>
    <row r="6844" spans="10:11">
      <c r="J6844" s="61">
        <v>15.863841680109999</v>
      </c>
      <c r="K6844" s="61">
        <v>0.1059107924231</v>
      </c>
    </row>
    <row r="6845" spans="10:11">
      <c r="J6845" s="61">
        <v>15.867762691359999</v>
      </c>
      <c r="K6845" s="61">
        <v>0.1086716246249</v>
      </c>
    </row>
    <row r="6846" spans="10:11">
      <c r="J6846" s="61">
        <v>15.87100262627</v>
      </c>
      <c r="K6846" s="61">
        <v>0.1109647211736</v>
      </c>
    </row>
    <row r="6847" spans="10:11">
      <c r="J6847" s="61">
        <v>15.87688642154</v>
      </c>
      <c r="K6847" s="61">
        <v>0.1152349048964</v>
      </c>
    </row>
    <row r="6848" spans="10:11">
      <c r="J6848" s="61">
        <v>15.8803440998</v>
      </c>
      <c r="K6848" s="61">
        <v>0.1175499290961</v>
      </c>
    </row>
    <row r="6849" spans="10:11">
      <c r="J6849" s="61">
        <v>15.88288988425</v>
      </c>
      <c r="K6849" s="61">
        <v>0.1192604424413</v>
      </c>
    </row>
    <row r="6850" spans="10:11">
      <c r="J6850" s="61">
        <v>15.88634437856</v>
      </c>
      <c r="K6850" s="61">
        <v>0.1214324880776</v>
      </c>
    </row>
    <row r="6851" spans="10:11">
      <c r="J6851" s="61">
        <v>15.89077583135</v>
      </c>
      <c r="K6851" s="61">
        <v>0.1242184018836</v>
      </c>
    </row>
    <row r="6852" spans="10:11">
      <c r="J6852" s="61">
        <v>15.89638234333</v>
      </c>
      <c r="K6852" s="61">
        <v>0.12787355146759999</v>
      </c>
    </row>
    <row r="6853" spans="10:11">
      <c r="J6853" s="61">
        <v>15.901460312939999</v>
      </c>
      <c r="K6853" s="61">
        <v>0.13156813125389999</v>
      </c>
    </row>
    <row r="6854" spans="10:11">
      <c r="J6854" s="61">
        <v>15.905670508969999</v>
      </c>
      <c r="K6854" s="61">
        <v>0.1346375133671</v>
      </c>
    </row>
    <row r="6855" spans="10:11">
      <c r="J6855" s="61">
        <v>15.908477173370001</v>
      </c>
      <c r="K6855" s="61">
        <v>0.1366628749953</v>
      </c>
    </row>
    <row r="6856" spans="10:11">
      <c r="J6856" s="61">
        <v>15.911506982100001</v>
      </c>
      <c r="K6856" s="61">
        <v>0.13886894078859999</v>
      </c>
    </row>
    <row r="6857" spans="10:11">
      <c r="J6857" s="61">
        <v>15.917390777370001</v>
      </c>
      <c r="K6857" s="61">
        <v>0.14313912451140001</v>
      </c>
    </row>
    <row r="6858" spans="10:11">
      <c r="J6858" s="61">
        <v>15.92086853795</v>
      </c>
      <c r="K6858" s="61">
        <v>0.14551325297379999</v>
      </c>
    </row>
    <row r="6859" spans="10:11">
      <c r="J6859" s="61">
        <v>15.92425842193</v>
      </c>
      <c r="K6859" s="61">
        <v>0.1477157571778</v>
      </c>
    </row>
    <row r="6860" spans="10:11">
      <c r="J6860" s="61">
        <v>15.92696869758</v>
      </c>
      <c r="K6860" s="61">
        <v>0.14946292766220001</v>
      </c>
    </row>
    <row r="6861" spans="10:11">
      <c r="J6861" s="61">
        <v>15.93121860396</v>
      </c>
      <c r="K6861" s="61">
        <v>0.15189256440820001</v>
      </c>
    </row>
    <row r="6862" spans="10:11">
      <c r="J6862" s="61">
        <v>15.9344824369</v>
      </c>
      <c r="K6862" s="61">
        <v>0.1536507209071</v>
      </c>
    </row>
    <row r="6863" spans="10:11">
      <c r="J6863" s="61">
        <v>15.93750446318</v>
      </c>
      <c r="K6863" s="61">
        <v>0.1552283590928</v>
      </c>
    </row>
    <row r="6864" spans="10:11">
      <c r="J6864" s="61">
        <v>15.940694568650001</v>
      </c>
      <c r="K6864" s="61">
        <v>0.15683602914309999</v>
      </c>
    </row>
    <row r="6865" spans="10:11">
      <c r="J6865" s="61">
        <v>15.94882289539</v>
      </c>
      <c r="K6865" s="61">
        <v>0.16017083359420001</v>
      </c>
    </row>
    <row r="6866" spans="10:11">
      <c r="J6866" s="61">
        <v>15.952867371070001</v>
      </c>
      <c r="K6866" s="61">
        <v>0.16157797697180001</v>
      </c>
    </row>
    <row r="6867" spans="10:11">
      <c r="J6867" s="61">
        <v>15.958399637359999</v>
      </c>
      <c r="K6867" s="61">
        <v>0.16349529058340001</v>
      </c>
    </row>
    <row r="6868" spans="10:11">
      <c r="J6868" s="61">
        <v>15.962070526010001</v>
      </c>
      <c r="K6868" s="61">
        <v>0.16469311107019999</v>
      </c>
    </row>
    <row r="6869" spans="10:11">
      <c r="J6869" s="61">
        <v>15.96376140406</v>
      </c>
      <c r="K6869" s="61">
        <v>0.16525223036039999</v>
      </c>
    </row>
    <row r="6870" spans="10:11">
      <c r="J6870" s="61">
        <v>15.96658896704</v>
      </c>
      <c r="K6870" s="61">
        <v>0.1662622006053</v>
      </c>
    </row>
    <row r="6871" spans="10:11">
      <c r="J6871" s="61">
        <v>15.967381440520001</v>
      </c>
      <c r="K6871" s="61">
        <v>0.1665163050474</v>
      </c>
    </row>
    <row r="6872" spans="10:11">
      <c r="J6872" s="61">
        <v>15.97149893005</v>
      </c>
      <c r="K6872" s="61">
        <v>0.1680165313042</v>
      </c>
    </row>
    <row r="6873" spans="10:11">
      <c r="J6873" s="61">
        <v>15.976593374269999</v>
      </c>
      <c r="K6873" s="61">
        <v>0.1697968006317</v>
      </c>
    </row>
    <row r="6874" spans="10:11">
      <c r="J6874" s="61">
        <v>15.981084310669999</v>
      </c>
      <c r="K6874" s="61">
        <v>0.171349731128</v>
      </c>
    </row>
    <row r="6875" spans="10:11">
      <c r="J6875" s="61">
        <v>15.986281936799999</v>
      </c>
      <c r="K6875" s="61">
        <v>0.17307077173300001</v>
      </c>
    </row>
    <row r="6876" spans="10:11">
      <c r="J6876" s="61">
        <v>15.98909412379</v>
      </c>
      <c r="K6876" s="61">
        <v>0.1739955400457</v>
      </c>
    </row>
    <row r="6877" spans="10:11">
      <c r="J6877" s="61">
        <v>15.99244978698</v>
      </c>
      <c r="K6877" s="61">
        <v>0.17506074106159999</v>
      </c>
    </row>
    <row r="6878" spans="10:11">
      <c r="J6878" s="61">
        <v>15.99342779873</v>
      </c>
      <c r="K6878" s="61">
        <v>0.17538898853830001</v>
      </c>
    </row>
    <row r="6879" spans="10:11">
      <c r="J6879" s="61">
        <v>15.99746686152</v>
      </c>
      <c r="K6879" s="61">
        <v>0.17672410067829999</v>
      </c>
    </row>
    <row r="6880" spans="10:11">
      <c r="J6880" s="61">
        <v>16.003732943300001</v>
      </c>
      <c r="K6880" s="61">
        <v>0.1788478749911</v>
      </c>
    </row>
    <row r="6881" spans="10:11">
      <c r="J6881" s="61">
        <v>16.007637459000001</v>
      </c>
      <c r="K6881" s="61">
        <v>0.18024090640170001</v>
      </c>
    </row>
    <row r="6882" spans="10:11">
      <c r="J6882" s="61">
        <v>16.011076931089999</v>
      </c>
      <c r="K6882" s="61">
        <v>0.18140104284729999</v>
      </c>
    </row>
    <row r="6883" spans="10:11">
      <c r="J6883" s="61">
        <v>16.015023188490002</v>
      </c>
      <c r="K6883" s="61">
        <v>0.1827445995849</v>
      </c>
    </row>
    <row r="6884" spans="10:11">
      <c r="J6884" s="61">
        <v>16.018057997530001</v>
      </c>
      <c r="K6884" s="61">
        <v>0.1838219940676</v>
      </c>
    </row>
    <row r="6885" spans="10:11">
      <c r="J6885" s="61">
        <v>16.02196497025</v>
      </c>
      <c r="K6885" s="61">
        <v>0.18522190299479999</v>
      </c>
    </row>
    <row r="6886" spans="10:11">
      <c r="J6886" s="61">
        <v>16.02626092613</v>
      </c>
      <c r="K6886" s="61">
        <v>0.18649406253879999</v>
      </c>
    </row>
    <row r="6887" spans="10:11">
      <c r="J6887" s="61">
        <v>16.029193825050001</v>
      </c>
      <c r="K6887" s="61">
        <v>0.18739562037650001</v>
      </c>
    </row>
    <row r="6888" spans="10:11">
      <c r="J6888" s="61">
        <v>16.032671898930001</v>
      </c>
      <c r="K6888" s="61">
        <v>0.1873784796179</v>
      </c>
    </row>
    <row r="6889" spans="10:11">
      <c r="J6889" s="61">
        <v>16.035857643050001</v>
      </c>
      <c r="K6889" s="61">
        <v>0.18724932715789999</v>
      </c>
    </row>
    <row r="6890" spans="10:11">
      <c r="J6890" s="61">
        <v>16.039836973109999</v>
      </c>
      <c r="K6890" s="61">
        <v>0.18543291206160001</v>
      </c>
    </row>
    <row r="6891" spans="10:11">
      <c r="J6891" s="61">
        <v>16.04249429011</v>
      </c>
      <c r="K6891" s="61">
        <v>0.18387577308399999</v>
      </c>
    </row>
    <row r="6892" spans="10:11">
      <c r="J6892" s="61">
        <v>16.047329417749999</v>
      </c>
      <c r="K6892" s="61">
        <v>0.1794274662626</v>
      </c>
    </row>
    <row r="6893" spans="10:11">
      <c r="J6893" s="61">
        <v>16.055936870469999</v>
      </c>
      <c r="K6893" s="61">
        <v>0.16817899742129999</v>
      </c>
    </row>
    <row r="6894" spans="10:11">
      <c r="J6894" s="61">
        <v>16.064948623860001</v>
      </c>
      <c r="K6894" s="61">
        <v>0.15559152241919999</v>
      </c>
    </row>
    <row r="6895" spans="10:11">
      <c r="J6895" s="61">
        <v>16.067851984179999</v>
      </c>
      <c r="K6895" s="61">
        <v>0.15157271435960001</v>
      </c>
    </row>
    <row r="6896" spans="10:11">
      <c r="J6896" s="61">
        <v>16.073645126590002</v>
      </c>
      <c r="K6896" s="61">
        <v>0.1444747834948</v>
      </c>
    </row>
    <row r="6897" spans="10:11">
      <c r="J6897" s="61">
        <v>16.078205294549999</v>
      </c>
      <c r="K6897" s="61">
        <v>0.1390789046508</v>
      </c>
    </row>
    <row r="6898" spans="10:11">
      <c r="J6898" s="61">
        <v>16.08300036831</v>
      </c>
      <c r="K6898" s="61">
        <v>0.1324684206609</v>
      </c>
    </row>
    <row r="6899" spans="10:11">
      <c r="J6899" s="61">
        <v>16.085905888479999</v>
      </c>
      <c r="K6899" s="61">
        <v>0.12842760111170001</v>
      </c>
    </row>
    <row r="6900" spans="10:11">
      <c r="J6900" s="61">
        <v>16.08819053174</v>
      </c>
      <c r="K6900" s="61">
        <v>0.12521049573840001</v>
      </c>
    </row>
    <row r="6901" spans="10:11">
      <c r="J6901" s="61">
        <v>16.090709690899999</v>
      </c>
      <c r="K6901" s="61">
        <v>0.1217719545789</v>
      </c>
    </row>
    <row r="6902" spans="10:11">
      <c r="J6902" s="61">
        <v>16.09888834933</v>
      </c>
      <c r="K6902" s="61">
        <v>0.1122444898096</v>
      </c>
    </row>
    <row r="6903" spans="10:11">
      <c r="J6903" s="61">
        <v>16.105422429160001</v>
      </c>
      <c r="K6903" s="61">
        <v>0.1034150089824</v>
      </c>
    </row>
    <row r="6904" spans="10:11">
      <c r="J6904" s="61">
        <v>16.108431744499999</v>
      </c>
      <c r="K6904" s="61">
        <v>9.9051813146680004E-2</v>
      </c>
    </row>
    <row r="6905" spans="10:11">
      <c r="J6905" s="61">
        <v>16.110299064079999</v>
      </c>
      <c r="K6905" s="61">
        <v>9.6392452079590005E-2</v>
      </c>
    </row>
    <row r="6906" spans="10:11">
      <c r="J6906" s="61">
        <v>16.11320334969</v>
      </c>
      <c r="K6906" s="61">
        <v>9.2317380722160003E-2</v>
      </c>
    </row>
    <row r="6907" spans="10:11">
      <c r="J6907" s="61">
        <v>16.117429393489999</v>
      </c>
      <c r="K6907" s="61">
        <v>8.6833425130249997E-2</v>
      </c>
    </row>
    <row r="6908" spans="10:11">
      <c r="J6908" s="61">
        <v>16.125645217430002</v>
      </c>
      <c r="K6908" s="61">
        <v>7.6304060795610001E-2</v>
      </c>
    </row>
    <row r="6909" spans="10:11">
      <c r="J6909" s="61">
        <v>16.129376734969998</v>
      </c>
      <c r="K6909" s="61">
        <v>7.0876783309859998E-2</v>
      </c>
    </row>
    <row r="6910" spans="10:11">
      <c r="J6910" s="61">
        <v>16.131243935360001</v>
      </c>
      <c r="K6910" s="61">
        <v>6.8224669861799994E-2</v>
      </c>
    </row>
    <row r="6911" spans="10:11">
      <c r="J6911" s="61">
        <v>16.134059057729999</v>
      </c>
      <c r="K6911" s="61">
        <v>6.4179889708609994E-2</v>
      </c>
    </row>
    <row r="6912" spans="10:11">
      <c r="J6912" s="61">
        <v>16.13795961228</v>
      </c>
      <c r="K6912" s="61">
        <v>5.8719283790760003E-2</v>
      </c>
    </row>
    <row r="6913" spans="10:11">
      <c r="J6913" s="61">
        <v>16.148014702779999</v>
      </c>
      <c r="K6913" s="61">
        <v>4.7017949027229999E-2</v>
      </c>
    </row>
    <row r="6914" spans="10:11">
      <c r="J6914" s="61">
        <v>16.154578654800002</v>
      </c>
      <c r="K6914" s="61">
        <v>4.4223209978479998E-2</v>
      </c>
    </row>
    <row r="6915" spans="10:11">
      <c r="J6915" s="61">
        <v>16.157881648210001</v>
      </c>
      <c r="K6915" s="61">
        <v>4.4001907340349998E-2</v>
      </c>
    </row>
    <row r="6916" spans="10:11">
      <c r="J6916" s="61">
        <v>16.162277616680001</v>
      </c>
      <c r="K6916" s="61">
        <v>4.4599248324439997E-2</v>
      </c>
    </row>
    <row r="6917" spans="10:11">
      <c r="J6917" s="61">
        <v>16.171309024460001</v>
      </c>
      <c r="K6917" s="61">
        <v>4.7827330751209998E-2</v>
      </c>
    </row>
    <row r="6918" spans="10:11">
      <c r="J6918" s="61">
        <v>16.174857849630001</v>
      </c>
      <c r="K6918" s="61">
        <v>4.959080965887E-2</v>
      </c>
    </row>
    <row r="6919" spans="10:11">
      <c r="J6919" s="61">
        <v>16.180090051280001</v>
      </c>
      <c r="K6919" s="61">
        <v>5.2154854379469998E-2</v>
      </c>
    </row>
    <row r="6920" spans="10:11">
      <c r="J6920" s="61">
        <v>16.184519306159999</v>
      </c>
      <c r="K6920" s="61">
        <v>5.4253144179960001E-2</v>
      </c>
    </row>
    <row r="6921" spans="10:11">
      <c r="J6921" s="61">
        <v>16.189066429890001</v>
      </c>
      <c r="K6921" s="61">
        <v>5.632992699738E-2</v>
      </c>
    </row>
    <row r="6922" spans="10:11">
      <c r="J6922" s="61">
        <v>16.193773569280001</v>
      </c>
      <c r="K6922" s="61">
        <v>5.8336245643130002E-2</v>
      </c>
    </row>
    <row r="6923" spans="10:11">
      <c r="J6923" s="61">
        <v>16.20130561677</v>
      </c>
      <c r="K6923" s="61">
        <v>6.1371409357999999E-2</v>
      </c>
    </row>
    <row r="6924" spans="10:11">
      <c r="J6924" s="61">
        <v>16.204612466739999</v>
      </c>
      <c r="K6924" s="61">
        <v>6.2555494521939994E-2</v>
      </c>
    </row>
    <row r="6925" spans="10:11">
      <c r="J6925" s="61">
        <v>16.20785007361</v>
      </c>
      <c r="K6925" s="61">
        <v>6.3730304112259994E-2</v>
      </c>
    </row>
    <row r="6926" spans="10:11">
      <c r="J6926" s="61">
        <v>16.211182026700001</v>
      </c>
      <c r="K6926" s="61">
        <v>6.518336107087E-2</v>
      </c>
    </row>
    <row r="6927" spans="10:11">
      <c r="J6927" s="61">
        <v>16.217337732699999</v>
      </c>
      <c r="K6927" s="61">
        <v>6.7941120230439994E-2</v>
      </c>
    </row>
    <row r="6928" spans="10:11">
      <c r="J6928" s="61">
        <v>16.22271699309</v>
      </c>
      <c r="K6928" s="61">
        <v>7.0408918576559995E-2</v>
      </c>
    </row>
    <row r="6929" spans="10:11">
      <c r="J6929" s="61">
        <v>16.22674674748</v>
      </c>
      <c r="K6929" s="61">
        <v>7.2290276622130001E-2</v>
      </c>
    </row>
    <row r="6930" spans="10:11">
      <c r="J6930" s="61">
        <v>16.233549275360001</v>
      </c>
      <c r="K6930" s="61">
        <v>7.5215598185799995E-2</v>
      </c>
    </row>
    <row r="6931" spans="10:11">
      <c r="J6931" s="61">
        <v>16.23717143364</v>
      </c>
      <c r="K6931" s="61">
        <v>7.6652912045650001E-2</v>
      </c>
    </row>
    <row r="6932" spans="10:11">
      <c r="J6932" s="61">
        <v>16.24083250384</v>
      </c>
      <c r="K6932" s="61">
        <v>7.803144521475E-2</v>
      </c>
    </row>
    <row r="6933" spans="10:11">
      <c r="J6933" s="61">
        <v>16.24500725131</v>
      </c>
      <c r="K6933" s="61">
        <v>7.9629005500430006E-2</v>
      </c>
    </row>
    <row r="6934" spans="10:11">
      <c r="J6934" s="61">
        <v>16.248744561439999</v>
      </c>
      <c r="K6934" s="61">
        <v>8.1002675555679998E-2</v>
      </c>
    </row>
    <row r="6935" spans="10:11">
      <c r="J6935" s="61">
        <v>16.255472327660001</v>
      </c>
      <c r="K6935" s="61">
        <v>8.3272764283139997E-2</v>
      </c>
    </row>
    <row r="6936" spans="10:11">
      <c r="J6936" s="61">
        <v>16.260023702560002</v>
      </c>
      <c r="K6936" s="61">
        <v>8.3809716127489997E-2</v>
      </c>
    </row>
    <row r="6937" spans="10:11">
      <c r="J6937" s="61">
        <v>16.264841731419999</v>
      </c>
      <c r="K6937" s="61">
        <v>8.3408653997209994E-2</v>
      </c>
    </row>
    <row r="6938" spans="10:11">
      <c r="J6938" s="61">
        <v>16.268263419989999</v>
      </c>
      <c r="K6938" s="61">
        <v>8.2758205276570004E-2</v>
      </c>
    </row>
    <row r="6939" spans="10:11">
      <c r="J6939" s="61">
        <v>16.274576839830001</v>
      </c>
      <c r="K6939" s="61">
        <v>8.1652240958270006E-2</v>
      </c>
    </row>
    <row r="6940" spans="10:11">
      <c r="J6940" s="61">
        <v>16.278438587250001</v>
      </c>
      <c r="K6940" s="61">
        <v>8.1025424679729993E-2</v>
      </c>
    </row>
    <row r="6941" spans="10:11">
      <c r="J6941" s="61">
        <v>16.28340288847</v>
      </c>
      <c r="K6941" s="61">
        <v>8.0551093845879995E-2</v>
      </c>
    </row>
    <row r="6942" spans="10:11">
      <c r="J6942" s="61">
        <v>16.290120114210001</v>
      </c>
      <c r="K6942" s="61">
        <v>7.9694409519940002E-2</v>
      </c>
    </row>
    <row r="6943" spans="10:11">
      <c r="J6943" s="61">
        <v>16.293906397939999</v>
      </c>
      <c r="K6943" s="61">
        <v>7.9008616753120001E-2</v>
      </c>
    </row>
    <row r="6944" spans="10:11">
      <c r="J6944" s="61">
        <v>16.299725163910001</v>
      </c>
      <c r="K6944" s="61">
        <v>7.7821658383899997E-2</v>
      </c>
    </row>
    <row r="6945" spans="10:11">
      <c r="J6945" s="61">
        <v>16.303289766110002</v>
      </c>
      <c r="K6945" s="61">
        <v>7.7182368874349996E-2</v>
      </c>
    </row>
    <row r="6946" spans="10:11">
      <c r="J6946" s="61">
        <v>16.308757742209998</v>
      </c>
      <c r="K6946" s="61">
        <v>7.6432679970229997E-2</v>
      </c>
    </row>
    <row r="6947" spans="10:11">
      <c r="J6947" s="61">
        <v>16.312802148519999</v>
      </c>
      <c r="K6947" s="61">
        <v>7.5877414860960002E-2</v>
      </c>
    </row>
    <row r="6948" spans="10:11">
      <c r="J6948" s="61">
        <v>16.317853865050001</v>
      </c>
      <c r="K6948" s="61">
        <v>7.502767735252E-2</v>
      </c>
    </row>
    <row r="6949" spans="10:11">
      <c r="J6949" s="61">
        <v>16.32277129585</v>
      </c>
      <c r="K6949" s="61">
        <v>7.4127529318930005E-2</v>
      </c>
    </row>
    <row r="6950" spans="10:11">
      <c r="J6950" s="61">
        <v>16.326406350780001</v>
      </c>
      <c r="K6950" s="61">
        <v>7.3550855189209993E-2</v>
      </c>
    </row>
    <row r="6951" spans="10:11">
      <c r="J6951" s="61">
        <v>16.32959611639</v>
      </c>
      <c r="K6951" s="61">
        <v>7.3079068544300005E-2</v>
      </c>
    </row>
    <row r="6952" spans="10:11">
      <c r="J6952" s="61">
        <v>16.334041598900001</v>
      </c>
      <c r="K6952" s="61">
        <v>7.2663078642389994E-2</v>
      </c>
    </row>
    <row r="6953" spans="10:11">
      <c r="J6953" s="61">
        <v>16.337643018710001</v>
      </c>
      <c r="K6953" s="61">
        <v>7.2234892117719995E-2</v>
      </c>
    </row>
    <row r="6954" spans="10:11">
      <c r="J6954" s="61">
        <v>16.342525850000001</v>
      </c>
      <c r="K6954" s="61">
        <v>7.1428379403829997E-2</v>
      </c>
    </row>
    <row r="6955" spans="10:11">
      <c r="J6955" s="61">
        <v>16.3456984283</v>
      </c>
      <c r="K6955" s="61">
        <v>7.0772612017320005E-2</v>
      </c>
    </row>
    <row r="6956" spans="10:11">
      <c r="J6956" s="61">
        <v>16.35211285514</v>
      </c>
      <c r="K6956" s="61">
        <v>6.9227626712629997E-2</v>
      </c>
    </row>
    <row r="6957" spans="10:11">
      <c r="J6957" s="61">
        <v>16.355903098020001</v>
      </c>
      <c r="K6957" s="61">
        <v>6.8389616184700006E-2</v>
      </c>
    </row>
    <row r="6958" spans="10:11">
      <c r="J6958" s="61">
        <v>16.36566042826</v>
      </c>
      <c r="K6958" s="61">
        <v>6.8273638882299995E-2</v>
      </c>
    </row>
    <row r="6959" spans="10:11">
      <c r="J6959" s="61">
        <v>16.37019393453</v>
      </c>
      <c r="K6959" s="61">
        <v>6.8594429671020002E-2</v>
      </c>
    </row>
    <row r="6960" spans="10:11">
      <c r="J6960" s="61">
        <v>16.380493772680001</v>
      </c>
      <c r="K6960" s="61">
        <v>7.0899883523109997E-2</v>
      </c>
    </row>
    <row r="6961" spans="10:11">
      <c r="J6961" s="61">
        <v>16.38544869523</v>
      </c>
      <c r="K6961" s="61">
        <v>7.2145240429920002E-2</v>
      </c>
    </row>
    <row r="6962" spans="10:11">
      <c r="J6962" s="61">
        <v>16.39148732069</v>
      </c>
      <c r="K6962" s="61">
        <v>7.3590357548830004E-2</v>
      </c>
    </row>
    <row r="6963" spans="10:11">
      <c r="J6963" s="61">
        <v>16.401433721349999</v>
      </c>
      <c r="K6963" s="61">
        <v>7.5970156314970005E-2</v>
      </c>
    </row>
    <row r="6964" spans="10:11">
      <c r="J6964" s="61">
        <v>16.40719059325</v>
      </c>
      <c r="K6964" s="61">
        <v>7.7415273436339999E-2</v>
      </c>
    </row>
    <row r="6965" spans="10:11">
      <c r="J6965" s="61">
        <v>16.41041790373</v>
      </c>
      <c r="K6965" s="61">
        <v>7.8275491425010002E-2</v>
      </c>
    </row>
    <row r="6966" spans="10:11">
      <c r="J6966" s="61">
        <v>16.413437793610001</v>
      </c>
      <c r="K6966" s="61">
        <v>7.9040574174130004E-2</v>
      </c>
    </row>
    <row r="6967" spans="10:11">
      <c r="J6967" s="61">
        <v>16.417001526989999</v>
      </c>
      <c r="K6967" s="61">
        <v>7.9963670927090003E-2</v>
      </c>
    </row>
    <row r="6968" spans="10:11">
      <c r="J6968" s="61">
        <v>16.422485753869999</v>
      </c>
      <c r="K6968" s="61">
        <v>8.1491514755809999E-2</v>
      </c>
    </row>
    <row r="6969" spans="10:11">
      <c r="J6969" s="61">
        <v>16.427965895050001</v>
      </c>
      <c r="K6969" s="61">
        <v>8.2975356398359998E-2</v>
      </c>
    </row>
    <row r="6970" spans="10:11">
      <c r="J6970" s="61">
        <v>16.433183660240001</v>
      </c>
      <c r="K6970" s="61">
        <v>8.4169048312059999E-2</v>
      </c>
    </row>
    <row r="6971" spans="10:11">
      <c r="J6971" s="61">
        <v>16.43908026575</v>
      </c>
      <c r="K6971" s="61">
        <v>8.5601176946579996E-2</v>
      </c>
    </row>
    <row r="6972" spans="10:11">
      <c r="J6972" s="61">
        <v>16.446771473359998</v>
      </c>
      <c r="K6972" s="61">
        <v>8.745920171938E-2</v>
      </c>
    </row>
    <row r="6973" spans="10:11">
      <c r="J6973" s="61">
        <v>16.451791170829999</v>
      </c>
      <c r="K6973" s="61">
        <v>8.8819960876950002E-2</v>
      </c>
    </row>
    <row r="6974" spans="10:11">
      <c r="J6974" s="61">
        <v>16.45463404253</v>
      </c>
      <c r="K6974" s="61">
        <v>8.9553628382390005E-2</v>
      </c>
    </row>
    <row r="6975" spans="10:11">
      <c r="J6975" s="61">
        <v>16.46071611184</v>
      </c>
      <c r="K6975" s="61">
        <v>9.0888389964380006E-2</v>
      </c>
    </row>
    <row r="6976" spans="10:11">
      <c r="J6976" s="61">
        <v>16.464218447050001</v>
      </c>
      <c r="K6976" s="61">
        <v>9.1642959373339994E-2</v>
      </c>
    </row>
    <row r="6977" spans="10:11">
      <c r="J6977" s="61">
        <v>16.467635080409998</v>
      </c>
      <c r="K6977" s="61">
        <v>9.1940863328360004E-2</v>
      </c>
    </row>
    <row r="6978" spans="10:11">
      <c r="J6978" s="61">
        <v>16.470663963570001</v>
      </c>
      <c r="K6978" s="61">
        <v>9.1457505922069998E-2</v>
      </c>
    </row>
    <row r="6979" spans="10:11">
      <c r="J6979" s="61">
        <v>16.475174725740001</v>
      </c>
      <c r="K6979" s="61">
        <v>9.0315046898140003E-2</v>
      </c>
    </row>
    <row r="6980" spans="10:11">
      <c r="J6980" s="61">
        <v>16.478910146730001</v>
      </c>
      <c r="K6980" s="61">
        <v>8.8787917154719995E-2</v>
      </c>
    </row>
    <row r="6981" spans="10:11">
      <c r="J6981" s="61">
        <v>16.488372879309999</v>
      </c>
      <c r="K6981" s="61">
        <v>8.3054953428919998E-2</v>
      </c>
    </row>
    <row r="6982" spans="10:11">
      <c r="J6982" s="61">
        <v>16.496483197109999</v>
      </c>
      <c r="K6982" s="61">
        <v>7.7605423875300006E-2</v>
      </c>
    </row>
    <row r="6983" spans="10:11">
      <c r="J6983" s="61">
        <v>16.499628989990001</v>
      </c>
      <c r="K6983" s="61">
        <v>7.5563508016919995E-2</v>
      </c>
    </row>
    <row r="6984" spans="10:11">
      <c r="J6984" s="61">
        <v>16.499692137</v>
      </c>
      <c r="K6984" s="61">
        <v>7.5507576535429999E-2</v>
      </c>
    </row>
    <row r="6985" spans="10:11">
      <c r="J6985" s="61">
        <v>16.502406461540001</v>
      </c>
      <c r="K6985" s="61">
        <v>7.3749827687540001E-2</v>
      </c>
    </row>
    <row r="6986" spans="10:11">
      <c r="J6986" s="61">
        <v>16.502665068580001</v>
      </c>
      <c r="K6986" s="61">
        <v>7.3631560001640006E-2</v>
      </c>
    </row>
    <row r="6987" spans="10:11">
      <c r="J6987" s="61">
        <v>16.51332314659</v>
      </c>
      <c r="K6987" s="61">
        <v>6.6731440393209995E-2</v>
      </c>
    </row>
    <row r="6988" spans="10:11">
      <c r="J6988" s="61">
        <v>16.516190032690002</v>
      </c>
      <c r="K6988" s="61">
        <v>6.4712209217309996E-2</v>
      </c>
    </row>
    <row r="6989" spans="10:11">
      <c r="J6989" s="61">
        <v>16.519502984159999</v>
      </c>
      <c r="K6989" s="61">
        <v>6.240127412793E-2</v>
      </c>
    </row>
    <row r="6990" spans="10:11">
      <c r="J6990" s="61">
        <v>16.519525080969998</v>
      </c>
      <c r="K6990" s="61">
        <v>6.2414306775820001E-2</v>
      </c>
    </row>
    <row r="6991" spans="10:11">
      <c r="J6991" s="61">
        <v>16.525278646379999</v>
      </c>
      <c r="K6991" s="61">
        <v>5.850489521518E-2</v>
      </c>
    </row>
    <row r="6992" spans="10:11">
      <c r="J6992" s="61">
        <v>16.527851162960001</v>
      </c>
      <c r="K6992" s="61">
        <v>5.6751438892000003E-2</v>
      </c>
    </row>
    <row r="6993" spans="10:11">
      <c r="J6993" s="61">
        <v>16.539269109029998</v>
      </c>
      <c r="K6993" s="61">
        <v>4.9616141188819997E-2</v>
      </c>
    </row>
    <row r="6994" spans="10:11">
      <c r="J6994" s="61">
        <v>16.54259759827</v>
      </c>
      <c r="K6994" s="61">
        <v>4.749589604598E-2</v>
      </c>
    </row>
    <row r="6995" spans="10:11">
      <c r="J6995" s="61">
        <v>16.545537248559999</v>
      </c>
      <c r="K6995" s="61">
        <v>4.540816120222E-2</v>
      </c>
    </row>
    <row r="6996" spans="10:11">
      <c r="J6996" s="61">
        <v>16.549283930430001</v>
      </c>
      <c r="K6996" s="61">
        <v>4.263383490211E-2</v>
      </c>
    </row>
    <row r="6997" spans="10:11">
      <c r="J6997" s="61">
        <v>16.552287231339999</v>
      </c>
      <c r="K6997" s="61">
        <v>4.0289619809589998E-2</v>
      </c>
    </row>
    <row r="6998" spans="10:11">
      <c r="J6998" s="61">
        <v>16.557052398669999</v>
      </c>
      <c r="K6998" s="61">
        <v>3.6358306498460002E-2</v>
      </c>
    </row>
    <row r="6999" spans="10:11">
      <c r="J6999" s="61">
        <v>16.56010169312</v>
      </c>
      <c r="K6999" s="61">
        <v>3.3883363038729998E-2</v>
      </c>
    </row>
    <row r="7000" spans="10:11">
      <c r="J7000" s="61">
        <v>16.56047957505</v>
      </c>
      <c r="K7000" s="61">
        <v>3.3568875625679999E-2</v>
      </c>
    </row>
    <row r="7001" spans="10:11">
      <c r="J7001" s="61">
        <v>16.56597403628</v>
      </c>
      <c r="K7001" s="61">
        <v>2.9764152920949999E-2</v>
      </c>
    </row>
    <row r="7002" spans="10:11">
      <c r="J7002" s="61">
        <v>16.572580883600001</v>
      </c>
      <c r="K7002" s="61">
        <v>2.5686375797370001E-2</v>
      </c>
    </row>
    <row r="7003" spans="10:11">
      <c r="J7003" s="61">
        <v>16.576491805010001</v>
      </c>
      <c r="K7003" s="61">
        <v>2.405744878435E-2</v>
      </c>
    </row>
    <row r="7004" spans="10:11">
      <c r="J7004" s="61">
        <v>16.58161270914</v>
      </c>
      <c r="K7004" s="61">
        <v>2.2538072162280001E-2</v>
      </c>
    </row>
    <row r="7005" spans="10:11">
      <c r="J7005" s="61">
        <v>16.58959882996</v>
      </c>
      <c r="K7005" s="61">
        <v>2.1840921070189999E-2</v>
      </c>
    </row>
    <row r="7006" spans="10:11">
      <c r="J7006" s="61">
        <v>16.598456244649999</v>
      </c>
      <c r="K7006" s="61">
        <v>2.027784177776E-2</v>
      </c>
    </row>
    <row r="7007" spans="10:11">
      <c r="J7007" s="61">
        <v>16.602134107289999</v>
      </c>
      <c r="K7007" s="61">
        <v>1.936571181091E-2</v>
      </c>
    </row>
    <row r="7008" spans="10:11">
      <c r="J7008" s="61">
        <v>16.606024135289999</v>
      </c>
      <c r="K7008" s="61">
        <v>1.840813060714E-2</v>
      </c>
    </row>
    <row r="7009" spans="10:11">
      <c r="J7009" s="61">
        <v>16.60991212299</v>
      </c>
      <c r="K7009" s="61">
        <v>1.7806797854200002E-2</v>
      </c>
    </row>
    <row r="7010" spans="10:11">
      <c r="J7010" s="61">
        <v>16.614450250609998</v>
      </c>
      <c r="K7010" s="61">
        <v>1.7778442006620002E-2</v>
      </c>
    </row>
    <row r="7011" spans="10:11">
      <c r="J7011" s="61">
        <v>16.617917369939999</v>
      </c>
      <c r="K7011" s="61">
        <v>1.824475190913E-2</v>
      </c>
    </row>
    <row r="7012" spans="10:11">
      <c r="J7012" s="61">
        <v>16.62391294471</v>
      </c>
      <c r="K7012" s="61">
        <v>1.8815729746679999E-2</v>
      </c>
    </row>
    <row r="7013" spans="10:11">
      <c r="J7013" s="61">
        <v>16.626919499149999</v>
      </c>
      <c r="K7013" s="61">
        <v>1.8883873483250001E-2</v>
      </c>
    </row>
    <row r="7014" spans="10:11">
      <c r="J7014" s="61">
        <v>16.649907964680001</v>
      </c>
      <c r="K7014" s="61">
        <v>1.7557610869059999E-2</v>
      </c>
    </row>
    <row r="7015" spans="10:11">
      <c r="J7015" s="61">
        <v>16.712491268379999</v>
      </c>
      <c r="K7015" s="61">
        <v>1.9939494481370001E-2</v>
      </c>
    </row>
    <row r="7016" spans="10:11">
      <c r="J7016" s="61">
        <v>16.716197600089998</v>
      </c>
      <c r="K7016" s="61">
        <v>2.1509911529710001E-2</v>
      </c>
    </row>
    <row r="7017" spans="10:11">
      <c r="J7017" s="61">
        <v>16.719139867780001</v>
      </c>
      <c r="K7017" s="61">
        <v>2.2829222365540001E-2</v>
      </c>
    </row>
    <row r="7018" spans="10:11">
      <c r="J7018" s="61">
        <v>16.724369004909999</v>
      </c>
      <c r="K7018" s="61">
        <v>2.5470090954260002E-2</v>
      </c>
    </row>
    <row r="7019" spans="10:11">
      <c r="J7019" s="61">
        <v>16.727159529369999</v>
      </c>
      <c r="K7019" s="61">
        <v>2.6890117773659999E-2</v>
      </c>
    </row>
    <row r="7020" spans="10:11">
      <c r="J7020" s="61">
        <v>16.729921223000002</v>
      </c>
      <c r="K7020" s="61">
        <v>2.849771861715E-2</v>
      </c>
    </row>
    <row r="7021" spans="10:11">
      <c r="J7021" s="61">
        <v>16.73562076787</v>
      </c>
      <c r="K7021" s="61">
        <v>3.1953395150920001E-2</v>
      </c>
    </row>
    <row r="7022" spans="10:11">
      <c r="J7022" s="61">
        <v>16.740565954240001</v>
      </c>
      <c r="K7022" s="61">
        <v>3.5455610234669997E-2</v>
      </c>
    </row>
    <row r="7023" spans="10:11">
      <c r="J7023" s="61">
        <v>16.74788761276</v>
      </c>
      <c r="K7023" s="61">
        <v>4.0838063261289997E-2</v>
      </c>
    </row>
    <row r="7024" spans="10:11">
      <c r="J7024" s="61">
        <v>16.7514222428</v>
      </c>
      <c r="K7024" s="61">
        <v>4.345864164181E-2</v>
      </c>
    </row>
    <row r="7025" spans="10:11">
      <c r="J7025" s="61">
        <v>16.75422088102</v>
      </c>
      <c r="K7025" s="61">
        <v>4.5409114697710001E-2</v>
      </c>
    </row>
    <row r="7026" spans="10:11">
      <c r="J7026" s="61">
        <v>16.759041489440001</v>
      </c>
      <c r="K7026" s="61">
        <v>4.857532708324E-2</v>
      </c>
    </row>
    <row r="7027" spans="10:11">
      <c r="J7027" s="61">
        <v>16.762728898319999</v>
      </c>
      <c r="K7027" s="61">
        <v>5.0800829688870001E-2</v>
      </c>
    </row>
    <row r="7028" spans="10:11">
      <c r="J7028" s="61">
        <v>16.767343260320001</v>
      </c>
      <c r="K7028" s="61">
        <v>5.348687201446E-2</v>
      </c>
    </row>
    <row r="7029" spans="10:11">
      <c r="J7029" s="61">
        <v>16.771782007990002</v>
      </c>
      <c r="K7029" s="61">
        <v>5.6011012633900001E-2</v>
      </c>
    </row>
    <row r="7030" spans="10:11">
      <c r="J7030" s="61">
        <v>16.776568832140001</v>
      </c>
      <c r="K7030" s="61">
        <v>5.8743564932810001E-2</v>
      </c>
    </row>
    <row r="7031" spans="10:11">
      <c r="J7031" s="61">
        <v>16.779911948780001</v>
      </c>
      <c r="K7031" s="61">
        <v>6.0693946666199997E-2</v>
      </c>
    </row>
    <row r="7032" spans="10:11">
      <c r="J7032" s="61">
        <v>16.7842069489</v>
      </c>
      <c r="K7032" s="61">
        <v>6.2977980140950005E-2</v>
      </c>
    </row>
    <row r="7033" spans="10:11">
      <c r="J7033" s="61">
        <v>16.788794828059999</v>
      </c>
      <c r="K7033" s="61">
        <v>6.4622428710679997E-2</v>
      </c>
    </row>
    <row r="7034" spans="10:11">
      <c r="J7034" s="61">
        <v>16.791770987930001</v>
      </c>
      <c r="K7034" s="61">
        <v>6.5069889036970002E-2</v>
      </c>
    </row>
    <row r="7035" spans="10:11">
      <c r="J7035" s="61">
        <v>16.794973804070001</v>
      </c>
      <c r="K7035" s="61">
        <v>6.5138093336799999E-2</v>
      </c>
    </row>
    <row r="7036" spans="10:11">
      <c r="J7036" s="61">
        <v>16.801306036820002</v>
      </c>
      <c r="K7036" s="61">
        <v>6.3661823309010004E-2</v>
      </c>
    </row>
    <row r="7037" spans="10:11">
      <c r="J7037" s="61">
        <v>16.80578143876</v>
      </c>
      <c r="K7037" s="61">
        <v>6.1877847516749997E-2</v>
      </c>
    </row>
    <row r="7038" spans="10:11">
      <c r="J7038" s="61">
        <v>16.808998082599999</v>
      </c>
      <c r="K7038" s="61">
        <v>6.0185376800689999E-2</v>
      </c>
    </row>
    <row r="7039" spans="10:11">
      <c r="J7039" s="61">
        <v>16.814002847169998</v>
      </c>
      <c r="K7039" s="61">
        <v>5.7578558208749998E-2</v>
      </c>
    </row>
    <row r="7040" spans="10:11">
      <c r="J7040" s="61">
        <v>16.822063333309998</v>
      </c>
      <c r="K7040" s="61">
        <v>5.2773234487079997E-2</v>
      </c>
    </row>
    <row r="7041" spans="10:11">
      <c r="J7041" s="61">
        <v>16.830942093819999</v>
      </c>
      <c r="K7041" s="61">
        <v>4.7558403054500001E-2</v>
      </c>
    </row>
    <row r="7042" spans="10:11">
      <c r="J7042" s="61">
        <v>16.83448053083</v>
      </c>
      <c r="K7042" s="61">
        <v>4.5222949996210002E-2</v>
      </c>
    </row>
    <row r="7043" spans="10:11">
      <c r="J7043" s="61">
        <v>16.837404960299999</v>
      </c>
      <c r="K7043" s="61">
        <v>4.3282054470179999E-2</v>
      </c>
    </row>
    <row r="7044" spans="10:11">
      <c r="J7044" s="61">
        <v>16.840912386189999</v>
      </c>
      <c r="K7044" s="61">
        <v>4.0943713082459997E-2</v>
      </c>
    </row>
    <row r="7045" spans="10:11">
      <c r="J7045" s="61">
        <v>16.845159075790001</v>
      </c>
      <c r="K7045" s="61">
        <v>3.8064569873649999E-2</v>
      </c>
    </row>
    <row r="7046" spans="10:11">
      <c r="J7046" s="61">
        <v>16.849074097340001</v>
      </c>
      <c r="K7046" s="61">
        <v>3.5486722610390001E-2</v>
      </c>
    </row>
    <row r="7047" spans="10:11">
      <c r="J7047" s="61">
        <v>16.85363214481</v>
      </c>
      <c r="K7047" s="61">
        <v>3.2520346227510002E-2</v>
      </c>
    </row>
    <row r="7048" spans="10:11">
      <c r="J7048" s="61">
        <v>16.856579172189999</v>
      </c>
      <c r="K7048" s="61">
        <v>3.076018091188E-2</v>
      </c>
    </row>
    <row r="7049" spans="10:11">
      <c r="J7049" s="61">
        <v>16.860468437470001</v>
      </c>
      <c r="K7049" s="61">
        <v>2.8965495670330001E-2</v>
      </c>
    </row>
    <row r="7050" spans="10:11">
      <c r="J7050" s="61">
        <v>16.866824090729999</v>
      </c>
      <c r="K7050" s="61">
        <v>2.6345229630590002E-2</v>
      </c>
    </row>
    <row r="7051" spans="10:11">
      <c r="J7051" s="61">
        <v>16.872930979540001</v>
      </c>
      <c r="K7051" s="61">
        <v>2.3948473068399999E-2</v>
      </c>
    </row>
    <row r="7052" spans="10:11">
      <c r="J7052" s="61">
        <v>16.875858533519999</v>
      </c>
      <c r="K7052" s="61">
        <v>2.2844850108720002E-2</v>
      </c>
    </row>
    <row r="7053" spans="10:11">
      <c r="J7053" s="61">
        <v>16.878636962329999</v>
      </c>
      <c r="K7053" s="61">
        <v>2.1783271724289999E-2</v>
      </c>
    </row>
    <row r="7054" spans="10:11">
      <c r="J7054" s="61">
        <v>16.882220686699998</v>
      </c>
      <c r="K7054" s="61">
        <v>2.0646291151159998E-2</v>
      </c>
    </row>
    <row r="7055" spans="10:11">
      <c r="J7055" s="61">
        <v>16.890045024509998</v>
      </c>
      <c r="K7055" s="61">
        <v>1.820796097444E-2</v>
      </c>
    </row>
    <row r="7056" spans="10:11">
      <c r="J7056" s="61">
        <v>16.898338056469999</v>
      </c>
      <c r="K7056" s="61">
        <v>1.6390095652599999E-2</v>
      </c>
    </row>
    <row r="7057" spans="10:11">
      <c r="J7057" s="61">
        <v>16.9012529082</v>
      </c>
      <c r="K7057" s="61">
        <v>1.6076353860580001E-2</v>
      </c>
    </row>
    <row r="7058" spans="10:11">
      <c r="J7058" s="61">
        <v>16.90513481696</v>
      </c>
      <c r="K7058" s="61">
        <v>1.5770582843660001E-2</v>
      </c>
    </row>
    <row r="7059" spans="10:11">
      <c r="J7059" s="61">
        <v>16.909159437930001</v>
      </c>
      <c r="K7059" s="61">
        <v>1.568281136388E-2</v>
      </c>
    </row>
    <row r="7060" spans="10:11">
      <c r="J7060" s="61">
        <v>16.913179777210001</v>
      </c>
      <c r="K7060" s="61">
        <v>1.5855391425980001E-2</v>
      </c>
    </row>
    <row r="7061" spans="10:11">
      <c r="J7061" s="61">
        <v>16.918728553400001</v>
      </c>
      <c r="K7061" s="61">
        <v>1.6315577813440001E-2</v>
      </c>
    </row>
    <row r="7062" spans="10:11">
      <c r="J7062" s="61">
        <v>16.923188333540001</v>
      </c>
      <c r="K7062" s="61">
        <v>1.649971821059E-2</v>
      </c>
    </row>
    <row r="7063" spans="10:11">
      <c r="J7063" s="61">
        <v>16.924288082939999</v>
      </c>
      <c r="K7063" s="61">
        <v>1.829341914582E-2</v>
      </c>
    </row>
    <row r="7064" spans="10:11">
      <c r="J7064" s="61">
        <v>16.9283076402</v>
      </c>
      <c r="K7064" s="61">
        <v>1.6566669024440001E-2</v>
      </c>
    </row>
    <row r="7065" spans="10:11">
      <c r="J7065" s="61">
        <v>16.93412467169</v>
      </c>
      <c r="K7065" s="61">
        <v>1.695269114869E-2</v>
      </c>
    </row>
    <row r="7066" spans="10:11">
      <c r="J7066" s="61">
        <v>16.93700680397</v>
      </c>
      <c r="K7066" s="61">
        <v>1.7355635378479999E-2</v>
      </c>
    </row>
    <row r="7067" spans="10:11">
      <c r="J7067" s="61">
        <v>16.93700680397</v>
      </c>
      <c r="K7067" s="61">
        <v>1.7355635378479999E-2</v>
      </c>
    </row>
    <row r="7068" spans="10:11">
      <c r="J7068" s="61">
        <v>16.93700680397</v>
      </c>
      <c r="K7068" s="61">
        <v>1.7355635378479999E-2</v>
      </c>
    </row>
    <row r="7069" spans="10:11">
      <c r="J7069" s="61">
        <v>16.93700680397</v>
      </c>
      <c r="K7069" s="61">
        <v>1.7355635378479999E-2</v>
      </c>
    </row>
    <row r="7070" spans="10:11">
      <c r="J7070" s="61">
        <v>16.93700680397</v>
      </c>
      <c r="K7070" s="61">
        <v>1.7355635378479999E-2</v>
      </c>
    </row>
    <row r="7071" spans="10:11">
      <c r="J7071" s="61">
        <v>16.93791361789</v>
      </c>
      <c r="K7071" s="61">
        <v>1.9102605030349998E-2</v>
      </c>
    </row>
    <row r="7072" spans="10:11">
      <c r="J7072" s="61">
        <v>16.943053090309999</v>
      </c>
      <c r="K7072" s="61">
        <v>2.0105519674209999E-2</v>
      </c>
    </row>
    <row r="7073" spans="10:11">
      <c r="J7073" s="61">
        <v>16.9464060904</v>
      </c>
      <c r="K7073" s="61">
        <v>2.0863775652620001E-2</v>
      </c>
    </row>
    <row r="7074" spans="10:11">
      <c r="J7074" s="61">
        <v>16.950487732549998</v>
      </c>
      <c r="K7074" s="61">
        <v>2.1855602960749999E-2</v>
      </c>
    </row>
    <row r="7075" spans="10:11">
      <c r="J7075" s="61">
        <v>16.953743898260001</v>
      </c>
      <c r="K7075" s="61">
        <v>2.258740352981E-2</v>
      </c>
    </row>
    <row r="7076" spans="10:11">
      <c r="J7076" s="61">
        <v>16.954055519539999</v>
      </c>
      <c r="K7076" s="61">
        <v>2.201218379689E-2</v>
      </c>
    </row>
    <row r="7077" spans="10:11">
      <c r="J7077" s="61">
        <v>16.954055519539999</v>
      </c>
      <c r="K7077" s="61">
        <v>2.201218379689E-2</v>
      </c>
    </row>
    <row r="7078" spans="10:11">
      <c r="J7078" s="61">
        <v>16.954055519539999</v>
      </c>
      <c r="K7078" s="61">
        <v>2.201218379689E-2</v>
      </c>
    </row>
    <row r="7079" spans="10:11">
      <c r="J7079" s="61">
        <v>16.954055519539999</v>
      </c>
      <c r="K7079" s="61">
        <v>2.201218379689E-2</v>
      </c>
    </row>
    <row r="7080" spans="10:11">
      <c r="J7080" s="61">
        <v>16.954055519539999</v>
      </c>
      <c r="K7080" s="61">
        <v>2.201218379689E-2</v>
      </c>
    </row>
    <row r="7081" spans="10:11">
      <c r="J7081" s="61">
        <v>16.954055519539999</v>
      </c>
      <c r="K7081" s="61">
        <v>2.201218379689E-2</v>
      </c>
    </row>
    <row r="7082" spans="10:11">
      <c r="J7082" s="61">
        <v>16.96000336394</v>
      </c>
      <c r="K7082" s="61">
        <v>2.4093167810420001E-2</v>
      </c>
    </row>
    <row r="7083" spans="10:11">
      <c r="J7083" s="61">
        <v>16.966086798380001</v>
      </c>
      <c r="K7083" s="61">
        <v>2.555410961514E-2</v>
      </c>
    </row>
    <row r="7084" spans="10:11">
      <c r="J7084" s="61">
        <v>16.972120902970001</v>
      </c>
      <c r="K7084" s="61">
        <v>2.71524308309E-2</v>
      </c>
    </row>
    <row r="7085" spans="10:11">
      <c r="J7085" s="61">
        <v>16.975861691870001</v>
      </c>
      <c r="K7085" s="61">
        <v>2.821266083783E-2</v>
      </c>
    </row>
    <row r="7086" spans="10:11">
      <c r="J7086" s="61">
        <v>16.97872298035</v>
      </c>
      <c r="K7086" s="61">
        <v>2.9131495372030001E-2</v>
      </c>
    </row>
    <row r="7087" spans="10:11">
      <c r="J7087" s="61">
        <v>16.983833532129999</v>
      </c>
      <c r="K7087" s="61">
        <v>3.0981724041790001E-2</v>
      </c>
    </row>
    <row r="7088" spans="10:11">
      <c r="J7088" s="61">
        <v>16.983833747239999</v>
      </c>
      <c r="K7088" s="61">
        <v>3.0968644179629998E-2</v>
      </c>
    </row>
    <row r="7089" spans="10:11">
      <c r="J7089" s="61">
        <v>16.98688567156</v>
      </c>
      <c r="K7089" s="61">
        <v>3.2084441945770002E-2</v>
      </c>
    </row>
    <row r="7090" spans="10:11">
      <c r="J7090" s="61">
        <v>16.986984568690001</v>
      </c>
      <c r="K7090" s="61">
        <v>3.2132228047970002E-2</v>
      </c>
    </row>
    <row r="7091" spans="10:11">
      <c r="J7091" s="61">
        <v>16.99260716765</v>
      </c>
      <c r="K7091" s="61">
        <v>3.4225488387139999E-2</v>
      </c>
    </row>
    <row r="7092" spans="10:11">
      <c r="J7092" s="61">
        <v>16.997353024860001</v>
      </c>
      <c r="K7092" s="61">
        <v>3.5838119961020001E-2</v>
      </c>
    </row>
    <row r="7093" spans="10:11">
      <c r="J7093" s="61">
        <v>17.001386004779999</v>
      </c>
      <c r="K7093" s="61">
        <v>3.6845250541989998E-2</v>
      </c>
    </row>
    <row r="7094" spans="10:11">
      <c r="J7094" s="61">
        <v>17.007802395270001</v>
      </c>
      <c r="K7094" s="61">
        <v>3.7806811568129997E-2</v>
      </c>
    </row>
    <row r="7095" spans="10:11">
      <c r="J7095" s="61">
        <v>17.016688121950001</v>
      </c>
      <c r="K7095" s="61">
        <v>3.781593804306E-2</v>
      </c>
    </row>
    <row r="7096" spans="10:11">
      <c r="J7096" s="61">
        <v>17.02253143439</v>
      </c>
      <c r="K7096" s="61">
        <v>3.7159917225079997E-2</v>
      </c>
    </row>
    <row r="7097" spans="10:11">
      <c r="J7097" s="61">
        <v>17.026153924710002</v>
      </c>
      <c r="K7097" s="61">
        <v>3.6436671767580003E-2</v>
      </c>
    </row>
    <row r="7098" spans="10:11">
      <c r="J7098" s="61">
        <v>17.029142742249999</v>
      </c>
      <c r="K7098" s="61">
        <v>3.5690707115199997E-2</v>
      </c>
    </row>
    <row r="7099" spans="10:11">
      <c r="J7099" s="61">
        <v>17.03227910467</v>
      </c>
      <c r="K7099" s="61">
        <v>3.482611808385E-2</v>
      </c>
    </row>
    <row r="7100" spans="10:11">
      <c r="J7100" s="61">
        <v>17.035315995729999</v>
      </c>
      <c r="K7100" s="61">
        <v>3.3902229170459999E-2</v>
      </c>
    </row>
    <row r="7101" spans="10:11">
      <c r="J7101" s="61">
        <v>17.04029050338</v>
      </c>
      <c r="K7101" s="61">
        <v>3.244092666765E-2</v>
      </c>
    </row>
    <row r="7102" spans="10:11">
      <c r="J7102" s="61">
        <v>17.04319511428</v>
      </c>
      <c r="K7102" s="61">
        <v>3.1668286498110002E-2</v>
      </c>
    </row>
    <row r="7103" spans="10:11">
      <c r="J7103" s="61">
        <v>17.049979642029999</v>
      </c>
      <c r="K7103" s="61">
        <v>2.9777172175560002E-2</v>
      </c>
    </row>
    <row r="7104" spans="10:11">
      <c r="J7104" s="61">
        <v>17.05460203414</v>
      </c>
      <c r="K7104" s="61">
        <v>2.8523363119209999E-2</v>
      </c>
    </row>
    <row r="7105" spans="10:11">
      <c r="J7105" s="61">
        <v>17.0590418745</v>
      </c>
      <c r="K7105" s="61">
        <v>2.7337886404730002E-2</v>
      </c>
    </row>
    <row r="7106" spans="10:11">
      <c r="J7106" s="61">
        <v>17.062870996209998</v>
      </c>
      <c r="K7106" s="61">
        <v>2.6365260697260001E-2</v>
      </c>
    </row>
    <row r="7107" spans="10:11">
      <c r="J7107" s="61">
        <v>17.066898084310001</v>
      </c>
      <c r="K7107" s="61">
        <v>2.5451301569329999E-2</v>
      </c>
    </row>
    <row r="7108" spans="10:11">
      <c r="J7108" s="61">
        <v>17.072546009900002</v>
      </c>
      <c r="K7108" s="61">
        <v>2.4088857106140001E-2</v>
      </c>
    </row>
    <row r="7109" spans="10:11">
      <c r="J7109" s="61">
        <v>17.076430445229999</v>
      </c>
      <c r="K7109" s="61">
        <v>2.352609981566E-2</v>
      </c>
    </row>
    <row r="7110" spans="10:11">
      <c r="J7110" s="61">
        <v>17.083459165840001</v>
      </c>
      <c r="K7110" s="61">
        <v>2.274916133833E-2</v>
      </c>
    </row>
    <row r="7111" spans="10:11">
      <c r="J7111" s="61">
        <v>17.083589015000001</v>
      </c>
      <c r="K7111" s="61">
        <v>2.269139507746E-2</v>
      </c>
    </row>
    <row r="7112" spans="10:11">
      <c r="J7112" s="61">
        <v>17.086720161879999</v>
      </c>
      <c r="K7112" s="61">
        <v>2.2224606816349999E-2</v>
      </c>
    </row>
    <row r="7113" spans="10:11">
      <c r="J7113" s="61">
        <v>17.086720664910001</v>
      </c>
      <c r="K7113" s="61">
        <v>2.219402006178E-2</v>
      </c>
    </row>
    <row r="7114" spans="10:11">
      <c r="J7114" s="61">
        <v>17.090445428839999</v>
      </c>
      <c r="K7114" s="61">
        <v>2.139785050006E-2</v>
      </c>
    </row>
    <row r="7115" spans="10:11">
      <c r="J7115" s="61">
        <v>17.094679477869999</v>
      </c>
      <c r="K7115" s="61">
        <v>2.050648971796E-2</v>
      </c>
    </row>
    <row r="7116" spans="10:11">
      <c r="J7116" s="61">
        <v>17.097740494140002</v>
      </c>
      <c r="K7116" s="61">
        <v>1.9888645527559999E-2</v>
      </c>
    </row>
    <row r="7117" spans="10:11">
      <c r="J7117" s="61">
        <v>17.104070574609999</v>
      </c>
      <c r="K7117" s="61">
        <v>1.8336754135360001E-2</v>
      </c>
    </row>
    <row r="7118" spans="10:11">
      <c r="J7118" s="61">
        <v>17.104257616769999</v>
      </c>
      <c r="K7118" s="61">
        <v>1.8998200108349999E-2</v>
      </c>
    </row>
    <row r="7119" spans="10:11">
      <c r="J7119" s="61">
        <v>17.108127596709998</v>
      </c>
      <c r="K7119" s="61">
        <v>1.8881631441320001E-2</v>
      </c>
    </row>
    <row r="7120" spans="10:11">
      <c r="J7120" s="61">
        <v>17.113587011100002</v>
      </c>
      <c r="K7120" s="61">
        <v>1.9140074063890001E-2</v>
      </c>
    </row>
    <row r="7121" spans="10:11">
      <c r="J7121" s="61">
        <v>17.116918642590001</v>
      </c>
      <c r="K7121" s="61">
        <v>1.8358795768549999E-2</v>
      </c>
    </row>
    <row r="7122" spans="10:11">
      <c r="J7122" s="61">
        <v>17.117330004740001</v>
      </c>
      <c r="K7122" s="61">
        <v>1.9291467956820001E-2</v>
      </c>
    </row>
    <row r="7123" spans="10:11">
      <c r="J7123" s="61">
        <v>17.12074147005</v>
      </c>
      <c r="K7123" s="61">
        <v>1.9421582726929999E-2</v>
      </c>
    </row>
    <row r="7124" spans="10:11">
      <c r="J7124" s="61">
        <v>17.124151913599999</v>
      </c>
      <c r="K7124" s="61">
        <v>1.9613826842259999E-2</v>
      </c>
    </row>
    <row r="7125" spans="10:11">
      <c r="J7125" s="61">
        <v>17.127561335380001</v>
      </c>
      <c r="K7125" s="61">
        <v>1.9868200302809998E-2</v>
      </c>
    </row>
    <row r="7126" spans="10:11">
      <c r="J7126" s="61">
        <v>17.13097075716</v>
      </c>
      <c r="K7126" s="61">
        <v>2.0122573763360001E-2</v>
      </c>
    </row>
    <row r="7127" spans="10:11">
      <c r="J7127" s="61">
        <v>17.134381200709999</v>
      </c>
      <c r="K7127" s="61">
        <v>2.0314817878690002E-2</v>
      </c>
    </row>
    <row r="7128" spans="10:11">
      <c r="J7128" s="61">
        <v>17.137794709550001</v>
      </c>
      <c r="K7128" s="61">
        <v>2.032067395836E-2</v>
      </c>
    </row>
    <row r="7129" spans="10:11">
      <c r="J7129" s="61">
        <v>17.141211283680001</v>
      </c>
      <c r="K7129" s="61">
        <v>2.0140142002360001E-2</v>
      </c>
    </row>
    <row r="7130" spans="10:11">
      <c r="J7130" s="61">
        <v>17.14462887957</v>
      </c>
      <c r="K7130" s="61">
        <v>1.9897480701150001E-2</v>
      </c>
    </row>
    <row r="7131" spans="10:11">
      <c r="J7131" s="61">
        <v>17.148047497229999</v>
      </c>
      <c r="K7131" s="61">
        <v>1.959269005471E-2</v>
      </c>
    </row>
    <row r="7132" spans="10:11">
      <c r="J7132" s="61">
        <v>17.151467136649998</v>
      </c>
      <c r="K7132" s="61">
        <v>1.9225770063049999E-2</v>
      </c>
    </row>
    <row r="7133" spans="10:11">
      <c r="J7133" s="61">
        <v>17.155121100590002</v>
      </c>
      <c r="K7133" s="61">
        <v>1.9024934997520001E-2</v>
      </c>
    </row>
    <row r="7134" spans="10:11">
      <c r="J7134" s="61">
        <v>17.157904022570001</v>
      </c>
      <c r="K7134" s="61">
        <v>1.8429108652370001E-2</v>
      </c>
    </row>
    <row r="7135" spans="10:11">
      <c r="J7135" s="61">
        <v>17.158913547600001</v>
      </c>
      <c r="K7135" s="61">
        <v>1.9052151534439999E-2</v>
      </c>
    </row>
    <row r="7136" spans="10:11">
      <c r="J7136" s="61">
        <v>17.163477173210001</v>
      </c>
      <c r="K7136" s="61">
        <v>1.9288171287120001E-2</v>
      </c>
    </row>
    <row r="7137" spans="10:11">
      <c r="J7137" s="61">
        <v>17.168009071309999</v>
      </c>
      <c r="K7137" s="61">
        <v>1.983550336506E-2</v>
      </c>
    </row>
    <row r="7138" spans="10:11">
      <c r="J7138" s="61">
        <v>17.17655490688</v>
      </c>
      <c r="K7138" s="61">
        <v>2.1489268662099999E-2</v>
      </c>
    </row>
    <row r="7139" spans="10:11">
      <c r="J7139" s="61">
        <v>17.181555511839999</v>
      </c>
      <c r="K7139" s="61">
        <v>2.2445512955320001E-2</v>
      </c>
    </row>
    <row r="7140" spans="10:11">
      <c r="J7140" s="61">
        <v>17.184516205489999</v>
      </c>
      <c r="K7140" s="61">
        <v>2.2980201170340001E-2</v>
      </c>
    </row>
    <row r="7141" spans="10:11">
      <c r="J7141" s="61">
        <v>17.18747818252</v>
      </c>
      <c r="K7141" s="61">
        <v>2.3419740996050001E-2</v>
      </c>
    </row>
    <row r="7142" spans="10:11">
      <c r="J7142" s="61">
        <v>17.19126239421</v>
      </c>
      <c r="K7142" s="61">
        <v>2.3732769904439999E-2</v>
      </c>
    </row>
    <row r="7143" spans="10:11">
      <c r="J7143" s="61">
        <v>17.197822285960001</v>
      </c>
      <c r="K7143" s="61">
        <v>2.368459614612E-2</v>
      </c>
    </row>
    <row r="7144" spans="10:11">
      <c r="J7144" s="61">
        <v>17.202272166829999</v>
      </c>
      <c r="K7144" s="61">
        <v>2.3310029792859999E-2</v>
      </c>
    </row>
    <row r="7145" spans="10:11">
      <c r="J7145" s="61">
        <v>17.206258340270001</v>
      </c>
      <c r="K7145" s="61">
        <v>2.3089054286659999E-2</v>
      </c>
    </row>
    <row r="7146" spans="10:11">
      <c r="J7146" s="61">
        <v>17.210670088410001</v>
      </c>
      <c r="K7146" s="61">
        <v>2.249602229073E-2</v>
      </c>
    </row>
    <row r="7147" spans="10:11">
      <c r="J7147" s="61">
        <v>17.210670088410001</v>
      </c>
      <c r="K7147" s="61">
        <v>2.249602229073E-2</v>
      </c>
    </row>
    <row r="7148" spans="10:11">
      <c r="J7148" s="61">
        <v>17.210997031480002</v>
      </c>
      <c r="K7148" s="61">
        <v>2.3236633594359998E-2</v>
      </c>
    </row>
    <row r="7149" spans="10:11">
      <c r="J7149" s="61">
        <v>17.215547548180002</v>
      </c>
      <c r="K7149" s="61">
        <v>2.3382174673330001E-2</v>
      </c>
    </row>
    <row r="7150" spans="10:11">
      <c r="J7150" s="61">
        <v>17.219939014560001</v>
      </c>
      <c r="K7150" s="61">
        <v>2.3471378466669999E-2</v>
      </c>
    </row>
    <row r="7151" spans="10:11">
      <c r="J7151" s="61">
        <v>17.225876789410002</v>
      </c>
      <c r="K7151" s="61">
        <v>2.3704135852099999E-2</v>
      </c>
    </row>
    <row r="7152" spans="10:11">
      <c r="J7152" s="61">
        <v>17.234991998999998</v>
      </c>
      <c r="K7152" s="61">
        <v>2.4041269246789999E-2</v>
      </c>
    </row>
    <row r="7153" spans="10:11">
      <c r="J7153" s="61">
        <v>17.238123729270001</v>
      </c>
      <c r="K7153" s="61">
        <v>2.4145915867239999E-2</v>
      </c>
    </row>
    <row r="7154" spans="10:11">
      <c r="J7154" s="61">
        <v>17.241234624360001</v>
      </c>
      <c r="K7154" s="61">
        <v>2.4229215961720001E-2</v>
      </c>
    </row>
    <row r="7155" spans="10:11">
      <c r="J7155" s="61">
        <v>17.248821414129999</v>
      </c>
      <c r="K7155" s="61">
        <v>2.454966832384E-2</v>
      </c>
    </row>
    <row r="7156" spans="10:11">
      <c r="J7156" s="61">
        <v>17.253454704709998</v>
      </c>
      <c r="K7156" s="61">
        <v>2.461974811055E-2</v>
      </c>
    </row>
    <row r="7157" spans="10:11">
      <c r="J7157" s="61">
        <v>17.257195995410001</v>
      </c>
      <c r="K7157" s="61">
        <v>2.487469091218E-2</v>
      </c>
    </row>
    <row r="7158" spans="10:11">
      <c r="J7158" s="61">
        <v>17.261660971960001</v>
      </c>
      <c r="K7158" s="61">
        <v>2.5521610813019999E-2</v>
      </c>
    </row>
    <row r="7159" spans="10:11">
      <c r="J7159" s="61">
        <v>17.265478158370001</v>
      </c>
      <c r="K7159" s="61">
        <v>2.612019975635E-2</v>
      </c>
    </row>
    <row r="7160" spans="10:11">
      <c r="J7160" s="61">
        <v>17.269733059349999</v>
      </c>
      <c r="K7160" s="61">
        <v>2.6625652632639999E-2</v>
      </c>
    </row>
    <row r="7161" spans="10:11">
      <c r="J7161" s="61">
        <v>17.2781749207</v>
      </c>
      <c r="K7161" s="61">
        <v>2.7451665915610001E-2</v>
      </c>
    </row>
    <row r="7162" spans="10:11">
      <c r="J7162" s="61">
        <v>17.284032778829999</v>
      </c>
      <c r="K7162" s="61">
        <v>2.7879777408309998E-2</v>
      </c>
    </row>
    <row r="7163" spans="10:11">
      <c r="J7163" s="61">
        <v>17.290217156080001</v>
      </c>
      <c r="K7163" s="61">
        <v>2.815348882664E-2</v>
      </c>
    </row>
    <row r="7164" spans="10:11">
      <c r="J7164" s="61">
        <v>17.293357379610001</v>
      </c>
      <c r="K7164" s="61">
        <v>2.8328738311870001E-2</v>
      </c>
    </row>
    <row r="7165" spans="10:11">
      <c r="J7165" s="61">
        <v>17.296890013180001</v>
      </c>
      <c r="K7165" s="61">
        <v>2.866310713942E-2</v>
      </c>
    </row>
    <row r="7166" spans="10:11">
      <c r="J7166" s="61">
        <v>17.303547513849999</v>
      </c>
      <c r="K7166" s="61">
        <v>2.9554295819979998E-2</v>
      </c>
    </row>
    <row r="7167" spans="10:11">
      <c r="J7167" s="61">
        <v>17.309407227019999</v>
      </c>
      <c r="K7167" s="61">
        <v>3.051657348556E-2</v>
      </c>
    </row>
    <row r="7168" spans="10:11">
      <c r="J7168" s="61">
        <v>17.315120676439999</v>
      </c>
      <c r="K7168" s="61">
        <v>3.1356998998890002E-2</v>
      </c>
    </row>
    <row r="7169" spans="10:11">
      <c r="J7169" s="61">
        <v>17.320852402850001</v>
      </c>
      <c r="K7169" s="61">
        <v>3.192473172608E-2</v>
      </c>
    </row>
    <row r="7170" spans="10:11">
      <c r="J7170" s="61">
        <v>17.326636612009999</v>
      </c>
      <c r="K7170" s="61">
        <v>3.1801042609909999E-2</v>
      </c>
    </row>
    <row r="7171" spans="10:11">
      <c r="J7171" s="61">
        <v>17.332416294609999</v>
      </c>
      <c r="K7171" s="61">
        <v>3.1345489940019997E-2</v>
      </c>
    </row>
    <row r="7172" spans="10:11">
      <c r="J7172" s="61">
        <v>17.335561322659998</v>
      </c>
      <c r="K7172" s="61">
        <v>3.0718958866189999E-2</v>
      </c>
    </row>
    <row r="7173" spans="10:11">
      <c r="J7173" s="61">
        <v>17.342147350760001</v>
      </c>
      <c r="K7173" s="61">
        <v>2.9215480344079999E-2</v>
      </c>
    </row>
    <row r="7174" spans="10:11">
      <c r="J7174" s="61">
        <v>17.345130516200001</v>
      </c>
      <c r="K7174" s="61">
        <v>2.8315508481139999E-2</v>
      </c>
    </row>
    <row r="7175" spans="10:11">
      <c r="J7175" s="61">
        <v>17.348888424070001</v>
      </c>
      <c r="K7175" s="61">
        <v>2.726297003757E-2</v>
      </c>
    </row>
    <row r="7176" spans="10:11">
      <c r="J7176" s="61">
        <v>17.353127036210001</v>
      </c>
      <c r="K7176" s="61">
        <v>2.6157385555800002E-2</v>
      </c>
    </row>
    <row r="7177" spans="10:11">
      <c r="J7177" s="61">
        <v>17.35956403466</v>
      </c>
      <c r="K7177" s="61">
        <v>2.4747847060200001E-2</v>
      </c>
    </row>
    <row r="7178" spans="10:11">
      <c r="J7178" s="61">
        <v>17.363112547699998</v>
      </c>
      <c r="K7178" s="61">
        <v>2.4331989487939999E-2</v>
      </c>
    </row>
    <row r="7179" spans="10:11">
      <c r="J7179" s="61">
        <v>17.368241398270001</v>
      </c>
      <c r="K7179" s="61">
        <v>2.40721379494E-2</v>
      </c>
    </row>
    <row r="7180" spans="10:11">
      <c r="J7180" s="61">
        <v>17.371412951309999</v>
      </c>
      <c r="K7180" s="61">
        <v>2.3748533544869999E-2</v>
      </c>
    </row>
    <row r="7181" spans="10:11">
      <c r="J7181" s="61">
        <v>17.372168991340001</v>
      </c>
      <c r="K7181" s="61">
        <v>2.3524475403639999E-2</v>
      </c>
    </row>
    <row r="7182" spans="10:11">
      <c r="J7182" s="61">
        <v>17.374383527599999</v>
      </c>
      <c r="K7182" s="61">
        <v>2.2776882539810001E-2</v>
      </c>
    </row>
    <row r="7183" spans="10:11">
      <c r="J7183" s="61">
        <v>17.374383527599999</v>
      </c>
      <c r="K7183" s="61">
        <v>2.2776882539810001E-2</v>
      </c>
    </row>
    <row r="7184" spans="10:11">
      <c r="J7184" s="61">
        <v>17.375812040810001</v>
      </c>
      <c r="K7184" s="61">
        <v>2.2701353849910001E-2</v>
      </c>
    </row>
    <row r="7185" spans="10:11">
      <c r="J7185" s="61">
        <v>17.379438019839998</v>
      </c>
      <c r="K7185" s="61">
        <v>2.180735627156E-2</v>
      </c>
    </row>
    <row r="7186" spans="10:11">
      <c r="J7186" s="61">
        <v>17.38379670646</v>
      </c>
      <c r="K7186" s="61">
        <v>2.074420172952E-2</v>
      </c>
    </row>
    <row r="7187" spans="10:11">
      <c r="J7187" s="61">
        <v>17.388340670910001</v>
      </c>
      <c r="K7187" s="61">
        <v>1.9800517578540001E-2</v>
      </c>
    </row>
    <row r="7188" spans="10:11">
      <c r="J7188" s="61">
        <v>17.391879969880002</v>
      </c>
      <c r="K7188" s="61">
        <v>1.9400285594340001E-2</v>
      </c>
    </row>
    <row r="7189" spans="10:11">
      <c r="J7189" s="61">
        <v>17.394218825839999</v>
      </c>
      <c r="K7189" s="61">
        <v>1.8834520907079998E-2</v>
      </c>
    </row>
    <row r="7190" spans="10:11">
      <c r="J7190" s="61">
        <v>17.396201058710002</v>
      </c>
      <c r="K7190" s="61">
        <v>1.935106524474E-2</v>
      </c>
    </row>
    <row r="7191" spans="10:11">
      <c r="J7191" s="61">
        <v>17.400410805900002</v>
      </c>
      <c r="K7191" s="61">
        <v>1.957099264049E-2</v>
      </c>
    </row>
    <row r="7192" spans="10:11">
      <c r="J7192" s="61">
        <v>17.408619593499999</v>
      </c>
      <c r="K7192" s="61">
        <v>1.78485604272E-2</v>
      </c>
    </row>
    <row r="7193" spans="10:11">
      <c r="J7193" s="61">
        <v>17.41526879701</v>
      </c>
      <c r="K7193" s="61">
        <v>1.8870633398359999E-2</v>
      </c>
    </row>
    <row r="7194" spans="10:11">
      <c r="J7194" s="61">
        <v>17.417761696580001</v>
      </c>
      <c r="K7194" s="61">
        <v>1.7197370468269999E-2</v>
      </c>
    </row>
    <row r="7195" spans="10:11">
      <c r="J7195" s="61">
        <v>17.42118201717</v>
      </c>
      <c r="K7195" s="61">
        <v>1.6789030913129999E-2</v>
      </c>
    </row>
    <row r="7196" spans="10:11">
      <c r="J7196" s="61">
        <v>17.424603359540001</v>
      </c>
      <c r="K7196" s="61">
        <v>1.6318562012769999E-2</v>
      </c>
    </row>
    <row r="7197" spans="10:11">
      <c r="J7197" s="61">
        <v>17.428022317780002</v>
      </c>
      <c r="K7197" s="61">
        <v>1.5993061584590001E-2</v>
      </c>
    </row>
    <row r="7198" spans="10:11">
      <c r="J7198" s="61">
        <v>17.431438551319999</v>
      </c>
      <c r="K7198" s="61">
        <v>1.5833239410340001E-2</v>
      </c>
    </row>
    <row r="7199" spans="10:11">
      <c r="J7199" s="61">
        <v>17.434857509570001</v>
      </c>
      <c r="K7199" s="61">
        <v>1.5507738982159999E-2</v>
      </c>
    </row>
    <row r="7200" spans="10:11">
      <c r="J7200" s="61">
        <v>17.438283960749999</v>
      </c>
      <c r="K7200" s="61">
        <v>1.47266233557E-2</v>
      </c>
    </row>
    <row r="7201" spans="10:11">
      <c r="J7201" s="61">
        <v>17.44171858604</v>
      </c>
      <c r="K7201" s="61">
        <v>1.3448472967469999E-2</v>
      </c>
    </row>
    <row r="7202" spans="10:11">
      <c r="J7202" s="61">
        <v>17.445140268989999</v>
      </c>
      <c r="K7202" s="61">
        <v>1.295729428537E-2</v>
      </c>
    </row>
    <row r="7203" spans="10:11">
      <c r="J7203" s="61">
        <v>17.44855377783</v>
      </c>
      <c r="K7203" s="61">
        <v>1.2963150365030001E-2</v>
      </c>
    </row>
    <row r="7204" spans="10:11">
      <c r="J7204" s="61">
        <v>17.451967286670001</v>
      </c>
      <c r="K7204" s="61">
        <v>1.2969006444700001E-2</v>
      </c>
    </row>
    <row r="7205" spans="10:11">
      <c r="J7205" s="61">
        <v>17.455380795509999</v>
      </c>
      <c r="K7205" s="61">
        <v>1.2974862524370001E-2</v>
      </c>
    </row>
    <row r="7206" spans="10:11">
      <c r="J7206" s="61">
        <v>17.45879430434</v>
      </c>
      <c r="K7206" s="61">
        <v>1.298071860403E-2</v>
      </c>
    </row>
    <row r="7207" spans="10:11">
      <c r="J7207" s="61">
        <v>17.462207813180001</v>
      </c>
      <c r="K7207" s="61">
        <v>1.29865746837E-2</v>
      </c>
    </row>
    <row r="7208" spans="10:11">
      <c r="J7208" s="61">
        <v>17.465621322019999</v>
      </c>
      <c r="K7208" s="61">
        <v>1.299243076337E-2</v>
      </c>
    </row>
    <row r="7209" spans="10:11">
      <c r="J7209" s="61">
        <v>17.46903483086</v>
      </c>
      <c r="K7209" s="61">
        <v>1.299828684304E-2</v>
      </c>
    </row>
    <row r="7210" spans="10:11">
      <c r="J7210" s="61">
        <v>17.472448339700001</v>
      </c>
      <c r="K7210" s="61">
        <v>1.30041429227E-2</v>
      </c>
    </row>
    <row r="7211" spans="10:11">
      <c r="J7211" s="61">
        <v>17.475861848529998</v>
      </c>
      <c r="K7211" s="61">
        <v>1.300999900237E-2</v>
      </c>
    </row>
    <row r="7212" spans="10:11">
      <c r="J7212" s="61">
        <v>17.47927535737</v>
      </c>
      <c r="K7212" s="61">
        <v>1.301585508204E-2</v>
      </c>
    </row>
    <row r="7213" spans="10:11">
      <c r="J7213" s="61">
        <v>17.482688866210001</v>
      </c>
      <c r="K7213" s="61">
        <v>1.302171116171E-2</v>
      </c>
    </row>
    <row r="7214" spans="10:11">
      <c r="J7214" s="61">
        <v>17.486102375049999</v>
      </c>
      <c r="K7214" s="61">
        <v>1.3027567241370001E-2</v>
      </c>
    </row>
    <row r="7215" spans="10:11">
      <c r="J7215" s="61">
        <v>17.48951588389</v>
      </c>
      <c r="K7215" s="61">
        <v>1.3033423321040001E-2</v>
      </c>
    </row>
    <row r="7216" spans="10:11">
      <c r="J7216" s="61">
        <v>17.492929392720001</v>
      </c>
      <c r="K7216" s="61">
        <v>1.3039279400710001E-2</v>
      </c>
    </row>
    <row r="7217" spans="10:11">
      <c r="J7217" s="61">
        <v>17.496342901559998</v>
      </c>
      <c r="K7217" s="61">
        <v>1.3045135480380001E-2</v>
      </c>
    </row>
    <row r="7218" spans="10:11">
      <c r="J7218" s="61">
        <v>17.4997564104</v>
      </c>
      <c r="K7218" s="61">
        <v>1.305099156004E-2</v>
      </c>
    </row>
    <row r="7219" spans="10:11">
      <c r="J7219" s="61">
        <v>17.503169919240001</v>
      </c>
      <c r="K7219" s="61">
        <v>1.305684763971E-2</v>
      </c>
    </row>
    <row r="7220" spans="10:11">
      <c r="J7220" s="61">
        <v>17.506583428079999</v>
      </c>
      <c r="K7220" s="61">
        <v>1.306270371938E-2</v>
      </c>
    </row>
    <row r="7221" spans="10:11">
      <c r="J7221" s="61">
        <v>17.509996936909999</v>
      </c>
      <c r="K7221" s="61">
        <v>1.306855979905E-2</v>
      </c>
    </row>
    <row r="7222" spans="10:11">
      <c r="J7222" s="61">
        <v>17.513410445750001</v>
      </c>
      <c r="K7222" s="61">
        <v>1.307441587871E-2</v>
      </c>
    </row>
    <row r="7223" spans="10:11">
      <c r="J7223" s="61">
        <v>17.516823954589999</v>
      </c>
      <c r="K7223" s="61">
        <v>1.308027195838E-2</v>
      </c>
    </row>
    <row r="7224" spans="10:11">
      <c r="J7224" s="61">
        <v>17.52023746343</v>
      </c>
      <c r="K7224" s="61">
        <v>1.308612803805E-2</v>
      </c>
    </row>
    <row r="7225" spans="10:11">
      <c r="J7225" s="61">
        <v>17.523650972270001</v>
      </c>
      <c r="K7225" s="61">
        <v>1.3091984117710001E-2</v>
      </c>
    </row>
    <row r="7226" spans="10:11">
      <c r="J7226" s="61">
        <v>17.527064481109999</v>
      </c>
      <c r="K7226" s="61">
        <v>1.3097840197380001E-2</v>
      </c>
    </row>
    <row r="7227" spans="10:11">
      <c r="J7227" s="61">
        <v>17.53047798994</v>
      </c>
      <c r="K7227" s="61">
        <v>1.3103696277050001E-2</v>
      </c>
    </row>
    <row r="7228" spans="10:11">
      <c r="J7228" s="61">
        <v>17.533891498780001</v>
      </c>
      <c r="K7228" s="61">
        <v>1.3109552356720001E-2</v>
      </c>
    </row>
    <row r="7229" spans="10:11">
      <c r="J7229" s="61">
        <v>17.537305007619999</v>
      </c>
      <c r="K7229" s="61">
        <v>1.311540843638E-2</v>
      </c>
    </row>
    <row r="7230" spans="10:11">
      <c r="J7230" s="61">
        <v>17.54071851646</v>
      </c>
      <c r="K7230" s="61">
        <v>1.312126451605E-2</v>
      </c>
    </row>
    <row r="7231" spans="10:11">
      <c r="J7231" s="61">
        <v>17.544132025300001</v>
      </c>
      <c r="K7231" s="61">
        <v>1.312712059572E-2</v>
      </c>
    </row>
    <row r="7232" spans="10:11">
      <c r="J7232" s="61">
        <v>17.547545534129998</v>
      </c>
      <c r="K7232" s="61">
        <v>1.313297667539E-2</v>
      </c>
    </row>
    <row r="7233" spans="10:11">
      <c r="J7233" s="61">
        <v>17.552977487930001</v>
      </c>
      <c r="K7233" s="61">
        <v>1.494587253841E-2</v>
      </c>
    </row>
    <row r="7234" spans="10:11">
      <c r="J7234" s="61">
        <v>17.556665600190001</v>
      </c>
      <c r="K7234" s="61">
        <v>1.604570704365E-2</v>
      </c>
    </row>
    <row r="7235" spans="10:11">
      <c r="J7235" s="61">
        <v>17.56053552026</v>
      </c>
      <c r="K7235" s="61">
        <v>1.6468920343990001E-2</v>
      </c>
    </row>
    <row r="7236" spans="10:11">
      <c r="J7236" s="61">
        <v>17.566841522690002</v>
      </c>
      <c r="K7236" s="61">
        <v>1.6037917528160001E-2</v>
      </c>
    </row>
    <row r="7237" spans="10:11">
      <c r="J7237" s="61">
        <v>17.573337735380001</v>
      </c>
      <c r="K7237" s="61">
        <v>1.6396207354789999E-2</v>
      </c>
    </row>
    <row r="7238" spans="10:11">
      <c r="J7238" s="61">
        <v>17.577243368960001</v>
      </c>
      <c r="K7238" s="61">
        <v>1.7228692457869999E-2</v>
      </c>
    </row>
    <row r="7239" spans="10:11">
      <c r="J7239" s="61">
        <v>17.580619451610001</v>
      </c>
      <c r="K7239" s="61">
        <v>1.7753098195179999E-2</v>
      </c>
    </row>
    <row r="7240" spans="10:11">
      <c r="J7240" s="61">
        <v>17.584449880600001</v>
      </c>
      <c r="K7240" s="61">
        <v>1.916087372019E-2</v>
      </c>
    </row>
    <row r="7241" spans="10:11">
      <c r="J7241" s="61">
        <v>17.587665070970001</v>
      </c>
      <c r="K7241" s="61">
        <v>1.831036110963E-2</v>
      </c>
    </row>
    <row r="7242" spans="10:11">
      <c r="J7242" s="61">
        <v>17.59371602037</v>
      </c>
      <c r="K7242" s="61">
        <v>1.8232377648730001E-2</v>
      </c>
    </row>
    <row r="7243" spans="10:11">
      <c r="J7243" s="61">
        <v>17.601853965669999</v>
      </c>
      <c r="K7243" s="61">
        <v>2.040573961561E-2</v>
      </c>
    </row>
    <row r="7244" spans="10:11">
      <c r="J7244" s="61">
        <v>17.606700753009999</v>
      </c>
      <c r="K7244" s="61">
        <v>2.056987541998E-2</v>
      </c>
    </row>
    <row r="7245" spans="10:11">
      <c r="J7245" s="61">
        <v>17.611808703200001</v>
      </c>
      <c r="K7245" s="61">
        <v>2.0503686614769999E-2</v>
      </c>
    </row>
    <row r="7246" spans="10:11">
      <c r="J7246" s="61">
        <v>17.614763994720001</v>
      </c>
      <c r="K7246" s="61">
        <v>2.0366742656509999E-2</v>
      </c>
    </row>
    <row r="7247" spans="10:11">
      <c r="J7247" s="61">
        <v>17.617494039429999</v>
      </c>
      <c r="K7247" s="61">
        <v>1.9217562961600002E-2</v>
      </c>
    </row>
    <row r="7248" spans="10:11">
      <c r="J7248" s="61">
        <v>17.625748236900002</v>
      </c>
      <c r="K7248" s="61">
        <v>2.1617557701439999E-2</v>
      </c>
    </row>
    <row r="7249" spans="10:11">
      <c r="J7249" s="61">
        <v>17.63769390533</v>
      </c>
      <c r="K7249" s="61">
        <v>2.313578516173E-2</v>
      </c>
    </row>
    <row r="7250" spans="10:11">
      <c r="J7250" s="61">
        <v>17.642012102479999</v>
      </c>
      <c r="K7250" s="61">
        <v>2.3236015452619999E-2</v>
      </c>
    </row>
    <row r="7251" spans="10:11">
      <c r="J7251" s="61">
        <v>17.643757464250001</v>
      </c>
      <c r="K7251" s="61">
        <v>2.3618664069909999E-2</v>
      </c>
    </row>
    <row r="7252" spans="10:11">
      <c r="J7252" s="61">
        <v>17.64682456752</v>
      </c>
      <c r="K7252" s="61">
        <v>2.3742886640919999E-2</v>
      </c>
    </row>
    <row r="7253" spans="10:11">
      <c r="J7253" s="61">
        <v>17.6599381045</v>
      </c>
      <c r="K7253" s="61">
        <v>2.3687116603719999E-2</v>
      </c>
    </row>
    <row r="7254" spans="10:11">
      <c r="J7254" s="61">
        <v>17.663546839169999</v>
      </c>
      <c r="K7254" s="61">
        <v>2.3489184177590001E-2</v>
      </c>
    </row>
    <row r="7255" spans="10:11">
      <c r="J7255" s="61">
        <v>17.668685743259999</v>
      </c>
      <c r="K7255" s="61">
        <v>2.3281775687269999E-2</v>
      </c>
    </row>
    <row r="7256" spans="10:11">
      <c r="J7256" s="61">
        <v>17.669149695489999</v>
      </c>
      <c r="K7256" s="61">
        <v>2.368987549067E-2</v>
      </c>
    </row>
    <row r="7257" spans="10:11">
      <c r="J7257" s="61">
        <v>17.673715892299999</v>
      </c>
      <c r="K7257" s="61">
        <v>2.410501294132E-2</v>
      </c>
    </row>
    <row r="7258" spans="10:11">
      <c r="J7258" s="61">
        <v>17.678250648519999</v>
      </c>
      <c r="K7258" s="61">
        <v>2.454494889297E-2</v>
      </c>
    </row>
    <row r="7259" spans="10:11">
      <c r="J7259" s="61">
        <v>17.68647527449</v>
      </c>
      <c r="K7259" s="61">
        <v>2.4854652139569999E-2</v>
      </c>
    </row>
    <row r="7260" spans="10:11">
      <c r="J7260" s="61">
        <v>17.690185484050001</v>
      </c>
      <c r="K7260" s="61">
        <v>2.4087748257839998E-2</v>
      </c>
    </row>
    <row r="7261" spans="10:11">
      <c r="J7261" s="61">
        <v>17.69455068737</v>
      </c>
      <c r="K7261" s="61">
        <v>2.2829422528169999E-2</v>
      </c>
    </row>
    <row r="7262" spans="10:11">
      <c r="J7262" s="61">
        <v>17.70035093205</v>
      </c>
      <c r="K7262" s="61">
        <v>2.12768510052E-2</v>
      </c>
    </row>
    <row r="7263" spans="10:11">
      <c r="J7263" s="61">
        <v>17.70673028901</v>
      </c>
      <c r="K7263" s="61">
        <v>1.9680735086339999E-2</v>
      </c>
    </row>
    <row r="7264" spans="10:11">
      <c r="J7264" s="61">
        <v>17.710586425190002</v>
      </c>
      <c r="K7264" s="61">
        <v>1.9132541859640001E-2</v>
      </c>
    </row>
    <row r="7265" spans="10:11">
      <c r="J7265" s="61">
        <v>17.715166999289998</v>
      </c>
      <c r="K7265" s="61">
        <v>1.9391151631119999E-2</v>
      </c>
    </row>
    <row r="7266" spans="10:11">
      <c r="J7266" s="61">
        <v>17.718578021220001</v>
      </c>
      <c r="K7266" s="61">
        <v>1.9390978610579999E-2</v>
      </c>
    </row>
    <row r="7267" spans="10:11">
      <c r="J7267" s="61">
        <v>17.720907862120001</v>
      </c>
      <c r="K7267" s="61">
        <v>1.987507953276E-2</v>
      </c>
    </row>
    <row r="7268" spans="10:11">
      <c r="J7268" s="61">
        <v>17.724936621449999</v>
      </c>
      <c r="K7268" s="61">
        <v>2.0209591447170001E-2</v>
      </c>
    </row>
    <row r="7269" spans="10:11">
      <c r="J7269" s="61">
        <v>17.728343999709999</v>
      </c>
      <c r="K7269" s="61">
        <v>2.058822359816E-2</v>
      </c>
    </row>
    <row r="7270" spans="10:11">
      <c r="J7270" s="61">
        <v>17.731752399720001</v>
      </c>
      <c r="K7270" s="61">
        <v>2.0904726403929999E-2</v>
      </c>
    </row>
    <row r="7271" spans="10:11">
      <c r="J7271" s="61">
        <v>17.735161821510001</v>
      </c>
      <c r="K7271" s="61">
        <v>2.1159099864479999E-2</v>
      </c>
    </row>
    <row r="7272" spans="10:11">
      <c r="J7272" s="61">
        <v>17.738572265049999</v>
      </c>
      <c r="K7272" s="61">
        <v>2.1351343979809999E-2</v>
      </c>
    </row>
    <row r="7273" spans="10:11">
      <c r="J7273" s="61">
        <v>17.741985773890001</v>
      </c>
      <c r="K7273" s="61">
        <v>2.1357200059480001E-2</v>
      </c>
    </row>
    <row r="7274" spans="10:11">
      <c r="J7274" s="61">
        <v>17.749324893800001</v>
      </c>
      <c r="K7274" s="61">
        <v>2.0870966801799999E-2</v>
      </c>
    </row>
    <row r="7275" spans="10:11">
      <c r="J7275" s="61">
        <v>17.75251601231</v>
      </c>
      <c r="K7275" s="61">
        <v>2.0561643793710001E-2</v>
      </c>
    </row>
    <row r="7276" spans="10:11">
      <c r="J7276" s="61">
        <v>17.75584840802</v>
      </c>
      <c r="K7276" s="61">
        <v>2.0228105199030001E-2</v>
      </c>
    </row>
    <row r="7277" spans="10:11">
      <c r="J7277" s="61">
        <v>17.763534221170001</v>
      </c>
      <c r="K7277" s="61">
        <v>1.8593928986399999E-2</v>
      </c>
    </row>
    <row r="7278" spans="10:11">
      <c r="J7278" s="61">
        <v>17.767359632560002</v>
      </c>
      <c r="K7278" s="61">
        <v>1.83464445529E-2</v>
      </c>
    </row>
    <row r="7279" spans="10:11">
      <c r="J7279" s="61">
        <v>17.767406134169999</v>
      </c>
      <c r="K7279" s="61">
        <v>1.8401751971980001E-2</v>
      </c>
    </row>
    <row r="7280" spans="10:11">
      <c r="J7280" s="61">
        <v>17.772536673449999</v>
      </c>
      <c r="K7280" s="61">
        <v>2.0256734921850001E-2</v>
      </c>
    </row>
    <row r="7281" spans="10:11">
      <c r="J7281" s="61">
        <v>17.777377557259999</v>
      </c>
      <c r="K7281" s="61">
        <v>2.077984027638E-2</v>
      </c>
    </row>
    <row r="7282" spans="10:11">
      <c r="J7282" s="61">
        <v>17.781879179130001</v>
      </c>
      <c r="K7282" s="61">
        <v>2.1175340028280001E-2</v>
      </c>
    </row>
    <row r="7283" spans="10:11">
      <c r="J7283" s="61">
        <v>17.786362410550002</v>
      </c>
      <c r="K7283" s="61">
        <v>2.1371199749939999E-2</v>
      </c>
    </row>
    <row r="7284" spans="10:11">
      <c r="J7284" s="61">
        <v>17.789777962919999</v>
      </c>
      <c r="K7284" s="61">
        <v>2.125279713916E-2</v>
      </c>
    </row>
    <row r="7285" spans="10:11">
      <c r="J7285" s="61">
        <v>17.793527995369999</v>
      </c>
      <c r="K7285" s="61">
        <v>2.0976188876119999E-2</v>
      </c>
    </row>
    <row r="7286" spans="10:11">
      <c r="J7286" s="61">
        <v>17.798777495869999</v>
      </c>
      <c r="K7286" s="61">
        <v>2.062207295866E-2</v>
      </c>
    </row>
    <row r="7287" spans="10:11">
      <c r="J7287" s="61">
        <v>17.80285710395</v>
      </c>
      <c r="K7287" s="61">
        <v>2.0485479900410001E-2</v>
      </c>
    </row>
    <row r="7288" spans="10:11">
      <c r="J7288" s="61">
        <v>17.803870228720001</v>
      </c>
      <c r="K7288" s="61">
        <v>1.9537302521210002E-2</v>
      </c>
    </row>
    <row r="7289" spans="10:11">
      <c r="J7289" s="61">
        <v>17.803887296260001</v>
      </c>
      <c r="K7289" s="61">
        <v>1.95373318016E-2</v>
      </c>
    </row>
    <row r="7290" spans="10:11">
      <c r="J7290" s="61">
        <v>17.80880004003</v>
      </c>
      <c r="K7290" s="61">
        <v>2.064040011054E-2</v>
      </c>
    </row>
    <row r="7291" spans="10:11">
      <c r="J7291" s="61">
        <v>17.813027256350001</v>
      </c>
      <c r="K7291" s="61">
        <v>2.1194700748499998E-2</v>
      </c>
    </row>
    <row r="7292" spans="10:11">
      <c r="J7292" s="61">
        <v>17.817192326290002</v>
      </c>
      <c r="K7292" s="61">
        <v>2.19459108793E-2</v>
      </c>
    </row>
    <row r="7293" spans="10:11">
      <c r="J7293" s="61">
        <v>17.821830657380001</v>
      </c>
      <c r="K7293" s="61">
        <v>2.2810329573080001E-2</v>
      </c>
    </row>
    <row r="7294" spans="10:11">
      <c r="J7294" s="61">
        <v>17.825070663679998</v>
      </c>
      <c r="K7294" s="61">
        <v>2.3407421354000001E-2</v>
      </c>
    </row>
    <row r="7295" spans="10:11">
      <c r="J7295" s="61">
        <v>17.830297407349999</v>
      </c>
      <c r="K7295" s="61">
        <v>2.435701907809E-2</v>
      </c>
    </row>
    <row r="7296" spans="10:11">
      <c r="J7296" s="61">
        <v>17.833219105480001</v>
      </c>
      <c r="K7296" s="61">
        <v>2.4736407114129999E-2</v>
      </c>
    </row>
    <row r="7297" spans="10:11">
      <c r="J7297" s="61">
        <v>17.836414237189999</v>
      </c>
      <c r="K7297" s="61">
        <v>2.4920284008349999E-2</v>
      </c>
    </row>
    <row r="7298" spans="10:11">
      <c r="J7298" s="61">
        <v>17.842975456360001</v>
      </c>
      <c r="K7298" s="61">
        <v>2.4791395203250001E-2</v>
      </c>
    </row>
    <row r="7299" spans="10:11">
      <c r="J7299" s="61">
        <v>17.84765988881</v>
      </c>
      <c r="K7299" s="61">
        <v>2.4569107254949998E-2</v>
      </c>
    </row>
    <row r="7300" spans="10:11">
      <c r="J7300" s="61">
        <v>17.853691134049999</v>
      </c>
      <c r="K7300" s="61">
        <v>2.3599163559630001E-2</v>
      </c>
    </row>
    <row r="7301" spans="10:11">
      <c r="J7301" s="61">
        <v>17.854340113069998</v>
      </c>
      <c r="K7301" s="61">
        <v>2.4497726117200001E-2</v>
      </c>
    </row>
    <row r="7302" spans="10:11">
      <c r="J7302" s="61">
        <v>17.857647343909999</v>
      </c>
      <c r="K7302" s="61">
        <v>2.4359312366670001E-2</v>
      </c>
    </row>
    <row r="7303" spans="10:11">
      <c r="J7303" s="61">
        <v>17.86508052217</v>
      </c>
      <c r="K7303" s="61">
        <v>2.4243199931129999E-2</v>
      </c>
    </row>
    <row r="7304" spans="10:11">
      <c r="J7304" s="61">
        <v>17.869188296800001</v>
      </c>
      <c r="K7304" s="61">
        <v>2.4319194262569999E-2</v>
      </c>
    </row>
    <row r="7305" spans="10:11">
      <c r="J7305" s="61">
        <v>17.874672160229998</v>
      </c>
      <c r="K7305" s="61">
        <v>2.4388356572640001E-2</v>
      </c>
    </row>
    <row r="7306" spans="10:11">
      <c r="J7306" s="61">
        <v>17.877544212309999</v>
      </c>
      <c r="K7306" s="61">
        <v>2.3640084949670001E-2</v>
      </c>
    </row>
    <row r="7307" spans="10:11">
      <c r="J7307" s="61">
        <v>17.879855419249999</v>
      </c>
      <c r="K7307" s="61">
        <v>2.393560888346E-2</v>
      </c>
    </row>
    <row r="7308" spans="10:11">
      <c r="J7308" s="61">
        <v>17.88422752132</v>
      </c>
      <c r="K7308" s="61">
        <v>2.3329652307430001E-2</v>
      </c>
    </row>
    <row r="7309" spans="10:11">
      <c r="J7309" s="61">
        <v>17.889856812320001</v>
      </c>
      <c r="K7309" s="61">
        <v>2.2123261552569998E-2</v>
      </c>
    </row>
    <row r="7310" spans="10:11">
      <c r="J7310" s="61">
        <v>17.894572602499998</v>
      </c>
      <c r="K7310" s="61">
        <v>2.1090292776899999E-2</v>
      </c>
    </row>
    <row r="7311" spans="10:11">
      <c r="J7311" s="61">
        <v>17.898749567549999</v>
      </c>
      <c r="K7311" s="61">
        <v>2.0325652303859999E-2</v>
      </c>
    </row>
    <row r="7312" spans="10:11">
      <c r="J7312" s="61">
        <v>17.902665708259999</v>
      </c>
      <c r="K7312" s="61">
        <v>1.9706792106979999E-2</v>
      </c>
    </row>
    <row r="7313" spans="10:11">
      <c r="J7313" s="61">
        <v>17.903767763729999</v>
      </c>
      <c r="K7313" s="61">
        <v>2.0212358851480001E-2</v>
      </c>
    </row>
    <row r="7314" spans="10:11">
      <c r="J7314" s="61">
        <v>17.910841135110001</v>
      </c>
      <c r="K7314" s="61">
        <v>2.07953896784E-2</v>
      </c>
    </row>
    <row r="7315" spans="10:11">
      <c r="J7315" s="61">
        <v>17.913814861199999</v>
      </c>
      <c r="K7315" s="61">
        <v>2.093777142491E-2</v>
      </c>
    </row>
    <row r="7316" spans="10:11">
      <c r="J7316" s="61">
        <v>17.926096078699999</v>
      </c>
      <c r="K7316" s="61">
        <v>1.8395015621289999E-2</v>
      </c>
    </row>
    <row r="7317" spans="10:11">
      <c r="J7317" s="61">
        <v>17.929779848180001</v>
      </c>
      <c r="K7317" s="61">
        <v>1.8572817180139999E-2</v>
      </c>
    </row>
    <row r="7318" spans="10:11">
      <c r="J7318" s="61">
        <v>17.933188588789999</v>
      </c>
      <c r="K7318" s="61">
        <v>1.8868610204170001E-2</v>
      </c>
    </row>
    <row r="7319" spans="10:11">
      <c r="J7319" s="61">
        <v>17.936600735270002</v>
      </c>
      <c r="K7319" s="61">
        <v>1.8957305410799999E-2</v>
      </c>
    </row>
    <row r="7320" spans="10:11">
      <c r="J7320" s="61">
        <v>17.938499017289999</v>
      </c>
      <c r="K7320" s="61">
        <v>1.976826630329E-2</v>
      </c>
    </row>
    <row r="7321" spans="10:11">
      <c r="J7321" s="61">
        <v>17.943436948830001</v>
      </c>
      <c r="K7321" s="61">
        <v>1.8409853463150001E-2</v>
      </c>
    </row>
    <row r="7322" spans="10:11">
      <c r="J7322" s="61">
        <v>17.946861697069998</v>
      </c>
      <c r="K7322" s="61">
        <v>1.7732286745380001E-2</v>
      </c>
    </row>
    <row r="7323" spans="10:11">
      <c r="J7323" s="61">
        <v>17.950287807660001</v>
      </c>
      <c r="K7323" s="61">
        <v>1.697188090066E-2</v>
      </c>
    </row>
    <row r="7324" spans="10:11">
      <c r="J7324" s="61">
        <v>17.953708128260001</v>
      </c>
      <c r="K7324" s="61">
        <v>1.6563541345519999E-2</v>
      </c>
    </row>
    <row r="7325" spans="10:11">
      <c r="J7325" s="61">
        <v>17.957120274739999</v>
      </c>
      <c r="K7325" s="61">
        <v>1.665223655215E-2</v>
      </c>
    </row>
    <row r="7326" spans="10:11">
      <c r="J7326" s="61">
        <v>17.96052833417</v>
      </c>
      <c r="K7326" s="61">
        <v>1.6989449139659999E-2</v>
      </c>
    </row>
    <row r="7327" spans="10:11">
      <c r="J7327" s="61">
        <v>17.96394048066</v>
      </c>
      <c r="K7327" s="61">
        <v>1.707814434629E-2</v>
      </c>
    </row>
    <row r="7328" spans="10:11">
      <c r="J7328" s="61">
        <v>17.96736080126</v>
      </c>
      <c r="K7328" s="61">
        <v>1.666980479115E-2</v>
      </c>
    </row>
    <row r="7329" spans="10:11">
      <c r="J7329" s="61">
        <v>17.970789977140001</v>
      </c>
      <c r="K7329" s="61">
        <v>1.572301091077E-2</v>
      </c>
    </row>
    <row r="7330" spans="10:11">
      <c r="J7330" s="61">
        <v>17.974225964790001</v>
      </c>
      <c r="K7330" s="61">
        <v>1.4362021395569999E-2</v>
      </c>
    </row>
    <row r="7331" spans="10:11">
      <c r="J7331" s="61">
        <v>17.97764764774</v>
      </c>
      <c r="K7331" s="61">
        <v>1.387084271347E-2</v>
      </c>
    </row>
    <row r="7332" spans="10:11">
      <c r="J7332" s="61">
        <v>17.98106115657</v>
      </c>
      <c r="K7332" s="61">
        <v>1.387669879314E-2</v>
      </c>
    </row>
    <row r="7333" spans="10:11">
      <c r="J7333" s="61">
        <v>17.984474665410001</v>
      </c>
      <c r="K7333" s="61">
        <v>1.388255487281E-2</v>
      </c>
    </row>
    <row r="7334" spans="10:11">
      <c r="J7334" s="61">
        <v>17.987888174249999</v>
      </c>
      <c r="K7334" s="61">
        <v>1.388841095248E-2</v>
      </c>
    </row>
    <row r="7335" spans="10:11">
      <c r="J7335" s="61">
        <v>17.991301683090001</v>
      </c>
      <c r="K7335" s="61">
        <v>1.3894267032140001E-2</v>
      </c>
    </row>
    <row r="7336" spans="10:11">
      <c r="J7336" s="61">
        <v>17.994715191929998</v>
      </c>
      <c r="K7336" s="61">
        <v>1.3900123111810001E-2</v>
      </c>
    </row>
    <row r="7337" spans="10:11">
      <c r="J7337" s="61">
        <v>17.998128700759999</v>
      </c>
      <c r="K7337" s="61">
        <v>1.3905979191480001E-2</v>
      </c>
    </row>
    <row r="7338" spans="10:11">
      <c r="J7338" s="61">
        <v>18.0015422096</v>
      </c>
      <c r="K7338" s="61">
        <v>1.3911835271149999E-2</v>
      </c>
    </row>
    <row r="7339" spans="10:11">
      <c r="J7339" s="61">
        <v>18.004955718440002</v>
      </c>
      <c r="K7339" s="61">
        <v>1.391769135081E-2</v>
      </c>
    </row>
    <row r="7340" spans="10:11">
      <c r="J7340" s="61">
        <v>18.008369227279999</v>
      </c>
      <c r="K7340" s="61">
        <v>1.392354743048E-2</v>
      </c>
    </row>
    <row r="7341" spans="10:11">
      <c r="J7341" s="61">
        <v>18.011782736120001</v>
      </c>
      <c r="K7341" s="61">
        <v>1.392940351015E-2</v>
      </c>
    </row>
    <row r="7342" spans="10:11">
      <c r="J7342" s="61">
        <v>18.015196244950001</v>
      </c>
      <c r="K7342" s="61">
        <v>1.393525958981E-2</v>
      </c>
    </row>
    <row r="7343" spans="10:11">
      <c r="J7343" s="61">
        <v>18.018609753789999</v>
      </c>
      <c r="K7343" s="61">
        <v>1.394111566948E-2</v>
      </c>
    </row>
    <row r="7344" spans="10:11">
      <c r="J7344" s="61">
        <v>18.02202326263</v>
      </c>
      <c r="K7344" s="61">
        <v>1.394697174915E-2</v>
      </c>
    </row>
    <row r="7345" spans="10:11">
      <c r="J7345" s="61">
        <v>18.025436771470002</v>
      </c>
      <c r="K7345" s="61">
        <v>1.395282782882E-2</v>
      </c>
    </row>
    <row r="7346" spans="10:11">
      <c r="J7346" s="61">
        <v>18.028850280309999</v>
      </c>
      <c r="K7346" s="61">
        <v>1.3958683908480001E-2</v>
      </c>
    </row>
    <row r="7347" spans="10:11">
      <c r="J7347" s="61">
        <v>18.03226378914</v>
      </c>
      <c r="K7347" s="61">
        <v>1.3964539988150001E-2</v>
      </c>
    </row>
    <row r="7348" spans="10:11">
      <c r="J7348" s="61">
        <v>18.035677297980001</v>
      </c>
      <c r="K7348" s="61">
        <v>1.3970396067820001E-2</v>
      </c>
    </row>
    <row r="7349" spans="10:11">
      <c r="J7349" s="61">
        <v>18.039090806819999</v>
      </c>
      <c r="K7349" s="61">
        <v>1.3976252147489999E-2</v>
      </c>
    </row>
    <row r="7350" spans="10:11">
      <c r="J7350" s="61">
        <v>18.04250431566</v>
      </c>
      <c r="K7350" s="61">
        <v>1.398210822715E-2</v>
      </c>
    </row>
    <row r="7351" spans="10:11">
      <c r="J7351" s="61">
        <v>18.045917824499998</v>
      </c>
      <c r="K7351" s="61">
        <v>1.398796430682E-2</v>
      </c>
    </row>
    <row r="7352" spans="10:11">
      <c r="J7352" s="61">
        <v>18.04933133334</v>
      </c>
      <c r="K7352" s="61">
        <v>1.399382038649E-2</v>
      </c>
    </row>
    <row r="7353" spans="10:11">
      <c r="J7353" s="61">
        <v>18.05274484217</v>
      </c>
      <c r="K7353" s="61">
        <v>1.399967646616E-2</v>
      </c>
    </row>
    <row r="7354" spans="10:11">
      <c r="J7354" s="61">
        <v>18.056158351010001</v>
      </c>
      <c r="K7354" s="61">
        <v>1.400553254582E-2</v>
      </c>
    </row>
    <row r="7355" spans="10:11">
      <c r="J7355" s="61">
        <v>18.059571859849999</v>
      </c>
      <c r="K7355" s="61">
        <v>1.401138862549E-2</v>
      </c>
    </row>
    <row r="7356" spans="10:11">
      <c r="J7356" s="61">
        <v>18.062985368690001</v>
      </c>
      <c r="K7356" s="61">
        <v>1.401724470516E-2</v>
      </c>
    </row>
    <row r="7357" spans="10:11">
      <c r="J7357" s="61">
        <v>18.066398877529998</v>
      </c>
      <c r="K7357" s="61">
        <v>1.4023100784820001E-2</v>
      </c>
    </row>
    <row r="7358" spans="10:11">
      <c r="J7358" s="61">
        <v>18.069812386359999</v>
      </c>
      <c r="K7358" s="61">
        <v>1.4028956864490001E-2</v>
      </c>
    </row>
    <row r="7359" spans="10:11">
      <c r="J7359" s="61">
        <v>18.078004807580001</v>
      </c>
      <c r="K7359" s="61">
        <v>1.4043011455690001E-2</v>
      </c>
    </row>
    <row r="7360" spans="10:11">
      <c r="J7360" s="61">
        <v>18.083466421720001</v>
      </c>
      <c r="K7360" s="61">
        <v>1.405238118316E-2</v>
      </c>
    </row>
    <row r="7361" spans="10:11">
      <c r="J7361" s="61">
        <v>18.086879930550001</v>
      </c>
      <c r="K7361" s="61">
        <v>1.405823726283E-2</v>
      </c>
    </row>
    <row r="7362" spans="10:11">
      <c r="J7362" s="61">
        <v>18.090293439389999</v>
      </c>
      <c r="K7362" s="61">
        <v>1.40640933425E-2</v>
      </c>
    </row>
    <row r="7363" spans="10:11">
      <c r="J7363" s="61">
        <v>18.09369877412</v>
      </c>
      <c r="K7363" s="61">
        <v>1.456698418393E-2</v>
      </c>
    </row>
    <row r="7364" spans="10:11">
      <c r="J7364" s="61">
        <v>18.097095253559999</v>
      </c>
      <c r="K7364" s="61">
        <v>1.560832935061E-2</v>
      </c>
    </row>
    <row r="7365" spans="10:11">
      <c r="J7365" s="61">
        <v>18.100494457700002</v>
      </c>
      <c r="K7365" s="61">
        <v>1.648399626337E-2</v>
      </c>
    </row>
    <row r="7366" spans="10:11">
      <c r="J7366" s="61">
        <v>18.10389570537</v>
      </c>
      <c r="K7366" s="61">
        <v>1.7235404485690001E-2</v>
      </c>
    </row>
    <row r="7367" spans="10:11">
      <c r="J7367" s="61">
        <v>18.107301040100001</v>
      </c>
      <c r="K7367" s="61">
        <v>1.7738295327130001E-2</v>
      </c>
    </row>
    <row r="7368" spans="10:11">
      <c r="J7368" s="61">
        <v>18.11071046188</v>
      </c>
      <c r="K7368" s="61">
        <v>1.7992668787680001E-2</v>
      </c>
    </row>
    <row r="7369" spans="10:11">
      <c r="J7369" s="61">
        <v>18.114123970720001</v>
      </c>
      <c r="K7369" s="61">
        <v>1.7998524867349999E-2</v>
      </c>
    </row>
    <row r="7370" spans="10:11">
      <c r="J7370" s="61">
        <v>18.117541566620002</v>
      </c>
      <c r="K7370" s="61">
        <v>1.7755863566130001E-2</v>
      </c>
    </row>
    <row r="7371" spans="10:11">
      <c r="J7371" s="61">
        <v>18.120961887210001</v>
      </c>
      <c r="K7371" s="61">
        <v>1.734752401099E-2</v>
      </c>
    </row>
    <row r="7372" spans="10:11">
      <c r="J7372" s="61">
        <v>18.124383570159999</v>
      </c>
      <c r="K7372" s="61">
        <v>1.685634532889E-2</v>
      </c>
    </row>
    <row r="7373" spans="10:11">
      <c r="J7373" s="61">
        <v>18.127803890759999</v>
      </c>
      <c r="K7373" s="61">
        <v>1.644800577375E-2</v>
      </c>
    </row>
    <row r="7374" spans="10:11">
      <c r="J7374" s="61">
        <v>18.131221486649999</v>
      </c>
      <c r="K7374" s="61">
        <v>1.6205344472530001E-2</v>
      </c>
    </row>
    <row r="7375" spans="10:11">
      <c r="J7375" s="61">
        <v>18.13463499549</v>
      </c>
      <c r="K7375" s="61">
        <v>1.62112005522E-2</v>
      </c>
    </row>
    <row r="7376" spans="10:11">
      <c r="J7376" s="61">
        <v>18.138044417269999</v>
      </c>
      <c r="K7376" s="61">
        <v>1.6465574012749999E-2</v>
      </c>
    </row>
    <row r="7377" spans="10:11">
      <c r="J7377" s="61">
        <v>18.141449752</v>
      </c>
      <c r="K7377" s="61">
        <v>1.6968464854189999E-2</v>
      </c>
    </row>
    <row r="7378" spans="10:11">
      <c r="J7378" s="61">
        <v>18.144850999669998</v>
      </c>
      <c r="K7378" s="61">
        <v>1.771987307651E-2</v>
      </c>
    </row>
    <row r="7379" spans="10:11">
      <c r="J7379" s="61">
        <v>18.14825224734</v>
      </c>
      <c r="K7379" s="61">
        <v>1.8471281298819999E-2</v>
      </c>
    </row>
    <row r="7380" spans="10:11">
      <c r="J7380" s="61">
        <v>18.151655538539998</v>
      </c>
      <c r="K7380" s="61">
        <v>1.9098430830700001E-2</v>
      </c>
    </row>
    <row r="7381" spans="10:11">
      <c r="J7381" s="61">
        <v>18.155061213860002</v>
      </c>
      <c r="K7381" s="61">
        <v>1.9580611890400001E-2</v>
      </c>
    </row>
    <row r="7382" spans="10:11">
      <c r="J7382" s="61">
        <v>18.158470635640001</v>
      </c>
      <c r="K7382" s="61">
        <v>1.9834985350950001E-2</v>
      </c>
    </row>
    <row r="7383" spans="10:11">
      <c r="J7383" s="61">
        <v>18.161884144479998</v>
      </c>
      <c r="K7383" s="61">
        <v>1.984084143061E-2</v>
      </c>
    </row>
    <row r="7384" spans="10:11">
      <c r="J7384" s="61">
        <v>18.165300718609998</v>
      </c>
      <c r="K7384" s="61">
        <v>1.966030947462E-2</v>
      </c>
    </row>
    <row r="7385" spans="10:11">
      <c r="J7385" s="61">
        <v>18.168719676849999</v>
      </c>
      <c r="K7385" s="61">
        <v>1.9334809046439999E-2</v>
      </c>
    </row>
    <row r="7386" spans="10:11">
      <c r="J7386" s="61">
        <v>18.172140338039998</v>
      </c>
      <c r="K7386" s="61">
        <v>1.8905759709559999E-2</v>
      </c>
    </row>
    <row r="7387" spans="10:11">
      <c r="J7387" s="61">
        <v>18.17556031805</v>
      </c>
      <c r="K7387" s="61">
        <v>1.8518129936160001E-2</v>
      </c>
    </row>
    <row r="7388" spans="10:11">
      <c r="J7388" s="61">
        <v>18.178977913939999</v>
      </c>
      <c r="K7388" s="61">
        <v>1.8275468634949998E-2</v>
      </c>
    </row>
    <row r="7389" spans="10:11">
      <c r="J7389" s="61">
        <v>18.182392785129998</v>
      </c>
      <c r="K7389" s="61">
        <v>1.8198485587649998E-2</v>
      </c>
    </row>
    <row r="7390" spans="10:11">
      <c r="J7390" s="61">
        <v>18.18580629397</v>
      </c>
      <c r="K7390" s="61">
        <v>1.820434166732E-2</v>
      </c>
    </row>
    <row r="7391" spans="10:11">
      <c r="J7391" s="61">
        <v>18.189219802810001</v>
      </c>
      <c r="K7391" s="61">
        <v>1.8210197746989999E-2</v>
      </c>
    </row>
    <row r="7392" spans="10:11">
      <c r="J7392" s="61">
        <v>18.19263194929</v>
      </c>
      <c r="K7392" s="61">
        <v>1.829889295362E-2</v>
      </c>
    </row>
    <row r="7393" spans="10:11">
      <c r="J7393" s="61">
        <v>18.19604137108</v>
      </c>
      <c r="K7393" s="61">
        <v>1.8553266414169999E-2</v>
      </c>
    </row>
    <row r="7394" spans="10:11">
      <c r="J7394" s="61">
        <v>18.19944840874</v>
      </c>
      <c r="K7394" s="61">
        <v>1.8952608346900001E-2</v>
      </c>
    </row>
    <row r="7395" spans="10:11">
      <c r="J7395" s="61">
        <v>18.202854765230001</v>
      </c>
      <c r="K7395" s="61">
        <v>1.9393369843120001E-2</v>
      </c>
    </row>
    <row r="7396" spans="10:11">
      <c r="J7396" s="61">
        <v>18.206262824669999</v>
      </c>
      <c r="K7396" s="61">
        <v>1.973058243063E-2</v>
      </c>
    </row>
    <row r="7397" spans="10:11">
      <c r="J7397" s="61">
        <v>18.209672246450001</v>
      </c>
      <c r="K7397" s="61">
        <v>1.998495589118E-2</v>
      </c>
    </row>
    <row r="7398" spans="10:11">
      <c r="J7398" s="61">
        <v>18.213082689989999</v>
      </c>
      <c r="K7398" s="61">
        <v>2.017720000651E-2</v>
      </c>
    </row>
    <row r="7399" spans="10:11">
      <c r="J7399" s="61">
        <v>18.216496198830001</v>
      </c>
      <c r="K7399" s="61">
        <v>2.0183056086179998E-2</v>
      </c>
    </row>
    <row r="7400" spans="10:11">
      <c r="J7400" s="61">
        <v>18.219912772960001</v>
      </c>
      <c r="K7400" s="61">
        <v>2.0002524130179999E-2</v>
      </c>
    </row>
    <row r="7401" spans="10:11">
      <c r="J7401" s="61">
        <v>18.22333139062</v>
      </c>
      <c r="K7401" s="61">
        <v>1.9697733483740001E-2</v>
      </c>
    </row>
    <row r="7402" spans="10:11">
      <c r="J7402" s="61">
        <v>18.22675273298</v>
      </c>
      <c r="K7402" s="61">
        <v>1.9227264583380001E-2</v>
      </c>
    </row>
    <row r="7403" spans="10:11">
      <c r="J7403" s="61">
        <v>18.230176459460001</v>
      </c>
      <c r="K7403" s="61">
        <v>1.8611827210839999E-2</v>
      </c>
    </row>
    <row r="7404" spans="10:11">
      <c r="J7404" s="61">
        <v>18.233600867109999</v>
      </c>
      <c r="K7404" s="61">
        <v>1.7954970274820001E-2</v>
      </c>
    </row>
    <row r="7405" spans="10:11">
      <c r="J7405" s="61">
        <v>18.237021187709999</v>
      </c>
      <c r="K7405" s="61">
        <v>1.754663071968E-2</v>
      </c>
    </row>
    <row r="7406" spans="10:11">
      <c r="J7406" s="61">
        <v>18.240433334190001</v>
      </c>
      <c r="K7406" s="61">
        <v>1.7635325926310001E-2</v>
      </c>
    </row>
    <row r="7407" spans="10:11">
      <c r="J7407" s="61">
        <v>18.243843437150002</v>
      </c>
      <c r="K7407" s="61">
        <v>1.7848279823380001E-2</v>
      </c>
    </row>
    <row r="7408" spans="10:11">
      <c r="J7408" s="61">
        <v>18.247256264819999</v>
      </c>
      <c r="K7408" s="61">
        <v>1.7895555466529999E-2</v>
      </c>
    </row>
    <row r="7409" spans="10:11">
      <c r="J7409" s="61">
        <v>18.250673179530001</v>
      </c>
      <c r="K7409" s="61">
        <v>1.769431372879E-2</v>
      </c>
    </row>
    <row r="7410" spans="10:11">
      <c r="J7410" s="61">
        <v>18.25409826836</v>
      </c>
      <c r="K7410" s="61">
        <v>1.6996037229289999E-2</v>
      </c>
    </row>
    <row r="7411" spans="10:11">
      <c r="J7411" s="61">
        <v>18.2575288066</v>
      </c>
      <c r="K7411" s="61">
        <v>1.5966404221940001E-2</v>
      </c>
    </row>
    <row r="7412" spans="10:11">
      <c r="J7412" s="61">
        <v>18.260960707190002</v>
      </c>
      <c r="K7412" s="61">
        <v>1.4853932087630001E-2</v>
      </c>
    </row>
    <row r="7413" spans="10:11">
      <c r="J7413" s="61">
        <v>18.26438239014</v>
      </c>
      <c r="K7413" s="61">
        <v>1.4362753405529999E-2</v>
      </c>
    </row>
    <row r="7414" spans="10:11">
      <c r="J7414" s="61">
        <v>18.26779589897</v>
      </c>
      <c r="K7414" s="61">
        <v>1.4368609485199999E-2</v>
      </c>
    </row>
    <row r="7415" spans="10:11">
      <c r="J7415" s="61">
        <v>18.271209407810002</v>
      </c>
      <c r="K7415" s="61">
        <v>1.4374465564869999E-2</v>
      </c>
    </row>
    <row r="7416" spans="10:11">
      <c r="J7416" s="61">
        <v>18.274622916649999</v>
      </c>
      <c r="K7416" s="61">
        <v>1.438032164453E-2</v>
      </c>
    </row>
    <row r="7417" spans="10:11">
      <c r="J7417" s="61">
        <v>18.27802825138</v>
      </c>
      <c r="K7417" s="61">
        <v>1.488321248597E-2</v>
      </c>
    </row>
    <row r="7418" spans="10:11">
      <c r="J7418" s="61">
        <v>18.28143562963</v>
      </c>
      <c r="K7418" s="61">
        <v>1.526184463696E-2</v>
      </c>
    </row>
    <row r="7419" spans="10:11">
      <c r="J7419" s="61">
        <v>18.284849138470001</v>
      </c>
      <c r="K7419" s="61">
        <v>1.5267700716630001E-2</v>
      </c>
    </row>
    <row r="7420" spans="10:11">
      <c r="J7420" s="61">
        <v>18.28826877789</v>
      </c>
      <c r="K7420" s="61">
        <v>1.490078072497E-2</v>
      </c>
    </row>
    <row r="7421" spans="10:11">
      <c r="J7421" s="61">
        <v>18.291690460840002</v>
      </c>
      <c r="K7421" s="61">
        <v>1.440960204287E-2</v>
      </c>
    </row>
    <row r="7422" spans="10:11">
      <c r="J7422" s="61">
        <v>18.29510396968</v>
      </c>
      <c r="K7422" s="61">
        <v>1.441545812254E-2</v>
      </c>
    </row>
    <row r="7423" spans="10:11">
      <c r="J7423" s="61">
        <v>18.298517478520001</v>
      </c>
      <c r="K7423" s="61">
        <v>1.442131420221E-2</v>
      </c>
    </row>
    <row r="7424" spans="10:11">
      <c r="J7424" s="61">
        <v>18.301930987359999</v>
      </c>
      <c r="K7424" s="61">
        <v>1.4427170281869999E-2</v>
      </c>
    </row>
    <row r="7425" spans="10:11">
      <c r="J7425" s="61">
        <v>18.305344496189999</v>
      </c>
      <c r="K7425" s="61">
        <v>1.4433026361539999E-2</v>
      </c>
    </row>
    <row r="7426" spans="10:11">
      <c r="J7426" s="61">
        <v>18.308758005030001</v>
      </c>
      <c r="K7426" s="61">
        <v>1.4438882441209999E-2</v>
      </c>
    </row>
    <row r="7427" spans="10:11">
      <c r="J7427" s="61">
        <v>18.312171513869998</v>
      </c>
      <c r="K7427" s="61">
        <v>1.444473852087E-2</v>
      </c>
    </row>
    <row r="7428" spans="10:11">
      <c r="J7428" s="61">
        <v>18.31558502271</v>
      </c>
      <c r="K7428" s="61">
        <v>1.445059460054E-2</v>
      </c>
    </row>
    <row r="7429" spans="10:11">
      <c r="J7429" s="61">
        <v>18.322185998959998</v>
      </c>
      <c r="K7429" s="61">
        <v>1.436913653237E-2</v>
      </c>
    </row>
    <row r="7430" spans="10:11">
      <c r="J7430" s="61">
        <v>18.325162465319998</v>
      </c>
      <c r="K7430" s="61">
        <v>1.3274108195369999E-2</v>
      </c>
    </row>
    <row r="7431" spans="10:11">
      <c r="J7431" s="61">
        <v>18.329304450950001</v>
      </c>
      <c r="K7431" s="61">
        <v>1.049774082507E-2</v>
      </c>
    </row>
    <row r="7432" spans="10:11">
      <c r="J7432" s="61">
        <v>18.35661252165</v>
      </c>
      <c r="K7432" s="61">
        <v>1.0544589462409999E-2</v>
      </c>
    </row>
    <row r="7433" spans="10:11">
      <c r="J7433" s="61">
        <v>18.360026030490001</v>
      </c>
      <c r="K7433" s="61">
        <v>1.0550445542079999E-2</v>
      </c>
    </row>
    <row r="7434" spans="10:11">
      <c r="J7434" s="61">
        <v>18.363439539329999</v>
      </c>
      <c r="K7434" s="61">
        <v>1.0556301621749999E-2</v>
      </c>
    </row>
    <row r="7435" spans="10:11">
      <c r="J7435" s="61">
        <v>18.36685304817</v>
      </c>
      <c r="K7435" s="61">
        <v>1.056215770141E-2</v>
      </c>
    </row>
    <row r="7436" spans="10:11">
      <c r="J7436" s="61">
        <v>18.370266557010002</v>
      </c>
      <c r="K7436" s="61">
        <v>1.056801378108E-2</v>
      </c>
    </row>
    <row r="7437" spans="10:11">
      <c r="J7437" s="61">
        <v>18.373680065849999</v>
      </c>
      <c r="K7437" s="61">
        <v>1.057386986075E-2</v>
      </c>
    </row>
    <row r="7438" spans="10:11">
      <c r="J7438" s="61">
        <v>18.37709357468</v>
      </c>
      <c r="K7438" s="61">
        <v>1.057972594042E-2</v>
      </c>
    </row>
    <row r="7439" spans="10:11">
      <c r="J7439" s="61">
        <v>18.38048256119</v>
      </c>
      <c r="K7439" s="61">
        <v>1.2076686305389999E-2</v>
      </c>
    </row>
    <row r="7440" spans="10:11">
      <c r="J7440" s="61">
        <v>18.38388789591</v>
      </c>
      <c r="K7440" s="61">
        <v>1.257957714682E-2</v>
      </c>
    </row>
    <row r="7441" spans="10:11">
      <c r="J7441" s="61">
        <v>18.387301404750001</v>
      </c>
      <c r="K7441" s="61">
        <v>1.258543322649E-2</v>
      </c>
    </row>
    <row r="7442" spans="10:11">
      <c r="J7442" s="61">
        <v>18.390714913589999</v>
      </c>
      <c r="K7442" s="61">
        <v>1.259128930616E-2</v>
      </c>
    </row>
    <row r="7443" spans="10:11">
      <c r="J7443" s="61">
        <v>18.394128422430001</v>
      </c>
      <c r="K7443" s="61">
        <v>1.259714538582E-2</v>
      </c>
    </row>
    <row r="7444" spans="10:11">
      <c r="J7444" s="61">
        <v>18.397541931269998</v>
      </c>
      <c r="K7444" s="61">
        <v>1.260300146549E-2</v>
      </c>
    </row>
    <row r="7445" spans="10:11">
      <c r="J7445" s="61">
        <v>18.40095544011</v>
      </c>
      <c r="K7445" s="61">
        <v>1.260885754516E-2</v>
      </c>
    </row>
    <row r="7446" spans="10:11">
      <c r="J7446" s="61">
        <v>18.40436894894</v>
      </c>
      <c r="K7446" s="61">
        <v>1.2614713624819999E-2</v>
      </c>
    </row>
    <row r="7447" spans="10:11">
      <c r="J7447" s="61">
        <v>18.407782457780002</v>
      </c>
      <c r="K7447" s="61">
        <v>1.2620569704489999E-2</v>
      </c>
    </row>
    <row r="7448" spans="10:11">
      <c r="J7448" s="61">
        <v>18.411195966619999</v>
      </c>
      <c r="K7448" s="61">
        <v>1.2626425784159999E-2</v>
      </c>
    </row>
    <row r="7449" spans="10:11">
      <c r="J7449" s="61">
        <v>18.414609475460001</v>
      </c>
      <c r="K7449" s="61">
        <v>1.2632281863829999E-2</v>
      </c>
    </row>
    <row r="7450" spans="10:11">
      <c r="J7450" s="61">
        <v>18.418022984299999</v>
      </c>
      <c r="K7450" s="61">
        <v>1.263813794349E-2</v>
      </c>
    </row>
    <row r="7451" spans="10:11">
      <c r="J7451" s="61">
        <v>18.421428319019999</v>
      </c>
      <c r="K7451" s="61">
        <v>1.314102878493E-2</v>
      </c>
    </row>
    <row r="7452" spans="10:11">
      <c r="J7452" s="61">
        <v>18.424817305529999</v>
      </c>
      <c r="K7452" s="61">
        <v>1.4637989149899999E-2</v>
      </c>
    </row>
    <row r="7453" spans="10:11">
      <c r="J7453" s="61">
        <v>18.42822604613</v>
      </c>
      <c r="K7453" s="61">
        <v>1.493378217393E-2</v>
      </c>
    </row>
    <row r="7454" spans="10:11">
      <c r="J7454" s="61">
        <v>18.43163614909</v>
      </c>
      <c r="K7454" s="61">
        <v>1.5146736071E-2</v>
      </c>
    </row>
    <row r="7455" spans="10:11">
      <c r="J7455" s="61">
        <v>18.435057832039998</v>
      </c>
      <c r="K7455" s="61">
        <v>1.46555573889E-2</v>
      </c>
    </row>
    <row r="7456" spans="10:11">
      <c r="J7456" s="61">
        <v>18.43847134088</v>
      </c>
      <c r="K7456" s="61">
        <v>1.466141346857E-2</v>
      </c>
    </row>
    <row r="7457" spans="10:11">
      <c r="J7457" s="61">
        <v>18.441884849720001</v>
      </c>
      <c r="K7457" s="61">
        <v>1.466726954823E-2</v>
      </c>
    </row>
    <row r="7458" spans="10:11">
      <c r="J7458" s="61">
        <v>18.445298358559999</v>
      </c>
      <c r="K7458" s="61">
        <v>1.46731256279E-2</v>
      </c>
    </row>
    <row r="7459" spans="10:11">
      <c r="J7459" s="61">
        <v>18.448711867389999</v>
      </c>
      <c r="K7459" s="61">
        <v>1.467898170757E-2</v>
      </c>
    </row>
    <row r="7460" spans="10:11">
      <c r="J7460" s="61">
        <v>18.452125376230001</v>
      </c>
      <c r="K7460" s="61">
        <v>1.468483778724E-2</v>
      </c>
    </row>
    <row r="7461" spans="10:11">
      <c r="J7461" s="61">
        <v>18.455538885069998</v>
      </c>
      <c r="K7461" s="61">
        <v>1.4690693866899999E-2</v>
      </c>
    </row>
    <row r="7462" spans="10:11">
      <c r="J7462" s="61">
        <v>18.45895239391</v>
      </c>
      <c r="K7462" s="61">
        <v>1.4696549946569999E-2</v>
      </c>
    </row>
    <row r="7463" spans="10:11">
      <c r="J7463" s="61">
        <v>18.46388301779</v>
      </c>
      <c r="K7463" s="61">
        <v>1.4705008728309999E-2</v>
      </c>
    </row>
    <row r="7464" spans="10:11">
      <c r="J7464" s="61">
        <v>18.463941871389999</v>
      </c>
      <c r="K7464" s="61">
        <v>2.2657890254349999E-2</v>
      </c>
    </row>
    <row r="7465" spans="10:11">
      <c r="J7465" s="61" t="s">
        <v>558</v>
      </c>
      <c r="K7465" s="61" t="s">
        <v>559</v>
      </c>
    </row>
  </sheetData>
  <sortState xmlns:xlrd2="http://schemas.microsoft.com/office/spreadsheetml/2017/richdata2" ref="J3:K7465">
    <sortCondition ref="J3:J7465"/>
  </sortState>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AAE-B972-4B0E-8F7A-7D64BA395A86}">
  <dimension ref="A1:Q158"/>
  <sheetViews>
    <sheetView workbookViewId="0">
      <selection activeCell="H1" sqref="H1"/>
    </sheetView>
  </sheetViews>
  <sheetFormatPr defaultRowHeight="15"/>
  <cols>
    <col min="1" max="1" width="12.5703125" customWidth="1"/>
    <col min="2" max="2" width="14.42578125" customWidth="1"/>
    <col min="3" max="3" width="10.85546875" customWidth="1"/>
    <col min="8" max="8" width="12" customWidth="1"/>
    <col min="9" max="9" width="10.140625" customWidth="1"/>
    <col min="10" max="10" width="10.5703125" customWidth="1"/>
    <col min="14" max="14" width="18.42578125" bestFit="1" customWidth="1"/>
    <col min="17" max="17" width="12.5703125" customWidth="1"/>
  </cols>
  <sheetData>
    <row r="1" spans="1:17">
      <c r="A1" t="s">
        <v>563</v>
      </c>
      <c r="H1" t="s">
        <v>564</v>
      </c>
      <c r="O1" t="s">
        <v>578</v>
      </c>
      <c r="P1" t="s">
        <v>579</v>
      </c>
      <c r="Q1" t="s">
        <v>580</v>
      </c>
    </row>
    <row r="2" spans="1:17">
      <c r="H2" s="1">
        <v>0.2114</v>
      </c>
      <c r="O2">
        <v>2001</v>
      </c>
      <c r="P2">
        <v>285</v>
      </c>
      <c r="Q2">
        <f>P2/$Q$16</f>
        <v>0.95509383378016077</v>
      </c>
    </row>
    <row r="3" spans="1:17">
      <c r="H3" t="s">
        <v>565</v>
      </c>
      <c r="O3">
        <v>2002</v>
      </c>
      <c r="P3">
        <v>287.60000000000002</v>
      </c>
      <c r="Q3">
        <f t="shared" ref="Q3:Q12" si="0">P3/$Q$16</f>
        <v>0.96380697050938335</v>
      </c>
    </row>
    <row r="4" spans="1:17">
      <c r="O4">
        <v>2003</v>
      </c>
      <c r="P4">
        <v>290.10000000000002</v>
      </c>
      <c r="Q4">
        <f t="shared" si="0"/>
        <v>0.97218498659517427</v>
      </c>
    </row>
    <row r="5" spans="1:17">
      <c r="A5" t="s">
        <v>566</v>
      </c>
      <c r="B5" t="s">
        <v>570</v>
      </c>
      <c r="C5" t="s">
        <v>582</v>
      </c>
      <c r="H5" s="109">
        <v>0.27500000000000002</v>
      </c>
      <c r="I5" t="s">
        <v>569</v>
      </c>
      <c r="O5">
        <v>2004</v>
      </c>
      <c r="P5">
        <v>292.8</v>
      </c>
      <c r="Q5">
        <f t="shared" si="0"/>
        <v>0.98123324396782829</v>
      </c>
    </row>
    <row r="6" spans="1:17">
      <c r="A6" t="s">
        <v>567</v>
      </c>
      <c r="B6" s="109">
        <v>0.47270000000000001</v>
      </c>
      <c r="C6" s="109">
        <v>0.26519999999999999</v>
      </c>
      <c r="O6">
        <v>2005</v>
      </c>
      <c r="P6">
        <v>295.5</v>
      </c>
      <c r="Q6">
        <f t="shared" si="0"/>
        <v>0.99028150134048243</v>
      </c>
    </row>
    <row r="7" spans="1:17">
      <c r="A7" t="s">
        <v>568</v>
      </c>
      <c r="B7" s="109">
        <v>7.2700000000000001E-2</v>
      </c>
      <c r="C7" s="109">
        <v>0.2014</v>
      </c>
      <c r="O7">
        <v>2006</v>
      </c>
      <c r="P7">
        <v>298.39999999999998</v>
      </c>
      <c r="Q7">
        <f t="shared" si="0"/>
        <v>0.99999999999999978</v>
      </c>
    </row>
    <row r="8" spans="1:17" ht="15.75">
      <c r="H8" s="110">
        <f>20659684/10</f>
        <v>2065968.4</v>
      </c>
      <c r="I8" s="102" t="s">
        <v>571</v>
      </c>
      <c r="J8" s="102"/>
      <c r="K8" s="102"/>
      <c r="L8" s="102"/>
      <c r="O8">
        <v>2007</v>
      </c>
      <c r="P8">
        <v>301.2</v>
      </c>
      <c r="Q8">
        <f t="shared" si="0"/>
        <v>1.0093833780160857</v>
      </c>
    </row>
    <row r="9" spans="1:17">
      <c r="O9">
        <v>2008</v>
      </c>
      <c r="P9">
        <v>304.10000000000002</v>
      </c>
      <c r="Q9">
        <f t="shared" si="0"/>
        <v>1.0191018766756033</v>
      </c>
    </row>
    <row r="10" spans="1:17">
      <c r="H10" s="111">
        <f>H8*H5</f>
        <v>568141.31000000006</v>
      </c>
      <c r="I10" s="102" t="s">
        <v>572</v>
      </c>
      <c r="J10" s="102"/>
      <c r="K10" s="102"/>
      <c r="L10" s="102"/>
      <c r="O10">
        <v>2009</v>
      </c>
      <c r="P10">
        <v>306.8</v>
      </c>
      <c r="Q10">
        <f t="shared" si="0"/>
        <v>1.0281501340482573</v>
      </c>
    </row>
    <row r="11" spans="1:17">
      <c r="O11">
        <v>2010</v>
      </c>
      <c r="P11">
        <v>309.3</v>
      </c>
      <c r="Q11">
        <f t="shared" si="0"/>
        <v>1.0365281501340482</v>
      </c>
    </row>
    <row r="12" spans="1:17">
      <c r="H12" s="112">
        <f>H10*H2</f>
        <v>120105.07293400001</v>
      </c>
      <c r="I12" s="102" t="s">
        <v>573</v>
      </c>
      <c r="J12" s="102"/>
      <c r="K12" s="102"/>
      <c r="L12" s="102"/>
      <c r="O12">
        <v>2011</v>
      </c>
      <c r="P12">
        <v>311.60000000000002</v>
      </c>
      <c r="Q12">
        <f t="shared" si="0"/>
        <v>1.0442359249329758</v>
      </c>
    </row>
    <row r="14" spans="1:17">
      <c r="H14" s="77">
        <f>H12*Q12</f>
        <v>125418.03192437801</v>
      </c>
      <c r="I14" s="117">
        <f>H14/(P12*1000000)</f>
        <v>4.0249689321045576E-4</v>
      </c>
    </row>
    <row r="16" spans="1:17">
      <c r="A16" s="14">
        <v>13100000</v>
      </c>
      <c r="B16" t="s">
        <v>574</v>
      </c>
      <c r="H16" s="112">
        <f>I14*General!C1</f>
        <v>131531.95973224484</v>
      </c>
      <c r="I16" s="102" t="s">
        <v>581</v>
      </c>
      <c r="J16" s="102"/>
      <c r="K16" s="102"/>
      <c r="L16" s="102"/>
      <c r="N16" s="116"/>
      <c r="Q16">
        <f>AVERAGE(P2:P12)</f>
        <v>298.40000000000003</v>
      </c>
    </row>
    <row r="17" spans="1:12">
      <c r="A17" s="113">
        <v>9.5000000000000001E-2</v>
      </c>
      <c r="B17" s="60" t="s">
        <v>575</v>
      </c>
    </row>
    <row r="18" spans="1:12">
      <c r="A18" s="114">
        <f>A17*A16</f>
        <v>1244500</v>
      </c>
      <c r="B18" s="115" t="s">
        <v>576</v>
      </c>
      <c r="C18" s="115"/>
    </row>
    <row r="25" spans="1:12">
      <c r="H25" s="31">
        <f>A18/H16</f>
        <v>9.46157878688485</v>
      </c>
      <c r="I25" s="31" t="s">
        <v>577</v>
      </c>
      <c r="J25" s="31"/>
      <c r="K25" s="31"/>
      <c r="L25" s="31"/>
    </row>
    <row r="28" spans="1:12">
      <c r="A28" t="s">
        <v>583</v>
      </c>
    </row>
    <row r="30" spans="1:12">
      <c r="I30" t="s">
        <v>590</v>
      </c>
      <c r="J30" t="s">
        <v>589</v>
      </c>
    </row>
    <row r="31" spans="1:12">
      <c r="A31" s="104" t="s">
        <v>584</v>
      </c>
      <c r="B31" s="104"/>
      <c r="C31" s="104"/>
      <c r="D31" s="104"/>
      <c r="E31" s="104" t="s">
        <v>588</v>
      </c>
      <c r="F31" s="104"/>
      <c r="H31" s="61"/>
      <c r="I31" s="61">
        <v>1</v>
      </c>
      <c r="J31" s="61">
        <v>26</v>
      </c>
      <c r="K31" s="61"/>
    </row>
    <row r="32" spans="1:12">
      <c r="A32" s="104" t="s">
        <v>585</v>
      </c>
      <c r="B32" s="104" t="s">
        <v>586</v>
      </c>
      <c r="C32" s="104" t="s">
        <v>587</v>
      </c>
      <c r="D32" s="104"/>
      <c r="E32" s="104"/>
      <c r="F32" s="104"/>
      <c r="H32" s="61"/>
      <c r="I32" s="61">
        <v>2</v>
      </c>
      <c r="J32" s="61">
        <v>20</v>
      </c>
      <c r="K32" s="61"/>
    </row>
    <row r="33" spans="1:11">
      <c r="A33" s="104">
        <v>0.5</v>
      </c>
      <c r="B33" s="104">
        <v>1.0630999999999999</v>
      </c>
      <c r="C33" s="104">
        <v>7.9298999999999999</v>
      </c>
      <c r="D33" s="104"/>
      <c r="E33" s="104"/>
      <c r="F33" s="104"/>
      <c r="H33" s="61"/>
      <c r="I33" s="61">
        <v>3</v>
      </c>
      <c r="J33" s="61">
        <v>94</v>
      </c>
      <c r="K33" s="61"/>
    </row>
    <row r="34" spans="1:11">
      <c r="A34" s="104"/>
      <c r="B34" s="104"/>
      <c r="C34" s="104"/>
      <c r="D34" s="104"/>
      <c r="E34" s="104"/>
      <c r="F34" s="104"/>
      <c r="H34" s="61"/>
      <c r="I34" s="61">
        <v>4</v>
      </c>
      <c r="J34" s="61">
        <v>28</v>
      </c>
      <c r="K34" s="61"/>
    </row>
    <row r="35" spans="1:11">
      <c r="A35" s="104">
        <v>2</v>
      </c>
      <c r="B35" s="104">
        <v>1.3153999999999999</v>
      </c>
      <c r="C35" s="104">
        <v>6.3411999999999997</v>
      </c>
      <c r="D35" s="104"/>
      <c r="E35" s="104"/>
      <c r="F35" s="104"/>
      <c r="H35" s="61"/>
      <c r="I35" s="61">
        <v>5</v>
      </c>
      <c r="J35" s="61">
        <v>52</v>
      </c>
      <c r="K35" s="61"/>
    </row>
    <row r="36" spans="1:11">
      <c r="A36" s="104">
        <v>3</v>
      </c>
      <c r="B36" s="104">
        <v>1.5649999999999999</v>
      </c>
      <c r="C36" s="104">
        <v>5.3094999999999999</v>
      </c>
      <c r="D36" s="104"/>
      <c r="E36" s="104"/>
      <c r="F36" s="104"/>
      <c r="H36" s="61"/>
      <c r="I36" s="61">
        <v>6</v>
      </c>
      <c r="J36" s="61">
        <v>37</v>
      </c>
      <c r="K36" s="61"/>
    </row>
    <row r="37" spans="1:11">
      <c r="A37" s="104">
        <v>4</v>
      </c>
      <c r="B37" s="104">
        <v>1.9286000000000001</v>
      </c>
      <c r="C37" s="104">
        <v>4.3075000000000001</v>
      </c>
      <c r="D37" s="104"/>
      <c r="E37" s="104"/>
      <c r="F37" s="104"/>
      <c r="H37" s="61"/>
      <c r="I37" s="61">
        <v>7</v>
      </c>
      <c r="J37" s="61">
        <v>34</v>
      </c>
      <c r="K37" s="61"/>
    </row>
    <row r="38" spans="1:11">
      <c r="A38" s="104">
        <v>5</v>
      </c>
      <c r="B38" s="104">
        <v>2.4952000000000001</v>
      </c>
      <c r="C38" s="104">
        <v>3.3441000000000001</v>
      </c>
      <c r="D38" s="104"/>
      <c r="E38" s="104"/>
      <c r="F38" s="104"/>
      <c r="H38" s="61"/>
      <c r="I38" s="61">
        <v>8</v>
      </c>
      <c r="J38" s="61">
        <v>22</v>
      </c>
      <c r="K38" s="61"/>
    </row>
    <row r="39" spans="1:11">
      <c r="A39" s="104">
        <v>6</v>
      </c>
      <c r="B39" s="104">
        <v>3.4670000000000001</v>
      </c>
      <c r="C39" s="104">
        <v>2.4321000000000002</v>
      </c>
      <c r="D39" s="104"/>
      <c r="E39" s="104"/>
      <c r="F39" s="104"/>
      <c r="H39" s="61"/>
      <c r="I39" s="61">
        <v>9</v>
      </c>
      <c r="J39" s="61">
        <v>18</v>
      </c>
      <c r="K39" s="61"/>
    </row>
    <row r="40" spans="1:11">
      <c r="A40" s="104">
        <v>7</v>
      </c>
      <c r="B40" s="104">
        <v>5.4005999999999998</v>
      </c>
      <c r="C40" s="104">
        <v>1.5907</v>
      </c>
      <c r="D40" s="104"/>
      <c r="E40" s="104"/>
      <c r="F40" s="104"/>
      <c r="H40" s="61"/>
      <c r="I40" s="61">
        <v>10</v>
      </c>
      <c r="J40" s="61">
        <v>24</v>
      </c>
      <c r="K40" s="61"/>
    </row>
    <row r="41" spans="1:11">
      <c r="A41" s="104">
        <v>8</v>
      </c>
      <c r="B41" s="104">
        <v>10.4017</v>
      </c>
      <c r="C41" s="104">
        <v>0.85089999999999999</v>
      </c>
      <c r="D41" s="104"/>
      <c r="E41" s="104"/>
      <c r="F41" s="104"/>
      <c r="H41" s="61"/>
      <c r="I41" s="61">
        <v>11</v>
      </c>
      <c r="J41" s="61">
        <v>18</v>
      </c>
      <c r="K41" s="61"/>
    </row>
    <row r="42" spans="1:11">
      <c r="H42" s="61"/>
      <c r="I42" s="61">
        <v>12</v>
      </c>
      <c r="J42" s="61">
        <v>13</v>
      </c>
      <c r="K42" s="61"/>
    </row>
    <row r="43" spans="1:11">
      <c r="H43" s="61"/>
      <c r="I43" s="61">
        <v>13</v>
      </c>
      <c r="J43" s="61">
        <v>20</v>
      </c>
      <c r="K43" s="61"/>
    </row>
    <row r="44" spans="1:11">
      <c r="H44" s="61"/>
      <c r="I44" s="61">
        <v>14</v>
      </c>
      <c r="J44" s="61">
        <v>5</v>
      </c>
      <c r="K44" s="61"/>
    </row>
    <row r="45" spans="1:11">
      <c r="H45" s="61"/>
      <c r="I45" s="61">
        <v>15</v>
      </c>
      <c r="J45" s="61">
        <v>8</v>
      </c>
      <c r="K45" s="61"/>
    </row>
    <row r="46" spans="1:11">
      <c r="H46" s="61"/>
      <c r="I46" s="61">
        <v>16</v>
      </c>
      <c r="J46" s="61">
        <v>6</v>
      </c>
      <c r="K46" s="61"/>
    </row>
    <row r="47" spans="1:11">
      <c r="H47" s="61"/>
      <c r="I47" s="61">
        <v>17</v>
      </c>
      <c r="J47" s="61">
        <v>10</v>
      </c>
      <c r="K47" s="61"/>
    </row>
    <row r="48" spans="1:11">
      <c r="H48" s="61"/>
      <c r="I48" s="61">
        <v>18</v>
      </c>
      <c r="J48" s="61">
        <v>9</v>
      </c>
      <c r="K48" s="61"/>
    </row>
    <row r="49" spans="8:11">
      <c r="H49" s="61"/>
      <c r="I49" s="61">
        <v>19</v>
      </c>
      <c r="J49" s="61">
        <v>4</v>
      </c>
      <c r="K49" s="61"/>
    </row>
    <row r="50" spans="8:11">
      <c r="H50" s="61"/>
      <c r="I50" s="61">
        <v>20</v>
      </c>
      <c r="J50" s="61">
        <v>8</v>
      </c>
      <c r="K50" s="61"/>
    </row>
    <row r="51" spans="8:11">
      <c r="H51" s="61"/>
      <c r="I51" s="61">
        <v>21</v>
      </c>
      <c r="J51" s="61">
        <v>11</v>
      </c>
      <c r="K51" s="61"/>
    </row>
    <row r="52" spans="8:11">
      <c r="H52" s="61"/>
      <c r="I52" s="61">
        <v>22</v>
      </c>
      <c r="J52" s="61">
        <v>6</v>
      </c>
      <c r="K52" s="61"/>
    </row>
    <row r="53" spans="8:11">
      <c r="H53" s="61"/>
      <c r="I53" s="61">
        <v>23</v>
      </c>
      <c r="J53" s="61">
        <v>3</v>
      </c>
      <c r="K53" s="61"/>
    </row>
    <row r="54" spans="8:11">
      <c r="H54" s="61"/>
      <c r="I54" s="61">
        <v>24</v>
      </c>
      <c r="J54" s="61">
        <v>4</v>
      </c>
      <c r="K54" s="61"/>
    </row>
    <row r="55" spans="8:11">
      <c r="H55" s="61"/>
      <c r="I55" s="61">
        <v>25</v>
      </c>
      <c r="J55" s="61">
        <v>1</v>
      </c>
      <c r="K55" s="61"/>
    </row>
    <row r="56" spans="8:11">
      <c r="H56" s="61"/>
      <c r="I56" s="61">
        <v>26</v>
      </c>
      <c r="J56" s="61">
        <v>3</v>
      </c>
      <c r="K56" s="61"/>
    </row>
    <row r="57" spans="8:11">
      <c r="H57" s="61"/>
      <c r="I57" s="61">
        <v>27</v>
      </c>
      <c r="J57" s="61">
        <v>4</v>
      </c>
      <c r="K57" s="61"/>
    </row>
    <row r="58" spans="8:11">
      <c r="H58" s="61"/>
      <c r="I58" s="61">
        <v>28</v>
      </c>
      <c r="J58" s="61">
        <v>4</v>
      </c>
      <c r="K58" s="61"/>
    </row>
    <row r="59" spans="8:11">
      <c r="H59" s="61"/>
      <c r="I59" s="61">
        <v>29</v>
      </c>
      <c r="J59" s="61">
        <v>5</v>
      </c>
      <c r="K59" s="61"/>
    </row>
    <row r="60" spans="8:11">
      <c r="H60" s="61"/>
      <c r="I60" s="61">
        <v>30</v>
      </c>
      <c r="J60" s="61">
        <v>2</v>
      </c>
      <c r="K60" s="61"/>
    </row>
    <row r="61" spans="8:11">
      <c r="H61" s="61"/>
      <c r="I61" s="61">
        <v>31</v>
      </c>
      <c r="J61" s="61">
        <v>5</v>
      </c>
      <c r="K61" s="61"/>
    </row>
    <row r="62" spans="8:11">
      <c r="H62" s="61"/>
      <c r="I62" s="61">
        <v>32</v>
      </c>
      <c r="J62" s="61">
        <v>3</v>
      </c>
      <c r="K62" s="61"/>
    </row>
    <row r="63" spans="8:11">
      <c r="H63" s="61"/>
      <c r="I63" s="61">
        <v>33</v>
      </c>
      <c r="J63" s="61">
        <v>5</v>
      </c>
      <c r="K63" s="61"/>
    </row>
    <row r="64" spans="8:11">
      <c r="H64" s="61"/>
      <c r="I64" s="61">
        <v>34</v>
      </c>
      <c r="J64" s="61">
        <v>0</v>
      </c>
      <c r="K64" s="61"/>
    </row>
    <row r="65" spans="8:11">
      <c r="H65" s="61"/>
      <c r="I65" s="61">
        <v>35</v>
      </c>
      <c r="J65" s="61">
        <v>4</v>
      </c>
      <c r="K65" s="61"/>
    </row>
    <row r="66" spans="8:11">
      <c r="H66" s="61"/>
      <c r="I66" s="61">
        <v>36</v>
      </c>
      <c r="J66" s="61">
        <v>1</v>
      </c>
      <c r="K66" s="61"/>
    </row>
    <row r="67" spans="8:11">
      <c r="H67" s="61"/>
      <c r="I67" s="61">
        <v>37</v>
      </c>
      <c r="J67" s="61">
        <v>4</v>
      </c>
      <c r="K67" s="61"/>
    </row>
    <row r="68" spans="8:11">
      <c r="H68" s="61"/>
      <c r="I68" s="61">
        <v>39</v>
      </c>
      <c r="J68" s="61">
        <v>1</v>
      </c>
      <c r="K68" s="61"/>
    </row>
    <row r="69" spans="8:11">
      <c r="H69" s="61"/>
      <c r="I69" s="61">
        <v>38</v>
      </c>
      <c r="J69" s="61">
        <v>0</v>
      </c>
      <c r="K69" s="61"/>
    </row>
    <row r="70" spans="8:11">
      <c r="H70" s="61"/>
      <c r="I70" s="61">
        <v>41</v>
      </c>
      <c r="J70" s="61">
        <v>3</v>
      </c>
      <c r="K70" s="61"/>
    </row>
    <row r="71" spans="8:11">
      <c r="H71" s="61"/>
      <c r="I71" s="61">
        <v>43</v>
      </c>
      <c r="J71" s="61">
        <v>2</v>
      </c>
      <c r="K71" s="61"/>
    </row>
    <row r="72" spans="8:11">
      <c r="H72" s="61"/>
      <c r="I72" s="61">
        <v>42</v>
      </c>
      <c r="J72" s="61">
        <v>0</v>
      </c>
      <c r="K72" s="61"/>
    </row>
    <row r="73" spans="8:11">
      <c r="H73" s="61"/>
      <c r="I73" s="61">
        <v>44</v>
      </c>
      <c r="J73" s="61">
        <v>3</v>
      </c>
      <c r="K73" s="61"/>
    </row>
    <row r="74" spans="8:11">
      <c r="H74" s="61"/>
      <c r="I74" s="61">
        <v>45</v>
      </c>
      <c r="J74" s="61">
        <v>1</v>
      </c>
      <c r="K74" s="61"/>
    </row>
    <row r="75" spans="8:11">
      <c r="H75" s="61"/>
      <c r="I75" s="61">
        <v>46</v>
      </c>
      <c r="J75" s="61">
        <v>1</v>
      </c>
      <c r="K75" s="61"/>
    </row>
    <row r="76" spans="8:11">
      <c r="H76" s="61"/>
      <c r="I76" s="61">
        <v>47</v>
      </c>
      <c r="J76" s="61">
        <v>0</v>
      </c>
      <c r="K76" s="61"/>
    </row>
    <row r="77" spans="8:11">
      <c r="H77" s="61"/>
      <c r="I77" s="61">
        <v>48</v>
      </c>
      <c r="J77" s="61">
        <v>0</v>
      </c>
      <c r="K77" s="61"/>
    </row>
    <row r="78" spans="8:11">
      <c r="H78" s="61"/>
      <c r="I78" s="61">
        <v>49</v>
      </c>
      <c r="J78" s="61">
        <v>1</v>
      </c>
      <c r="K78" s="61"/>
    </row>
    <row r="79" spans="8:11">
      <c r="H79" s="61"/>
      <c r="I79" s="61">
        <v>50</v>
      </c>
      <c r="J79" s="61">
        <v>3</v>
      </c>
      <c r="K79" s="61"/>
    </row>
    <row r="80" spans="8:11">
      <c r="H80" s="61"/>
      <c r="I80" s="61">
        <v>52</v>
      </c>
      <c r="J80" s="61">
        <v>0</v>
      </c>
      <c r="K80" s="61"/>
    </row>
    <row r="81" spans="8:11">
      <c r="H81" s="61"/>
      <c r="I81" s="61">
        <v>51</v>
      </c>
      <c r="J81" s="61">
        <v>0</v>
      </c>
      <c r="K81" s="61"/>
    </row>
    <row r="82" spans="8:11">
      <c r="H82" s="61"/>
      <c r="I82" s="61">
        <v>53</v>
      </c>
      <c r="J82" s="61">
        <v>0</v>
      </c>
      <c r="K82" s="61"/>
    </row>
    <row r="83" spans="8:11">
      <c r="H83" s="61"/>
      <c r="I83" s="61">
        <v>54</v>
      </c>
      <c r="J83" s="61">
        <v>0</v>
      </c>
      <c r="K83" s="61"/>
    </row>
    <row r="84" spans="8:11">
      <c r="H84" s="61"/>
      <c r="I84" s="61">
        <v>55</v>
      </c>
      <c r="J84" s="61">
        <v>0</v>
      </c>
      <c r="K84" s="61"/>
    </row>
    <row r="85" spans="8:11">
      <c r="H85" s="61"/>
      <c r="I85" s="61">
        <v>56</v>
      </c>
      <c r="J85" s="61">
        <v>0</v>
      </c>
      <c r="K85" s="61"/>
    </row>
    <row r="86" spans="8:11">
      <c r="H86" s="61"/>
      <c r="I86" s="61">
        <v>57</v>
      </c>
      <c r="J86" s="61">
        <v>0</v>
      </c>
      <c r="K86" s="61"/>
    </row>
    <row r="87" spans="8:11">
      <c r="H87" s="61"/>
      <c r="I87" s="61">
        <v>58</v>
      </c>
      <c r="J87" s="61">
        <v>2</v>
      </c>
      <c r="K87" s="61"/>
    </row>
    <row r="88" spans="8:11">
      <c r="H88" s="61"/>
      <c r="I88" s="61">
        <v>60</v>
      </c>
      <c r="J88" s="61">
        <v>0</v>
      </c>
      <c r="K88" s="61"/>
    </row>
    <row r="89" spans="8:11">
      <c r="H89" s="61"/>
      <c r="I89" s="61">
        <v>59</v>
      </c>
      <c r="J89" s="61">
        <v>0</v>
      </c>
      <c r="K89" s="61"/>
    </row>
    <row r="90" spans="8:11">
      <c r="H90" s="61"/>
      <c r="I90" s="61">
        <v>61</v>
      </c>
      <c r="J90" s="61">
        <v>1</v>
      </c>
      <c r="K90" s="61"/>
    </row>
    <row r="91" spans="8:11">
      <c r="H91" s="61"/>
      <c r="I91" s="61">
        <v>62</v>
      </c>
      <c r="J91" s="61">
        <v>1</v>
      </c>
      <c r="K91" s="61"/>
    </row>
    <row r="92" spans="8:11">
      <c r="H92" s="61"/>
      <c r="I92" s="61">
        <v>63</v>
      </c>
      <c r="J92" s="61">
        <v>0</v>
      </c>
      <c r="K92" s="61"/>
    </row>
    <row r="93" spans="8:11">
      <c r="H93" s="61"/>
      <c r="I93" s="61">
        <v>64</v>
      </c>
      <c r="J93" s="61">
        <v>0</v>
      </c>
      <c r="K93" s="61"/>
    </row>
    <row r="94" spans="8:11">
      <c r="H94" s="61"/>
      <c r="I94" s="61">
        <v>65</v>
      </c>
      <c r="J94" s="61">
        <v>0</v>
      </c>
      <c r="K94" s="61"/>
    </row>
    <row r="95" spans="8:11">
      <c r="H95" s="61"/>
      <c r="I95" s="61">
        <v>66</v>
      </c>
      <c r="J95" s="61">
        <v>1</v>
      </c>
      <c r="K95" s="61"/>
    </row>
    <row r="96" spans="8:11">
      <c r="H96" s="61"/>
      <c r="I96" s="61">
        <v>67</v>
      </c>
      <c r="J96" s="61">
        <v>0</v>
      </c>
      <c r="K96" s="61"/>
    </row>
    <row r="97" spans="8:13">
      <c r="H97" s="61"/>
      <c r="I97" s="61">
        <v>68</v>
      </c>
      <c r="J97" s="61">
        <v>0</v>
      </c>
      <c r="K97" s="61"/>
    </row>
    <row r="98" spans="8:13">
      <c r="H98" s="61"/>
      <c r="I98" s="61">
        <v>69</v>
      </c>
      <c r="J98" s="61">
        <v>0</v>
      </c>
      <c r="K98" s="61"/>
    </row>
    <row r="99" spans="8:13">
      <c r="H99" s="61"/>
      <c r="I99" s="61">
        <v>70</v>
      </c>
      <c r="J99" s="61">
        <v>0</v>
      </c>
      <c r="K99" s="61"/>
    </row>
    <row r="100" spans="8:13">
      <c r="H100" s="61"/>
      <c r="I100" s="61">
        <v>71</v>
      </c>
      <c r="J100" s="61">
        <v>0</v>
      </c>
      <c r="K100" s="61"/>
    </row>
    <row r="101" spans="8:13">
      <c r="H101" s="61"/>
      <c r="I101" s="61">
        <v>72</v>
      </c>
      <c r="J101" s="61">
        <v>1</v>
      </c>
      <c r="K101" s="61"/>
      <c r="M101" s="61"/>
    </row>
    <row r="102" spans="8:13">
      <c r="H102" s="61"/>
      <c r="I102" s="61">
        <v>73</v>
      </c>
      <c r="J102" s="61">
        <v>0</v>
      </c>
      <c r="K102" s="61"/>
      <c r="M102" s="61"/>
    </row>
    <row r="103" spans="8:13">
      <c r="H103" s="61"/>
      <c r="I103" s="61">
        <v>74</v>
      </c>
      <c r="J103" s="61">
        <v>0</v>
      </c>
      <c r="K103" s="61"/>
      <c r="M103" s="61"/>
    </row>
    <row r="104" spans="8:13">
      <c r="H104" s="61"/>
      <c r="I104" s="61">
        <v>75</v>
      </c>
      <c r="J104" s="61">
        <v>0</v>
      </c>
      <c r="K104" s="61"/>
      <c r="M104" s="61"/>
    </row>
    <row r="105" spans="8:13">
      <c r="H105" s="61"/>
      <c r="I105" s="61">
        <v>76</v>
      </c>
      <c r="J105" s="61">
        <v>0</v>
      </c>
      <c r="K105" s="61"/>
      <c r="M105" s="61"/>
    </row>
    <row r="106" spans="8:13">
      <c r="H106" s="61"/>
      <c r="I106" s="61">
        <v>77</v>
      </c>
      <c r="J106" s="61">
        <v>0</v>
      </c>
      <c r="M106" s="61"/>
    </row>
    <row r="107" spans="8:13">
      <c r="H107" s="61"/>
      <c r="I107" s="61">
        <v>78</v>
      </c>
      <c r="J107" s="61">
        <v>0</v>
      </c>
      <c r="M107" s="61"/>
    </row>
    <row r="108" spans="8:13">
      <c r="H108" s="61"/>
      <c r="I108" s="61">
        <v>79</v>
      </c>
      <c r="J108" s="61">
        <v>0</v>
      </c>
      <c r="M108" s="61"/>
    </row>
    <row r="109" spans="8:13">
      <c r="H109" s="61"/>
      <c r="I109" s="61">
        <v>80</v>
      </c>
      <c r="J109" s="61">
        <v>0</v>
      </c>
      <c r="M109" s="61"/>
    </row>
    <row r="110" spans="8:13">
      <c r="H110" s="61"/>
      <c r="I110" s="61">
        <v>81</v>
      </c>
      <c r="J110" s="61">
        <v>0</v>
      </c>
      <c r="M110" s="61"/>
    </row>
    <row r="111" spans="8:13">
      <c r="H111" s="61"/>
      <c r="I111" s="61">
        <v>82</v>
      </c>
      <c r="J111" s="61">
        <v>0</v>
      </c>
      <c r="M111" s="61"/>
    </row>
    <row r="112" spans="8:13">
      <c r="H112" s="61"/>
      <c r="I112" s="61">
        <v>83</v>
      </c>
      <c r="J112" s="61">
        <v>0</v>
      </c>
      <c r="M112" s="61"/>
    </row>
    <row r="113" spans="8:13">
      <c r="H113" s="61"/>
      <c r="I113" s="61">
        <v>84</v>
      </c>
      <c r="J113" s="61">
        <v>0</v>
      </c>
      <c r="M113" s="61"/>
    </row>
    <row r="114" spans="8:13">
      <c r="H114" s="61"/>
      <c r="I114" s="61">
        <v>85</v>
      </c>
      <c r="J114" s="61">
        <v>0</v>
      </c>
      <c r="M114" s="61"/>
    </row>
    <row r="115" spans="8:13">
      <c r="H115" s="61"/>
      <c r="I115" s="61">
        <v>86</v>
      </c>
      <c r="J115" s="61">
        <v>0</v>
      </c>
      <c r="M115" s="61"/>
    </row>
    <row r="116" spans="8:13">
      <c r="H116" s="61"/>
      <c r="I116" s="61">
        <v>87</v>
      </c>
      <c r="J116" s="61">
        <v>0</v>
      </c>
      <c r="M116" s="61"/>
    </row>
    <row r="117" spans="8:13">
      <c r="H117" s="61"/>
      <c r="I117" s="61">
        <v>88</v>
      </c>
      <c r="J117" s="61">
        <v>0</v>
      </c>
      <c r="M117" s="61"/>
    </row>
    <row r="118" spans="8:13">
      <c r="H118" s="61"/>
      <c r="I118" s="61">
        <v>89</v>
      </c>
      <c r="J118" s="61">
        <v>0</v>
      </c>
    </row>
    <row r="119" spans="8:13">
      <c r="H119" s="61"/>
      <c r="I119" s="61">
        <v>90</v>
      </c>
      <c r="J119" s="61">
        <v>1</v>
      </c>
      <c r="M119" s="61"/>
    </row>
    <row r="120" spans="8:13">
      <c r="H120" s="61"/>
      <c r="I120" s="61">
        <v>90</v>
      </c>
      <c r="J120" s="61">
        <v>0</v>
      </c>
      <c r="M120" s="61"/>
    </row>
    <row r="121" spans="8:13">
      <c r="H121" s="61"/>
      <c r="I121" s="61">
        <v>91</v>
      </c>
      <c r="J121" s="61">
        <v>0</v>
      </c>
      <c r="M121" s="61"/>
    </row>
    <row r="122" spans="8:13">
      <c r="H122" s="61"/>
      <c r="I122" s="61">
        <v>92</v>
      </c>
      <c r="J122" s="61">
        <v>0</v>
      </c>
      <c r="M122" s="61"/>
    </row>
    <row r="123" spans="8:13">
      <c r="H123" s="61"/>
      <c r="I123" s="61">
        <v>93</v>
      </c>
      <c r="J123" s="61">
        <v>0</v>
      </c>
      <c r="M123" s="61"/>
    </row>
    <row r="124" spans="8:13">
      <c r="H124" s="61"/>
      <c r="I124" s="61">
        <v>94</v>
      </c>
      <c r="J124" s="61">
        <v>0</v>
      </c>
      <c r="M124" s="61"/>
    </row>
    <row r="125" spans="8:13">
      <c r="H125" s="61"/>
      <c r="I125" s="61">
        <v>95</v>
      </c>
      <c r="J125" s="61">
        <v>0</v>
      </c>
      <c r="M125" s="61"/>
    </row>
    <row r="126" spans="8:13">
      <c r="H126" s="61"/>
      <c r="I126" s="61">
        <v>96</v>
      </c>
      <c r="J126" s="61">
        <v>0</v>
      </c>
      <c r="M126" s="61"/>
    </row>
    <row r="127" spans="8:13">
      <c r="H127" s="61"/>
      <c r="I127" s="61">
        <v>97</v>
      </c>
      <c r="J127" s="61">
        <v>0</v>
      </c>
      <c r="M127" s="61"/>
    </row>
    <row r="128" spans="8:13">
      <c r="H128" s="61"/>
      <c r="I128" s="61">
        <v>98</v>
      </c>
      <c r="J128" s="61">
        <v>0</v>
      </c>
      <c r="M128" s="61"/>
    </row>
    <row r="129" spans="8:13">
      <c r="H129" s="61"/>
      <c r="I129" s="61">
        <v>99</v>
      </c>
      <c r="J129" s="61">
        <v>0</v>
      </c>
      <c r="M129" s="61"/>
    </row>
    <row r="130" spans="8:13">
      <c r="H130" s="61"/>
      <c r="I130" s="61">
        <v>100</v>
      </c>
      <c r="J130" s="61">
        <v>0</v>
      </c>
      <c r="M130" s="61"/>
    </row>
    <row r="131" spans="8:13">
      <c r="H131" s="61"/>
      <c r="I131" s="61">
        <v>101</v>
      </c>
      <c r="J131" s="61">
        <v>0</v>
      </c>
      <c r="M131" s="61"/>
    </row>
    <row r="132" spans="8:13">
      <c r="H132" s="61"/>
      <c r="I132" s="61">
        <v>102</v>
      </c>
      <c r="J132" s="61">
        <v>0</v>
      </c>
      <c r="M132" s="61"/>
    </row>
    <row r="133" spans="8:13">
      <c r="H133" s="61"/>
      <c r="I133" s="61">
        <v>103</v>
      </c>
      <c r="J133" s="61">
        <v>0</v>
      </c>
      <c r="M133" s="61"/>
    </row>
    <row r="134" spans="8:13">
      <c r="H134" s="61"/>
      <c r="I134" s="61">
        <v>104</v>
      </c>
      <c r="J134" s="61">
        <v>0</v>
      </c>
      <c r="M134" s="61"/>
    </row>
    <row r="135" spans="8:13">
      <c r="H135" s="61"/>
      <c r="I135" s="61">
        <v>105</v>
      </c>
      <c r="J135" s="61">
        <v>0</v>
      </c>
      <c r="M135" s="61"/>
    </row>
    <row r="136" spans="8:13">
      <c r="H136" s="61"/>
      <c r="I136" s="61">
        <v>106</v>
      </c>
      <c r="J136" s="61">
        <v>0</v>
      </c>
    </row>
    <row r="137" spans="8:13">
      <c r="H137" s="61"/>
      <c r="I137" s="61">
        <v>107</v>
      </c>
      <c r="J137" s="61">
        <v>1</v>
      </c>
      <c r="M137" s="61"/>
    </row>
    <row r="138" spans="8:13">
      <c r="H138" s="61"/>
      <c r="I138" s="61">
        <v>108</v>
      </c>
      <c r="J138" s="61">
        <v>0</v>
      </c>
      <c r="M138" s="61"/>
    </row>
    <row r="139" spans="8:13">
      <c r="H139" s="61"/>
      <c r="I139" s="61">
        <v>109</v>
      </c>
      <c r="J139" s="61">
        <v>0</v>
      </c>
      <c r="M139" s="61"/>
    </row>
    <row r="140" spans="8:13">
      <c r="H140" s="61"/>
      <c r="I140" s="61">
        <v>110</v>
      </c>
      <c r="J140" s="61">
        <v>0</v>
      </c>
      <c r="M140" s="61"/>
    </row>
    <row r="141" spans="8:13">
      <c r="H141" s="61"/>
      <c r="I141" s="61">
        <v>111</v>
      </c>
      <c r="J141" s="61">
        <v>0</v>
      </c>
      <c r="M141" s="61"/>
    </row>
    <row r="142" spans="8:13">
      <c r="H142" s="61"/>
      <c r="I142" s="61">
        <v>112</v>
      </c>
      <c r="J142" s="61">
        <v>0</v>
      </c>
      <c r="M142" s="61"/>
    </row>
    <row r="143" spans="8:13">
      <c r="H143" s="61"/>
      <c r="I143" s="61">
        <v>113</v>
      </c>
      <c r="J143" s="61">
        <v>0</v>
      </c>
      <c r="M143" s="61"/>
    </row>
    <row r="144" spans="8:13">
      <c r="H144" s="61"/>
      <c r="I144" s="61">
        <v>114</v>
      </c>
      <c r="J144" s="61">
        <v>0</v>
      </c>
      <c r="M144" s="61"/>
    </row>
    <row r="145" spans="8:13">
      <c r="H145" s="61"/>
      <c r="I145" s="61">
        <v>115</v>
      </c>
      <c r="J145" s="61">
        <v>0</v>
      </c>
      <c r="M145" s="61"/>
    </row>
    <row r="146" spans="8:13">
      <c r="H146" s="61"/>
      <c r="I146" s="61">
        <v>116</v>
      </c>
      <c r="J146" s="61">
        <v>0</v>
      </c>
      <c r="M146" s="61"/>
    </row>
    <row r="147" spans="8:13">
      <c r="H147" s="61"/>
      <c r="I147" s="61">
        <v>117</v>
      </c>
      <c r="J147" s="61">
        <v>0</v>
      </c>
      <c r="M147" s="61"/>
    </row>
    <row r="148" spans="8:13">
      <c r="H148" s="61"/>
      <c r="I148" s="61">
        <v>118</v>
      </c>
      <c r="J148" s="61">
        <v>0</v>
      </c>
      <c r="M148" s="61"/>
    </row>
    <row r="149" spans="8:13">
      <c r="H149" s="61"/>
      <c r="I149" s="61">
        <v>119</v>
      </c>
      <c r="J149" s="61">
        <v>0</v>
      </c>
      <c r="M149" s="61"/>
    </row>
    <row r="150" spans="8:13">
      <c r="H150" s="61"/>
      <c r="I150" s="61">
        <v>120</v>
      </c>
      <c r="J150" s="61">
        <v>0</v>
      </c>
      <c r="M150" s="61"/>
    </row>
    <row r="151" spans="8:13">
      <c r="H151" s="61"/>
      <c r="I151" s="61">
        <v>121</v>
      </c>
      <c r="J151" s="61">
        <v>0</v>
      </c>
      <c r="M151" s="61"/>
    </row>
    <row r="152" spans="8:13">
      <c r="H152" s="61"/>
      <c r="I152" s="61">
        <v>122</v>
      </c>
      <c r="J152" s="61">
        <v>0</v>
      </c>
      <c r="M152" s="61"/>
    </row>
    <row r="153" spans="8:13">
      <c r="H153" s="61"/>
      <c r="I153" s="61">
        <v>123</v>
      </c>
      <c r="J153" s="61">
        <v>0</v>
      </c>
      <c r="M153" s="61"/>
    </row>
    <row r="154" spans="8:13">
      <c r="H154" s="61"/>
      <c r="I154" s="61">
        <v>124</v>
      </c>
      <c r="J154" s="61">
        <v>1</v>
      </c>
      <c r="M154" s="61"/>
    </row>
    <row r="155" spans="8:13">
      <c r="H155" s="61"/>
      <c r="I155" s="61">
        <v>125</v>
      </c>
      <c r="J155" s="61">
        <v>0</v>
      </c>
      <c r="M155" s="61"/>
    </row>
    <row r="156" spans="8:13">
      <c r="H156" s="61"/>
      <c r="I156" s="61">
        <v>126</v>
      </c>
      <c r="J156" s="61">
        <v>0</v>
      </c>
      <c r="M156" s="61"/>
    </row>
    <row r="157" spans="8:13">
      <c r="H157" s="61"/>
      <c r="I157" s="61">
        <v>127</v>
      </c>
      <c r="J157" s="61">
        <v>1</v>
      </c>
      <c r="M157" s="61"/>
    </row>
    <row r="158" spans="8:13">
      <c r="I158" s="61"/>
      <c r="J158" s="6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2D40-5FB9-42F6-95C7-07694A4E4A6E}">
  <dimension ref="A1:S30"/>
  <sheetViews>
    <sheetView workbookViewId="0">
      <selection activeCell="G4" sqref="G4"/>
    </sheetView>
  </sheetViews>
  <sheetFormatPr defaultRowHeight="15"/>
  <cols>
    <col min="7" max="7" width="13.28515625" bestFit="1" customWidth="1"/>
    <col min="12" max="12" width="21.85546875" bestFit="1" customWidth="1"/>
    <col min="13" max="13" width="17.42578125" bestFit="1" customWidth="1"/>
    <col min="14" max="14" width="12.85546875" customWidth="1"/>
  </cols>
  <sheetData>
    <row r="1" spans="1:15">
      <c r="A1">
        <v>2013</v>
      </c>
    </row>
    <row r="2" spans="1:15">
      <c r="M2" t="s">
        <v>277</v>
      </c>
      <c r="N2" t="s">
        <v>278</v>
      </c>
      <c r="O2" t="s">
        <v>279</v>
      </c>
    </row>
    <row r="3" spans="1:15">
      <c r="A3" t="s">
        <v>172</v>
      </c>
      <c r="C3">
        <v>13600000</v>
      </c>
      <c r="D3" t="s">
        <v>281</v>
      </c>
      <c r="L3" t="s">
        <v>275</v>
      </c>
      <c r="M3" s="14">
        <f>6131000</f>
        <v>6131000</v>
      </c>
      <c r="N3" s="1">
        <v>3.4000000000000002E-2</v>
      </c>
      <c r="O3" s="1">
        <f>M3/$M$9</f>
        <v>0.55939781021897805</v>
      </c>
    </row>
    <row r="4" spans="1:15">
      <c r="A4" t="s">
        <v>171</v>
      </c>
      <c r="C4">
        <v>12700000</v>
      </c>
      <c r="D4" t="s">
        <v>281</v>
      </c>
      <c r="G4" s="14">
        <f>C4/A5</f>
        <v>4669117.6470588231</v>
      </c>
      <c r="L4" t="s">
        <v>269</v>
      </c>
      <c r="M4" s="14">
        <v>1143000</v>
      </c>
      <c r="N4" s="1">
        <v>0.11</v>
      </c>
      <c r="O4" s="1">
        <f>M4/$M$9</f>
        <v>0.10428832116788321</v>
      </c>
    </row>
    <row r="5" spans="1:15">
      <c r="A5">
        <v>2.72</v>
      </c>
      <c r="B5" t="s">
        <v>273</v>
      </c>
      <c r="L5" t="s">
        <v>276</v>
      </c>
      <c r="M5" s="14">
        <v>835000</v>
      </c>
      <c r="N5" s="1">
        <v>0.23699999999999999</v>
      </c>
      <c r="O5" s="1">
        <f>M5/$M$9</f>
        <v>7.6186131386861311E-2</v>
      </c>
    </row>
    <row r="6" spans="1:15">
      <c r="L6" t="s">
        <v>13</v>
      </c>
      <c r="M6" s="14">
        <v>1797000</v>
      </c>
      <c r="N6" s="1">
        <v>1.7999999999999999E-2</v>
      </c>
      <c r="O6" s="1">
        <f>M6/$M$9</f>
        <v>0.16395985401459853</v>
      </c>
    </row>
    <row r="7" spans="1:15">
      <c r="L7" t="s">
        <v>63</v>
      </c>
      <c r="M7" s="14">
        <v>1054000</v>
      </c>
      <c r="N7" s="1">
        <v>2.5999999999999999E-2</v>
      </c>
      <c r="O7" s="1">
        <f>M7/$M$9</f>
        <v>9.6167883211678837E-2</v>
      </c>
    </row>
    <row r="8" spans="1:15">
      <c r="M8" s="14"/>
    </row>
    <row r="9" spans="1:15">
      <c r="A9" t="s">
        <v>594</v>
      </c>
      <c r="L9" t="s">
        <v>274</v>
      </c>
      <c r="M9" s="14">
        <f>6131000+1143000+835000+1797000+1054000</f>
        <v>10960000</v>
      </c>
    </row>
    <row r="16" spans="1:15">
      <c r="L16" t="s">
        <v>280</v>
      </c>
    </row>
    <row r="17" spans="1:19">
      <c r="S17">
        <f>6800000/General!C1</f>
        <v>2.0808470271428136E-2</v>
      </c>
    </row>
    <row r="19" spans="1:19">
      <c r="L19" t="s">
        <v>275</v>
      </c>
      <c r="M19" s="14">
        <f>O3*C$4</f>
        <v>7104352.1897810213</v>
      </c>
    </row>
    <row r="20" spans="1:19">
      <c r="L20" t="s">
        <v>269</v>
      </c>
      <c r="M20" s="14">
        <f>O4*C$4</f>
        <v>1324461.6788321168</v>
      </c>
      <c r="N20" s="77">
        <f>M20+0.2*M21</f>
        <v>1517974.4525547444</v>
      </c>
    </row>
    <row r="21" spans="1:19">
      <c r="L21" t="s">
        <v>276</v>
      </c>
      <c r="M21" s="14">
        <f>O5*C$4</f>
        <v>967563.86861313868</v>
      </c>
    </row>
    <row r="22" spans="1:19">
      <c r="L22" t="s">
        <v>13</v>
      </c>
      <c r="M22" s="14">
        <f>O6*C$4</f>
        <v>2082290.1459854015</v>
      </c>
    </row>
    <row r="23" spans="1:19">
      <c r="L23" t="s">
        <v>63</v>
      </c>
      <c r="M23" s="14">
        <f>O7*C$4</f>
        <v>1221332.1167883212</v>
      </c>
    </row>
    <row r="27" spans="1:19">
      <c r="A27" t="s">
        <v>591</v>
      </c>
    </row>
    <row r="28" spans="1:19">
      <c r="A28" t="s">
        <v>282</v>
      </c>
      <c r="B28" s="74" t="s">
        <v>283</v>
      </c>
      <c r="C28" t="s">
        <v>284</v>
      </c>
    </row>
    <row r="29" spans="1:19">
      <c r="C29" t="s">
        <v>285</v>
      </c>
    </row>
    <row r="30" spans="1:19">
      <c r="C30" t="s">
        <v>286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6DEDF-B52F-4BC5-BA57-9DA312717FD6}">
  <dimension ref="A1:G28"/>
  <sheetViews>
    <sheetView workbookViewId="0">
      <selection activeCell="B12" sqref="B12"/>
    </sheetView>
  </sheetViews>
  <sheetFormatPr defaultRowHeight="15"/>
  <cols>
    <col min="1" max="1" width="17" customWidth="1"/>
    <col min="2" max="2" width="13.85546875" customWidth="1"/>
    <col min="3" max="3" width="15.5703125" customWidth="1"/>
    <col min="4" max="4" width="9.140625" customWidth="1"/>
    <col min="5" max="5" width="11.5703125" customWidth="1"/>
    <col min="7" max="7" width="10.5703125" bestFit="1" customWidth="1"/>
  </cols>
  <sheetData>
    <row r="1" spans="1:7">
      <c r="A1" t="s">
        <v>11</v>
      </c>
      <c r="G1" t="s">
        <v>604</v>
      </c>
    </row>
    <row r="2" spans="1:7">
      <c r="B2" t="s">
        <v>599</v>
      </c>
      <c r="C2" t="s">
        <v>269</v>
      </c>
      <c r="E2" t="s">
        <v>600</v>
      </c>
    </row>
    <row r="3" spans="1:7">
      <c r="A3" t="s">
        <v>596</v>
      </c>
      <c r="B3" s="14">
        <f>116*1000</f>
        <v>116000</v>
      </c>
      <c r="C3" s="14">
        <f>1019*1000</f>
        <v>1019000</v>
      </c>
      <c r="D3" s="14"/>
      <c r="E3" s="14">
        <f>SUM(B3:C3)</f>
        <v>1135000</v>
      </c>
    </row>
    <row r="4" spans="1:7">
      <c r="A4" t="s">
        <v>595</v>
      </c>
      <c r="B4" s="14">
        <f>1000*199</f>
        <v>199000</v>
      </c>
      <c r="C4" s="14">
        <v>1970000</v>
      </c>
      <c r="D4" s="14"/>
      <c r="E4" s="14">
        <f>SUM(B4:C4)</f>
        <v>2169000</v>
      </c>
    </row>
    <row r="5" spans="1:7">
      <c r="A5" t="s">
        <v>597</v>
      </c>
      <c r="B5" s="14">
        <f>167*1000</f>
        <v>167000</v>
      </c>
      <c r="C5" s="14">
        <v>1143000</v>
      </c>
      <c r="D5" s="14"/>
      <c r="E5" s="14">
        <f>SUM(B5:C5)</f>
        <v>1310000</v>
      </c>
    </row>
    <row r="6" spans="1:7">
      <c r="A6" s="90" t="s">
        <v>598</v>
      </c>
      <c r="B6" s="119">
        <f>ROUND(B4/B3*B5,0)</f>
        <v>286491</v>
      </c>
      <c r="C6" s="119">
        <f>ROUND(C4/C3*C5,0)</f>
        <v>2209725</v>
      </c>
      <c r="D6" s="119"/>
      <c r="E6" s="119">
        <f>SUM(B6:C6)</f>
        <v>2496216</v>
      </c>
      <c r="G6" s="77">
        <f>E6/365</f>
        <v>6838.9479452054793</v>
      </c>
    </row>
    <row r="8" spans="1:7">
      <c r="A8" t="s">
        <v>601</v>
      </c>
    </row>
    <row r="9" spans="1:7">
      <c r="B9" t="s">
        <v>603</v>
      </c>
      <c r="C9" t="s">
        <v>227</v>
      </c>
    </row>
    <row r="10" spans="1:7">
      <c r="A10" t="s">
        <v>596</v>
      </c>
      <c r="B10" s="14">
        <f>'[1]RBC Collections Data'!$D$41*1000000</f>
        <v>15210000</v>
      </c>
      <c r="C10" s="120"/>
    </row>
    <row r="11" spans="1:7">
      <c r="A11" t="s">
        <v>595</v>
      </c>
      <c r="B11" s="14">
        <f>'[1]RBC Collections Data'!$B$2*1000000</f>
        <v>15580000</v>
      </c>
      <c r="C11" s="120"/>
    </row>
    <row r="12" spans="1:7">
      <c r="A12" t="s">
        <v>597</v>
      </c>
      <c r="B12" s="14">
        <f>'[1]RBC Collections Data'!$D$2*1000000</f>
        <v>13600000</v>
      </c>
      <c r="C12" s="120"/>
    </row>
    <row r="13" spans="1:7">
      <c r="A13" s="90" t="s">
        <v>598</v>
      </c>
      <c r="B13" s="119">
        <f>ROUND(B11/B10*B12,0)</f>
        <v>13930835</v>
      </c>
      <c r="C13" s="119">
        <v>12700000</v>
      </c>
      <c r="G13" s="77">
        <f>C13/365</f>
        <v>34794.520547945205</v>
      </c>
    </row>
    <row r="14" spans="1:7">
      <c r="G14" t="s">
        <v>605</v>
      </c>
    </row>
    <row r="15" spans="1:7">
      <c r="A15" t="s">
        <v>13</v>
      </c>
      <c r="C15" t="s">
        <v>602</v>
      </c>
    </row>
    <row r="17" spans="1:7">
      <c r="A17" s="118" t="s">
        <v>597</v>
      </c>
      <c r="B17" s="118">
        <f>1797000*2</f>
        <v>3594000</v>
      </c>
      <c r="G17">
        <f>B17/365</f>
        <v>9846.5753424657541</v>
      </c>
    </row>
    <row r="25" spans="1:7">
      <c r="A25" t="s">
        <v>233</v>
      </c>
    </row>
    <row r="26" spans="1:7">
      <c r="B26" t="s">
        <v>603</v>
      </c>
    </row>
    <row r="27" spans="1:7">
      <c r="A27" t="s">
        <v>597</v>
      </c>
      <c r="B27" s="14">
        <v>1900000</v>
      </c>
      <c r="D27" t="s">
        <v>608</v>
      </c>
    </row>
    <row r="28" spans="1:7">
      <c r="A28" s="90" t="s">
        <v>598</v>
      </c>
      <c r="B28" s="119">
        <f>ROUND(B11/B10*B27,0)</f>
        <v>1946220</v>
      </c>
      <c r="D28" s="83">
        <f>B28/2</f>
        <v>973110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B5BF-1830-4826-8323-5CAC0C92ECA2}">
  <dimension ref="A1:B18"/>
  <sheetViews>
    <sheetView workbookViewId="0">
      <selection activeCell="B18" sqref="B18"/>
    </sheetView>
  </sheetViews>
  <sheetFormatPr defaultRowHeight="15"/>
  <cols>
    <col min="1" max="1" width="21.5703125" bestFit="1" customWidth="1"/>
    <col min="2" max="2" width="59.140625" bestFit="1" customWidth="1"/>
  </cols>
  <sheetData>
    <row r="1" spans="1:2">
      <c r="A1" s="124" t="s">
        <v>620</v>
      </c>
      <c r="B1" s="124" t="s">
        <v>621</v>
      </c>
    </row>
    <row r="2" spans="1:2">
      <c r="A2" t="s">
        <v>609</v>
      </c>
      <c r="B2" t="s">
        <v>622</v>
      </c>
    </row>
    <row r="3" spans="1:2">
      <c r="A3" t="s">
        <v>610</v>
      </c>
      <c r="B3" t="s">
        <v>623</v>
      </c>
    </row>
    <row r="4" spans="1:2">
      <c r="A4" t="s">
        <v>146</v>
      </c>
      <c r="B4" t="s">
        <v>624</v>
      </c>
    </row>
    <row r="5" spans="1:2">
      <c r="A5" t="s">
        <v>611</v>
      </c>
      <c r="B5" t="s">
        <v>625</v>
      </c>
    </row>
    <row r="6" spans="1:2">
      <c r="A6" t="s">
        <v>612</v>
      </c>
      <c r="B6" t="s">
        <v>626</v>
      </c>
    </row>
    <row r="7" spans="1:2">
      <c r="A7" t="s">
        <v>613</v>
      </c>
      <c r="B7" t="s">
        <v>627</v>
      </c>
    </row>
    <row r="8" spans="1:2">
      <c r="A8" t="s">
        <v>614</v>
      </c>
      <c r="B8" t="s">
        <v>628</v>
      </c>
    </row>
    <row r="9" spans="1:2">
      <c r="A9" t="s">
        <v>78</v>
      </c>
      <c r="B9" t="s">
        <v>629</v>
      </c>
    </row>
    <row r="10" spans="1:2">
      <c r="A10" t="s">
        <v>615</v>
      </c>
    </row>
    <row r="11" spans="1:2">
      <c r="A11" t="s">
        <v>616</v>
      </c>
      <c r="B11" t="s">
        <v>630</v>
      </c>
    </row>
    <row r="12" spans="1:2">
      <c r="A12" t="s">
        <v>618</v>
      </c>
      <c r="B12" t="s">
        <v>632</v>
      </c>
    </row>
    <row r="13" spans="1:2">
      <c r="A13" t="s">
        <v>617</v>
      </c>
      <c r="B13" t="s">
        <v>633</v>
      </c>
    </row>
    <row r="14" spans="1:2">
      <c r="A14" t="s">
        <v>619</v>
      </c>
      <c r="B14" t="s">
        <v>631</v>
      </c>
    </row>
    <row r="15" spans="1:2">
      <c r="A15" t="s">
        <v>634</v>
      </c>
      <c r="B15" t="s">
        <v>638</v>
      </c>
    </row>
    <row r="16" spans="1:2">
      <c r="A16" t="s">
        <v>635</v>
      </c>
      <c r="B16" t="s">
        <v>639</v>
      </c>
    </row>
    <row r="17" spans="1:2">
      <c r="A17" t="s">
        <v>636</v>
      </c>
    </row>
    <row r="18" spans="1:2">
      <c r="A18" t="s">
        <v>637</v>
      </c>
      <c r="B18" t="s">
        <v>640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BDA8B-4956-48E7-BD3B-17BC7A89B7C6}">
  <dimension ref="A1:L15"/>
  <sheetViews>
    <sheetView workbookViewId="0">
      <selection activeCell="H6" sqref="H6"/>
    </sheetView>
  </sheetViews>
  <sheetFormatPr defaultRowHeight="15"/>
  <cols>
    <col min="4" max="4" width="14.28515625" bestFit="1" customWidth="1"/>
    <col min="6" max="6" width="11.42578125" customWidth="1"/>
    <col min="7" max="7" width="12.140625" bestFit="1" customWidth="1"/>
    <col min="8" max="8" width="13.28515625" bestFit="1" customWidth="1"/>
    <col min="12" max="12" width="14.28515625" bestFit="1" customWidth="1"/>
  </cols>
  <sheetData>
    <row r="1" spans="1:12">
      <c r="D1" t="s">
        <v>320</v>
      </c>
      <c r="F1" t="s">
        <v>321</v>
      </c>
    </row>
    <row r="2" spans="1:12">
      <c r="A2" t="s">
        <v>314</v>
      </c>
      <c r="D2" s="14">
        <v>950000</v>
      </c>
      <c r="F2" s="1">
        <f>D2/D$6</f>
        <v>6.8389604780073429E-2</v>
      </c>
      <c r="H2" s="14">
        <v>6800000</v>
      </c>
      <c r="I2" t="s">
        <v>317</v>
      </c>
      <c r="L2" s="123">
        <f>H2*1.137/315000000/0.38</f>
        <v>6.4591478696741852E-2</v>
      </c>
    </row>
    <row r="3" spans="1:12">
      <c r="A3" t="s">
        <v>315</v>
      </c>
      <c r="D3" s="14">
        <f>13600000-2*D2</f>
        <v>11700000</v>
      </c>
      <c r="F3" s="1">
        <f>D3/D$6</f>
        <v>0.84227197465985171</v>
      </c>
    </row>
    <row r="4" spans="1:12">
      <c r="A4" t="s">
        <v>316</v>
      </c>
      <c r="D4" s="14">
        <f>1241000</f>
        <v>1241000</v>
      </c>
      <c r="F4" s="1">
        <f>D4/D$6</f>
        <v>8.9338420560074863E-2</v>
      </c>
    </row>
    <row r="6" spans="1:12">
      <c r="D6" s="83">
        <f>SUM(D2:D4)</f>
        <v>13891000</v>
      </c>
      <c r="H6">
        <f>D6/H2</f>
        <v>2.042794117647059</v>
      </c>
    </row>
    <row r="15" spans="1:12">
      <c r="G15" s="1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D781-31EA-445C-AC2F-DEE89DE54BE1}">
  <dimension ref="A2:J53"/>
  <sheetViews>
    <sheetView workbookViewId="0">
      <selection activeCell="C5" sqref="C5"/>
    </sheetView>
  </sheetViews>
  <sheetFormatPr defaultRowHeight="15"/>
  <cols>
    <col min="1" max="1" width="43.7109375" bestFit="1" customWidth="1"/>
    <col min="2" max="2" width="13.140625" customWidth="1"/>
    <col min="3" max="3" width="13.28515625" bestFit="1" customWidth="1"/>
    <col min="5" max="5" width="9.5703125" bestFit="1" customWidth="1"/>
    <col min="7" max="7" width="27.140625" bestFit="1" customWidth="1"/>
  </cols>
  <sheetData>
    <row r="2" spans="1:8">
      <c r="A2" t="s">
        <v>225</v>
      </c>
    </row>
    <row r="3" spans="1:8">
      <c r="A3" t="s">
        <v>226</v>
      </c>
    </row>
    <row r="4" spans="1:8">
      <c r="A4">
        <v>2013</v>
      </c>
    </row>
    <row r="5" spans="1:8">
      <c r="A5" s="73" t="s">
        <v>223</v>
      </c>
      <c r="B5" s="74"/>
      <c r="C5" s="74" t="s">
        <v>238</v>
      </c>
      <c r="D5" s="74" t="s">
        <v>239</v>
      </c>
      <c r="E5" s="74" t="s">
        <v>240</v>
      </c>
      <c r="F5" s="75" t="s">
        <v>241</v>
      </c>
      <c r="G5" s="74" t="s">
        <v>242</v>
      </c>
      <c r="H5" s="74" t="s">
        <v>243</v>
      </c>
    </row>
    <row r="6" spans="1:8">
      <c r="A6" s="74" t="s">
        <v>228</v>
      </c>
      <c r="B6" s="74" t="s">
        <v>229</v>
      </c>
      <c r="C6" s="76">
        <v>11183</v>
      </c>
      <c r="D6" s="74">
        <v>496</v>
      </c>
      <c r="E6" s="76">
        <v>11679</v>
      </c>
      <c r="F6" s="74">
        <v>187</v>
      </c>
      <c r="G6" s="74">
        <v>85.9</v>
      </c>
      <c r="H6" s="76">
        <v>13397</v>
      </c>
    </row>
    <row r="7" spans="1:8">
      <c r="A7" s="74" t="s">
        <v>228</v>
      </c>
      <c r="B7" s="74" t="s">
        <v>230</v>
      </c>
      <c r="C7" s="74">
        <v>38</v>
      </c>
      <c r="D7" s="74">
        <v>10</v>
      </c>
      <c r="E7" s="74">
        <v>48</v>
      </c>
      <c r="F7" s="74">
        <v>3</v>
      </c>
      <c r="G7" s="74">
        <v>0.4</v>
      </c>
      <c r="H7" s="74">
        <v>100</v>
      </c>
    </row>
    <row r="8" spans="1:8">
      <c r="A8" s="74" t="s">
        <v>233</v>
      </c>
      <c r="B8" s="74" t="s">
        <v>230</v>
      </c>
      <c r="C8" s="74">
        <v>7</v>
      </c>
      <c r="D8" s="74" t="s">
        <v>39</v>
      </c>
      <c r="E8" s="74">
        <v>7</v>
      </c>
      <c r="F8" s="74">
        <v>0</v>
      </c>
      <c r="G8" s="74">
        <v>0.1</v>
      </c>
      <c r="H8" s="74">
        <v>4</v>
      </c>
    </row>
    <row r="9" spans="1:8">
      <c r="A9" s="74" t="s">
        <v>233</v>
      </c>
      <c r="B9" s="74" t="s">
        <v>231</v>
      </c>
      <c r="C9" s="76">
        <v>1835</v>
      </c>
      <c r="D9" s="74">
        <v>21</v>
      </c>
      <c r="E9" s="76">
        <v>1856</v>
      </c>
      <c r="F9" s="74">
        <v>49</v>
      </c>
      <c r="G9" s="74">
        <v>13.7</v>
      </c>
      <c r="H9" s="74">
        <v>1967</v>
      </c>
    </row>
    <row r="10" spans="1:8">
      <c r="A10" s="74" t="s">
        <v>234</v>
      </c>
      <c r="B10" s="74"/>
      <c r="C10" s="76">
        <v>13063</v>
      </c>
      <c r="D10" s="74">
        <v>527</v>
      </c>
      <c r="E10" s="76">
        <v>13590</v>
      </c>
      <c r="F10" s="74">
        <v>207</v>
      </c>
      <c r="G10" s="74">
        <v>100</v>
      </c>
      <c r="H10" s="76">
        <v>15468</v>
      </c>
    </row>
    <row r="11" spans="1:8">
      <c r="A11" s="74" t="s">
        <v>235</v>
      </c>
      <c r="B11" s="74"/>
      <c r="C11" s="74">
        <v>85</v>
      </c>
      <c r="D11" s="74">
        <v>5</v>
      </c>
      <c r="E11" s="74">
        <v>90</v>
      </c>
      <c r="F11" s="74">
        <v>4</v>
      </c>
      <c r="G11" s="74">
        <v>0.7</v>
      </c>
      <c r="H11" s="74">
        <v>98</v>
      </c>
    </row>
    <row r="12" spans="1:8">
      <c r="A12" s="74" t="s">
        <v>236</v>
      </c>
      <c r="B12" s="74"/>
      <c r="C12" s="74">
        <v>613</v>
      </c>
      <c r="D12" s="74">
        <v>16</v>
      </c>
      <c r="E12" s="74">
        <v>629</v>
      </c>
      <c r="F12" s="74">
        <v>32</v>
      </c>
      <c r="G12" s="74">
        <v>4.5999999999999996</v>
      </c>
      <c r="H12" s="76">
        <v>1018</v>
      </c>
    </row>
    <row r="13" spans="1:8">
      <c r="A13" s="74" t="s">
        <v>237</v>
      </c>
      <c r="B13" s="74"/>
      <c r="C13" s="76">
        <v>12365</v>
      </c>
      <c r="D13" s="74">
        <v>506</v>
      </c>
      <c r="E13" s="76">
        <v>12871</v>
      </c>
      <c r="F13" s="74">
        <v>197</v>
      </c>
      <c r="G13" s="74">
        <v>94.7</v>
      </c>
      <c r="H13" s="76">
        <v>14352</v>
      </c>
    </row>
    <row r="14" spans="1:8">
      <c r="A14" s="74"/>
      <c r="B14" s="74"/>
      <c r="C14" s="76"/>
      <c r="D14" s="74"/>
      <c r="E14" s="76"/>
      <c r="F14" s="74"/>
      <c r="G14" s="74"/>
      <c r="H14" s="76"/>
    </row>
    <row r="15" spans="1:8">
      <c r="A15" s="73" t="s">
        <v>224</v>
      </c>
      <c r="B15" s="74"/>
      <c r="C15" s="74"/>
      <c r="D15" s="74"/>
      <c r="E15" s="74"/>
      <c r="F15" s="74"/>
      <c r="G15" s="74"/>
      <c r="H15" s="74"/>
    </row>
    <row r="16" spans="1:8">
      <c r="A16" s="74" t="s">
        <v>228</v>
      </c>
      <c r="B16" s="74"/>
      <c r="C16" s="74">
        <v>5</v>
      </c>
      <c r="D16" s="74">
        <v>1</v>
      </c>
      <c r="E16" s="74">
        <v>6</v>
      </c>
      <c r="F16" s="74">
        <v>1</v>
      </c>
      <c r="G16" s="74" t="s">
        <v>232</v>
      </c>
      <c r="H16" s="74">
        <v>48</v>
      </c>
    </row>
    <row r="17" spans="1:8">
      <c r="A17" s="74" t="s">
        <v>244</v>
      </c>
      <c r="B17" s="74"/>
      <c r="C17" s="76">
        <v>11850</v>
      </c>
      <c r="D17" s="74">
        <v>526</v>
      </c>
      <c r="E17" s="76">
        <v>12376</v>
      </c>
      <c r="F17" s="74">
        <v>199</v>
      </c>
      <c r="G17" s="74">
        <v>99.9</v>
      </c>
      <c r="H17" s="76">
        <v>14982</v>
      </c>
    </row>
    <row r="18" spans="1:8">
      <c r="A18" s="74" t="s">
        <v>245</v>
      </c>
      <c r="B18" s="74"/>
      <c r="C18" s="76">
        <v>5084</v>
      </c>
      <c r="D18" s="74">
        <v>72</v>
      </c>
      <c r="E18" s="76">
        <v>5156</v>
      </c>
      <c r="F18" s="74">
        <v>83</v>
      </c>
      <c r="G18" s="74">
        <v>41.7</v>
      </c>
      <c r="H18" s="76">
        <v>5648</v>
      </c>
    </row>
    <row r="19" spans="1:8">
      <c r="A19" s="74" t="s">
        <v>246</v>
      </c>
      <c r="B19" s="74"/>
      <c r="C19" s="76">
        <v>1245</v>
      </c>
      <c r="D19" s="74">
        <v>18</v>
      </c>
      <c r="E19" s="76">
        <v>1263</v>
      </c>
      <c r="F19" s="74">
        <v>23</v>
      </c>
      <c r="G19" s="74">
        <v>10.199999999999999</v>
      </c>
      <c r="H19" s="76">
        <v>1358</v>
      </c>
    </row>
    <row r="20" spans="1:8">
      <c r="A20" s="74" t="s">
        <v>247</v>
      </c>
      <c r="B20" s="74"/>
      <c r="C20" s="76">
        <v>11856</v>
      </c>
      <c r="D20" s="74">
        <v>527</v>
      </c>
      <c r="E20" s="76">
        <v>12383</v>
      </c>
      <c r="F20" s="74">
        <v>200</v>
      </c>
      <c r="G20" s="74">
        <v>100</v>
      </c>
      <c r="H20" s="76">
        <v>15030</v>
      </c>
    </row>
    <row r="21" spans="1:8">
      <c r="A21" s="74"/>
      <c r="B21" s="74"/>
      <c r="C21" s="76"/>
      <c r="D21" s="74"/>
      <c r="E21" s="76"/>
      <c r="F21" s="74"/>
      <c r="G21" s="74"/>
      <c r="H21" s="76"/>
    </row>
    <row r="22" spans="1:8">
      <c r="A22" s="73" t="s">
        <v>227</v>
      </c>
      <c r="B22" s="74"/>
      <c r="C22" s="74"/>
      <c r="D22" s="74"/>
      <c r="E22" s="74"/>
      <c r="F22" s="74"/>
      <c r="G22" s="74"/>
      <c r="H22" s="74"/>
    </row>
    <row r="23" spans="1:8">
      <c r="A23" s="74" t="s">
        <v>248</v>
      </c>
      <c r="B23" s="74"/>
      <c r="C23" s="74">
        <v>9</v>
      </c>
      <c r="D23" s="76">
        <v>6109</v>
      </c>
      <c r="E23" s="76">
        <v>6118</v>
      </c>
      <c r="F23" s="74">
        <v>311</v>
      </c>
      <c r="G23" s="74">
        <v>99.8</v>
      </c>
      <c r="H23" s="76">
        <v>6584</v>
      </c>
    </row>
    <row r="24" spans="1:8">
      <c r="A24" s="74" t="s">
        <v>230</v>
      </c>
      <c r="B24" s="74"/>
      <c r="C24" s="74" t="s">
        <v>39</v>
      </c>
      <c r="D24" s="74">
        <v>13</v>
      </c>
      <c r="E24" s="74">
        <v>13</v>
      </c>
      <c r="F24" s="74">
        <v>3</v>
      </c>
      <c r="G24" s="74">
        <v>0.2</v>
      </c>
      <c r="H24" s="74">
        <v>31</v>
      </c>
    </row>
    <row r="25" spans="1:8">
      <c r="A25" s="74" t="s">
        <v>249</v>
      </c>
      <c r="B25" s="74"/>
      <c r="C25" s="74">
        <v>9</v>
      </c>
      <c r="D25" s="76">
        <v>6122</v>
      </c>
      <c r="E25" s="76">
        <v>6131</v>
      </c>
      <c r="F25" s="74">
        <v>312</v>
      </c>
      <c r="G25" s="74">
        <v>100</v>
      </c>
      <c r="H25" s="76">
        <v>6615</v>
      </c>
    </row>
    <row r="35" spans="1:10">
      <c r="A35" t="s">
        <v>11</v>
      </c>
    </row>
    <row r="39" spans="1:10">
      <c r="A39" s="72" t="s">
        <v>223</v>
      </c>
      <c r="C39" s="74" t="s">
        <v>238</v>
      </c>
      <c r="D39" s="74" t="s">
        <v>239</v>
      </c>
      <c r="E39" s="74" t="s">
        <v>240</v>
      </c>
      <c r="F39" s="75" t="s">
        <v>241</v>
      </c>
      <c r="G39" s="74" t="s">
        <v>243</v>
      </c>
    </row>
    <row r="40" spans="1:10">
      <c r="A40" t="s">
        <v>262</v>
      </c>
      <c r="C40" s="76">
        <v>2112</v>
      </c>
      <c r="D40" s="74">
        <v>114</v>
      </c>
      <c r="E40" s="76">
        <v>2226</v>
      </c>
      <c r="F40" s="74">
        <v>55</v>
      </c>
      <c r="G40" s="76">
        <v>2283</v>
      </c>
      <c r="H40" s="74"/>
      <c r="I40" s="74"/>
      <c r="J40" s="74"/>
    </row>
    <row r="41" spans="1:10">
      <c r="A41" t="s">
        <v>263</v>
      </c>
      <c r="C41" s="76">
        <v>1908</v>
      </c>
      <c r="D41" s="74">
        <v>94</v>
      </c>
      <c r="E41" s="74" t="s">
        <v>250</v>
      </c>
      <c r="F41" s="74">
        <v>50</v>
      </c>
      <c r="G41" s="76">
        <v>2090</v>
      </c>
      <c r="H41" s="74"/>
      <c r="I41" s="74"/>
      <c r="J41" s="74"/>
    </row>
    <row r="42" spans="1:10">
      <c r="A42" t="s">
        <v>264</v>
      </c>
      <c r="C42" s="74">
        <v>154</v>
      </c>
      <c r="D42" s="74">
        <v>9</v>
      </c>
      <c r="E42" s="74" t="s">
        <v>251</v>
      </c>
      <c r="F42" s="74">
        <v>9</v>
      </c>
      <c r="G42" s="74" t="s">
        <v>252</v>
      </c>
      <c r="H42" s="74"/>
      <c r="I42" s="74"/>
      <c r="J42" s="74"/>
    </row>
    <row r="43" spans="1:10">
      <c r="A43" t="s">
        <v>265</v>
      </c>
      <c r="C43" s="76">
        <v>2062</v>
      </c>
      <c r="D43" s="74">
        <v>103</v>
      </c>
      <c r="E43" s="74" t="s">
        <v>253</v>
      </c>
      <c r="F43" s="74">
        <v>51</v>
      </c>
      <c r="G43" s="76">
        <v>2219</v>
      </c>
      <c r="H43" s="74"/>
      <c r="I43" s="74"/>
      <c r="J43" s="74"/>
    </row>
    <row r="44" spans="1:10">
      <c r="A44" t="s">
        <v>266</v>
      </c>
      <c r="C44" s="76">
        <v>3995</v>
      </c>
      <c r="D44" s="74">
        <v>283</v>
      </c>
      <c r="E44" s="74" t="s">
        <v>254</v>
      </c>
      <c r="F44" s="74">
        <v>118</v>
      </c>
      <c r="G44" s="76">
        <v>5784</v>
      </c>
      <c r="H44" s="74"/>
      <c r="I44" s="74"/>
      <c r="J44" s="74"/>
    </row>
    <row r="45" spans="1:10">
      <c r="A45" t="s">
        <v>267</v>
      </c>
      <c r="C45" s="76">
        <v>3286</v>
      </c>
      <c r="D45" s="74">
        <v>201</v>
      </c>
      <c r="E45" s="74" t="s">
        <v>255</v>
      </c>
      <c r="F45" s="74">
        <v>76</v>
      </c>
      <c r="G45" s="76">
        <v>4495</v>
      </c>
      <c r="H45" s="74"/>
      <c r="I45" s="74"/>
      <c r="J45" s="74"/>
    </row>
    <row r="46" spans="1:10">
      <c r="A46" t="s">
        <v>268</v>
      </c>
      <c r="C46" s="76">
        <v>1218</v>
      </c>
      <c r="D46" s="74">
        <v>117</v>
      </c>
      <c r="E46" s="74" t="s">
        <v>256</v>
      </c>
      <c r="F46" s="74">
        <v>70</v>
      </c>
      <c r="G46" s="74">
        <v>867</v>
      </c>
      <c r="H46" s="74"/>
      <c r="I46" s="74"/>
      <c r="J46" s="74"/>
    </row>
    <row r="47" spans="1:10">
      <c r="C47" s="74"/>
      <c r="D47" s="74"/>
      <c r="E47" s="76"/>
      <c r="F47" s="74"/>
      <c r="G47" s="74"/>
      <c r="H47" s="74"/>
      <c r="I47" s="74"/>
      <c r="J47" s="74"/>
    </row>
    <row r="48" spans="1:10">
      <c r="A48" s="72" t="s">
        <v>227</v>
      </c>
      <c r="C48" s="74"/>
      <c r="D48" s="74"/>
      <c r="E48" s="74"/>
      <c r="F48" s="74"/>
      <c r="G48" s="74"/>
      <c r="H48" s="74"/>
      <c r="I48" s="74"/>
      <c r="J48" s="74"/>
    </row>
    <row r="49" spans="1:10">
      <c r="A49" t="s">
        <v>269</v>
      </c>
      <c r="C49" s="74">
        <v>0</v>
      </c>
      <c r="D49" s="76">
        <v>1143</v>
      </c>
      <c r="E49" s="74" t="s">
        <v>257</v>
      </c>
      <c r="F49" s="74">
        <v>104</v>
      </c>
      <c r="G49" s="76">
        <v>1019</v>
      </c>
      <c r="H49" s="74"/>
      <c r="I49" s="74"/>
      <c r="J49" s="74"/>
    </row>
    <row r="50" spans="1:10">
      <c r="A50" t="s">
        <v>270</v>
      </c>
      <c r="C50" s="74">
        <v>0</v>
      </c>
      <c r="D50" s="74">
        <v>167</v>
      </c>
      <c r="E50" s="74" t="s">
        <v>258</v>
      </c>
      <c r="F50" s="74">
        <v>53</v>
      </c>
      <c r="G50" s="74" t="s">
        <v>272</v>
      </c>
      <c r="H50" s="74"/>
      <c r="I50" s="74"/>
      <c r="J50" s="74"/>
    </row>
    <row r="51" spans="1:10">
      <c r="A51" t="s">
        <v>271</v>
      </c>
      <c r="C51" s="74">
        <v>0</v>
      </c>
      <c r="D51" s="76">
        <v>1310</v>
      </c>
      <c r="E51" s="74" t="s">
        <v>259</v>
      </c>
      <c r="F51" s="74">
        <v>121</v>
      </c>
      <c r="G51" s="76">
        <v>1135</v>
      </c>
      <c r="H51" s="74"/>
      <c r="I51" s="74"/>
      <c r="J51" s="74"/>
    </row>
    <row r="52" spans="1:10">
      <c r="A52" t="s">
        <v>13</v>
      </c>
      <c r="C52" s="74">
        <v>1</v>
      </c>
      <c r="D52" s="76">
        <v>1796</v>
      </c>
      <c r="E52" s="74" t="s">
        <v>260</v>
      </c>
      <c r="F52" s="74">
        <v>129</v>
      </c>
      <c r="G52" s="76">
        <v>1995</v>
      </c>
      <c r="H52" s="74"/>
      <c r="I52" s="74"/>
      <c r="J52" s="74"/>
    </row>
    <row r="53" spans="1:10">
      <c r="A53" t="s">
        <v>63</v>
      </c>
      <c r="C53" s="74">
        <v>0</v>
      </c>
      <c r="D53" s="76">
        <v>1054</v>
      </c>
      <c r="E53" s="74" t="s">
        <v>261</v>
      </c>
      <c r="F53" s="74">
        <v>132</v>
      </c>
      <c r="G53" s="74">
        <v>634</v>
      </c>
      <c r="H53" s="74"/>
      <c r="I53" s="74"/>
      <c r="J53" s="7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A856-68FE-4A82-8CD4-2A843768EF3A}">
  <dimension ref="A1:N19"/>
  <sheetViews>
    <sheetView workbookViewId="0">
      <selection activeCell="I12" sqref="I12"/>
    </sheetView>
  </sheetViews>
  <sheetFormatPr defaultRowHeight="15"/>
  <cols>
    <col min="1" max="1" width="31.85546875" customWidth="1"/>
    <col min="9" max="9" width="16.140625" customWidth="1"/>
    <col min="10" max="10" width="10" customWidth="1"/>
    <col min="11" max="11" width="11" customWidth="1"/>
    <col min="12" max="12" width="11.5703125" customWidth="1"/>
    <col min="13" max="13" width="21.5703125" bestFit="1" customWidth="1"/>
    <col min="14" max="14" width="15.7109375" customWidth="1"/>
  </cols>
  <sheetData>
    <row r="1" spans="1:14">
      <c r="A1" t="s">
        <v>221</v>
      </c>
      <c r="I1" t="s">
        <v>318</v>
      </c>
    </row>
    <row r="2" spans="1:14">
      <c r="A2" t="s">
        <v>222</v>
      </c>
    </row>
    <row r="3" spans="1:14">
      <c r="B3" t="s">
        <v>327</v>
      </c>
      <c r="C3" t="s">
        <v>328</v>
      </c>
    </row>
    <row r="4" spans="1:14">
      <c r="A4" t="s">
        <v>173</v>
      </c>
      <c r="B4" s="62">
        <v>0.4</v>
      </c>
      <c r="C4" s="1">
        <v>0.6</v>
      </c>
      <c r="I4" t="s">
        <v>319</v>
      </c>
      <c r="K4" s="1">
        <v>1.4999999999999999E-2</v>
      </c>
    </row>
    <row r="5" spans="1:14" ht="15.75" thickBot="1">
      <c r="A5" t="s">
        <v>219</v>
      </c>
      <c r="B5" t="s">
        <v>220</v>
      </c>
      <c r="I5" t="s">
        <v>322</v>
      </c>
      <c r="K5" s="1">
        <v>5.6000000000000001E-2</v>
      </c>
    </row>
    <row r="6" spans="1:14" ht="29.25" thickBot="1">
      <c r="A6" s="64" t="s">
        <v>174</v>
      </c>
      <c r="B6" s="65" t="s">
        <v>175</v>
      </c>
      <c r="C6" s="65" t="s">
        <v>176</v>
      </c>
      <c r="D6" s="66" t="s">
        <v>177</v>
      </c>
    </row>
    <row r="7" spans="1:14" ht="43.5" thickBot="1">
      <c r="A7" s="67" t="s">
        <v>178</v>
      </c>
      <c r="B7" s="63" t="s">
        <v>179</v>
      </c>
      <c r="C7" s="63" t="s">
        <v>180</v>
      </c>
      <c r="D7" s="68" t="s">
        <v>181</v>
      </c>
      <c r="M7" t="s">
        <v>325</v>
      </c>
      <c r="N7" t="s">
        <v>326</v>
      </c>
    </row>
    <row r="8" spans="1:14" ht="57.75" thickBot="1">
      <c r="A8" s="67" t="s">
        <v>182</v>
      </c>
      <c r="B8" s="63" t="s">
        <v>183</v>
      </c>
      <c r="C8" s="63" t="s">
        <v>184</v>
      </c>
      <c r="D8" s="68" t="s">
        <v>185</v>
      </c>
      <c r="I8" s="86" t="s">
        <v>324</v>
      </c>
      <c r="J8" s="86"/>
      <c r="K8" s="86"/>
      <c r="L8" s="86"/>
      <c r="M8" s="88">
        <f>Cancer!M12*'Demographic Shit'!B4</f>
        <v>1.4597216390953899E-3</v>
      </c>
      <c r="N8" s="88">
        <f>Cancer!M12*'Demographic Shit'!C4</f>
        <v>2.1895824586430847E-3</v>
      </c>
    </row>
    <row r="9" spans="1:14" ht="43.5" thickBot="1">
      <c r="A9" s="67" t="s">
        <v>186</v>
      </c>
      <c r="B9" s="63" t="s">
        <v>179</v>
      </c>
      <c r="C9" s="63" t="s">
        <v>180</v>
      </c>
      <c r="D9" s="68" t="s">
        <v>181</v>
      </c>
      <c r="I9" s="89" t="s">
        <v>331</v>
      </c>
      <c r="J9" s="89"/>
      <c r="K9" s="89"/>
      <c r="L9" s="89"/>
      <c r="M9" s="91">
        <f>K5-'Demographic Shit'!M8</f>
        <v>5.4540278360904609E-2</v>
      </c>
      <c r="N9" s="91">
        <f>K5-'Demographic Shit'!N8</f>
        <v>5.3810417541356917E-2</v>
      </c>
    </row>
    <row r="10" spans="1:14" ht="32.25" customHeight="1" thickBot="1">
      <c r="A10" s="67" t="s">
        <v>187</v>
      </c>
      <c r="B10" s="63" t="s">
        <v>188</v>
      </c>
      <c r="C10" s="63" t="s">
        <v>189</v>
      </c>
      <c r="D10" s="68" t="s">
        <v>190</v>
      </c>
      <c r="I10" s="84" t="s">
        <v>329</v>
      </c>
      <c r="J10" s="84"/>
      <c r="K10" s="84"/>
      <c r="L10" s="84"/>
      <c r="M10" s="85">
        <f>M9/(1-Cancer!$M12)</f>
        <v>5.4740041418363014E-2</v>
      </c>
      <c r="N10" s="85">
        <f>N9/(1-Cancer!$M12)</f>
        <v>5.4007507359271748E-2</v>
      </c>
    </row>
    <row r="11" spans="1:14" ht="43.5" thickBot="1">
      <c r="A11" s="67" t="s">
        <v>191</v>
      </c>
      <c r="B11" s="63" t="s">
        <v>179</v>
      </c>
      <c r="C11" s="63" t="s">
        <v>192</v>
      </c>
      <c r="D11" s="68" t="s">
        <v>193</v>
      </c>
      <c r="I11" s="90" t="s">
        <v>330</v>
      </c>
      <c r="J11" s="90"/>
      <c r="K11" s="90"/>
      <c r="L11" s="90"/>
      <c r="M11" s="92"/>
      <c r="N11" s="92"/>
    </row>
    <row r="12" spans="1:14" ht="15.75" thickBot="1">
      <c r="A12" s="67" t="s">
        <v>194</v>
      </c>
      <c r="B12" s="63" t="s">
        <v>195</v>
      </c>
      <c r="C12" s="63" t="s">
        <v>196</v>
      </c>
      <c r="D12" s="68" t="s">
        <v>190</v>
      </c>
    </row>
    <row r="13" spans="1:14" ht="15.75" thickBot="1">
      <c r="A13" s="67" t="s">
        <v>197</v>
      </c>
      <c r="B13" s="63" t="s">
        <v>198</v>
      </c>
      <c r="C13" s="63" t="s">
        <v>199</v>
      </c>
      <c r="D13" s="68" t="s">
        <v>200</v>
      </c>
    </row>
    <row r="14" spans="1:14" ht="43.5" thickBot="1">
      <c r="A14" s="67" t="s">
        <v>201</v>
      </c>
      <c r="B14" s="63" t="s">
        <v>202</v>
      </c>
      <c r="C14" s="63" t="s">
        <v>203</v>
      </c>
      <c r="D14" s="68" t="s">
        <v>193</v>
      </c>
    </row>
    <row r="15" spans="1:14" ht="43.5" thickBot="1">
      <c r="A15" s="67" t="s">
        <v>204</v>
      </c>
      <c r="B15" s="63" t="s">
        <v>179</v>
      </c>
      <c r="C15" s="63" t="s">
        <v>205</v>
      </c>
      <c r="D15" s="68" t="s">
        <v>193</v>
      </c>
    </row>
    <row r="16" spans="1:14" ht="43.5" thickBot="1">
      <c r="A16" s="67" t="s">
        <v>206</v>
      </c>
      <c r="B16" s="63" t="s">
        <v>207</v>
      </c>
      <c r="C16" s="63" t="s">
        <v>208</v>
      </c>
      <c r="D16" s="68" t="s">
        <v>181</v>
      </c>
    </row>
    <row r="17" spans="1:4" ht="57.75" thickBot="1">
      <c r="A17" s="67" t="s">
        <v>209</v>
      </c>
      <c r="B17" s="63" t="s">
        <v>210</v>
      </c>
      <c r="C17" s="63" t="s">
        <v>211</v>
      </c>
      <c r="D17" s="68" t="s">
        <v>212</v>
      </c>
    </row>
    <row r="18" spans="1:4" ht="15.75" thickBot="1">
      <c r="A18" s="67" t="s">
        <v>213</v>
      </c>
      <c r="B18" s="63" t="s">
        <v>214</v>
      </c>
      <c r="C18" s="63" t="s">
        <v>215</v>
      </c>
      <c r="D18" s="68" t="s">
        <v>190</v>
      </c>
    </row>
    <row r="19" spans="1:4" ht="57.75" thickBot="1">
      <c r="A19" s="69" t="s">
        <v>216</v>
      </c>
      <c r="B19" s="70" t="s">
        <v>217</v>
      </c>
      <c r="C19" s="70" t="s">
        <v>218</v>
      </c>
      <c r="D19" s="71" t="s">
        <v>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ED58C-942E-4F89-B29A-F60B6773AA22}">
  <dimension ref="A1:D9"/>
  <sheetViews>
    <sheetView workbookViewId="0">
      <selection activeCell="D2" sqref="D2"/>
    </sheetView>
  </sheetViews>
  <sheetFormatPr defaultRowHeight="15"/>
  <cols>
    <col min="2" max="2" width="14.5703125" customWidth="1"/>
  </cols>
  <sheetData>
    <row r="1" spans="1:4">
      <c r="A1" s="60" t="s">
        <v>165</v>
      </c>
      <c r="B1" s="60" t="s">
        <v>166</v>
      </c>
    </row>
    <row r="2" spans="1:4">
      <c r="A2" t="s">
        <v>156</v>
      </c>
      <c r="B2" s="1">
        <v>0.374</v>
      </c>
      <c r="D2" t="s">
        <v>164</v>
      </c>
    </row>
    <row r="3" spans="1:4">
      <c r="A3" t="s">
        <v>158</v>
      </c>
      <c r="B3" s="1">
        <v>0.35699999999999998</v>
      </c>
    </row>
    <row r="4" spans="1:4">
      <c r="A4" t="s">
        <v>160</v>
      </c>
      <c r="B4" s="1">
        <v>8.5000000000000006E-2</v>
      </c>
    </row>
    <row r="5" spans="1:4">
      <c r="A5" t="s">
        <v>157</v>
      </c>
      <c r="B5" s="1">
        <v>6.6000000000000003E-2</v>
      </c>
    </row>
    <row r="6" spans="1:4">
      <c r="A6" t="s">
        <v>159</v>
      </c>
      <c r="B6" s="1">
        <v>6.3E-2</v>
      </c>
    </row>
    <row r="7" spans="1:4">
      <c r="A7" t="s">
        <v>162</v>
      </c>
      <c r="B7" s="1">
        <v>3.4000000000000002E-2</v>
      </c>
    </row>
    <row r="8" spans="1:4">
      <c r="A8" t="s">
        <v>161</v>
      </c>
      <c r="B8" s="1">
        <v>1.4999999999999999E-2</v>
      </c>
    </row>
    <row r="9" spans="1:4">
      <c r="A9" t="s">
        <v>163</v>
      </c>
      <c r="B9" s="1">
        <v>6.0000000000000001E-3</v>
      </c>
    </row>
  </sheetData>
  <sortState xmlns:xlrd2="http://schemas.microsoft.com/office/spreadsheetml/2017/richdata2" ref="A2:B9">
    <sortCondition descending="1" ref="B2:B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EA1EE-9E44-4C02-8386-9E6545DEE7FA}">
  <dimension ref="A1:I27"/>
  <sheetViews>
    <sheetView workbookViewId="0">
      <selection activeCell="B10" sqref="B10"/>
    </sheetView>
  </sheetViews>
  <sheetFormatPr defaultRowHeight="15"/>
  <cols>
    <col min="2" max="2" width="23.140625" customWidth="1"/>
    <col min="3" max="3" width="18" customWidth="1"/>
    <col min="4" max="4" width="24.28515625" customWidth="1"/>
    <col min="5" max="5" width="14.7109375" customWidth="1"/>
    <col min="9" max="9" width="14.85546875" bestFit="1" customWidth="1"/>
  </cols>
  <sheetData>
    <row r="1" spans="1:9" ht="15.75" thickBot="1">
      <c r="A1" t="s">
        <v>32</v>
      </c>
    </row>
    <row r="2" spans="1:9">
      <c r="A2" s="6" t="s">
        <v>33</v>
      </c>
      <c r="B2" s="7"/>
      <c r="C2" s="7"/>
      <c r="D2" s="7"/>
      <c r="E2" s="7"/>
      <c r="F2" s="7" t="s">
        <v>34</v>
      </c>
      <c r="G2" s="7"/>
      <c r="H2" s="7"/>
      <c r="I2" s="8"/>
    </row>
    <row r="3" spans="1:9">
      <c r="A3" s="22"/>
      <c r="B3" s="23" t="s">
        <v>35</v>
      </c>
      <c r="C3" s="23" t="s">
        <v>36</v>
      </c>
      <c r="D3" s="23" t="s">
        <v>37</v>
      </c>
      <c r="E3" s="10"/>
      <c r="F3" s="23"/>
      <c r="G3" s="23" t="s">
        <v>35</v>
      </c>
      <c r="H3" s="23" t="s">
        <v>36</v>
      </c>
      <c r="I3" s="24" t="s">
        <v>38</v>
      </c>
    </row>
    <row r="4" spans="1:9">
      <c r="A4" s="22">
        <v>2011</v>
      </c>
      <c r="B4" s="25">
        <v>13631000</v>
      </c>
      <c r="C4" s="25" t="s">
        <v>39</v>
      </c>
      <c r="D4" s="25" t="s">
        <v>39</v>
      </c>
      <c r="E4" s="10"/>
      <c r="F4" s="23">
        <v>2011</v>
      </c>
      <c r="G4" s="25" t="s">
        <v>40</v>
      </c>
      <c r="H4" s="25"/>
      <c r="I4" s="26"/>
    </row>
    <row r="5" spans="1:9">
      <c r="A5" s="22">
        <v>2012</v>
      </c>
      <c r="B5" s="25">
        <f>6124762/0.6</f>
        <v>10207936.666666668</v>
      </c>
      <c r="C5" s="25">
        <f>1187306/0.6</f>
        <v>1978843.3333333335</v>
      </c>
      <c r="D5" s="25">
        <f>4937456/0.6</f>
        <v>8229093.333333334</v>
      </c>
      <c r="E5" s="10"/>
      <c r="F5" s="23">
        <v>2012</v>
      </c>
      <c r="G5" s="25" t="s">
        <v>41</v>
      </c>
      <c r="H5" s="25" t="s">
        <v>42</v>
      </c>
      <c r="I5" s="26" t="s">
        <v>43</v>
      </c>
    </row>
    <row r="6" spans="1:9" ht="15.75" thickBot="1">
      <c r="A6" s="27">
        <v>2013</v>
      </c>
      <c r="B6" s="28">
        <f>5610978/0.6</f>
        <v>9351630</v>
      </c>
      <c r="C6" s="28" t="s">
        <v>39</v>
      </c>
      <c r="D6" s="28" t="s">
        <v>39</v>
      </c>
      <c r="E6" s="12"/>
      <c r="F6" s="29">
        <v>2013</v>
      </c>
      <c r="G6" s="28" t="s">
        <v>44</v>
      </c>
      <c r="H6" s="28" t="s">
        <v>45</v>
      </c>
      <c r="I6" s="30" t="s">
        <v>46</v>
      </c>
    </row>
    <row r="10" spans="1:9">
      <c r="A10">
        <v>41</v>
      </c>
      <c r="B10" t="s">
        <v>47</v>
      </c>
    </row>
    <row r="11" spans="1:9">
      <c r="A11">
        <v>7</v>
      </c>
      <c r="B11" t="s">
        <v>48</v>
      </c>
    </row>
    <row r="14" spans="1:9">
      <c r="A14" t="s">
        <v>49</v>
      </c>
    </row>
    <row r="15" spans="1:9">
      <c r="A15" s="31"/>
      <c r="B15" s="31" t="s">
        <v>50</v>
      </c>
      <c r="C15" s="31" t="s">
        <v>51</v>
      </c>
      <c r="D15" s="31" t="s">
        <v>52</v>
      </c>
      <c r="E15" s="31" t="s">
        <v>53</v>
      </c>
      <c r="F15" s="31" t="s">
        <v>54</v>
      </c>
      <c r="G15" s="31" t="s">
        <v>55</v>
      </c>
    </row>
    <row r="16" spans="1:9">
      <c r="A16" s="31">
        <v>2011</v>
      </c>
      <c r="B16" s="31">
        <v>100</v>
      </c>
      <c r="C16" s="31">
        <v>100</v>
      </c>
      <c r="D16" s="31">
        <v>100</v>
      </c>
      <c r="E16" s="31">
        <v>100</v>
      </c>
      <c r="F16" s="31">
        <v>15.5</v>
      </c>
      <c r="G16" s="31">
        <v>100</v>
      </c>
    </row>
    <row r="17" spans="1:9">
      <c r="A17" s="31">
        <v>2012</v>
      </c>
      <c r="B17" s="31">
        <v>100</v>
      </c>
      <c r="C17" s="31">
        <v>100</v>
      </c>
      <c r="D17" s="31">
        <v>100</v>
      </c>
      <c r="E17" s="31">
        <v>100</v>
      </c>
      <c r="F17" s="31">
        <v>100</v>
      </c>
      <c r="G17" s="31">
        <v>100</v>
      </c>
    </row>
    <row r="18" spans="1:9">
      <c r="A18" s="31">
        <v>2013</v>
      </c>
      <c r="B18" s="31">
        <v>100</v>
      </c>
      <c r="C18" s="31">
        <v>100</v>
      </c>
      <c r="D18" s="31">
        <v>100</v>
      </c>
      <c r="E18" s="31">
        <v>100</v>
      </c>
      <c r="F18" s="31">
        <v>22.11</v>
      </c>
      <c r="G18" s="31">
        <v>100</v>
      </c>
    </row>
    <row r="20" spans="1:9">
      <c r="B20" t="s">
        <v>56</v>
      </c>
      <c r="C20" t="s">
        <v>57</v>
      </c>
    </row>
    <row r="21" spans="1:9">
      <c r="A21">
        <v>2012</v>
      </c>
      <c r="B21">
        <v>265</v>
      </c>
      <c r="C21" s="14">
        <v>7249581</v>
      </c>
    </row>
    <row r="22" spans="1:9">
      <c r="A22">
        <v>2013</v>
      </c>
      <c r="B22">
        <v>154</v>
      </c>
      <c r="C22" s="14">
        <v>6221392</v>
      </c>
    </row>
    <row r="25" spans="1:9">
      <c r="A25" s="2" t="s">
        <v>58</v>
      </c>
      <c r="B25" s="2"/>
      <c r="C25" s="2"/>
      <c r="D25" s="2"/>
      <c r="E25" s="2"/>
      <c r="F25" s="2"/>
      <c r="G25" s="2"/>
      <c r="H25" s="2"/>
      <c r="I25" s="2"/>
    </row>
    <row r="26" spans="1:9">
      <c r="A26" s="2"/>
      <c r="B26" s="2" t="s">
        <v>59</v>
      </c>
      <c r="C26" s="2" t="s">
        <v>33</v>
      </c>
      <c r="D26" s="2" t="s">
        <v>12</v>
      </c>
      <c r="E26" s="2" t="s">
        <v>60</v>
      </c>
      <c r="F26" s="2" t="s">
        <v>61</v>
      </c>
      <c r="G26" s="2" t="s">
        <v>62</v>
      </c>
      <c r="H26" s="2" t="s">
        <v>13</v>
      </c>
      <c r="I26" s="2" t="s">
        <v>63</v>
      </c>
    </row>
    <row r="27" spans="1:9">
      <c r="A27" s="2">
        <v>2011</v>
      </c>
      <c r="B27" s="2" t="s">
        <v>64</v>
      </c>
      <c r="C27" s="2" t="s">
        <v>65</v>
      </c>
      <c r="D27" s="2" t="s">
        <v>66</v>
      </c>
      <c r="E27" s="2" t="s">
        <v>67</v>
      </c>
      <c r="F27" s="2" t="s">
        <v>68</v>
      </c>
      <c r="G27" s="2" t="s">
        <v>69</v>
      </c>
      <c r="H27" s="2" t="s">
        <v>70</v>
      </c>
      <c r="I27" s="2" t="s">
        <v>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EC567-C39D-4CB1-AE2E-81A7254C264E}">
  <dimension ref="A1:I49"/>
  <sheetViews>
    <sheetView workbookViewId="0">
      <selection activeCell="B14" sqref="B14"/>
    </sheetView>
  </sheetViews>
  <sheetFormatPr defaultRowHeight="15"/>
  <cols>
    <col min="1" max="1" width="27" customWidth="1"/>
    <col min="2" max="2" width="16" customWidth="1"/>
    <col min="3" max="3" width="12.140625" customWidth="1"/>
    <col min="4" max="4" width="16.7109375" customWidth="1"/>
    <col min="5" max="5" width="11.85546875" customWidth="1"/>
    <col min="6" max="6" width="28.140625" customWidth="1"/>
    <col min="7" max="7" width="20.42578125" bestFit="1" customWidth="1"/>
    <col min="9" max="9" width="12.5703125" bestFit="1" customWidth="1"/>
    <col min="11" max="11" width="10.42578125" customWidth="1"/>
  </cols>
  <sheetData>
    <row r="1" spans="1:9">
      <c r="A1" t="s">
        <v>80</v>
      </c>
    </row>
    <row r="2" spans="1:9">
      <c r="A2" t="s">
        <v>81</v>
      </c>
      <c r="C2" s="1">
        <v>0.02</v>
      </c>
      <c r="D2" t="s">
        <v>82</v>
      </c>
    </row>
    <row r="3" spans="1:9">
      <c r="A3" t="s">
        <v>83</v>
      </c>
      <c r="C3" s="1">
        <v>0.7</v>
      </c>
    </row>
    <row r="7" spans="1:9">
      <c r="A7" s="34" t="s">
        <v>84</v>
      </c>
      <c r="B7" s="34"/>
      <c r="C7" s="34"/>
      <c r="D7" s="34"/>
      <c r="E7" s="34"/>
      <c r="F7" s="34"/>
      <c r="G7" s="34"/>
      <c r="H7" t="s">
        <v>85</v>
      </c>
    </row>
    <row r="8" spans="1:9">
      <c r="A8" s="34"/>
      <c r="B8" s="34"/>
      <c r="C8" s="34"/>
      <c r="D8" s="34"/>
      <c r="E8" s="34"/>
      <c r="F8" s="34"/>
      <c r="G8" s="34"/>
    </row>
    <row r="9" spans="1:9">
      <c r="A9" s="34" t="s">
        <v>86</v>
      </c>
      <c r="B9" s="35">
        <f>1122900/I10</f>
        <v>3.4721069667444414E-3</v>
      </c>
      <c r="C9" s="34" t="s">
        <v>87</v>
      </c>
      <c r="D9" s="34"/>
      <c r="E9" s="34"/>
      <c r="F9" s="34"/>
      <c r="G9" s="34"/>
      <c r="H9">
        <v>2015</v>
      </c>
      <c r="I9" s="14">
        <f>121081238+75822786+67839187+56296628</f>
        <v>321039839</v>
      </c>
    </row>
    <row r="10" spans="1:9">
      <c r="A10" s="34" t="s">
        <v>78</v>
      </c>
      <c r="B10" s="36">
        <v>0.02</v>
      </c>
      <c r="C10" s="34"/>
      <c r="D10" s="34"/>
      <c r="E10" s="34"/>
      <c r="F10" s="34"/>
      <c r="G10" s="34"/>
      <c r="H10">
        <v>2016</v>
      </c>
      <c r="I10" s="14">
        <f>56359360+67978168+76644950+122423457</f>
        <v>323405935</v>
      </c>
    </row>
    <row r="11" spans="1:9">
      <c r="A11" s="34" t="s">
        <v>88</v>
      </c>
      <c r="B11" s="35">
        <f>615400/I9</f>
        <v>1.9168960522684539E-3</v>
      </c>
      <c r="C11" s="34" t="s">
        <v>89</v>
      </c>
      <c r="D11" s="34"/>
      <c r="E11" s="34"/>
      <c r="F11" s="34"/>
      <c r="G11" s="34"/>
      <c r="H11">
        <v>2017</v>
      </c>
      <c r="I11" s="14">
        <f>123658624+77410622+68179351+56470581</f>
        <v>325719178</v>
      </c>
    </row>
    <row r="12" spans="1:9">
      <c r="A12" s="34" t="s">
        <v>90</v>
      </c>
      <c r="B12" s="35">
        <f>484600/I9</f>
        <v>1.5094699820105504E-3</v>
      </c>
      <c r="C12" s="34"/>
      <c r="D12" s="34"/>
      <c r="E12" s="34"/>
      <c r="F12" s="34"/>
      <c r="G12" s="34"/>
      <c r="I12" s="14"/>
    </row>
    <row r="13" spans="1:9">
      <c r="A13" s="34"/>
      <c r="B13" s="34"/>
      <c r="C13" s="34"/>
      <c r="D13" s="34"/>
      <c r="E13" s="34"/>
      <c r="F13" s="34"/>
      <c r="G13" s="34"/>
      <c r="H13" s="56"/>
      <c r="I13" s="56"/>
    </row>
    <row r="14" spans="1:9">
      <c r="A14" s="34" t="s">
        <v>91</v>
      </c>
      <c r="B14" s="35">
        <f>B11/B10</f>
        <v>9.5844802613422694E-2</v>
      </c>
      <c r="C14" s="34"/>
      <c r="D14" s="34"/>
      <c r="E14" s="34"/>
      <c r="F14" s="34"/>
      <c r="G14" s="34"/>
      <c r="H14" s="56"/>
      <c r="I14" s="56"/>
    </row>
    <row r="15" spans="1:9">
      <c r="A15" s="34" t="s">
        <v>92</v>
      </c>
      <c r="B15" s="35">
        <f>B12/(1-B10)</f>
        <v>1.5402754918475005E-3</v>
      </c>
      <c r="C15" s="34"/>
      <c r="D15" s="34"/>
      <c r="E15" s="34"/>
      <c r="F15" s="34"/>
      <c r="G15" s="34"/>
      <c r="H15" s="56"/>
      <c r="I15" s="56"/>
    </row>
    <row r="22" spans="1:7">
      <c r="B22" s="77">
        <f>C2*I9</f>
        <v>6420796.7800000003</v>
      </c>
      <c r="G22" s="101">
        <f>26200/B23</f>
        <v>4.5130420870216556E-3</v>
      </c>
    </row>
    <row r="23" spans="1:7">
      <c r="B23">
        <f>B22*(1-B14)</f>
        <v>5805396.7800000003</v>
      </c>
    </row>
    <row r="26" spans="1:7">
      <c r="B26" s="77">
        <f>0.98*I9</f>
        <v>314619042.21999997</v>
      </c>
      <c r="G26" s="82">
        <f>8800/B26</f>
        <v>2.7970334973706161E-5</v>
      </c>
    </row>
    <row r="29" spans="1:7">
      <c r="A29" t="s">
        <v>333</v>
      </c>
      <c r="B29" s="62">
        <v>0.15</v>
      </c>
    </row>
    <row r="31" spans="1:7">
      <c r="A31" s="95"/>
      <c r="E31" t="s">
        <v>334</v>
      </c>
    </row>
    <row r="32" spans="1:7">
      <c r="E32" t="s">
        <v>87</v>
      </c>
    </row>
    <row r="37" spans="1:7">
      <c r="A37" s="96" t="s">
        <v>357</v>
      </c>
      <c r="B37" s="96" t="s">
        <v>364</v>
      </c>
      <c r="C37" t="s">
        <v>365</v>
      </c>
      <c r="D37" t="s">
        <v>366</v>
      </c>
      <c r="F37" t="s">
        <v>367</v>
      </c>
    </row>
    <row r="38" spans="1:7">
      <c r="A38" s="97" t="s">
        <v>358</v>
      </c>
      <c r="B38" s="98">
        <v>1675</v>
      </c>
      <c r="C38" s="99">
        <f>B38/(('Age Brackets'!E5+'Age Brackets'!E4/2)*10)</f>
        <v>5.3276081424936379</v>
      </c>
      <c r="D38" s="100">
        <f>(('Age Brackets'!E5+'Age Brackets'!E4/2)*1000000)/I10</f>
        <v>9.7215284561800022E-2</v>
      </c>
      <c r="F38">
        <f t="shared" ref="F38:F43" si="0">C38*D38</f>
        <v>0.51792494160628189</v>
      </c>
    </row>
    <row r="39" spans="1:7">
      <c r="A39" s="97" t="s">
        <v>359</v>
      </c>
      <c r="B39" s="98">
        <v>14740</v>
      </c>
      <c r="C39" s="99">
        <f>B39/(('Age Brackets'!E6+'Age Brackets'!E7)*10)</f>
        <v>32.560194389220229</v>
      </c>
      <c r="D39" s="100">
        <f>(('Age Brackets'!E6+'Age Brackets'!E7)*1000000)/I10</f>
        <v>0.13997887824785898</v>
      </c>
      <c r="F39">
        <f t="shared" si="0"/>
        <v>4.5577394861352793</v>
      </c>
    </row>
    <row r="40" spans="1:7">
      <c r="A40" s="97" t="s">
        <v>360</v>
      </c>
      <c r="B40" s="98">
        <v>9943</v>
      </c>
      <c r="C40" s="99">
        <f>B40/(('Age Brackets'!E8+'Age Brackets'!E9)*10)</f>
        <v>23.356824054498475</v>
      </c>
      <c r="D40" s="100">
        <f>(('Age Brackets'!E8+'Age Brackets'!E9)*1000000)/I10</f>
        <v>0.1316302373980861</v>
      </c>
      <c r="F40">
        <f t="shared" si="0"/>
        <v>3.074464295158962</v>
      </c>
    </row>
    <row r="41" spans="1:7">
      <c r="A41" s="97" t="s">
        <v>361</v>
      </c>
      <c r="B41" s="98">
        <v>6490</v>
      </c>
      <c r="C41" s="99">
        <f>B41/(('Age Brackets'!E10+'Age Brackets'!E11)*10)</f>
        <v>15.965559655596554</v>
      </c>
      <c r="D41" s="100">
        <f>(('Age Brackets'!E10+'Age Brackets'!E11)*1000000)/I10</f>
        <v>0.12569342612713649</v>
      </c>
      <c r="F41">
        <f t="shared" si="0"/>
        <v>2.0067658931491161</v>
      </c>
    </row>
    <row r="42" spans="1:7">
      <c r="A42" s="97" t="s">
        <v>362</v>
      </c>
      <c r="B42" s="98">
        <v>4882</v>
      </c>
      <c r="C42" s="99">
        <f>B42/(('Age Brackets'!E12+'Age Brackets'!E13)*10)</f>
        <v>11.141031492469192</v>
      </c>
      <c r="D42" s="100">
        <f>(('Age Brackets'!E12+'Age Brackets'!E13)*1000000)/I10</f>
        <v>0.13549534890261059</v>
      </c>
      <c r="F42">
        <f t="shared" si="0"/>
        <v>1.5095579492070856</v>
      </c>
    </row>
    <row r="43" spans="1:7">
      <c r="A43" s="97" t="s">
        <v>363</v>
      </c>
      <c r="B43" s="98">
        <v>1930</v>
      </c>
      <c r="C43" s="99">
        <f>B43/((SUM('Age Brackets'!E14:E19)*10))</f>
        <v>2.8390703147984699</v>
      </c>
      <c r="D43" s="100">
        <f>((SUM('Age Brackets'!E14:E19)*1000000))/I10</f>
        <v>0.21020022406205996</v>
      </c>
      <c r="F43">
        <f t="shared" si="0"/>
        <v>0.59677321629858149</v>
      </c>
    </row>
    <row r="45" spans="1:7">
      <c r="F45">
        <f>SUM(F38:F43)</f>
        <v>12.263225781555304</v>
      </c>
    </row>
    <row r="47" spans="1:7">
      <c r="E47" s="102" t="s">
        <v>368</v>
      </c>
      <c r="F47" s="102"/>
      <c r="G47" s="103">
        <f>F45/100000</f>
        <v>1.2263225781555305E-4</v>
      </c>
    </row>
    <row r="48" spans="1:7">
      <c r="E48" s="104" t="s">
        <v>369</v>
      </c>
      <c r="F48" s="104"/>
      <c r="G48" s="107">
        <f>G22</f>
        <v>4.5130420870216556E-3</v>
      </c>
    </row>
    <row r="49" spans="5:7">
      <c r="E49" s="105" t="s">
        <v>370</v>
      </c>
      <c r="F49" s="105"/>
      <c r="G49" s="106">
        <f>G26</f>
        <v>2.7970334973706161E-5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2DB44-AFD1-4E2D-8434-9BB6B750732A}">
  <dimension ref="A1:G21"/>
  <sheetViews>
    <sheetView workbookViewId="0">
      <selection activeCell="F5" sqref="F5"/>
    </sheetView>
  </sheetViews>
  <sheetFormatPr defaultRowHeight="15"/>
  <cols>
    <col min="1" max="1" width="9.140625" style="93"/>
  </cols>
  <sheetData>
    <row r="1" spans="1:7">
      <c r="A1" s="93" t="s">
        <v>353</v>
      </c>
      <c r="B1" t="s">
        <v>354</v>
      </c>
      <c r="C1" t="s">
        <v>355</v>
      </c>
      <c r="E1" t="s">
        <v>356</v>
      </c>
      <c r="G1" t="s">
        <v>334</v>
      </c>
    </row>
    <row r="2" spans="1:7">
      <c r="A2" s="93" t="s">
        <v>352</v>
      </c>
      <c r="B2">
        <v>10.19</v>
      </c>
      <c r="C2">
        <v>9.74</v>
      </c>
      <c r="E2">
        <f>SUM(B2:C2)</f>
        <v>19.93</v>
      </c>
    </row>
    <row r="3" spans="1:7">
      <c r="A3" s="93" t="s">
        <v>335</v>
      </c>
      <c r="B3">
        <v>10.43</v>
      </c>
      <c r="C3">
        <v>10</v>
      </c>
      <c r="E3">
        <f t="shared" ref="E3:E19" si="0">SUM(B3:C3)</f>
        <v>20.43</v>
      </c>
    </row>
    <row r="4" spans="1:7">
      <c r="A4" s="93" t="s">
        <v>336</v>
      </c>
      <c r="B4">
        <v>10.52</v>
      </c>
      <c r="C4">
        <v>10.1</v>
      </c>
      <c r="E4">
        <f t="shared" si="0"/>
        <v>20.619999999999997</v>
      </c>
    </row>
    <row r="5" spans="1:7">
      <c r="A5" s="93" t="s">
        <v>337</v>
      </c>
      <c r="B5">
        <v>10.8</v>
      </c>
      <c r="C5">
        <v>10.33</v>
      </c>
      <c r="E5">
        <f t="shared" si="0"/>
        <v>21.130000000000003</v>
      </c>
    </row>
    <row r="6" spans="1:7">
      <c r="A6" s="93" t="s">
        <v>338</v>
      </c>
      <c r="B6">
        <v>11.49</v>
      </c>
      <c r="C6">
        <v>10.89</v>
      </c>
      <c r="E6">
        <f t="shared" si="0"/>
        <v>22.380000000000003</v>
      </c>
    </row>
    <row r="7" spans="1:7">
      <c r="A7" s="93" t="s">
        <v>339</v>
      </c>
      <c r="B7">
        <v>11.63</v>
      </c>
      <c r="C7">
        <v>11.26</v>
      </c>
      <c r="E7">
        <f t="shared" si="0"/>
        <v>22.89</v>
      </c>
    </row>
    <row r="8" spans="1:7">
      <c r="A8" s="93" t="s">
        <v>340</v>
      </c>
      <c r="B8">
        <v>10.97</v>
      </c>
      <c r="C8">
        <v>10.82</v>
      </c>
      <c r="E8">
        <f t="shared" si="0"/>
        <v>21.79</v>
      </c>
    </row>
    <row r="9" spans="1:7">
      <c r="A9" s="93" t="s">
        <v>341</v>
      </c>
      <c r="B9">
        <v>10.38</v>
      </c>
      <c r="C9">
        <v>10.4</v>
      </c>
      <c r="E9">
        <f t="shared" si="0"/>
        <v>20.78</v>
      </c>
    </row>
    <row r="10" spans="1:7">
      <c r="A10" s="93" t="s">
        <v>342</v>
      </c>
      <c r="B10">
        <v>9.7799999999999994</v>
      </c>
      <c r="C10">
        <v>9.92</v>
      </c>
      <c r="E10">
        <f t="shared" si="0"/>
        <v>19.7</v>
      </c>
    </row>
    <row r="11" spans="1:7">
      <c r="A11" s="93" t="s">
        <v>343</v>
      </c>
      <c r="B11">
        <v>10.38</v>
      </c>
      <c r="C11">
        <v>10.57</v>
      </c>
      <c r="E11">
        <f t="shared" si="0"/>
        <v>20.950000000000003</v>
      </c>
    </row>
    <row r="12" spans="1:7">
      <c r="A12" s="93" t="s">
        <v>344</v>
      </c>
      <c r="B12">
        <v>10.73</v>
      </c>
      <c r="C12">
        <v>11.11</v>
      </c>
      <c r="E12">
        <f t="shared" si="0"/>
        <v>21.84</v>
      </c>
    </row>
    <row r="13" spans="1:7">
      <c r="A13" s="93" t="s">
        <v>345</v>
      </c>
      <c r="B13">
        <v>10.68</v>
      </c>
      <c r="C13">
        <v>11.3</v>
      </c>
      <c r="E13">
        <f t="shared" si="0"/>
        <v>21.98</v>
      </c>
    </row>
    <row r="14" spans="1:7">
      <c r="A14" s="93" t="s">
        <v>346</v>
      </c>
      <c r="B14">
        <v>9.32</v>
      </c>
      <c r="C14">
        <v>10.18</v>
      </c>
      <c r="E14">
        <f t="shared" si="0"/>
        <v>19.5</v>
      </c>
    </row>
    <row r="15" spans="1:7">
      <c r="A15" s="93" t="s">
        <v>347</v>
      </c>
      <c r="B15">
        <v>7.94</v>
      </c>
      <c r="C15">
        <v>8.8800000000000008</v>
      </c>
      <c r="E15">
        <f t="shared" si="0"/>
        <v>16.82</v>
      </c>
    </row>
    <row r="16" spans="1:7">
      <c r="A16" s="93" t="s">
        <v>348</v>
      </c>
      <c r="B16">
        <v>5.45</v>
      </c>
      <c r="C16">
        <v>6.36</v>
      </c>
      <c r="E16">
        <f t="shared" si="0"/>
        <v>11.81</v>
      </c>
    </row>
    <row r="17" spans="1:5">
      <c r="A17" s="93" t="s">
        <v>349</v>
      </c>
      <c r="B17">
        <v>3.72</v>
      </c>
      <c r="C17">
        <v>4.6399999999999997</v>
      </c>
      <c r="E17">
        <f t="shared" si="0"/>
        <v>8.36</v>
      </c>
    </row>
    <row r="18" spans="1:5">
      <c r="A18" s="93" t="s">
        <v>350</v>
      </c>
      <c r="B18">
        <v>2.4500000000000002</v>
      </c>
      <c r="C18">
        <v>3.41</v>
      </c>
      <c r="E18">
        <f t="shared" si="0"/>
        <v>5.86</v>
      </c>
    </row>
    <row r="19" spans="1:5">
      <c r="A19" s="93" t="s">
        <v>351</v>
      </c>
      <c r="B19">
        <v>2.2200000000000002</v>
      </c>
      <c r="C19">
        <v>3.41</v>
      </c>
      <c r="E19">
        <f t="shared" si="0"/>
        <v>5.6300000000000008</v>
      </c>
    </row>
    <row r="21" spans="1:5">
      <c r="E21" s="94">
        <f>SUM(E2:E19)</f>
        <v>322.40000000000003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General</vt:lpstr>
      <vt:lpstr>Total donations + Transfusions</vt:lpstr>
      <vt:lpstr>Power Red</vt:lpstr>
      <vt:lpstr>WB and RCB</vt:lpstr>
      <vt:lpstr>Demographic Shit</vt:lpstr>
      <vt:lpstr>Blood Types</vt:lpstr>
      <vt:lpstr>WHO Blood Survey</vt:lpstr>
      <vt:lpstr>HIV Conditional Probability</vt:lpstr>
      <vt:lpstr>Age Brackets</vt:lpstr>
      <vt:lpstr>Testing</vt:lpstr>
      <vt:lpstr>DonationsVsTransfusions</vt:lpstr>
      <vt:lpstr>HIV by Year</vt:lpstr>
      <vt:lpstr>CD4+ at Diagnosis</vt:lpstr>
      <vt:lpstr>Deferals</vt:lpstr>
      <vt:lpstr>Cancer</vt:lpstr>
      <vt:lpstr>Blood by month</vt:lpstr>
      <vt:lpstr>HCT Transplantation</vt:lpstr>
      <vt:lpstr>Anemia Prevalence</vt:lpstr>
      <vt:lpstr>Trauma</vt:lpstr>
      <vt:lpstr>Total Transfusions</vt:lpstr>
      <vt:lpstr>Pickle 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Robby</dc:creator>
  <cp:lastModifiedBy>Robby</cp:lastModifiedBy>
  <dcterms:created xsi:type="dcterms:W3CDTF">2018-07-04T22:35:57Z</dcterms:created>
  <dcterms:modified xsi:type="dcterms:W3CDTF">2018-12-21T17:58:56Z</dcterms:modified>
</cp:coreProperties>
</file>