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C19F880-6B27-4ACF-94AE-5621AE2857E8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Landsat 8" sheetId="3" r:id="rId1"/>
    <sheet name="Landsat 5" sheetId="11" r:id="rId2"/>
    <sheet name="Population Densities" sheetId="12" r:id="rId3"/>
    <sheet name="Landsat Data" sheetId="1" r:id="rId4"/>
    <sheet name="Kelly Point by Image" sheetId="2" r:id="rId5"/>
    <sheet name="Weather Data" sheetId="5" r:id="rId6"/>
    <sheet name="Colorspace Conversion" sheetId="6" r:id="rId7"/>
    <sheet name="Various Statistics" sheetId="7" r:id="rId8"/>
    <sheet name="Model COnfirmation" sheetId="8" r:id="rId9"/>
    <sheet name="Z0" sheetId="9" r:id="rId10"/>
    <sheet name="EA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11" l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51" i="11"/>
  <c r="S52" i="1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51" i="11"/>
  <c r="R19" i="2" l="1"/>
  <c r="Q19" i="2"/>
  <c r="O7" i="2" l="1"/>
  <c r="O8" i="2"/>
  <c r="O9" i="2"/>
  <c r="O10" i="2"/>
  <c r="O11" i="2"/>
  <c r="O12" i="2"/>
  <c r="O13" i="2"/>
  <c r="O14" i="2"/>
  <c r="O16" i="2"/>
  <c r="N7" i="2"/>
  <c r="N8" i="2"/>
  <c r="N9" i="2"/>
  <c r="N10" i="2"/>
  <c r="N11" i="2"/>
  <c r="N12" i="2"/>
  <c r="N13" i="2"/>
  <c r="N14" i="2"/>
  <c r="N16" i="2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3" i="9"/>
  <c r="B4" i="9"/>
  <c r="B5" i="9"/>
  <c r="B6" i="9"/>
  <c r="B7" i="9"/>
  <c r="B8" i="9"/>
  <c r="B9" i="9"/>
  <c r="B2" i="9"/>
  <c r="M40" i="7" l="1"/>
  <c r="E2" i="5" l="1"/>
  <c r="E3" i="5"/>
  <c r="E4" i="5"/>
  <c r="E5" i="5"/>
  <c r="E6" i="5"/>
  <c r="E7" i="5"/>
  <c r="E8" i="5"/>
  <c r="E9" i="5"/>
  <c r="E10" i="5"/>
  <c r="E11" i="5"/>
  <c r="F10" i="5" l="1"/>
  <c r="F6" i="5"/>
  <c r="F5" i="5"/>
  <c r="F4" i="5"/>
  <c r="F8" i="5"/>
  <c r="F3" i="5"/>
  <c r="F11" i="5"/>
  <c r="F7" i="5"/>
  <c r="F9" i="5"/>
  <c r="F2" i="5"/>
  <c r="L2" i="7"/>
  <c r="L3" i="7"/>
  <c r="L4" i="7"/>
  <c r="L5" i="7"/>
  <c r="L6" i="7"/>
  <c r="L7" i="7"/>
  <c r="L8" i="7"/>
  <c r="L9" i="7"/>
  <c r="L10" i="7"/>
  <c r="L11" i="7"/>
  <c r="U2" i="7" l="1"/>
  <c r="W2" i="7" s="1"/>
  <c r="Z2" i="7" s="1"/>
  <c r="U11" i="7"/>
  <c r="W11" i="7" s="1"/>
  <c r="Z11" i="7" s="1"/>
  <c r="U10" i="7"/>
  <c r="W10" i="7" s="1"/>
  <c r="Z10" i="7" s="1"/>
  <c r="U9" i="7"/>
  <c r="W9" i="7" s="1"/>
  <c r="Z9" i="7" s="1"/>
  <c r="U8" i="7"/>
  <c r="W8" i="7" s="1"/>
  <c r="Z8" i="7" s="1"/>
  <c r="U7" i="7"/>
  <c r="W7" i="7" s="1"/>
  <c r="Z7" i="7" s="1"/>
  <c r="U6" i="7"/>
  <c r="W6" i="7" s="1"/>
  <c r="Z6" i="7" s="1"/>
  <c r="U5" i="7"/>
  <c r="W5" i="7" s="1"/>
  <c r="Z5" i="7" s="1"/>
  <c r="U4" i="7"/>
  <c r="W4" i="7" s="1"/>
  <c r="Z4" i="7" s="1"/>
  <c r="U3" i="7"/>
  <c r="W3" i="7" s="1"/>
  <c r="Z3" i="7" s="1"/>
  <c r="K3" i="7"/>
  <c r="K4" i="7"/>
  <c r="K5" i="7"/>
  <c r="K10" i="7"/>
  <c r="H2" i="7"/>
  <c r="J2" i="7" s="1"/>
  <c r="K2" i="7" s="1"/>
  <c r="H3" i="7"/>
  <c r="J3" i="7" s="1"/>
  <c r="H4" i="7"/>
  <c r="J4" i="7" s="1"/>
  <c r="H5" i="7"/>
  <c r="J5" i="7" s="1"/>
  <c r="H6" i="7"/>
  <c r="J6" i="7" s="1"/>
  <c r="K6" i="7" s="1"/>
  <c r="H7" i="7"/>
  <c r="J7" i="7" s="1"/>
  <c r="K7" i="7" s="1"/>
  <c r="H8" i="7"/>
  <c r="J8" i="7" s="1"/>
  <c r="K8" i="7" s="1"/>
  <c r="H9" i="7"/>
  <c r="J9" i="7" s="1"/>
  <c r="K9" i="7" s="1"/>
  <c r="H10" i="7"/>
  <c r="J10" i="7" s="1"/>
  <c r="H11" i="7"/>
  <c r="J11" i="7" s="1"/>
  <c r="K11" i="7" s="1"/>
  <c r="R88" i="1" l="1"/>
  <c r="S88" i="1"/>
  <c r="T88" i="1"/>
  <c r="G25" i="7" s="1"/>
  <c r="U88" i="1"/>
  <c r="V88" i="1"/>
  <c r="W88" i="1"/>
  <c r="X88" i="1"/>
  <c r="R89" i="1"/>
  <c r="G26" i="7" s="1"/>
  <c r="S89" i="1"/>
  <c r="T89" i="1"/>
  <c r="U89" i="1"/>
  <c r="V89" i="1"/>
  <c r="W89" i="1"/>
  <c r="X89" i="1"/>
  <c r="R90" i="1"/>
  <c r="G27" i="7" s="1"/>
  <c r="S90" i="1"/>
  <c r="T90" i="1"/>
  <c r="U90" i="1"/>
  <c r="V90" i="1"/>
  <c r="W90" i="1"/>
  <c r="X90" i="1"/>
  <c r="R91" i="1"/>
  <c r="G28" i="7" s="1"/>
  <c r="S91" i="1"/>
  <c r="T91" i="1"/>
  <c r="U91" i="1"/>
  <c r="V91" i="1"/>
  <c r="W91" i="1"/>
  <c r="X91" i="1"/>
  <c r="R92" i="1"/>
  <c r="G29" i="7" s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G31" i="7" s="1"/>
  <c r="S94" i="1"/>
  <c r="T94" i="1"/>
  <c r="U94" i="1"/>
  <c r="V94" i="1"/>
  <c r="W94" i="1"/>
  <c r="X94" i="1"/>
  <c r="R95" i="1"/>
  <c r="S95" i="1"/>
  <c r="G32" i="7" s="1"/>
  <c r="T95" i="1"/>
  <c r="U95" i="1"/>
  <c r="V95" i="1"/>
  <c r="W95" i="1"/>
  <c r="X95" i="1"/>
  <c r="R96" i="1"/>
  <c r="S96" i="1"/>
  <c r="T96" i="1"/>
  <c r="U96" i="1"/>
  <c r="G33" i="7" s="1"/>
  <c r="V96" i="1"/>
  <c r="W96" i="1"/>
  <c r="X96" i="1"/>
  <c r="R97" i="1"/>
  <c r="G34" i="7" s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S87" i="1"/>
  <c r="T87" i="1"/>
  <c r="U87" i="1"/>
  <c r="V87" i="1"/>
  <c r="G24" i="7" s="1"/>
  <c r="W87" i="1"/>
  <c r="X87" i="1"/>
  <c r="R87" i="1"/>
  <c r="H24" i="7"/>
  <c r="G30" i="7"/>
  <c r="G35" i="7"/>
  <c r="F2" i="7"/>
  <c r="F3" i="7"/>
  <c r="F4" i="7"/>
  <c r="F5" i="7"/>
  <c r="F6" i="7"/>
  <c r="F7" i="7"/>
  <c r="F8" i="7"/>
  <c r="F9" i="7"/>
  <c r="F10" i="7"/>
  <c r="F11" i="7"/>
  <c r="I87" i="1"/>
  <c r="O89" i="1"/>
  <c r="N96" i="1"/>
  <c r="K87" i="1"/>
  <c r="L87" i="1"/>
  <c r="M87" i="1"/>
  <c r="N87" i="1"/>
  <c r="O87" i="1"/>
  <c r="P87" i="1"/>
  <c r="J87" i="1"/>
  <c r="B88" i="1"/>
  <c r="J88" i="1" s="1"/>
  <c r="C88" i="1"/>
  <c r="D88" i="1"/>
  <c r="L88" i="1" s="1"/>
  <c r="E88" i="1"/>
  <c r="M88" i="1" s="1"/>
  <c r="F88" i="1"/>
  <c r="K88" i="1" s="1"/>
  <c r="G88" i="1"/>
  <c r="O88" i="1" s="1"/>
  <c r="H88" i="1"/>
  <c r="B89" i="1"/>
  <c r="I89" i="1" s="1"/>
  <c r="C89" i="1"/>
  <c r="K89" i="1" s="1"/>
  <c r="D89" i="1"/>
  <c r="L89" i="1" s="1"/>
  <c r="E89" i="1"/>
  <c r="M89" i="1" s="1"/>
  <c r="F89" i="1"/>
  <c r="N89" i="1" s="1"/>
  <c r="G89" i="1"/>
  <c r="H89" i="1"/>
  <c r="P89" i="1" s="1"/>
  <c r="B90" i="1"/>
  <c r="I90" i="1" s="1"/>
  <c r="C90" i="1"/>
  <c r="K90" i="1" s="1"/>
  <c r="D90" i="1"/>
  <c r="L90" i="1" s="1"/>
  <c r="E90" i="1"/>
  <c r="F90" i="1"/>
  <c r="N90" i="1" s="1"/>
  <c r="G90" i="1"/>
  <c r="O90" i="1" s="1"/>
  <c r="H90" i="1"/>
  <c r="P90" i="1" s="1"/>
  <c r="B91" i="1"/>
  <c r="J91" i="1" s="1"/>
  <c r="C91" i="1"/>
  <c r="D91" i="1"/>
  <c r="L91" i="1" s="1"/>
  <c r="E91" i="1"/>
  <c r="M91" i="1" s="1"/>
  <c r="F91" i="1"/>
  <c r="I91" i="1" s="1"/>
  <c r="G91" i="1"/>
  <c r="O91" i="1" s="1"/>
  <c r="H91" i="1"/>
  <c r="P91" i="1" s="1"/>
  <c r="B92" i="1"/>
  <c r="I92" i="1" s="1"/>
  <c r="C92" i="1"/>
  <c r="K92" i="1" s="1"/>
  <c r="D92" i="1"/>
  <c r="L92" i="1" s="1"/>
  <c r="E92" i="1"/>
  <c r="M92" i="1" s="1"/>
  <c r="F92" i="1"/>
  <c r="N92" i="1" s="1"/>
  <c r="G92" i="1"/>
  <c r="H92" i="1"/>
  <c r="P92" i="1" s="1"/>
  <c r="B93" i="1"/>
  <c r="J93" i="1" s="1"/>
  <c r="C93" i="1"/>
  <c r="I93" i="1" s="1"/>
  <c r="D93" i="1"/>
  <c r="L93" i="1" s="1"/>
  <c r="E93" i="1"/>
  <c r="F93" i="1"/>
  <c r="N93" i="1" s="1"/>
  <c r="G93" i="1"/>
  <c r="O93" i="1" s="1"/>
  <c r="H93" i="1"/>
  <c r="P93" i="1" s="1"/>
  <c r="B94" i="1"/>
  <c r="I94" i="1" s="1"/>
  <c r="C94" i="1"/>
  <c r="K94" i="1" s="1"/>
  <c r="D94" i="1"/>
  <c r="E94" i="1"/>
  <c r="M94" i="1" s="1"/>
  <c r="F94" i="1"/>
  <c r="N94" i="1" s="1"/>
  <c r="G94" i="1"/>
  <c r="O94" i="1" s="1"/>
  <c r="H94" i="1"/>
  <c r="P94" i="1" s="1"/>
  <c r="B95" i="1"/>
  <c r="I95" i="1" s="1"/>
  <c r="C95" i="1"/>
  <c r="K95" i="1" s="1"/>
  <c r="D95" i="1"/>
  <c r="L95" i="1" s="1"/>
  <c r="E95" i="1"/>
  <c r="J95" i="1" s="1"/>
  <c r="F95" i="1"/>
  <c r="N95" i="1" s="1"/>
  <c r="G95" i="1"/>
  <c r="H95" i="1"/>
  <c r="P95" i="1" s="1"/>
  <c r="B96" i="1"/>
  <c r="I96" i="1" s="1"/>
  <c r="C96" i="1"/>
  <c r="K96" i="1" s="1"/>
  <c r="D96" i="1"/>
  <c r="L96" i="1" s="1"/>
  <c r="E96" i="1"/>
  <c r="M96" i="1" s="1"/>
  <c r="F96" i="1"/>
  <c r="G96" i="1"/>
  <c r="O96" i="1" s="1"/>
  <c r="H96" i="1"/>
  <c r="P96" i="1" s="1"/>
  <c r="B97" i="1"/>
  <c r="J97" i="1" s="1"/>
  <c r="C97" i="1"/>
  <c r="K97" i="1" s="1"/>
  <c r="D97" i="1"/>
  <c r="E97" i="1"/>
  <c r="M97" i="1" s="1"/>
  <c r="F97" i="1"/>
  <c r="N97" i="1" s="1"/>
  <c r="G97" i="1"/>
  <c r="O97" i="1" s="1"/>
  <c r="H97" i="1"/>
  <c r="P97" i="1" s="1"/>
  <c r="B98" i="1"/>
  <c r="C98" i="1"/>
  <c r="K98" i="1" s="1"/>
  <c r="D98" i="1"/>
  <c r="L98" i="1" s="1"/>
  <c r="E98" i="1"/>
  <c r="I98" i="1" s="1"/>
  <c r="F98" i="1"/>
  <c r="N98" i="1" s="1"/>
  <c r="G98" i="1"/>
  <c r="O98" i="1" s="1"/>
  <c r="H98" i="1"/>
  <c r="P98" i="1" s="1"/>
  <c r="C87" i="1"/>
  <c r="D87" i="1"/>
  <c r="E87" i="1"/>
  <c r="F87" i="1"/>
  <c r="G87" i="1"/>
  <c r="H87" i="1"/>
  <c r="B87" i="1"/>
  <c r="Q74" i="1"/>
  <c r="R74" i="1"/>
  <c r="S74" i="1"/>
  <c r="T74" i="1"/>
  <c r="U74" i="1"/>
  <c r="V74" i="1"/>
  <c r="W74" i="1"/>
  <c r="Q75" i="1"/>
  <c r="R75" i="1"/>
  <c r="S75" i="1"/>
  <c r="T75" i="1"/>
  <c r="U75" i="1"/>
  <c r="V75" i="1"/>
  <c r="W75" i="1"/>
  <c r="Q76" i="1"/>
  <c r="R76" i="1"/>
  <c r="S76" i="1"/>
  <c r="T76" i="1"/>
  <c r="U76" i="1"/>
  <c r="V76" i="1"/>
  <c r="W76" i="1"/>
  <c r="Q77" i="1"/>
  <c r="R77" i="1"/>
  <c r="S77" i="1"/>
  <c r="T77" i="1"/>
  <c r="U77" i="1"/>
  <c r="V77" i="1"/>
  <c r="W77" i="1"/>
  <c r="Q78" i="1"/>
  <c r="R78" i="1"/>
  <c r="S78" i="1"/>
  <c r="T78" i="1"/>
  <c r="U78" i="1"/>
  <c r="V78" i="1"/>
  <c r="W78" i="1"/>
  <c r="Q79" i="1"/>
  <c r="R79" i="1"/>
  <c r="S79" i="1"/>
  <c r="T79" i="1"/>
  <c r="U79" i="1"/>
  <c r="V79" i="1"/>
  <c r="W79" i="1"/>
  <c r="Q80" i="1"/>
  <c r="R80" i="1"/>
  <c r="S80" i="1"/>
  <c r="T80" i="1"/>
  <c r="U80" i="1"/>
  <c r="V80" i="1"/>
  <c r="W80" i="1"/>
  <c r="Q81" i="1"/>
  <c r="R81" i="1"/>
  <c r="S81" i="1"/>
  <c r="T81" i="1"/>
  <c r="U81" i="1"/>
  <c r="V81" i="1"/>
  <c r="W81" i="1"/>
  <c r="Q82" i="1"/>
  <c r="R82" i="1"/>
  <c r="S82" i="1"/>
  <c r="T82" i="1"/>
  <c r="U82" i="1"/>
  <c r="V82" i="1"/>
  <c r="W82" i="1"/>
  <c r="Q83" i="1"/>
  <c r="R83" i="1"/>
  <c r="S83" i="1"/>
  <c r="T83" i="1"/>
  <c r="U83" i="1"/>
  <c r="V83" i="1"/>
  <c r="W83" i="1"/>
  <c r="Q84" i="1"/>
  <c r="R84" i="1"/>
  <c r="S84" i="1"/>
  <c r="T84" i="1"/>
  <c r="U84" i="1"/>
  <c r="V84" i="1"/>
  <c r="W84" i="1"/>
  <c r="R73" i="1"/>
  <c r="S73" i="1"/>
  <c r="T73" i="1"/>
  <c r="U73" i="1"/>
  <c r="V73" i="1"/>
  <c r="W73" i="1"/>
  <c r="Q73" i="1"/>
  <c r="L94" i="1" l="1"/>
  <c r="J92" i="1"/>
  <c r="M98" i="1"/>
  <c r="J94" i="1"/>
  <c r="N91" i="1"/>
  <c r="J98" i="1"/>
  <c r="J96" i="1"/>
  <c r="J89" i="1"/>
  <c r="I88" i="1"/>
  <c r="I97" i="1"/>
  <c r="M93" i="1"/>
  <c r="M95" i="1"/>
  <c r="K93" i="1"/>
  <c r="N88" i="1"/>
  <c r="O95" i="1"/>
  <c r="P88" i="1"/>
  <c r="K91" i="1"/>
  <c r="L97" i="1"/>
  <c r="O92" i="1"/>
  <c r="M90" i="1"/>
  <c r="J90" i="1"/>
  <c r="E2" i="7" l="1"/>
  <c r="C2" i="7" s="1"/>
  <c r="G2" i="7" s="1"/>
  <c r="E3" i="7"/>
  <c r="C3" i="7" s="1"/>
  <c r="G3" i="7" s="1"/>
  <c r="E4" i="7"/>
  <c r="C4" i="7" s="1"/>
  <c r="G4" i="7" s="1"/>
  <c r="E5" i="7"/>
  <c r="C5" i="7" s="1"/>
  <c r="G5" i="7" s="1"/>
  <c r="E6" i="7"/>
  <c r="C6" i="7" s="1"/>
  <c r="G6" i="7" s="1"/>
  <c r="E7" i="7"/>
  <c r="C7" i="7" s="1"/>
  <c r="G7" i="7" s="1"/>
  <c r="E8" i="7"/>
  <c r="C8" i="7" s="1"/>
  <c r="G8" i="7" s="1"/>
  <c r="E9" i="7"/>
  <c r="C9" i="7" s="1"/>
  <c r="G9" i="7" s="1"/>
  <c r="E10" i="7"/>
  <c r="C10" i="7" s="1"/>
  <c r="G10" i="7" s="1"/>
  <c r="E11" i="7"/>
  <c r="C11" i="7" s="1"/>
  <c r="G11" i="7" s="1"/>
  <c r="X39" i="7" l="1"/>
  <c r="Y39" i="7" s="1"/>
  <c r="Z39" i="7" s="1"/>
  <c r="X37" i="7"/>
  <c r="Y37" i="7" s="1"/>
  <c r="Z37" i="7" s="1"/>
  <c r="X45" i="7"/>
  <c r="Y45" i="7" s="1"/>
  <c r="Z45" i="7" s="1"/>
  <c r="X40" i="7"/>
  <c r="Y40" i="7" s="1"/>
  <c r="Z40" i="7" s="1"/>
  <c r="X41" i="7"/>
  <c r="Y41" i="7" s="1"/>
  <c r="Z41" i="7" s="1"/>
  <c r="X44" i="7"/>
  <c r="Y44" i="7" s="1"/>
  <c r="Z44" i="7" s="1"/>
  <c r="X46" i="7"/>
  <c r="Y46" i="7" s="1"/>
  <c r="Z46" i="7" s="1"/>
  <c r="X42" i="7"/>
  <c r="Y42" i="7" s="1"/>
  <c r="Z42" i="7" s="1"/>
  <c r="X43" i="7"/>
  <c r="Y43" i="7" s="1"/>
  <c r="Z43" i="7" s="1"/>
  <c r="X38" i="7"/>
  <c r="Y38" i="7" s="1"/>
  <c r="Z38" i="7" s="1"/>
  <c r="X24" i="7"/>
  <c r="X32" i="7"/>
  <c r="X29" i="7"/>
  <c r="X30" i="7"/>
  <c r="X33" i="7"/>
  <c r="X31" i="7"/>
  <c r="X26" i="7"/>
  <c r="X25" i="7"/>
  <c r="X28" i="7"/>
  <c r="X27" i="7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C31" i="2"/>
  <c r="B31" i="2"/>
  <c r="Y32" i="7" l="1"/>
  <c r="Y24" i="7"/>
  <c r="Y30" i="7"/>
  <c r="Y27" i="7"/>
  <c r="Y33" i="7"/>
  <c r="Y28" i="7"/>
  <c r="Y26" i="7"/>
  <c r="Y29" i="7"/>
  <c r="Y25" i="7"/>
  <c r="Y31" i="7"/>
  <c r="T2" i="5"/>
  <c r="O2" i="5" l="1"/>
  <c r="Q2" i="5"/>
  <c r="O3" i="5"/>
  <c r="Q3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</calcChain>
</file>

<file path=xl/sharedStrings.xml><?xml version="1.0" encoding="utf-8"?>
<sst xmlns="http://schemas.openxmlformats.org/spreadsheetml/2006/main" count="412" uniqueCount="356">
  <si>
    <t>Date</t>
  </si>
  <si>
    <t>Θ</t>
  </si>
  <si>
    <r>
      <t>M</t>
    </r>
    <r>
      <rPr>
        <vertAlign val="subscript"/>
        <sz val="11"/>
        <color theme="1"/>
        <rFont val="Calibri"/>
        <family val="2"/>
        <scheme val="minor"/>
      </rPr>
      <t>L,1</t>
    </r>
  </si>
  <si>
    <r>
      <t>M</t>
    </r>
    <r>
      <rPr>
        <vertAlign val="subscript"/>
        <sz val="11"/>
        <color theme="1"/>
        <rFont val="Calibri"/>
        <family val="2"/>
        <scheme val="minor"/>
      </rPr>
      <t>L,2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</si>
  <si>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L,3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</si>
  <si>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L,4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</si>
  <si>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L,5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</si>
  <si>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L,6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</si>
  <si>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L,7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</si>
  <si>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L,8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</si>
  <si>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L,9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</si>
  <si>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L,10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</si>
  <si>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scheme val="minor"/>
      </rPr>
      <t>L,11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</si>
  <si>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L,1</t>
    </r>
  </si>
  <si>
    <r>
      <t>A</t>
    </r>
    <r>
      <rPr>
        <vertAlign val="subscript"/>
        <sz val="11"/>
        <color theme="1"/>
        <rFont val="Calibri"/>
        <family val="2"/>
        <scheme val="minor"/>
      </rPr>
      <t>L,2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</si>
  <si>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</si>
  <si>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</si>
  <si>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</si>
  <si>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</si>
  <si>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</si>
  <si>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</si>
  <si>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L,9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</si>
  <si>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L,10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</si>
  <si>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L,11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</si>
  <si>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ρ,1</t>
    </r>
  </si>
  <si>
    <r>
      <t>M</t>
    </r>
    <r>
      <rPr>
        <vertAlign val="subscript"/>
        <sz val="11"/>
        <color theme="1"/>
        <rFont val="Calibri"/>
        <family val="2"/>
      </rPr>
      <t>ρ,2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</si>
  <si>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ρ,3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</si>
  <si>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ρ,4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</si>
  <si>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ρ,5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</si>
  <si>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ρ,6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</si>
  <si>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ρ,7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</si>
  <si>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ρ,8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</si>
  <si>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</rPr>
      <t>ρ,9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</si>
  <si>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ρ,1</t>
    </r>
  </si>
  <si>
    <r>
      <t>A</t>
    </r>
    <r>
      <rPr>
        <vertAlign val="subscript"/>
        <sz val="11"/>
        <color theme="1"/>
        <rFont val="Calibri"/>
        <family val="2"/>
      </rPr>
      <t>ρ,2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</si>
  <si>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</si>
  <si>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</si>
  <si>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</si>
  <si>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</si>
  <si>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</si>
  <si>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ρ,8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</si>
  <si>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</rPr>
      <t>ρ,9</t>
    </r>
    <r>
      <rPr>
        <sz val="11"/>
        <color theme="1"/>
        <rFont val="Calibri"/>
        <family val="2"/>
        <scheme val="minor"/>
      </rPr>
      <t/>
    </r>
  </si>
  <si>
    <t xml:space="preserve"> </t>
  </si>
  <si>
    <t>Note: All data involves clear skies days</t>
  </si>
  <si>
    <t xml:space="preserve">            May impact analysis</t>
  </si>
  <si>
    <t>Temp:</t>
  </si>
  <si>
    <t>https://www.wunderground.com/history/airport/KPDX/</t>
  </si>
  <si>
    <t xml:space="preserve">Images: </t>
  </si>
  <si>
    <t>https://earthexplorer.usgs.gov/</t>
  </si>
  <si>
    <t>Band</t>
  </si>
  <si>
    <t>Wavelength</t>
  </si>
  <si>
    <t>Resolution</t>
  </si>
  <si>
    <t>Solar Irradiance</t>
  </si>
  <si>
    <t>Band 1 - Coastal / Aerosol</t>
  </si>
  <si>
    <t>0.433 – 0.453 µm</t>
  </si>
  <si>
    <t>30 m</t>
  </si>
  <si>
    <t>2031 W/(m²µm)</t>
  </si>
  <si>
    <t>Band 2 - Blue</t>
  </si>
  <si>
    <t>0.450 – 0.515 µm</t>
  </si>
  <si>
    <t>1925 W/(m²µm)</t>
  </si>
  <si>
    <t>Band 3 - Green</t>
  </si>
  <si>
    <t>0.525 – 0.600 µm</t>
  </si>
  <si>
    <t>1826 W/(m²µm)</t>
  </si>
  <si>
    <t>Band 4 - Red</t>
  </si>
  <si>
    <t>0.630 – 0.680 µm</t>
  </si>
  <si>
    <t>1574 W/(m²µm)</t>
  </si>
  <si>
    <t>Band 5 - Near Infrared</t>
  </si>
  <si>
    <t>0.845 – 0.885 µm</t>
  </si>
  <si>
    <t>955 W/(m²µm)</t>
  </si>
  <si>
    <t>Band 6 - Short Wavelength Infrared</t>
  </si>
  <si>
    <t>1.560 – 1.660 µm</t>
  </si>
  <si>
    <t>242 W/(m²µm)</t>
  </si>
  <si>
    <t>Band 7 - Short Wavelength Infrared</t>
  </si>
  <si>
    <t>2.100 – 2.300 µm</t>
  </si>
  <si>
    <t>82.5 W/(m²µm)</t>
  </si>
  <si>
    <t>Band 8 - Panchromatic</t>
  </si>
  <si>
    <t>0.500 – 0.680 µm</t>
  </si>
  <si>
    <t>15 m</t>
  </si>
  <si>
    <t>1739 W/(m²µm)</t>
  </si>
  <si>
    <t>Band 9 - Cirrus</t>
  </si>
  <si>
    <t>1.360 – 1.390 µm</t>
  </si>
  <si>
    <t>361 W/(m²µm)</t>
  </si>
  <si>
    <t>Band 10 - Long Wavelength Infrared</t>
  </si>
  <si>
    <t>10.30 – 11.30 µm</t>
  </si>
  <si>
    <t>100 m</t>
  </si>
  <si>
    <t>Band 11 - Long Wavelength Infrared</t>
  </si>
  <si>
    <t>11.50 – 12.50 µm</t>
  </si>
  <si>
    <t>Kelly Point: Columbia/Willammitte Intersection</t>
  </si>
  <si>
    <t>Latitude:</t>
  </si>
  <si>
    <t>Longitude:</t>
  </si>
  <si>
    <t>North</t>
  </si>
  <si>
    <t>West</t>
  </si>
  <si>
    <t>Kelly Point</t>
  </si>
  <si>
    <t>Portland Bounding Box</t>
  </si>
  <si>
    <t> -122.83675</t>
  </si>
  <si>
    <t> 45.432393</t>
  </si>
  <si>
    <t> -122.472021</t>
  </si>
  <si>
    <r>
      <t>K2</t>
    </r>
    <r>
      <rPr>
        <vertAlign val="subscript"/>
        <sz val="11"/>
        <color theme="1"/>
        <rFont val="Calibri"/>
        <family val="2"/>
      </rPr>
      <t>10</t>
    </r>
  </si>
  <si>
    <r>
      <t>K2</t>
    </r>
    <r>
      <rPr>
        <vertAlign val="subscript"/>
        <sz val="11"/>
        <color theme="1"/>
        <rFont val="Calibri"/>
        <family val="2"/>
      </rPr>
      <t>11</t>
    </r>
  </si>
  <si>
    <r>
      <t>K1</t>
    </r>
    <r>
      <rPr>
        <vertAlign val="subscript"/>
        <sz val="11"/>
        <color theme="1"/>
        <rFont val="Calibri"/>
        <family val="2"/>
        <scheme val="minor"/>
      </rPr>
      <t>10</t>
    </r>
  </si>
  <si>
    <r>
      <t>K1</t>
    </r>
    <r>
      <rPr>
        <vertAlign val="subscript"/>
        <sz val="11"/>
        <color theme="1"/>
        <rFont val="Calibri"/>
        <family val="2"/>
        <scheme val="minor"/>
      </rPr>
      <t>11</t>
    </r>
  </si>
  <si>
    <r>
      <t>Pixel</t>
    </r>
    <r>
      <rPr>
        <vertAlign val="subscript"/>
        <sz val="11"/>
        <color theme="1"/>
        <rFont val="Calibri"/>
        <family val="2"/>
        <scheme val="minor"/>
      </rPr>
      <t>X</t>
    </r>
  </si>
  <si>
    <r>
      <t>Pixel</t>
    </r>
    <r>
      <rPr>
        <vertAlign val="subscript"/>
        <sz val="11"/>
        <color theme="1"/>
        <rFont val="Calibri"/>
        <family val="2"/>
        <scheme val="minor"/>
      </rPr>
      <t>Y</t>
    </r>
  </si>
  <si>
    <t>Rotation</t>
  </si>
  <si>
    <t>Corners 1</t>
  </si>
  <si>
    <t>Corners 2</t>
  </si>
  <si>
    <t>Corners 3</t>
  </si>
  <si>
    <t>Corners 4</t>
  </si>
  <si>
    <t>X</t>
  </si>
  <si>
    <t>Y</t>
  </si>
  <si>
    <t>degrees</t>
  </si>
  <si>
    <t>Dew (F)</t>
  </si>
  <si>
    <t>Temp (F)</t>
  </si>
  <si>
    <t>Lowest Temp Pixel</t>
  </si>
  <si>
    <t>Highest Temp Pixel</t>
  </si>
  <si>
    <t>Celcius</t>
  </si>
  <si>
    <t>Lowest Temp Position</t>
  </si>
  <si>
    <t>Highest Temp Position</t>
  </si>
  <si>
    <t>Temp</t>
  </si>
  <si>
    <t>Red pix</t>
  </si>
  <si>
    <t>Blue pix</t>
  </si>
  <si>
    <t>Green pix</t>
  </si>
  <si>
    <t>Red</t>
  </si>
  <si>
    <t>Green</t>
  </si>
  <si>
    <t>Blue</t>
  </si>
  <si>
    <t>Air Tubidity</t>
  </si>
  <si>
    <t>Transmittance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</si>
  <si>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(kPA)</t>
    </r>
  </si>
  <si>
    <t>W</t>
  </si>
  <si>
    <t>Farenheit</t>
  </si>
  <si>
    <t>Saturation pressure (mbar)</t>
  </si>
  <si>
    <t>Kpa</t>
  </si>
  <si>
    <t>Vapor Pressure (kPA)</t>
  </si>
  <si>
    <r>
      <t>L</t>
    </r>
    <r>
      <rPr>
        <vertAlign val="subscript"/>
        <sz val="11"/>
        <color theme="1"/>
        <rFont val="Calibri"/>
        <family val="2"/>
      </rPr>
      <t>1,average</t>
    </r>
  </si>
  <si>
    <r>
      <t>L</t>
    </r>
    <r>
      <rPr>
        <vertAlign val="subscript"/>
        <sz val="11"/>
        <color theme="1"/>
        <rFont val="Calibri"/>
        <family val="2"/>
      </rPr>
      <t>2,average</t>
    </r>
  </si>
  <si>
    <r>
      <t>L</t>
    </r>
    <r>
      <rPr>
        <vertAlign val="subscript"/>
        <sz val="11"/>
        <color theme="1"/>
        <rFont val="Calibri"/>
        <family val="2"/>
      </rPr>
      <t>3,average</t>
    </r>
  </si>
  <si>
    <r>
      <t>L</t>
    </r>
    <r>
      <rPr>
        <vertAlign val="subscript"/>
        <sz val="11"/>
        <color theme="1"/>
        <rFont val="Calibri"/>
        <family val="2"/>
      </rPr>
      <t>4,average</t>
    </r>
  </si>
  <si>
    <r>
      <t>L</t>
    </r>
    <r>
      <rPr>
        <vertAlign val="subscript"/>
        <sz val="11"/>
        <color theme="1"/>
        <rFont val="Calibri"/>
        <family val="2"/>
      </rPr>
      <t>5,average</t>
    </r>
  </si>
  <si>
    <r>
      <t>L</t>
    </r>
    <r>
      <rPr>
        <vertAlign val="subscript"/>
        <sz val="11"/>
        <color theme="1"/>
        <rFont val="Calibri"/>
        <family val="2"/>
      </rPr>
      <t>6,average</t>
    </r>
  </si>
  <si>
    <r>
      <t>L</t>
    </r>
    <r>
      <rPr>
        <vertAlign val="subscript"/>
        <sz val="11"/>
        <color theme="1"/>
        <rFont val="Calibri"/>
        <family val="2"/>
      </rPr>
      <t>7,average</t>
    </r>
  </si>
  <si>
    <r>
      <t>P</t>
    </r>
    <r>
      <rPr>
        <vertAlign val="subscript"/>
        <sz val="11"/>
        <color theme="1"/>
        <rFont val="Calibri"/>
        <family val="2"/>
      </rPr>
      <t>1,average</t>
    </r>
  </si>
  <si>
    <r>
      <t>P</t>
    </r>
    <r>
      <rPr>
        <vertAlign val="subscript"/>
        <sz val="11"/>
        <color theme="1"/>
        <rFont val="Calibri"/>
        <family val="2"/>
      </rPr>
      <t>2,average</t>
    </r>
  </si>
  <si>
    <r>
      <t>P</t>
    </r>
    <r>
      <rPr>
        <vertAlign val="subscript"/>
        <sz val="11"/>
        <color theme="1"/>
        <rFont val="Calibri"/>
        <family val="2"/>
      </rPr>
      <t>3,average</t>
    </r>
  </si>
  <si>
    <r>
      <t>P</t>
    </r>
    <r>
      <rPr>
        <vertAlign val="subscript"/>
        <sz val="11"/>
        <color theme="1"/>
        <rFont val="Calibri"/>
        <family val="2"/>
      </rPr>
      <t>4,average</t>
    </r>
  </si>
  <si>
    <r>
      <t>P</t>
    </r>
    <r>
      <rPr>
        <vertAlign val="subscript"/>
        <sz val="11"/>
        <color theme="1"/>
        <rFont val="Calibri"/>
        <family val="2"/>
      </rPr>
      <t>5,average</t>
    </r>
  </si>
  <si>
    <r>
      <t>P</t>
    </r>
    <r>
      <rPr>
        <vertAlign val="subscript"/>
        <sz val="11"/>
        <color theme="1"/>
        <rFont val="Calibri"/>
        <family val="2"/>
      </rPr>
      <t>6,average</t>
    </r>
  </si>
  <si>
    <r>
      <t>P</t>
    </r>
    <r>
      <rPr>
        <vertAlign val="subscript"/>
        <sz val="11"/>
        <color theme="1"/>
        <rFont val="Calibri"/>
        <family val="2"/>
      </rPr>
      <t>7,average</t>
    </r>
  </si>
  <si>
    <t>Adjusted for Solar angle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</si>
  <si>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(Solar Constant)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</si>
  <si>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</si>
  <si>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</si>
  <si>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</si>
  <si>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</si>
  <si>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</si>
  <si>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</si>
  <si>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</si>
  <si>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1</t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</si>
  <si>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</si>
  <si>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</si>
  <si>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</si>
  <si>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</si>
  <si>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</si>
  <si>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Proportion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</si>
  <si>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Calibri"/>
        <family val="2"/>
        <scheme val="minor"/>
      </rPr>
      <t>sum</t>
    </r>
  </si>
  <si>
    <t>Albedo (toa)</t>
  </si>
  <si>
    <t>Albedo (atm)</t>
  </si>
  <si>
    <t>Albedo (Ground)</t>
  </si>
  <si>
    <t>Days</t>
  </si>
  <si>
    <t>Declination</t>
  </si>
  <si>
    <t>Latitude</t>
  </si>
  <si>
    <t>Net Radiative Flux</t>
  </si>
  <si>
    <t>Cp</t>
  </si>
  <si>
    <t>KJ/kg K</t>
  </si>
  <si>
    <t>Karman constant</t>
  </si>
  <si>
    <t>Constants</t>
  </si>
  <si>
    <r>
      <t>Z</t>
    </r>
    <r>
      <rPr>
        <vertAlign val="subscript"/>
        <sz val="11"/>
        <color theme="1"/>
        <rFont val="Calibri"/>
        <family val="2"/>
        <scheme val="minor"/>
      </rPr>
      <t>2</t>
    </r>
  </si>
  <si>
    <t>meters</t>
  </si>
  <si>
    <t>http://www.spc.noaa.gov/exper/soundings/</t>
  </si>
  <si>
    <t>Winds aloft:</t>
  </si>
  <si>
    <t>Lapse rate</t>
  </si>
  <si>
    <t>C/km</t>
  </si>
  <si>
    <t>Pressure (inHG)</t>
  </si>
  <si>
    <t>Pressure(kPa)</t>
  </si>
  <si>
    <t>L, latent heat water</t>
  </si>
  <si>
    <t>kJ/Mol</t>
  </si>
  <si>
    <r>
      <t>P @ Z</t>
    </r>
    <r>
      <rPr>
        <vertAlign val="subscript"/>
        <sz val="11"/>
        <color theme="1"/>
        <rFont val="Calibri"/>
        <family val="2"/>
        <scheme val="minor"/>
      </rPr>
      <t>2</t>
    </r>
  </si>
  <si>
    <t>https://ruc.noaa.gov/raobs/</t>
  </si>
  <si>
    <t>https://ready.arl.noaa.gov/READY_sonde.php</t>
  </si>
  <si>
    <t>Dew ©</t>
  </si>
  <si>
    <r>
      <t>Temp @ Z</t>
    </r>
    <r>
      <rPr>
        <vertAlign val="subscript"/>
        <sz val="11"/>
        <color theme="1"/>
        <rFont val="Calibri"/>
        <family val="2"/>
        <scheme val="minor"/>
      </rPr>
      <t>2</t>
    </r>
  </si>
  <si>
    <t>Temp ©</t>
  </si>
  <si>
    <r>
      <t>VP at Z</t>
    </r>
    <r>
      <rPr>
        <vertAlign val="subscript"/>
        <sz val="11"/>
        <color theme="1"/>
        <rFont val="Calibri"/>
        <family val="2"/>
        <scheme val="minor"/>
      </rPr>
      <t>2</t>
    </r>
  </si>
  <si>
    <t>Saturation</t>
  </si>
  <si>
    <t>RH</t>
  </si>
  <si>
    <t>J/kg</t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</si>
  <si>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</si>
  <si>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</si>
  <si>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</si>
  <si>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</si>
  <si>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</si>
  <si>
    <r>
      <t>q</t>
    </r>
    <r>
      <rPr>
        <vertAlign val="subscript"/>
        <sz val="11"/>
        <color theme="1"/>
        <rFont val="Calibri"/>
        <family val="2"/>
        <scheme val="minor"/>
      </rPr>
      <t>0</t>
    </r>
  </si>
  <si>
    <t>Thermal conductivity</t>
  </si>
  <si>
    <t>Concrete</t>
  </si>
  <si>
    <t>Dry soil</t>
  </si>
  <si>
    <t>Wet soil</t>
  </si>
  <si>
    <t>Asphalt</t>
  </si>
  <si>
    <t>https://www.engineeringtoolbox.com/thermal-conductivity-d_429.html</t>
  </si>
  <si>
    <t>Density*Specific Heat</t>
  </si>
  <si>
    <t>J/(m3*C)</t>
  </si>
  <si>
    <t>Density (kg/m^3)</t>
  </si>
  <si>
    <t>Z2</t>
  </si>
  <si>
    <t>Z0 (m)</t>
  </si>
  <si>
    <t>D (km)</t>
  </si>
  <si>
    <t>U2 mph</t>
  </si>
  <si>
    <t>U2 m/s</t>
  </si>
  <si>
    <t>ln(z2/z0)^2</t>
  </si>
  <si>
    <t>Monthly mean</t>
  </si>
  <si>
    <r>
      <t>M</t>
    </r>
    <r>
      <rPr>
        <vertAlign val="subscript"/>
        <sz val="11"/>
        <color theme="1"/>
        <rFont val="Calibri"/>
        <family val="2"/>
        <scheme val="minor"/>
      </rPr>
      <t>L,6</t>
    </r>
  </si>
  <si>
    <t>K1</t>
  </si>
  <si>
    <t>K2</t>
  </si>
  <si>
    <t>Pioneer Square</t>
  </si>
  <si>
    <t>M1</t>
  </si>
  <si>
    <t>M3</t>
  </si>
  <si>
    <t>M4</t>
  </si>
  <si>
    <t>A1</t>
  </si>
  <si>
    <t>A3</t>
  </si>
  <si>
    <t>A4</t>
  </si>
  <si>
    <t xml:space="preserve">-0.003661
</t>
  </si>
  <si>
    <t xml:space="preserve">-0.004825
</t>
  </si>
  <si>
    <t xml:space="preserve">-0.007501
</t>
  </si>
  <si>
    <t xml:space="preserve">-0.003657
</t>
  </si>
  <si>
    <t xml:space="preserve">-0.004820
</t>
  </si>
  <si>
    <t xml:space="preserve">-0.007493
</t>
  </si>
  <si>
    <t xml:space="preserve">-0.003644
</t>
  </si>
  <si>
    <t xml:space="preserve">-0.004804
</t>
  </si>
  <si>
    <t xml:space="preserve">-0.007467
</t>
  </si>
  <si>
    <t xml:space="preserve">-0.003562
</t>
  </si>
  <si>
    <t xml:space="preserve">-0.004696
</t>
  </si>
  <si>
    <t xml:space="preserve">-0.007299
</t>
  </si>
  <si>
    <t xml:space="preserve">-0.003659
</t>
  </si>
  <si>
    <t xml:space="preserve">-0.004823
</t>
  </si>
  <si>
    <t xml:space="preserve">-0.007497
</t>
  </si>
  <si>
    <t xml:space="preserve">-0.003616
</t>
  </si>
  <si>
    <t xml:space="preserve">-0.004766
</t>
  </si>
  <si>
    <t xml:space="preserve">-0.007409
</t>
  </si>
  <si>
    <t xml:space="preserve">-0.004824
</t>
  </si>
  <si>
    <t xml:space="preserve">-0.007498
</t>
  </si>
  <si>
    <t xml:space="preserve">-0.003660
</t>
  </si>
  <si>
    <t xml:space="preserve">-0.007499
</t>
  </si>
  <si>
    <t xml:space="preserve">-0.003611
</t>
  </si>
  <si>
    <t xml:space="preserve">-0.004760
</t>
  </si>
  <si>
    <t xml:space="preserve">-0.007400
</t>
  </si>
  <si>
    <t xml:space="preserve">-0.003551
</t>
  </si>
  <si>
    <t xml:space="preserve">-0.004681
</t>
  </si>
  <si>
    <t xml:space="preserve">-0.007276
</t>
  </si>
  <si>
    <t xml:space="preserve">-0.003607
</t>
  </si>
  <si>
    <t xml:space="preserve">-0.004754
</t>
  </si>
  <si>
    <t xml:space="preserve">-0.007391
</t>
  </si>
  <si>
    <t xml:space="preserve">-0.003602
</t>
  </si>
  <si>
    <t xml:space="preserve">-0.004748
</t>
  </si>
  <si>
    <t xml:space="preserve">-0.007381
</t>
  </si>
  <si>
    <t xml:space="preserve">-0.003572
</t>
  </si>
  <si>
    <t xml:space="preserve">-0.004709
</t>
  </si>
  <si>
    <t xml:space="preserve">-0.007320
</t>
  </si>
  <si>
    <t xml:space="preserve">-0.003656
</t>
  </si>
  <si>
    <t xml:space="preserve">-0.007492
</t>
  </si>
  <si>
    <t xml:space="preserve">-0.003567
</t>
  </si>
  <si>
    <t xml:space="preserve">-0.004702
</t>
  </si>
  <si>
    <t xml:space="preserve">-0.007309
</t>
  </si>
  <si>
    <t xml:space="preserve">-0.003641
</t>
  </si>
  <si>
    <t xml:space="preserve">-0.004799
</t>
  </si>
  <si>
    <t xml:space="preserve">-0.007460
</t>
  </si>
  <si>
    <t xml:space="preserve">-0.003771
</t>
  </si>
  <si>
    <t xml:space="preserve">-0.004765
</t>
  </si>
  <si>
    <t xml:space="preserve">-0.007408
</t>
  </si>
  <si>
    <t xml:space="preserve">-0.003709
</t>
  </si>
  <si>
    <t xml:space="preserve">-0.004687
</t>
  </si>
  <si>
    <t xml:space="preserve">-0.007286
</t>
  </si>
  <si>
    <t xml:space="preserve">-0.003806
</t>
  </si>
  <si>
    <t xml:space="preserve">-0.004810
</t>
  </si>
  <si>
    <t xml:space="preserve">-0.007476
</t>
  </si>
  <si>
    <t xml:space="preserve">-0.003783
</t>
  </si>
  <si>
    <t xml:space="preserve">-0.004781
</t>
  </si>
  <si>
    <t xml:space="preserve">-0.007432
</t>
  </si>
  <si>
    <t xml:space="preserve">-0.003801
</t>
  </si>
  <si>
    <t xml:space="preserve">-0.004803
</t>
  </si>
  <si>
    <t xml:space="preserve">-0.007466
</t>
  </si>
  <si>
    <t xml:space="preserve">-0.003779
</t>
  </si>
  <si>
    <t xml:space="preserve">-0.004776
</t>
  </si>
  <si>
    <t xml:space="preserve">-0.007424
</t>
  </si>
  <si>
    <t xml:space="preserve">-0.003812
</t>
  </si>
  <si>
    <t xml:space="preserve">-0.004817
</t>
  </si>
  <si>
    <t xml:space="preserve">-0.007489
</t>
  </si>
  <si>
    <t xml:space="preserve">-0.003770
</t>
  </si>
  <si>
    <t xml:space="preserve">-0.004764
</t>
  </si>
  <si>
    <t xml:space="preserve">-0.007406
</t>
  </si>
  <si>
    <t xml:space="preserve">-0.003741
</t>
  </si>
  <si>
    <t xml:space="preserve">-0.004727
</t>
  </si>
  <si>
    <t xml:space="preserve">-0.007349
</t>
  </si>
  <si>
    <t xml:space="preserve">-0.003708
</t>
  </si>
  <si>
    <t xml:space="preserve">-0.004686
</t>
  </si>
  <si>
    <t xml:space="preserve">-0.007284
</t>
  </si>
  <si>
    <t xml:space="preserve">-0.003818
</t>
  </si>
  <si>
    <t xml:space="preserve">-0.007500
</t>
  </si>
  <si>
    <t xml:space="preserve">-0.003816
</t>
  </si>
  <si>
    <t xml:space="preserve">-0.003787
</t>
  </si>
  <si>
    <t xml:space="preserve">-0.004785
</t>
  </si>
  <si>
    <t xml:space="preserve">-0.007438
</t>
  </si>
  <si>
    <t xml:space="preserve">-0.004780
</t>
  </si>
  <si>
    <t xml:space="preserve">-0.007430
</t>
  </si>
  <si>
    <t xml:space="preserve">-0.003724
</t>
  </si>
  <si>
    <t xml:space="preserve">-0.004706
</t>
  </si>
  <si>
    <t xml:space="preserve">-0.007316
</t>
  </si>
  <si>
    <t xml:space="preserve">-0.003814
</t>
  </si>
  <si>
    <t xml:space="preserve">-0.004819
</t>
  </si>
  <si>
    <t xml:space="preserve">-0.007491
</t>
  </si>
  <si>
    <t xml:space="preserve">-0.003719
</t>
  </si>
  <si>
    <t xml:space="preserve">-0.004699
</t>
  </si>
  <si>
    <t xml:space="preserve">-0.007305
</t>
  </si>
  <si>
    <t xml:space="preserve">-0.003804
</t>
  </si>
  <si>
    <t xml:space="preserve">-0.004807
</t>
  </si>
  <si>
    <t xml:space="preserve">-0.007473
</t>
  </si>
  <si>
    <t xml:space="preserve">-0.003774
</t>
  </si>
  <si>
    <t xml:space="preserve">-0.004769
</t>
  </si>
  <si>
    <t xml:space="preserve">-0.007414
</t>
  </si>
  <si>
    <t xml:space="preserve">-0.003713
</t>
  </si>
  <si>
    <t xml:space="preserve">-0.004692
</t>
  </si>
  <si>
    <t xml:space="preserve">-0.007294
</t>
  </si>
  <si>
    <t xml:space="preserve">-0.003793
</t>
  </si>
  <si>
    <t xml:space="preserve">-0.004794
</t>
  </si>
  <si>
    <t xml:space="preserve">-0.007452
</t>
  </si>
  <si>
    <t xml:space="preserve">-0.003707
</t>
  </si>
  <si>
    <t xml:space="preserve">-0.004685
</t>
  </si>
  <si>
    <t xml:space="preserve">-0.007282
</t>
  </si>
  <si>
    <t xml:space="preserve">-0.003808
</t>
  </si>
  <si>
    <t xml:space="preserve">-0.004812
</t>
  </si>
  <si>
    <t xml:space="preserve">-0.007480
</t>
  </si>
  <si>
    <t xml:space="preserve">-0.003790
</t>
  </si>
  <si>
    <t xml:space="preserve">-0.004789
</t>
  </si>
  <si>
    <t xml:space="preserve">-0.007444
</t>
  </si>
  <si>
    <t xml:space="preserve">-0.004822
</t>
  </si>
  <si>
    <t xml:space="preserve">-0.007496
</t>
  </si>
  <si>
    <t xml:space="preserve">-0.003799
</t>
  </si>
  <si>
    <t xml:space="preserve">-0.004800
</t>
  </si>
  <si>
    <t xml:space="preserve">-0.007462
</t>
  </si>
  <si>
    <t xml:space="preserve">-0.003750
</t>
  </si>
  <si>
    <t xml:space="preserve">-0.004739
</t>
  </si>
  <si>
    <t xml:space="preserve">-0.007366
</t>
  </si>
  <si>
    <t xml:space="preserve">-0.003718
</t>
  </si>
  <si>
    <t xml:space="preserve">-0.004698
</t>
  </si>
  <si>
    <t xml:space="preserve">-0.007303
</t>
  </si>
  <si>
    <t xml:space="preserve">-0.003745
</t>
  </si>
  <si>
    <t xml:space="preserve">-0.004732
</t>
  </si>
  <si>
    <t xml:space="preserve">-0.007356
</t>
  </si>
  <si>
    <t xml:space="preserve">-0.004793
</t>
  </si>
  <si>
    <t xml:space="preserve">-0.007450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</si>
</sst>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22222"/>
      <name val="Arial"/>
      <family val="2"/>
    </font>
    <font>
      <sz val="11"/>
      <color rgb="FF505050"/>
      <name val="Verdana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8000000000000007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2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5" fillId="3" borderId="1" xfId="0" applyFont="1" applyFill="1" applyBorder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left"/>
    </xf>
    <xf numFmtId="0" fontId="6" fillId="0" borderId="0" xfId="0" applyFont="1"/>
    <xf numFmtId="2" fontId="6" fillId="0" borderId="0" xfId="0" applyNumberFormat="1" applyFont="1"/>
    <xf numFmtId="11" fontId="0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4" borderId="0" xfId="0" applyFill="1" applyBorder="1"/>
    <xf numFmtId="0" fontId="0" fillId="4" borderId="6" xfId="0" applyFill="1" applyBorder="1"/>
    <xf numFmtId="14" fontId="0" fillId="0" borderId="5" xfId="0" applyNumberFormat="1" applyBorder="1"/>
    <xf numFmtId="0" fontId="0" fillId="4" borderId="0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5" borderId="0" xfId="0" applyFill="1"/>
    <xf numFmtId="0" fontId="7" fillId="5" borderId="0" xfId="0" applyFont="1" applyFill="1"/>
    <xf numFmtId="0" fontId="0" fillId="0" borderId="0" xfId="0" quotePrefix="1"/>
    <xf numFmtId="0" fontId="8" fillId="0" borderId="0" xfId="2"/>
    <xf numFmtId="14" fontId="0" fillId="0" borderId="0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0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43" fontId="0" fillId="0" borderId="0" xfId="1" applyFont="1"/>
    <xf numFmtId="43" fontId="0" fillId="0" borderId="0" xfId="0" applyNumberFormat="1"/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10" borderId="0" xfId="0" applyFill="1"/>
    <xf numFmtId="2" fontId="0" fillId="7" borderId="0" xfId="0" applyNumberFormat="1" applyFill="1"/>
    <xf numFmtId="9" fontId="0" fillId="0" borderId="0" xfId="3" applyFont="1"/>
    <xf numFmtId="0" fontId="5" fillId="0" borderId="0" xfId="0" applyFont="1"/>
    <xf numFmtId="164" fontId="0" fillId="0" borderId="0" xfId="0" applyNumberFormat="1"/>
    <xf numFmtId="2" fontId="0" fillId="0" borderId="0" xfId="3" applyNumberFormat="1" applyFont="1"/>
    <xf numFmtId="2" fontId="1" fillId="0" borderId="0" xfId="1" applyNumberFormat="1"/>
    <xf numFmtId="11" fontId="1" fillId="0" borderId="0" xfId="1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Values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'Colorspace Conversion'!$L$1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'Colorspace Conversion'!$K$2:$K$55</c:f>
              <c:numCache>
                <c:formatCode>General</c:formatCode>
                <c:ptCount val="54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</c:numCache>
            </c:numRef>
          </c:xVal>
          <c:yVal>
            <c:numRef>
              <c:f>'Colorspace Conversion'!$L$2:$L$55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16</c:v>
                </c:pt>
                <c:pt idx="21">
                  <c:v>24</c:v>
                </c:pt>
                <c:pt idx="22">
                  <c:v>32</c:v>
                </c:pt>
                <c:pt idx="23">
                  <c:v>42</c:v>
                </c:pt>
                <c:pt idx="24">
                  <c:v>52</c:v>
                </c:pt>
                <c:pt idx="25">
                  <c:v>62</c:v>
                </c:pt>
                <c:pt idx="26">
                  <c:v>72</c:v>
                </c:pt>
                <c:pt idx="27">
                  <c:v>82</c:v>
                </c:pt>
                <c:pt idx="28">
                  <c:v>92</c:v>
                </c:pt>
                <c:pt idx="29">
                  <c:v>102</c:v>
                </c:pt>
                <c:pt idx="30">
                  <c:v>112</c:v>
                </c:pt>
                <c:pt idx="31">
                  <c:v>122</c:v>
                </c:pt>
                <c:pt idx="32">
                  <c:v>132</c:v>
                </c:pt>
                <c:pt idx="33">
                  <c:v>142</c:v>
                </c:pt>
                <c:pt idx="34">
                  <c:v>152</c:v>
                </c:pt>
                <c:pt idx="35">
                  <c:v>164</c:v>
                </c:pt>
                <c:pt idx="36">
                  <c:v>176</c:v>
                </c:pt>
                <c:pt idx="37">
                  <c:v>188</c:v>
                </c:pt>
                <c:pt idx="38">
                  <c:v>200</c:v>
                </c:pt>
                <c:pt idx="39">
                  <c:v>212</c:v>
                </c:pt>
                <c:pt idx="40">
                  <c:v>224</c:v>
                </c:pt>
                <c:pt idx="41">
                  <c:v>236</c:v>
                </c:pt>
                <c:pt idx="42">
                  <c:v>248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1-4E6A-A49C-A2E4FE7B2A25}"/>
            </c:ext>
          </c:extLst>
        </c:ser>
        <c:ser>
          <c:idx val="1"/>
          <c:order val="1"/>
          <c:tx>
            <c:strRef>
              <c:f>'Colorspace Conversion'!$M$1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'Colorspace Conversion'!$K$2:$K$55</c:f>
              <c:numCache>
                <c:formatCode>General</c:formatCode>
                <c:ptCount val="54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</c:numCache>
            </c:numRef>
          </c:xVal>
          <c:yVal>
            <c:numRef>
              <c:f>'Colorspace Conversion'!$M$2:$M$55</c:f>
              <c:numCache>
                <c:formatCode>General</c:formatCode>
                <c:ptCount val="54"/>
                <c:pt idx="0">
                  <c:v>50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104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136</c:v>
                </c:pt>
                <c:pt idx="14">
                  <c:v>144</c:v>
                </c:pt>
                <c:pt idx="15">
                  <c:v>152</c:v>
                </c:pt>
                <c:pt idx="16">
                  <c:v>160</c:v>
                </c:pt>
                <c:pt idx="17">
                  <c:v>168</c:v>
                </c:pt>
                <c:pt idx="18">
                  <c:v>176</c:v>
                </c:pt>
                <c:pt idx="19">
                  <c:v>184</c:v>
                </c:pt>
                <c:pt idx="20">
                  <c:v>192</c:v>
                </c:pt>
                <c:pt idx="21">
                  <c:v>200</c:v>
                </c:pt>
                <c:pt idx="22">
                  <c:v>208</c:v>
                </c:pt>
                <c:pt idx="23">
                  <c:v>216</c:v>
                </c:pt>
                <c:pt idx="24">
                  <c:v>224</c:v>
                </c:pt>
                <c:pt idx="25">
                  <c:v>232</c:v>
                </c:pt>
                <c:pt idx="26">
                  <c:v>240</c:v>
                </c:pt>
                <c:pt idx="27">
                  <c:v>248</c:v>
                </c:pt>
                <c:pt idx="28">
                  <c:v>255</c:v>
                </c:pt>
                <c:pt idx="29">
                  <c:v>251</c:v>
                </c:pt>
                <c:pt idx="30">
                  <c:v>247</c:v>
                </c:pt>
                <c:pt idx="31">
                  <c:v>243</c:v>
                </c:pt>
                <c:pt idx="32">
                  <c:v>239</c:v>
                </c:pt>
                <c:pt idx="33">
                  <c:v>235</c:v>
                </c:pt>
                <c:pt idx="34">
                  <c:v>231</c:v>
                </c:pt>
                <c:pt idx="35">
                  <c:v>227</c:v>
                </c:pt>
                <c:pt idx="36">
                  <c:v>223</c:v>
                </c:pt>
                <c:pt idx="37">
                  <c:v>219</c:v>
                </c:pt>
                <c:pt idx="38">
                  <c:v>215</c:v>
                </c:pt>
                <c:pt idx="39">
                  <c:v>211</c:v>
                </c:pt>
                <c:pt idx="40">
                  <c:v>207</c:v>
                </c:pt>
                <c:pt idx="41">
                  <c:v>203</c:v>
                </c:pt>
                <c:pt idx="42">
                  <c:v>199</c:v>
                </c:pt>
                <c:pt idx="43">
                  <c:v>197</c:v>
                </c:pt>
                <c:pt idx="44">
                  <c:v>195</c:v>
                </c:pt>
                <c:pt idx="45">
                  <c:v>193</c:v>
                </c:pt>
                <c:pt idx="46">
                  <c:v>191</c:v>
                </c:pt>
                <c:pt idx="47">
                  <c:v>189</c:v>
                </c:pt>
                <c:pt idx="48">
                  <c:v>187</c:v>
                </c:pt>
                <c:pt idx="49">
                  <c:v>185</c:v>
                </c:pt>
                <c:pt idx="50">
                  <c:v>183</c:v>
                </c:pt>
                <c:pt idx="51">
                  <c:v>181</c:v>
                </c:pt>
                <c:pt idx="52">
                  <c:v>179</c:v>
                </c:pt>
                <c:pt idx="53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1-4E6A-A49C-A2E4FE7B2A25}"/>
            </c:ext>
          </c:extLst>
        </c:ser>
        <c:ser>
          <c:idx val="2"/>
          <c:order val="2"/>
          <c:tx>
            <c:strRef>
              <c:f>'Colorspace Conversion'!$N$1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'Colorspace Conversion'!$K$2:$K$55</c:f>
              <c:numCache>
                <c:formatCode>General</c:formatCode>
                <c:ptCount val="54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</c:numCache>
            </c:numRef>
          </c:xVal>
          <c:yVal>
            <c:numRef>
              <c:f>'Colorspace Conversion'!$N$2:$N$55</c:f>
              <c:numCache>
                <c:formatCode>General</c:formatCode>
                <c:ptCount val="5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249</c:v>
                </c:pt>
                <c:pt idx="7">
                  <c:v>243</c:v>
                </c:pt>
                <c:pt idx="8">
                  <c:v>237</c:v>
                </c:pt>
                <c:pt idx="9">
                  <c:v>231</c:v>
                </c:pt>
                <c:pt idx="10">
                  <c:v>225</c:v>
                </c:pt>
                <c:pt idx="11">
                  <c:v>219</c:v>
                </c:pt>
                <c:pt idx="12">
                  <c:v>213</c:v>
                </c:pt>
                <c:pt idx="13">
                  <c:v>207</c:v>
                </c:pt>
                <c:pt idx="14">
                  <c:v>201</c:v>
                </c:pt>
                <c:pt idx="15">
                  <c:v>195</c:v>
                </c:pt>
                <c:pt idx="16">
                  <c:v>189</c:v>
                </c:pt>
                <c:pt idx="17">
                  <c:v>183</c:v>
                </c:pt>
                <c:pt idx="18">
                  <c:v>177</c:v>
                </c:pt>
                <c:pt idx="19">
                  <c:v>171</c:v>
                </c:pt>
                <c:pt idx="20">
                  <c:v>165</c:v>
                </c:pt>
                <c:pt idx="21">
                  <c:v>159</c:v>
                </c:pt>
                <c:pt idx="22">
                  <c:v>153</c:v>
                </c:pt>
                <c:pt idx="23">
                  <c:v>147</c:v>
                </c:pt>
                <c:pt idx="24">
                  <c:v>141</c:v>
                </c:pt>
                <c:pt idx="25">
                  <c:v>135</c:v>
                </c:pt>
                <c:pt idx="26">
                  <c:v>129</c:v>
                </c:pt>
                <c:pt idx="27">
                  <c:v>123</c:v>
                </c:pt>
                <c:pt idx="28">
                  <c:v>117</c:v>
                </c:pt>
                <c:pt idx="29">
                  <c:v>111</c:v>
                </c:pt>
                <c:pt idx="30">
                  <c:v>105</c:v>
                </c:pt>
                <c:pt idx="31">
                  <c:v>99</c:v>
                </c:pt>
                <c:pt idx="32">
                  <c:v>93</c:v>
                </c:pt>
                <c:pt idx="33">
                  <c:v>87</c:v>
                </c:pt>
                <c:pt idx="34">
                  <c:v>81</c:v>
                </c:pt>
                <c:pt idx="35">
                  <c:v>75</c:v>
                </c:pt>
                <c:pt idx="36">
                  <c:v>69</c:v>
                </c:pt>
                <c:pt idx="37">
                  <c:v>63</c:v>
                </c:pt>
                <c:pt idx="38">
                  <c:v>57</c:v>
                </c:pt>
                <c:pt idx="39">
                  <c:v>51</c:v>
                </c:pt>
                <c:pt idx="40">
                  <c:v>45</c:v>
                </c:pt>
                <c:pt idx="41">
                  <c:v>39</c:v>
                </c:pt>
                <c:pt idx="42">
                  <c:v>33</c:v>
                </c:pt>
                <c:pt idx="43">
                  <c:v>27</c:v>
                </c:pt>
                <c:pt idx="44">
                  <c:v>21</c:v>
                </c:pt>
                <c:pt idx="45">
                  <c:v>15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1-4E6A-A49C-A2E4FE7B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75584"/>
        <c:axId val="1399614128"/>
      </c:scatterChart>
      <c:valAx>
        <c:axId val="1605575584"/>
        <c:scaling>
          <c:orientation val="minMax"/>
          <c:max val="326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14128"/>
        <c:crosses val="autoZero"/>
        <c:crossBetween val="midCat"/>
      </c:valAx>
      <c:valAx>
        <c:axId val="139961412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22</xdr:row>
      <xdr:rowOff>9525</xdr:rowOff>
    </xdr:from>
    <xdr:ext cx="3962953" cy="2019582"/>
    <xdr:pic>
      <xdr:nvPicPr>
        <xdr:cNvPr id="2" name="Picture 1">
          <a:extLst>
            <a:ext uri="{FF2B5EF4-FFF2-40B4-BE49-F238E27FC236}">
              <a16:creationId xmlns:a16="http://schemas.microsoft.com/office/drawing/2014/main" id="{058048DD-380D-4F06-8EE4-791CDBF1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4581525"/>
          <a:ext cx="3962953" cy="2019582"/>
        </a:xfrm>
        <a:prstGeom prst="rect">
          <a:avLst/>
        </a:prstGeom>
      </xdr:spPr>
    </xdr:pic>
    <xdr:clientData/>
  </xdr:oneCellAnchor>
  <xdr:twoCellAnchor editAs="oneCell">
    <xdr:from>
      <xdr:col>5</xdr:col>
      <xdr:colOff>19050</xdr:colOff>
      <xdr:row>0</xdr:row>
      <xdr:rowOff>19050</xdr:rowOff>
    </xdr:from>
    <xdr:to>
      <xdr:col>16</xdr:col>
      <xdr:colOff>248618</xdr:colOff>
      <xdr:row>31</xdr:row>
      <xdr:rowOff>10360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0B559-5D69-4B92-8E49-0E5D22744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19050"/>
          <a:ext cx="6935168" cy="5982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0</xdr:rowOff>
    </xdr:from>
    <xdr:to>
      <xdr:col>29</xdr:col>
      <xdr:colOff>38099</xdr:colOff>
      <xdr:row>35</xdr:row>
      <xdr:rowOff>144800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0FD4A-5672-42CF-8554-A9F86ADAD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0"/>
          <a:ext cx="10058400" cy="6926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35</xdr:row>
      <xdr:rowOff>161925</xdr:rowOff>
    </xdr:from>
    <xdr:to>
      <xdr:col>29</xdr:col>
      <xdr:colOff>19049</xdr:colOff>
      <xdr:row>51</xdr:row>
      <xdr:rowOff>176137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A2FC88-6142-41AA-8190-CFD266875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6943725"/>
          <a:ext cx="10058400" cy="3100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2</xdr:row>
      <xdr:rowOff>119062</xdr:rowOff>
    </xdr:from>
    <xdr:to>
      <xdr:col>23</xdr:col>
      <xdr:colOff>485775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8FB09-C0C3-4D16-9DA3-B468BC3B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arthexplorer.usgs.gov/" TargetMode="External"/><Relationship Id="rId1" Type="http://schemas.openxmlformats.org/officeDocument/2006/relationships/hyperlink" Target="https://www.wunderground.com/history/airport/KPD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U@%20m/s" TargetMode="External"/><Relationship Id="rId2" Type="http://schemas.openxmlformats.org/officeDocument/2006/relationships/hyperlink" Target="https://www.engineeringtoolbox.com/thermal-conductivity-d_429.html" TargetMode="External"/><Relationship Id="rId1" Type="http://schemas.openxmlformats.org/officeDocument/2006/relationships/hyperlink" Target="http://www.spc.noaa.gov/exper/sound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641F-01D4-4D40-9329-4338257FF1E7}">
  <dimension ref="A1:G34"/>
  <sheetViews>
    <sheetView workbookViewId="0">
      <selection activeCell="B3" sqref="B3"/>
    </sheetView>
  </sheetViews>
  <sheetFormatPr defaultRowHeight="15" x14ac:dyDescent="0.25"/>
  <cols>
    <col min="1" max="1" width="35.140625" customWidth="1"/>
    <col min="2" max="2" width="18.85546875" customWidth="1"/>
    <col min="3" max="3" width="10.85546875" customWidth="1"/>
    <col min="4" max="4" width="16.7109375" customWidth="1"/>
  </cols>
  <sheetData>
    <row r="1" spans="1:4" x14ac:dyDescent="0.25">
      <c r="A1" s="6" t="s">
        <v>43</v>
      </c>
      <c r="B1" s="7"/>
      <c r="C1" s="7"/>
      <c r="D1" s="7"/>
    </row>
    <row r="2" spans="1:4" x14ac:dyDescent="0.25">
      <c r="A2" s="6" t="s">
        <v>44</v>
      </c>
      <c r="B2" s="7"/>
      <c r="C2" s="7"/>
      <c r="D2" s="7"/>
    </row>
    <row r="3" spans="1:4" x14ac:dyDescent="0.25">
      <c r="A3" t="s">
        <v>45</v>
      </c>
      <c r="B3" s="31" t="s">
        <v>46</v>
      </c>
    </row>
    <row r="4" spans="1:4" x14ac:dyDescent="0.25">
      <c r="A4" t="s">
        <v>47</v>
      </c>
      <c r="B4" s="31" t="s">
        <v>48</v>
      </c>
    </row>
    <row r="6" spans="1:4" ht="15.75" thickBot="1" x14ac:dyDescent="0.3">
      <c r="A6" t="s">
        <v>49</v>
      </c>
      <c r="B6" t="s">
        <v>50</v>
      </c>
      <c r="C6" t="s">
        <v>51</v>
      </c>
      <c r="D6" t="s">
        <v>52</v>
      </c>
    </row>
    <row r="7" spans="1:4" ht="16.5" customHeight="1" thickBot="1" x14ac:dyDescent="0.3">
      <c r="A7" s="8" t="s">
        <v>53</v>
      </c>
      <c r="B7" s="8" t="s">
        <v>54</v>
      </c>
      <c r="C7" s="8" t="s">
        <v>55</v>
      </c>
      <c r="D7" s="8" t="s">
        <v>56</v>
      </c>
    </row>
    <row r="8" spans="1:4" ht="13.5" customHeight="1" thickBot="1" x14ac:dyDescent="0.3">
      <c r="A8" s="8" t="s">
        <v>57</v>
      </c>
      <c r="B8" s="8" t="s">
        <v>58</v>
      </c>
      <c r="C8" s="8" t="s">
        <v>55</v>
      </c>
      <c r="D8" s="8" t="s">
        <v>59</v>
      </c>
    </row>
    <row r="9" spans="1:4" ht="16.5" customHeight="1" thickBot="1" x14ac:dyDescent="0.3">
      <c r="A9" s="8" t="s">
        <v>60</v>
      </c>
      <c r="B9" s="8" t="s">
        <v>61</v>
      </c>
      <c r="C9" s="8" t="s">
        <v>55</v>
      </c>
      <c r="D9" s="8" t="s">
        <v>62</v>
      </c>
    </row>
    <row r="10" spans="1:4" ht="16.5" customHeight="1" thickBot="1" x14ac:dyDescent="0.3">
      <c r="A10" s="8" t="s">
        <v>63</v>
      </c>
      <c r="B10" s="8" t="s">
        <v>64</v>
      </c>
      <c r="C10" s="8" t="s">
        <v>55</v>
      </c>
      <c r="D10" s="8" t="s">
        <v>65</v>
      </c>
    </row>
    <row r="11" spans="1:4" ht="15" customHeight="1" thickBot="1" x14ac:dyDescent="0.3">
      <c r="A11" s="8" t="s">
        <v>66</v>
      </c>
      <c r="B11" s="8" t="s">
        <v>67</v>
      </c>
      <c r="C11" s="8" t="s">
        <v>55</v>
      </c>
      <c r="D11" s="8" t="s">
        <v>68</v>
      </c>
    </row>
    <row r="12" spans="1:4" ht="17.25" customHeight="1" thickBot="1" x14ac:dyDescent="0.3">
      <c r="A12" s="8" t="s">
        <v>69</v>
      </c>
      <c r="B12" s="8" t="s">
        <v>70</v>
      </c>
      <c r="C12" s="8" t="s">
        <v>55</v>
      </c>
      <c r="D12" s="8" t="s">
        <v>71</v>
      </c>
    </row>
    <row r="13" spans="1:4" ht="17.25" customHeight="1" thickBot="1" x14ac:dyDescent="0.3">
      <c r="A13" s="8" t="s">
        <v>72</v>
      </c>
      <c r="B13" s="8" t="s">
        <v>73</v>
      </c>
      <c r="C13" s="8" t="s">
        <v>55</v>
      </c>
      <c r="D13" s="8" t="s">
        <v>74</v>
      </c>
    </row>
    <row r="14" spans="1:4" ht="15" customHeight="1" thickBot="1" x14ac:dyDescent="0.3">
      <c r="A14" s="8" t="s">
        <v>75</v>
      </c>
      <c r="B14" s="8" t="s">
        <v>76</v>
      </c>
      <c r="C14" s="8" t="s">
        <v>77</v>
      </c>
      <c r="D14" s="8" t="s">
        <v>78</v>
      </c>
    </row>
    <row r="15" spans="1:4" ht="12" customHeight="1" thickBot="1" x14ac:dyDescent="0.3">
      <c r="A15" s="8" t="s">
        <v>79</v>
      </c>
      <c r="B15" s="8" t="s">
        <v>80</v>
      </c>
      <c r="C15" s="8" t="s">
        <v>55</v>
      </c>
      <c r="D15" s="8" t="s">
        <v>81</v>
      </c>
    </row>
    <row r="16" spans="1:4" ht="15.75" thickBot="1" x14ac:dyDescent="0.3">
      <c r="A16" s="8" t="s">
        <v>82</v>
      </c>
      <c r="B16" s="8" t="s">
        <v>83</v>
      </c>
      <c r="C16" s="8" t="s">
        <v>84</v>
      </c>
      <c r="D16" s="8"/>
    </row>
    <row r="17" spans="1:6" ht="15.75" thickBot="1" x14ac:dyDescent="0.3">
      <c r="A17" s="8" t="s">
        <v>85</v>
      </c>
      <c r="B17" s="8" t="s">
        <v>86</v>
      </c>
      <c r="C17" s="8" t="s">
        <v>84</v>
      </c>
      <c r="D17" s="8"/>
    </row>
    <row r="19" spans="1:6" x14ac:dyDescent="0.25">
      <c r="A19" s="9" t="s">
        <v>87</v>
      </c>
      <c r="B19" s="9"/>
    </row>
    <row r="20" spans="1:6" x14ac:dyDescent="0.25">
      <c r="A20" s="9" t="s">
        <v>88</v>
      </c>
      <c r="B20" s="9" t="s">
        <v>89</v>
      </c>
    </row>
    <row r="21" spans="1:6" x14ac:dyDescent="0.25">
      <c r="A21" s="10">
        <v>45.650799999999997</v>
      </c>
      <c r="B21" s="10">
        <v>122.76300000000001</v>
      </c>
    </row>
    <row r="22" spans="1:6" x14ac:dyDescent="0.25">
      <c r="A22" s="9" t="s">
        <v>90</v>
      </c>
      <c r="B22" s="9" t="s">
        <v>91</v>
      </c>
    </row>
    <row r="32" spans="1:6" x14ac:dyDescent="0.25">
      <c r="F32" t="s">
        <v>93</v>
      </c>
    </row>
    <row r="33" spans="6:7" x14ac:dyDescent="0.25">
      <c r="F33" s="11">
        <v>45.653272000000001</v>
      </c>
      <c r="G33" s="11" t="s">
        <v>94</v>
      </c>
    </row>
    <row r="34" spans="6:7" x14ac:dyDescent="0.25">
      <c r="F34" s="12" t="s">
        <v>95</v>
      </c>
      <c r="G34" s="11" t="s">
        <v>96</v>
      </c>
    </row>
  </sheetData>
  <hyperlinks>
    <hyperlink ref="B3" r:id="rId1" xr:uid="{F83502DB-008E-4967-AE71-16B238A08CD2}"/>
    <hyperlink ref="B4" r:id="rId2" xr:uid="{503B3559-69A5-468C-9833-3A029B5E366B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6342-A4A7-4859-A54B-7F094FA8E9A4}">
  <dimension ref="A1:D2002"/>
  <sheetViews>
    <sheetView workbookViewId="0">
      <selection activeCell="L21" sqref="L21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212</v>
      </c>
      <c r="B1" t="s">
        <v>211</v>
      </c>
      <c r="C1" t="s">
        <v>210</v>
      </c>
      <c r="D1" t="s">
        <v>215</v>
      </c>
    </row>
    <row r="2" spans="1:4" x14ac:dyDescent="0.25">
      <c r="A2">
        <v>0</v>
      </c>
      <c r="B2">
        <f>-5/23*(A2-23)</f>
        <v>5</v>
      </c>
      <c r="C2">
        <v>300</v>
      </c>
      <c r="D2">
        <f>LN(C2/B2)^2</f>
        <v>16.763657394197683</v>
      </c>
    </row>
    <row r="3" spans="1:4" x14ac:dyDescent="0.25">
      <c r="A3">
        <v>0.03</v>
      </c>
      <c r="B3">
        <f t="shared" ref="B3:B66" si="0">-5/23*(A3-23)</f>
        <v>4.9934782608695647</v>
      </c>
      <c r="C3">
        <v>300</v>
      </c>
      <c r="D3">
        <f t="shared" ref="D3:D66" si="1">LN(C3/B3)^2</f>
        <v>16.774346968467434</v>
      </c>
    </row>
    <row r="4" spans="1:4" x14ac:dyDescent="0.25">
      <c r="A4">
        <v>0.06</v>
      </c>
      <c r="B4">
        <f t="shared" si="0"/>
        <v>4.9869565217391303</v>
      </c>
      <c r="C4">
        <v>300</v>
      </c>
      <c r="D4">
        <f t="shared" si="1"/>
        <v>16.785053926769304</v>
      </c>
    </row>
    <row r="5" spans="1:4" x14ac:dyDescent="0.25">
      <c r="A5">
        <v>0.09</v>
      </c>
      <c r="B5">
        <f t="shared" si="0"/>
        <v>4.9804347826086959</v>
      </c>
      <c r="C5">
        <v>300</v>
      </c>
      <c r="D5">
        <f t="shared" si="1"/>
        <v>16.795778319071566</v>
      </c>
    </row>
    <row r="6" spans="1:4" x14ac:dyDescent="0.25">
      <c r="A6">
        <v>0.12</v>
      </c>
      <c r="B6">
        <f t="shared" si="0"/>
        <v>4.9739130434782606</v>
      </c>
      <c r="C6">
        <v>300</v>
      </c>
      <c r="D6">
        <f t="shared" si="1"/>
        <v>16.806520195550636</v>
      </c>
    </row>
    <row r="7" spans="1:4" x14ac:dyDescent="0.25">
      <c r="A7">
        <v>0.15</v>
      </c>
      <c r="B7">
        <f t="shared" si="0"/>
        <v>4.9673913043478262</v>
      </c>
      <c r="C7">
        <v>300</v>
      </c>
      <c r="D7">
        <f t="shared" si="1"/>
        <v>16.817279606592212</v>
      </c>
    </row>
    <row r="8" spans="1:4" x14ac:dyDescent="0.25">
      <c r="A8">
        <v>0.18</v>
      </c>
      <c r="B8">
        <f t="shared" si="0"/>
        <v>4.9608695652173909</v>
      </c>
      <c r="C8">
        <v>300</v>
      </c>
      <c r="D8">
        <f t="shared" si="1"/>
        <v>16.82805660279244</v>
      </c>
    </row>
    <row r="9" spans="1:4" x14ac:dyDescent="0.25">
      <c r="A9">
        <v>0.21</v>
      </c>
      <c r="B9">
        <f t="shared" si="0"/>
        <v>4.9543478260869565</v>
      </c>
      <c r="C9">
        <v>300</v>
      </c>
      <c r="D9">
        <f t="shared" si="1"/>
        <v>16.838851234959037</v>
      </c>
    </row>
    <row r="10" spans="1:4" x14ac:dyDescent="0.25">
      <c r="A10">
        <v>0.24</v>
      </c>
      <c r="B10">
        <f t="shared" si="0"/>
        <v>4.947826086956522</v>
      </c>
      <c r="C10">
        <v>300</v>
      </c>
      <c r="D10">
        <f t="shared" si="1"/>
        <v>16.849663554112475</v>
      </c>
    </row>
    <row r="11" spans="1:4" x14ac:dyDescent="0.25">
      <c r="A11">
        <v>0.27</v>
      </c>
      <c r="B11">
        <f t="shared" si="0"/>
        <v>4.9413043478260867</v>
      </c>
      <c r="C11">
        <v>300</v>
      </c>
      <c r="D11">
        <f t="shared" si="1"/>
        <v>16.860493611487133</v>
      </c>
    </row>
    <row r="12" spans="1:4" x14ac:dyDescent="0.25">
      <c r="A12">
        <v>0.3</v>
      </c>
      <c r="B12">
        <f t="shared" si="0"/>
        <v>4.9347826086956514</v>
      </c>
      <c r="C12">
        <v>300</v>
      </c>
      <c r="D12">
        <f t="shared" si="1"/>
        <v>16.87134145853252</v>
      </c>
    </row>
    <row r="13" spans="1:4" x14ac:dyDescent="0.25">
      <c r="A13">
        <v>0.33</v>
      </c>
      <c r="B13">
        <f t="shared" si="0"/>
        <v>4.9282608695652179</v>
      </c>
      <c r="C13">
        <v>300</v>
      </c>
      <c r="D13">
        <f t="shared" si="1"/>
        <v>16.882207146914375</v>
      </c>
    </row>
    <row r="14" spans="1:4" x14ac:dyDescent="0.25">
      <c r="A14">
        <v>0.36</v>
      </c>
      <c r="B14">
        <f t="shared" si="0"/>
        <v>4.9217391304347826</v>
      </c>
      <c r="C14">
        <v>300</v>
      </c>
      <c r="D14">
        <f t="shared" si="1"/>
        <v>16.893090728515954</v>
      </c>
    </row>
    <row r="15" spans="1:4" x14ac:dyDescent="0.25">
      <c r="A15">
        <v>0.39</v>
      </c>
      <c r="B15">
        <f t="shared" si="0"/>
        <v>4.9152173913043473</v>
      </c>
      <c r="C15">
        <v>300</v>
      </c>
      <c r="D15">
        <f t="shared" si="1"/>
        <v>16.903992255439181</v>
      </c>
    </row>
    <row r="16" spans="1:4" x14ac:dyDescent="0.25">
      <c r="A16">
        <v>0.42</v>
      </c>
      <c r="B16">
        <f t="shared" si="0"/>
        <v>4.9086956521739129</v>
      </c>
      <c r="C16">
        <v>300</v>
      </c>
      <c r="D16">
        <f t="shared" si="1"/>
        <v>16.914911780005863</v>
      </c>
    </row>
    <row r="17" spans="1:4" x14ac:dyDescent="0.25">
      <c r="A17">
        <v>0.45</v>
      </c>
      <c r="B17">
        <f t="shared" si="0"/>
        <v>4.9021739130434785</v>
      </c>
      <c r="C17">
        <v>300</v>
      </c>
      <c r="D17">
        <f t="shared" si="1"/>
        <v>16.925849354758906</v>
      </c>
    </row>
    <row r="18" spans="1:4" x14ac:dyDescent="0.25">
      <c r="A18">
        <v>0.48</v>
      </c>
      <c r="B18">
        <f t="shared" si="0"/>
        <v>4.8956521739130432</v>
      </c>
      <c r="C18">
        <v>300</v>
      </c>
      <c r="D18">
        <f t="shared" si="1"/>
        <v>16.936805032463575</v>
      </c>
    </row>
    <row r="19" spans="1:4" x14ac:dyDescent="0.25">
      <c r="A19">
        <v>0.51</v>
      </c>
      <c r="B19">
        <f t="shared" si="0"/>
        <v>4.8891304347826079</v>
      </c>
      <c r="C19">
        <v>300</v>
      </c>
      <c r="D19">
        <f t="shared" si="1"/>
        <v>16.947778866108685</v>
      </c>
    </row>
    <row r="20" spans="1:4" x14ac:dyDescent="0.25">
      <c r="A20">
        <v>0.54</v>
      </c>
      <c r="B20">
        <f t="shared" si="0"/>
        <v>4.8826086956521744</v>
      </c>
      <c r="C20">
        <v>300</v>
      </c>
      <c r="D20">
        <f t="shared" si="1"/>
        <v>16.958770908907866</v>
      </c>
    </row>
    <row r="21" spans="1:4" x14ac:dyDescent="0.25">
      <c r="A21">
        <v>0.56999999999999995</v>
      </c>
      <c r="B21">
        <f t="shared" si="0"/>
        <v>4.8760869565217391</v>
      </c>
      <c r="C21">
        <v>300</v>
      </c>
      <c r="D21">
        <f t="shared" si="1"/>
        <v>16.969781214300809</v>
      </c>
    </row>
    <row r="22" spans="1:4" x14ac:dyDescent="0.25">
      <c r="A22">
        <v>0.6</v>
      </c>
      <c r="B22">
        <f t="shared" si="0"/>
        <v>4.8695652173913038</v>
      </c>
      <c r="C22">
        <v>300</v>
      </c>
      <c r="D22">
        <f t="shared" si="1"/>
        <v>16.98080983595456</v>
      </c>
    </row>
    <row r="23" spans="1:4" x14ac:dyDescent="0.25">
      <c r="A23">
        <v>0.63</v>
      </c>
      <c r="B23">
        <f t="shared" si="0"/>
        <v>4.8630434782608694</v>
      </c>
      <c r="C23">
        <v>300</v>
      </c>
      <c r="D23">
        <f t="shared" si="1"/>
        <v>16.991856827764728</v>
      </c>
    </row>
    <row r="24" spans="1:4" x14ac:dyDescent="0.25">
      <c r="A24">
        <v>0.66</v>
      </c>
      <c r="B24">
        <f t="shared" si="0"/>
        <v>4.8565217391304349</v>
      </c>
      <c r="C24">
        <v>300</v>
      </c>
      <c r="D24">
        <f t="shared" si="1"/>
        <v>17.002922243856823</v>
      </c>
    </row>
    <row r="25" spans="1:4" x14ac:dyDescent="0.25">
      <c r="A25">
        <v>0.69</v>
      </c>
      <c r="B25">
        <f t="shared" si="0"/>
        <v>4.8499999999999996</v>
      </c>
      <c r="C25">
        <v>300</v>
      </c>
      <c r="D25">
        <f t="shared" si="1"/>
        <v>17.014006138587504</v>
      </c>
    </row>
    <row r="26" spans="1:4" x14ac:dyDescent="0.25">
      <c r="A26">
        <v>0.72</v>
      </c>
      <c r="B26">
        <f t="shared" si="0"/>
        <v>4.8434782608695652</v>
      </c>
      <c r="C26">
        <v>300</v>
      </c>
      <c r="D26">
        <f t="shared" si="1"/>
        <v>17.025108566545892</v>
      </c>
    </row>
    <row r="27" spans="1:4" x14ac:dyDescent="0.25">
      <c r="A27">
        <v>0.75</v>
      </c>
      <c r="B27">
        <f t="shared" si="0"/>
        <v>4.8369565217391299</v>
      </c>
      <c r="C27">
        <v>300</v>
      </c>
      <c r="D27">
        <f t="shared" si="1"/>
        <v>17.036229582554892</v>
      </c>
    </row>
    <row r="28" spans="1:4" x14ac:dyDescent="0.25">
      <c r="A28">
        <v>0.78</v>
      </c>
      <c r="B28">
        <f t="shared" si="0"/>
        <v>4.8304347826086955</v>
      </c>
      <c r="C28">
        <v>300</v>
      </c>
      <c r="D28">
        <f t="shared" si="1"/>
        <v>17.047369241672456</v>
      </c>
    </row>
    <row r="29" spans="1:4" x14ac:dyDescent="0.25">
      <c r="A29">
        <v>0.81</v>
      </c>
      <c r="B29">
        <f t="shared" si="0"/>
        <v>4.8239130434782611</v>
      </c>
      <c r="C29">
        <v>300</v>
      </c>
      <c r="D29">
        <f t="shared" si="1"/>
        <v>17.058527599192978</v>
      </c>
    </row>
    <row r="30" spans="1:4" x14ac:dyDescent="0.25">
      <c r="A30">
        <v>0.84</v>
      </c>
      <c r="B30">
        <f t="shared" si="0"/>
        <v>4.8173913043478258</v>
      </c>
      <c r="C30">
        <v>300</v>
      </c>
      <c r="D30">
        <f t="shared" si="1"/>
        <v>17.069704710648551</v>
      </c>
    </row>
    <row r="31" spans="1:4" x14ac:dyDescent="0.25">
      <c r="A31">
        <v>0.87</v>
      </c>
      <c r="B31">
        <f t="shared" si="0"/>
        <v>4.8108695652173914</v>
      </c>
      <c r="C31">
        <v>300</v>
      </c>
      <c r="D31">
        <f t="shared" si="1"/>
        <v>17.080900631810387</v>
      </c>
    </row>
    <row r="32" spans="1:4" x14ac:dyDescent="0.25">
      <c r="A32">
        <v>0.9</v>
      </c>
      <c r="B32">
        <f t="shared" si="0"/>
        <v>4.804347826086957</v>
      </c>
      <c r="C32">
        <v>300</v>
      </c>
      <c r="D32">
        <f t="shared" si="1"/>
        <v>17.092115418690103</v>
      </c>
    </row>
    <row r="33" spans="1:4" x14ac:dyDescent="0.25">
      <c r="A33">
        <v>0.93</v>
      </c>
      <c r="B33">
        <f t="shared" si="0"/>
        <v>4.7978260869565217</v>
      </c>
      <c r="C33">
        <v>300</v>
      </c>
      <c r="D33">
        <f t="shared" si="1"/>
        <v>17.103349127541115</v>
      </c>
    </row>
    <row r="34" spans="1:4" x14ac:dyDescent="0.25">
      <c r="A34">
        <v>0.96</v>
      </c>
      <c r="B34">
        <f t="shared" si="0"/>
        <v>4.7913043478260864</v>
      </c>
      <c r="C34">
        <v>300</v>
      </c>
      <c r="D34">
        <f t="shared" si="1"/>
        <v>17.114601814860016</v>
      </c>
    </row>
    <row r="35" spans="1:4" x14ac:dyDescent="0.25">
      <c r="A35">
        <v>0.99</v>
      </c>
      <c r="B35">
        <f t="shared" si="0"/>
        <v>4.784782608695652</v>
      </c>
      <c r="C35">
        <v>300</v>
      </c>
      <c r="D35">
        <f t="shared" si="1"/>
        <v>17.125873537387918</v>
      </c>
    </row>
    <row r="36" spans="1:4" x14ac:dyDescent="0.25">
      <c r="A36">
        <v>1.02</v>
      </c>
      <c r="B36">
        <f t="shared" si="0"/>
        <v>4.7782608695652176</v>
      </c>
      <c r="C36">
        <v>300</v>
      </c>
      <c r="D36">
        <f t="shared" si="1"/>
        <v>17.137164352111892</v>
      </c>
    </row>
    <row r="37" spans="1:4" x14ac:dyDescent="0.25">
      <c r="A37">
        <v>1.05</v>
      </c>
      <c r="B37">
        <f t="shared" si="0"/>
        <v>4.7717391304347823</v>
      </c>
      <c r="C37">
        <v>300</v>
      </c>
      <c r="D37">
        <f t="shared" si="1"/>
        <v>17.148474316266331</v>
      </c>
    </row>
    <row r="38" spans="1:4" x14ac:dyDescent="0.25">
      <c r="A38">
        <v>1.08</v>
      </c>
      <c r="B38">
        <f t="shared" si="0"/>
        <v>4.7652173913043478</v>
      </c>
      <c r="C38">
        <v>300</v>
      </c>
      <c r="D38">
        <f t="shared" si="1"/>
        <v>17.159803487334379</v>
      </c>
    </row>
    <row r="39" spans="1:4" x14ac:dyDescent="0.25">
      <c r="A39">
        <v>1.1100000000000001</v>
      </c>
      <c r="B39">
        <f t="shared" si="0"/>
        <v>4.7586956521739134</v>
      </c>
      <c r="C39">
        <v>300</v>
      </c>
      <c r="D39">
        <f t="shared" si="1"/>
        <v>17.171151923049347</v>
      </c>
    </row>
    <row r="40" spans="1:4" x14ac:dyDescent="0.25">
      <c r="A40">
        <v>1.1399999999999999</v>
      </c>
      <c r="B40">
        <f t="shared" si="0"/>
        <v>4.7521739130434781</v>
      </c>
      <c r="C40">
        <v>300</v>
      </c>
      <c r="D40">
        <f t="shared" si="1"/>
        <v>17.182519681396123</v>
      </c>
    </row>
    <row r="41" spans="1:4" x14ac:dyDescent="0.25">
      <c r="A41">
        <v>1.17</v>
      </c>
      <c r="B41">
        <f t="shared" si="0"/>
        <v>4.7456521739130428</v>
      </c>
      <c r="C41">
        <v>300</v>
      </c>
      <c r="D41">
        <f t="shared" si="1"/>
        <v>17.193906820612654</v>
      </c>
    </row>
    <row r="42" spans="1:4" x14ac:dyDescent="0.25">
      <c r="A42">
        <v>1.2</v>
      </c>
      <c r="B42">
        <f t="shared" si="0"/>
        <v>4.7391304347826084</v>
      </c>
      <c r="C42">
        <v>300</v>
      </c>
      <c r="D42">
        <f t="shared" si="1"/>
        <v>17.205313399191343</v>
      </c>
    </row>
    <row r="43" spans="1:4" x14ac:dyDescent="0.25">
      <c r="A43">
        <v>1.23</v>
      </c>
      <c r="B43">
        <f t="shared" si="0"/>
        <v>4.732608695652174</v>
      </c>
      <c r="C43">
        <v>300</v>
      </c>
      <c r="D43">
        <f t="shared" si="1"/>
        <v>17.216739475880573</v>
      </c>
    </row>
    <row r="44" spans="1:4" x14ac:dyDescent="0.25">
      <c r="A44">
        <v>1.26</v>
      </c>
      <c r="B44">
        <f t="shared" si="0"/>
        <v>4.7260869565217387</v>
      </c>
      <c r="C44">
        <v>300</v>
      </c>
      <c r="D44">
        <f t="shared" si="1"/>
        <v>17.228185109686109</v>
      </c>
    </row>
    <row r="45" spans="1:4" x14ac:dyDescent="0.25">
      <c r="A45">
        <v>1.29</v>
      </c>
      <c r="B45">
        <f t="shared" si="0"/>
        <v>4.7195652173913043</v>
      </c>
      <c r="C45">
        <v>300</v>
      </c>
      <c r="D45">
        <f t="shared" si="1"/>
        <v>17.239650359872645</v>
      </c>
    </row>
    <row r="46" spans="1:4" x14ac:dyDescent="0.25">
      <c r="A46">
        <v>1.32</v>
      </c>
      <c r="B46">
        <f t="shared" si="0"/>
        <v>4.713043478260869</v>
      </c>
      <c r="C46">
        <v>300</v>
      </c>
      <c r="D46">
        <f t="shared" si="1"/>
        <v>17.251135285965233</v>
      </c>
    </row>
    <row r="47" spans="1:4" x14ac:dyDescent="0.25">
      <c r="A47">
        <v>1.35</v>
      </c>
      <c r="B47">
        <f t="shared" si="0"/>
        <v>4.7065217391304346</v>
      </c>
      <c r="C47">
        <v>300</v>
      </c>
      <c r="D47">
        <f t="shared" si="1"/>
        <v>17.262639947750856</v>
      </c>
    </row>
    <row r="48" spans="1:4" x14ac:dyDescent="0.25">
      <c r="A48">
        <v>1.38</v>
      </c>
      <c r="B48">
        <f t="shared" si="0"/>
        <v>4.7</v>
      </c>
      <c r="C48">
        <v>300</v>
      </c>
      <c r="D48">
        <f t="shared" si="1"/>
        <v>17.274164405279862</v>
      </c>
    </row>
    <row r="49" spans="1:4" x14ac:dyDescent="0.25">
      <c r="A49">
        <v>1.41</v>
      </c>
      <c r="B49">
        <f t="shared" si="0"/>
        <v>4.6934782608695649</v>
      </c>
      <c r="C49">
        <v>300</v>
      </c>
      <c r="D49">
        <f t="shared" si="1"/>
        <v>17.285708718867554</v>
      </c>
    </row>
    <row r="50" spans="1:4" x14ac:dyDescent="0.25">
      <c r="A50">
        <v>1.44</v>
      </c>
      <c r="B50">
        <f t="shared" si="0"/>
        <v>4.6869565217391305</v>
      </c>
      <c r="C50">
        <v>300</v>
      </c>
      <c r="D50">
        <f t="shared" si="1"/>
        <v>17.297272949095689</v>
      </c>
    </row>
    <row r="51" spans="1:4" x14ac:dyDescent="0.25">
      <c r="A51">
        <v>1.47</v>
      </c>
      <c r="B51">
        <f t="shared" si="0"/>
        <v>4.6804347826086961</v>
      </c>
      <c r="C51">
        <v>300</v>
      </c>
      <c r="D51">
        <f t="shared" si="1"/>
        <v>17.308857156814057</v>
      </c>
    </row>
    <row r="52" spans="1:4" x14ac:dyDescent="0.25">
      <c r="A52">
        <v>1.5</v>
      </c>
      <c r="B52">
        <f t="shared" si="0"/>
        <v>4.6739130434782608</v>
      </c>
      <c r="C52">
        <v>300</v>
      </c>
      <c r="D52">
        <f t="shared" si="1"/>
        <v>17.320461403141994</v>
      </c>
    </row>
    <row r="53" spans="1:4" x14ac:dyDescent="0.25">
      <c r="A53">
        <v>1.53</v>
      </c>
      <c r="B53">
        <f t="shared" si="0"/>
        <v>4.6673913043478255</v>
      </c>
      <c r="C53">
        <v>300</v>
      </c>
      <c r="D53">
        <f t="shared" si="1"/>
        <v>17.332085749469975</v>
      </c>
    </row>
    <row r="54" spans="1:4" x14ac:dyDescent="0.25">
      <c r="A54">
        <v>1.56</v>
      </c>
      <c r="B54">
        <f t="shared" si="0"/>
        <v>4.660869565217391</v>
      </c>
      <c r="C54">
        <v>300</v>
      </c>
      <c r="D54">
        <f t="shared" si="1"/>
        <v>17.343730257461207</v>
      </c>
    </row>
    <row r="55" spans="1:4" x14ac:dyDescent="0.25">
      <c r="A55">
        <v>1.59</v>
      </c>
      <c r="B55">
        <f t="shared" si="0"/>
        <v>4.6543478260869566</v>
      </c>
      <c r="C55">
        <v>300</v>
      </c>
      <c r="D55">
        <f t="shared" si="1"/>
        <v>17.355394989053195</v>
      </c>
    </row>
    <row r="56" spans="1:4" x14ac:dyDescent="0.25">
      <c r="A56">
        <v>1.62</v>
      </c>
      <c r="B56">
        <f t="shared" si="0"/>
        <v>4.6478260869565213</v>
      </c>
      <c r="C56">
        <v>300</v>
      </c>
      <c r="D56">
        <f t="shared" si="1"/>
        <v>17.367080006459357</v>
      </c>
    </row>
    <row r="57" spans="1:4" x14ac:dyDescent="0.25">
      <c r="A57">
        <v>1.65</v>
      </c>
      <c r="B57">
        <f t="shared" si="0"/>
        <v>4.6413043478260869</v>
      </c>
      <c r="C57">
        <v>300</v>
      </c>
      <c r="D57">
        <f t="shared" si="1"/>
        <v>17.37878537217064</v>
      </c>
    </row>
    <row r="58" spans="1:4" x14ac:dyDescent="0.25">
      <c r="A58">
        <v>1.68</v>
      </c>
      <c r="B58">
        <f t="shared" si="0"/>
        <v>4.6347826086956525</v>
      </c>
      <c r="C58">
        <v>300</v>
      </c>
      <c r="D58">
        <f t="shared" si="1"/>
        <v>17.390511148957149</v>
      </c>
    </row>
    <row r="59" spans="1:4" x14ac:dyDescent="0.25">
      <c r="A59">
        <v>1.71</v>
      </c>
      <c r="B59">
        <f t="shared" si="0"/>
        <v>4.6282608695652172</v>
      </c>
      <c r="C59">
        <v>300</v>
      </c>
      <c r="D59">
        <f t="shared" si="1"/>
        <v>17.402257399869768</v>
      </c>
    </row>
    <row r="60" spans="1:4" x14ac:dyDescent="0.25">
      <c r="A60">
        <v>1.74</v>
      </c>
      <c r="B60">
        <f t="shared" si="0"/>
        <v>4.6217391304347828</v>
      </c>
      <c r="C60">
        <v>300</v>
      </c>
      <c r="D60">
        <f t="shared" si="1"/>
        <v>17.414024188241825</v>
      </c>
    </row>
    <row r="61" spans="1:4" x14ac:dyDescent="0.25">
      <c r="A61">
        <v>1.77</v>
      </c>
      <c r="B61">
        <f t="shared" si="0"/>
        <v>4.6152173913043475</v>
      </c>
      <c r="C61">
        <v>300</v>
      </c>
      <c r="D61">
        <f t="shared" si="1"/>
        <v>17.425811577690755</v>
      </c>
    </row>
    <row r="62" spans="1:4" x14ac:dyDescent="0.25">
      <c r="A62">
        <v>1.8</v>
      </c>
      <c r="B62">
        <f t="shared" si="0"/>
        <v>4.6086956521739131</v>
      </c>
      <c r="C62">
        <v>300</v>
      </c>
      <c r="D62">
        <f t="shared" si="1"/>
        <v>17.43761963211977</v>
      </c>
    </row>
    <row r="63" spans="1:4" x14ac:dyDescent="0.25">
      <c r="A63">
        <v>1.83</v>
      </c>
      <c r="B63">
        <f t="shared" si="0"/>
        <v>4.6021739130434787</v>
      </c>
      <c r="C63">
        <v>300</v>
      </c>
      <c r="D63">
        <f t="shared" si="1"/>
        <v>17.449448415719537</v>
      </c>
    </row>
    <row r="64" spans="1:4" x14ac:dyDescent="0.25">
      <c r="A64">
        <v>1.86</v>
      </c>
      <c r="B64">
        <f t="shared" si="0"/>
        <v>4.5956521739130434</v>
      </c>
      <c r="C64">
        <v>300</v>
      </c>
      <c r="D64">
        <f t="shared" si="1"/>
        <v>17.461297992969893</v>
      </c>
    </row>
    <row r="65" spans="1:4" x14ac:dyDescent="0.25">
      <c r="A65">
        <v>1.89</v>
      </c>
      <c r="B65">
        <f t="shared" si="0"/>
        <v>4.5891304347826081</v>
      </c>
      <c r="C65">
        <v>300</v>
      </c>
      <c r="D65">
        <f t="shared" si="1"/>
        <v>17.473168428641547</v>
      </c>
    </row>
    <row r="66" spans="1:4" x14ac:dyDescent="0.25">
      <c r="A66">
        <v>1.92</v>
      </c>
      <c r="B66">
        <f t="shared" si="0"/>
        <v>4.5826086956521737</v>
      </c>
      <c r="C66">
        <v>300</v>
      </c>
      <c r="D66">
        <f t="shared" si="1"/>
        <v>17.485059787797784</v>
      </c>
    </row>
    <row r="67" spans="1:4" x14ac:dyDescent="0.25">
      <c r="A67">
        <v>1.95</v>
      </c>
      <c r="B67">
        <f t="shared" ref="B67:B130" si="2">-5/23*(A67-23)</f>
        <v>4.5760869565217392</v>
      </c>
      <c r="C67">
        <v>300</v>
      </c>
      <c r="D67">
        <f t="shared" ref="D67:D130" si="3">LN(C67/B67)^2</f>
        <v>17.496972135796263</v>
      </c>
    </row>
    <row r="68" spans="1:4" x14ac:dyDescent="0.25">
      <c r="A68">
        <v>1.98</v>
      </c>
      <c r="B68">
        <f t="shared" si="2"/>
        <v>4.5695652173913039</v>
      </c>
      <c r="C68">
        <v>300</v>
      </c>
      <c r="D68">
        <f t="shared" si="3"/>
        <v>17.508905538290676</v>
      </c>
    </row>
    <row r="69" spans="1:4" x14ac:dyDescent="0.25">
      <c r="A69">
        <v>2.0099999999999998</v>
      </c>
      <c r="B69">
        <f t="shared" si="2"/>
        <v>4.5630434782608695</v>
      </c>
      <c r="C69">
        <v>300</v>
      </c>
      <c r="D69">
        <f t="shared" si="3"/>
        <v>17.520860061232607</v>
      </c>
    </row>
    <row r="70" spans="1:4" x14ac:dyDescent="0.25">
      <c r="A70">
        <v>2.04</v>
      </c>
      <c r="B70">
        <f t="shared" si="2"/>
        <v>4.5565217391304351</v>
      </c>
      <c r="C70">
        <v>300</v>
      </c>
      <c r="D70">
        <f t="shared" si="3"/>
        <v>17.532835770873223</v>
      </c>
    </row>
    <row r="71" spans="1:4" x14ac:dyDescent="0.25">
      <c r="A71">
        <v>2.0699999999999998</v>
      </c>
      <c r="B71">
        <f t="shared" si="2"/>
        <v>4.55</v>
      </c>
      <c r="C71">
        <v>300</v>
      </c>
      <c r="D71">
        <f t="shared" si="3"/>
        <v>17.544832733765112</v>
      </c>
    </row>
    <row r="72" spans="1:4" x14ac:dyDescent="0.25">
      <c r="A72">
        <v>2.1</v>
      </c>
      <c r="B72">
        <f t="shared" si="2"/>
        <v>4.5434782608695645</v>
      </c>
      <c r="C72">
        <v>300</v>
      </c>
      <c r="D72">
        <f t="shared" si="3"/>
        <v>17.556851016764064</v>
      </c>
    </row>
    <row r="73" spans="1:4" x14ac:dyDescent="0.25">
      <c r="A73">
        <v>2.13</v>
      </c>
      <c r="B73">
        <f t="shared" si="2"/>
        <v>4.5369565217391301</v>
      </c>
      <c r="C73">
        <v>300</v>
      </c>
      <c r="D73">
        <f t="shared" si="3"/>
        <v>17.568890687030901</v>
      </c>
    </row>
    <row r="74" spans="1:4" x14ac:dyDescent="0.25">
      <c r="A74">
        <v>2.16</v>
      </c>
      <c r="B74">
        <f t="shared" si="2"/>
        <v>4.5304347826086957</v>
      </c>
      <c r="C74">
        <v>300</v>
      </c>
      <c r="D74">
        <f t="shared" si="3"/>
        <v>17.580951812033287</v>
      </c>
    </row>
    <row r="75" spans="1:4" x14ac:dyDescent="0.25">
      <c r="A75">
        <v>2.19</v>
      </c>
      <c r="B75">
        <f t="shared" si="2"/>
        <v>4.5239130434782604</v>
      </c>
      <c r="C75">
        <v>300</v>
      </c>
      <c r="D75">
        <f t="shared" si="3"/>
        <v>17.593034459547582</v>
      </c>
    </row>
    <row r="76" spans="1:4" x14ac:dyDescent="0.25">
      <c r="A76">
        <v>2.2200000000000002</v>
      </c>
      <c r="B76">
        <f t="shared" si="2"/>
        <v>4.517391304347826</v>
      </c>
      <c r="C76">
        <v>300</v>
      </c>
      <c r="D76">
        <f t="shared" si="3"/>
        <v>17.60513869766071</v>
      </c>
    </row>
    <row r="77" spans="1:4" x14ac:dyDescent="0.25">
      <c r="A77">
        <v>2.25</v>
      </c>
      <c r="B77">
        <f t="shared" si="2"/>
        <v>4.5108695652173916</v>
      </c>
      <c r="C77">
        <v>300</v>
      </c>
      <c r="D77">
        <f t="shared" si="3"/>
        <v>17.617264594771981</v>
      </c>
    </row>
    <row r="78" spans="1:4" x14ac:dyDescent="0.25">
      <c r="A78">
        <v>2.2799999999999998</v>
      </c>
      <c r="B78">
        <f t="shared" si="2"/>
        <v>4.5043478260869563</v>
      </c>
      <c r="C78">
        <v>300</v>
      </c>
      <c r="D78">
        <f t="shared" si="3"/>
        <v>17.629412219595029</v>
      </c>
    </row>
    <row r="79" spans="1:4" x14ac:dyDescent="0.25">
      <c r="A79">
        <v>2.31</v>
      </c>
      <c r="B79">
        <f t="shared" si="2"/>
        <v>4.4978260869565219</v>
      </c>
      <c r="C79">
        <v>300</v>
      </c>
      <c r="D79">
        <f t="shared" si="3"/>
        <v>17.641581641159672</v>
      </c>
    </row>
    <row r="80" spans="1:4" x14ac:dyDescent="0.25">
      <c r="A80">
        <v>2.34</v>
      </c>
      <c r="B80">
        <f t="shared" si="2"/>
        <v>4.4913043478260866</v>
      </c>
      <c r="C80">
        <v>300</v>
      </c>
      <c r="D80">
        <f t="shared" si="3"/>
        <v>17.653772928813865</v>
      </c>
    </row>
    <row r="81" spans="1:4" x14ac:dyDescent="0.25">
      <c r="A81">
        <v>2.37</v>
      </c>
      <c r="B81">
        <f t="shared" si="2"/>
        <v>4.4847826086956522</v>
      </c>
      <c r="C81">
        <v>300</v>
      </c>
      <c r="D81">
        <f t="shared" si="3"/>
        <v>17.665986152225567</v>
      </c>
    </row>
    <row r="82" spans="1:4" x14ac:dyDescent="0.25">
      <c r="A82">
        <v>2.4</v>
      </c>
      <c r="B82">
        <f t="shared" si="2"/>
        <v>4.4782608695652177</v>
      </c>
      <c r="C82">
        <v>300</v>
      </c>
      <c r="D82">
        <f t="shared" si="3"/>
        <v>17.67822138138472</v>
      </c>
    </row>
    <row r="83" spans="1:4" x14ac:dyDescent="0.25">
      <c r="A83">
        <v>2.4300000000000002</v>
      </c>
      <c r="B83">
        <f t="shared" si="2"/>
        <v>4.4717391304347824</v>
      </c>
      <c r="C83">
        <v>300</v>
      </c>
      <c r="D83">
        <f t="shared" si="3"/>
        <v>17.690478686605214</v>
      </c>
    </row>
    <row r="84" spans="1:4" x14ac:dyDescent="0.25">
      <c r="A84">
        <v>2.46</v>
      </c>
      <c r="B84">
        <f t="shared" si="2"/>
        <v>4.4652173913043471</v>
      </c>
      <c r="C84">
        <v>300</v>
      </c>
      <c r="D84">
        <f t="shared" si="3"/>
        <v>17.702758138526836</v>
      </c>
    </row>
    <row r="85" spans="1:4" x14ac:dyDescent="0.25">
      <c r="A85">
        <v>2.4900000000000002</v>
      </c>
      <c r="B85">
        <f t="shared" si="2"/>
        <v>4.4586956521739127</v>
      </c>
      <c r="C85">
        <v>300</v>
      </c>
      <c r="D85">
        <f t="shared" si="3"/>
        <v>17.715059808117221</v>
      </c>
    </row>
    <row r="86" spans="1:4" x14ac:dyDescent="0.25">
      <c r="A86">
        <v>2.52</v>
      </c>
      <c r="B86">
        <f t="shared" si="2"/>
        <v>4.4521739130434783</v>
      </c>
      <c r="C86">
        <v>300</v>
      </c>
      <c r="D86">
        <f t="shared" si="3"/>
        <v>17.727383766673949</v>
      </c>
    </row>
    <row r="87" spans="1:4" x14ac:dyDescent="0.25">
      <c r="A87">
        <v>2.5499999999999998</v>
      </c>
      <c r="B87">
        <f t="shared" si="2"/>
        <v>4.445652173913043</v>
      </c>
      <c r="C87">
        <v>300</v>
      </c>
      <c r="D87">
        <f t="shared" si="3"/>
        <v>17.739730085826455</v>
      </c>
    </row>
    <row r="88" spans="1:4" x14ac:dyDescent="0.25">
      <c r="A88">
        <v>2.58</v>
      </c>
      <c r="B88">
        <f t="shared" si="2"/>
        <v>4.4391304347826086</v>
      </c>
      <c r="C88">
        <v>300</v>
      </c>
      <c r="D88">
        <f t="shared" si="3"/>
        <v>17.752098837538114</v>
      </c>
    </row>
    <row r="89" spans="1:4" x14ac:dyDescent="0.25">
      <c r="A89">
        <v>2.61</v>
      </c>
      <c r="B89">
        <f t="shared" si="2"/>
        <v>4.4326086956521742</v>
      </c>
      <c r="C89">
        <v>300</v>
      </c>
      <c r="D89">
        <f t="shared" si="3"/>
        <v>17.764490094108279</v>
      </c>
    </row>
    <row r="90" spans="1:4" x14ac:dyDescent="0.25">
      <c r="A90">
        <v>2.64</v>
      </c>
      <c r="B90">
        <f t="shared" si="2"/>
        <v>4.4260869565217389</v>
      </c>
      <c r="C90">
        <v>300</v>
      </c>
      <c r="D90">
        <f t="shared" si="3"/>
        <v>17.776903928174352</v>
      </c>
    </row>
    <row r="91" spans="1:4" x14ac:dyDescent="0.25">
      <c r="A91">
        <v>2.67</v>
      </c>
      <c r="B91">
        <f t="shared" si="2"/>
        <v>4.4195652173913036</v>
      </c>
      <c r="C91">
        <v>300</v>
      </c>
      <c r="D91">
        <f t="shared" si="3"/>
        <v>17.789340412713813</v>
      </c>
    </row>
    <row r="92" spans="1:4" x14ac:dyDescent="0.25">
      <c r="A92">
        <v>2.7</v>
      </c>
      <c r="B92">
        <f t="shared" si="2"/>
        <v>4.4130434782608692</v>
      </c>
      <c r="C92">
        <v>300</v>
      </c>
      <c r="D92">
        <f t="shared" si="3"/>
        <v>17.801799621046378</v>
      </c>
    </row>
    <row r="93" spans="1:4" x14ac:dyDescent="0.25">
      <c r="A93">
        <v>2.73</v>
      </c>
      <c r="B93">
        <f t="shared" si="2"/>
        <v>4.4065217391304348</v>
      </c>
      <c r="C93">
        <v>300</v>
      </c>
      <c r="D93">
        <f t="shared" si="3"/>
        <v>17.814281626836056</v>
      </c>
    </row>
    <row r="94" spans="1:4" x14ac:dyDescent="0.25">
      <c r="A94">
        <v>2.76</v>
      </c>
      <c r="B94">
        <f t="shared" si="2"/>
        <v>4.4000000000000004</v>
      </c>
      <c r="C94">
        <v>300</v>
      </c>
      <c r="D94">
        <f t="shared" si="3"/>
        <v>17.826786504093299</v>
      </c>
    </row>
    <row r="95" spans="1:4" x14ac:dyDescent="0.25">
      <c r="A95">
        <v>2.79</v>
      </c>
      <c r="B95">
        <f t="shared" si="2"/>
        <v>4.3934782608695651</v>
      </c>
      <c r="C95">
        <v>300</v>
      </c>
      <c r="D95">
        <f t="shared" si="3"/>
        <v>17.839314327177142</v>
      </c>
    </row>
    <row r="96" spans="1:4" x14ac:dyDescent="0.25">
      <c r="A96">
        <v>2.82</v>
      </c>
      <c r="B96">
        <f t="shared" si="2"/>
        <v>4.3869565217391306</v>
      </c>
      <c r="C96">
        <v>300</v>
      </c>
      <c r="D96">
        <f t="shared" si="3"/>
        <v>17.851865170797346</v>
      </c>
    </row>
    <row r="97" spans="1:4" x14ac:dyDescent="0.25">
      <c r="A97">
        <v>2.85</v>
      </c>
      <c r="B97">
        <f t="shared" si="2"/>
        <v>4.3804347826086953</v>
      </c>
      <c r="C97">
        <v>300</v>
      </c>
      <c r="D97">
        <f t="shared" si="3"/>
        <v>17.864439110016594</v>
      </c>
    </row>
    <row r="98" spans="1:4" x14ac:dyDescent="0.25">
      <c r="A98">
        <v>2.88</v>
      </c>
      <c r="B98">
        <f t="shared" si="2"/>
        <v>4.3739130434782609</v>
      </c>
      <c r="C98">
        <v>300</v>
      </c>
      <c r="D98">
        <f t="shared" si="3"/>
        <v>17.877036220252634</v>
      </c>
    </row>
    <row r="99" spans="1:4" x14ac:dyDescent="0.25">
      <c r="A99">
        <v>2.91</v>
      </c>
      <c r="B99">
        <f t="shared" si="2"/>
        <v>4.3673913043478256</v>
      </c>
      <c r="C99">
        <v>300</v>
      </c>
      <c r="D99">
        <f t="shared" si="3"/>
        <v>17.889656577280569</v>
      </c>
    </row>
    <row r="100" spans="1:4" x14ac:dyDescent="0.25">
      <c r="A100">
        <v>2.94</v>
      </c>
      <c r="B100">
        <f t="shared" si="2"/>
        <v>4.3608695652173912</v>
      </c>
      <c r="C100">
        <v>300</v>
      </c>
      <c r="D100">
        <f t="shared" si="3"/>
        <v>17.90230025723498</v>
      </c>
    </row>
    <row r="101" spans="1:4" x14ac:dyDescent="0.25">
      <c r="A101">
        <v>2.97</v>
      </c>
      <c r="B101">
        <f t="shared" si="2"/>
        <v>4.3543478260869568</v>
      </c>
      <c r="C101">
        <v>300</v>
      </c>
      <c r="D101">
        <f t="shared" si="3"/>
        <v>17.914967336612268</v>
      </c>
    </row>
    <row r="102" spans="1:4" x14ac:dyDescent="0.25">
      <c r="A102">
        <v>3</v>
      </c>
      <c r="B102">
        <f t="shared" si="2"/>
        <v>4.3478260869565215</v>
      </c>
      <c r="C102">
        <v>300</v>
      </c>
      <c r="D102">
        <f t="shared" si="3"/>
        <v>17.927657892272823</v>
      </c>
    </row>
    <row r="103" spans="1:4" x14ac:dyDescent="0.25">
      <c r="A103">
        <v>3.03</v>
      </c>
      <c r="B103">
        <f t="shared" si="2"/>
        <v>4.3413043478260862</v>
      </c>
      <c r="C103">
        <v>300</v>
      </c>
      <c r="D103">
        <f t="shared" si="3"/>
        <v>17.940372001443368</v>
      </c>
    </row>
    <row r="104" spans="1:4" x14ac:dyDescent="0.25">
      <c r="A104">
        <v>3.06</v>
      </c>
      <c r="B104">
        <f t="shared" si="2"/>
        <v>4.3347826086956527</v>
      </c>
      <c r="C104">
        <v>300</v>
      </c>
      <c r="D104">
        <f t="shared" si="3"/>
        <v>17.953109741719214</v>
      </c>
    </row>
    <row r="105" spans="1:4" x14ac:dyDescent="0.25">
      <c r="A105">
        <v>3.09</v>
      </c>
      <c r="B105">
        <f t="shared" si="2"/>
        <v>4.3282608695652174</v>
      </c>
      <c r="C105">
        <v>300</v>
      </c>
      <c r="D105">
        <f t="shared" si="3"/>
        <v>17.965871191066579</v>
      </c>
    </row>
    <row r="106" spans="1:4" x14ac:dyDescent="0.25">
      <c r="A106">
        <v>3.12</v>
      </c>
      <c r="B106">
        <f t="shared" si="2"/>
        <v>4.3217391304347821</v>
      </c>
      <c r="C106">
        <v>300</v>
      </c>
      <c r="D106">
        <f t="shared" si="3"/>
        <v>17.978656427824941</v>
      </c>
    </row>
    <row r="107" spans="1:4" x14ac:dyDescent="0.25">
      <c r="A107">
        <v>3.15</v>
      </c>
      <c r="B107">
        <f t="shared" si="2"/>
        <v>4.3152173913043477</v>
      </c>
      <c r="C107">
        <v>300</v>
      </c>
      <c r="D107">
        <f t="shared" si="3"/>
        <v>17.991465530709352</v>
      </c>
    </row>
    <row r="108" spans="1:4" x14ac:dyDescent="0.25">
      <c r="A108">
        <v>3.18</v>
      </c>
      <c r="B108">
        <f t="shared" si="2"/>
        <v>4.3086956521739133</v>
      </c>
      <c r="C108">
        <v>300</v>
      </c>
      <c r="D108">
        <f t="shared" si="3"/>
        <v>18.004298578812818</v>
      </c>
    </row>
    <row r="109" spans="1:4" x14ac:dyDescent="0.25">
      <c r="A109">
        <v>3.21</v>
      </c>
      <c r="B109">
        <f t="shared" si="2"/>
        <v>4.302173913043478</v>
      </c>
      <c r="C109">
        <v>300</v>
      </c>
      <c r="D109">
        <f t="shared" si="3"/>
        <v>18.0171556516087</v>
      </c>
    </row>
    <row r="110" spans="1:4" x14ac:dyDescent="0.25">
      <c r="A110">
        <v>3.24</v>
      </c>
      <c r="B110">
        <f t="shared" si="2"/>
        <v>4.2956521739130427</v>
      </c>
      <c r="C110">
        <v>300</v>
      </c>
      <c r="D110">
        <f t="shared" si="3"/>
        <v>18.030036828953079</v>
      </c>
    </row>
    <row r="111" spans="1:4" x14ac:dyDescent="0.25">
      <c r="A111">
        <v>3.27</v>
      </c>
      <c r="B111">
        <f t="shared" si="2"/>
        <v>4.2891304347826082</v>
      </c>
      <c r="C111">
        <v>300</v>
      </c>
      <c r="D111">
        <f t="shared" si="3"/>
        <v>18.042942191087217</v>
      </c>
    </row>
    <row r="112" spans="1:4" x14ac:dyDescent="0.25">
      <c r="A112">
        <v>3.3</v>
      </c>
      <c r="B112">
        <f t="shared" si="2"/>
        <v>4.2826086956521738</v>
      </c>
      <c r="C112">
        <v>300</v>
      </c>
      <c r="D112">
        <f t="shared" si="3"/>
        <v>18.055871818639979</v>
      </c>
    </row>
    <row r="113" spans="1:4" x14ac:dyDescent="0.25">
      <c r="A113">
        <v>3.33</v>
      </c>
      <c r="B113">
        <f t="shared" si="2"/>
        <v>4.2760869565217394</v>
      </c>
      <c r="C113">
        <v>300</v>
      </c>
      <c r="D113">
        <f t="shared" si="3"/>
        <v>18.068825792630303</v>
      </c>
    </row>
    <row r="114" spans="1:4" x14ac:dyDescent="0.25">
      <c r="A114">
        <v>3.36</v>
      </c>
      <c r="B114">
        <f t="shared" si="2"/>
        <v>4.2695652173913041</v>
      </c>
      <c r="C114">
        <v>300</v>
      </c>
      <c r="D114">
        <f t="shared" si="3"/>
        <v>18.081804194469658</v>
      </c>
    </row>
    <row r="115" spans="1:4" x14ac:dyDescent="0.25">
      <c r="A115">
        <v>3.39</v>
      </c>
      <c r="B115">
        <f t="shared" si="2"/>
        <v>4.2630434782608697</v>
      </c>
      <c r="C115">
        <v>300</v>
      </c>
      <c r="D115">
        <f t="shared" si="3"/>
        <v>18.094807105964573</v>
      </c>
    </row>
    <row r="116" spans="1:4" x14ac:dyDescent="0.25">
      <c r="A116">
        <v>3.42</v>
      </c>
      <c r="B116">
        <f t="shared" si="2"/>
        <v>4.2565217391304344</v>
      </c>
      <c r="C116">
        <v>300</v>
      </c>
      <c r="D116">
        <f t="shared" si="3"/>
        <v>18.107834609319134</v>
      </c>
    </row>
    <row r="117" spans="1:4" x14ac:dyDescent="0.25">
      <c r="A117">
        <v>3.45</v>
      </c>
      <c r="B117">
        <f t="shared" si="2"/>
        <v>4.25</v>
      </c>
      <c r="C117">
        <v>300</v>
      </c>
      <c r="D117">
        <f t="shared" si="3"/>
        <v>18.120886787137533</v>
      </c>
    </row>
    <row r="118" spans="1:4" x14ac:dyDescent="0.25">
      <c r="A118">
        <v>3.48</v>
      </c>
      <c r="B118">
        <f t="shared" si="2"/>
        <v>4.2434782608695647</v>
      </c>
      <c r="C118">
        <v>300</v>
      </c>
      <c r="D118">
        <f t="shared" si="3"/>
        <v>18.133963722426625</v>
      </c>
    </row>
    <row r="119" spans="1:4" x14ac:dyDescent="0.25">
      <c r="A119">
        <v>3.51</v>
      </c>
      <c r="B119">
        <f t="shared" si="2"/>
        <v>4.2369565217391312</v>
      </c>
      <c r="C119">
        <v>300</v>
      </c>
      <c r="D119">
        <f t="shared" si="3"/>
        <v>18.147065498598494</v>
      </c>
    </row>
    <row r="120" spans="1:4" x14ac:dyDescent="0.25">
      <c r="A120">
        <v>3.54</v>
      </c>
      <c r="B120">
        <f t="shared" si="2"/>
        <v>4.2304347826086959</v>
      </c>
      <c r="C120">
        <v>300</v>
      </c>
      <c r="D120">
        <f t="shared" si="3"/>
        <v>18.160192199473105</v>
      </c>
    </row>
    <row r="121" spans="1:4" x14ac:dyDescent="0.25">
      <c r="A121">
        <v>3.57</v>
      </c>
      <c r="B121">
        <f t="shared" si="2"/>
        <v>4.2239130434782606</v>
      </c>
      <c r="C121">
        <v>300</v>
      </c>
      <c r="D121">
        <f t="shared" si="3"/>
        <v>18.173343909280828</v>
      </c>
    </row>
    <row r="122" spans="1:4" x14ac:dyDescent="0.25">
      <c r="A122">
        <v>3.6</v>
      </c>
      <c r="B122">
        <f t="shared" si="2"/>
        <v>4.2173913043478253</v>
      </c>
      <c r="C122">
        <v>300</v>
      </c>
      <c r="D122">
        <f t="shared" si="3"/>
        <v>18.186520712665182</v>
      </c>
    </row>
    <row r="123" spans="1:4" x14ac:dyDescent="0.25">
      <c r="A123">
        <v>3.63</v>
      </c>
      <c r="B123">
        <f t="shared" si="2"/>
        <v>4.2108695652173918</v>
      </c>
      <c r="C123">
        <v>300</v>
      </c>
      <c r="D123">
        <f t="shared" si="3"/>
        <v>18.199722694685427</v>
      </c>
    </row>
    <row r="124" spans="1:4" x14ac:dyDescent="0.25">
      <c r="A124">
        <v>3.66</v>
      </c>
      <c r="B124">
        <f t="shared" si="2"/>
        <v>4.2043478260869565</v>
      </c>
      <c r="C124">
        <v>300</v>
      </c>
      <c r="D124">
        <f t="shared" si="3"/>
        <v>18.212949940819296</v>
      </c>
    </row>
    <row r="125" spans="1:4" x14ac:dyDescent="0.25">
      <c r="A125">
        <v>3.69</v>
      </c>
      <c r="B125">
        <f t="shared" si="2"/>
        <v>4.1978260869565212</v>
      </c>
      <c r="C125">
        <v>300</v>
      </c>
      <c r="D125">
        <f t="shared" si="3"/>
        <v>18.226202536965644</v>
      </c>
    </row>
    <row r="126" spans="1:4" x14ac:dyDescent="0.25">
      <c r="A126">
        <v>3.72</v>
      </c>
      <c r="B126">
        <f t="shared" si="2"/>
        <v>4.1913043478260867</v>
      </c>
      <c r="C126">
        <v>300</v>
      </c>
      <c r="D126">
        <f t="shared" si="3"/>
        <v>18.239480569447238</v>
      </c>
    </row>
    <row r="127" spans="1:4" x14ac:dyDescent="0.25">
      <c r="A127">
        <v>3.75</v>
      </c>
      <c r="B127">
        <f t="shared" si="2"/>
        <v>4.1847826086956523</v>
      </c>
      <c r="C127">
        <v>300</v>
      </c>
      <c r="D127">
        <f t="shared" si="3"/>
        <v>18.252784125013456</v>
      </c>
    </row>
    <row r="128" spans="1:4" x14ac:dyDescent="0.25">
      <c r="A128">
        <v>3.78</v>
      </c>
      <c r="B128">
        <f t="shared" si="2"/>
        <v>4.178260869565217</v>
      </c>
      <c r="C128">
        <v>300</v>
      </c>
      <c r="D128">
        <f t="shared" si="3"/>
        <v>18.266113290843098</v>
      </c>
    </row>
    <row r="129" spans="1:4" x14ac:dyDescent="0.25">
      <c r="A129">
        <v>3.81</v>
      </c>
      <c r="B129">
        <f t="shared" si="2"/>
        <v>4.1717391304347826</v>
      </c>
      <c r="C129">
        <v>300</v>
      </c>
      <c r="D129">
        <f t="shared" si="3"/>
        <v>18.279468154547139</v>
      </c>
    </row>
    <row r="130" spans="1:4" x14ac:dyDescent="0.25">
      <c r="A130">
        <v>3.84</v>
      </c>
      <c r="B130">
        <f t="shared" si="2"/>
        <v>4.1652173913043473</v>
      </c>
      <c r="C130">
        <v>300</v>
      </c>
      <c r="D130">
        <f t="shared" si="3"/>
        <v>18.292848804171577</v>
      </c>
    </row>
    <row r="131" spans="1:4" x14ac:dyDescent="0.25">
      <c r="A131">
        <v>3.87</v>
      </c>
      <c r="B131">
        <f t="shared" ref="B131:B194" si="4">-5/23*(A131-23)</f>
        <v>4.1586956521739129</v>
      </c>
      <c r="C131">
        <v>300</v>
      </c>
      <c r="D131">
        <f t="shared" ref="D131:D194" si="5">LN(C131/B131)^2</f>
        <v>18.306255328200248</v>
      </c>
    </row>
    <row r="132" spans="1:4" x14ac:dyDescent="0.25">
      <c r="A132">
        <v>3.9</v>
      </c>
      <c r="B132">
        <f t="shared" si="4"/>
        <v>4.1521739130434785</v>
      </c>
      <c r="C132">
        <v>300</v>
      </c>
      <c r="D132">
        <f t="shared" si="5"/>
        <v>18.319687815557707</v>
      </c>
    </row>
    <row r="133" spans="1:4" x14ac:dyDescent="0.25">
      <c r="A133">
        <v>3.93</v>
      </c>
      <c r="B133">
        <f t="shared" si="4"/>
        <v>4.1456521739130432</v>
      </c>
      <c r="C133">
        <v>300</v>
      </c>
      <c r="D133">
        <f t="shared" si="5"/>
        <v>18.333146355612111</v>
      </c>
    </row>
    <row r="134" spans="1:4" x14ac:dyDescent="0.25">
      <c r="A134">
        <v>3.96</v>
      </c>
      <c r="B134">
        <f t="shared" si="4"/>
        <v>4.1391304347826088</v>
      </c>
      <c r="C134">
        <v>300</v>
      </c>
      <c r="D134">
        <f t="shared" si="5"/>
        <v>18.346631038178113</v>
      </c>
    </row>
    <row r="135" spans="1:4" x14ac:dyDescent="0.25">
      <c r="A135">
        <v>3.99</v>
      </c>
      <c r="B135">
        <f t="shared" si="4"/>
        <v>4.1326086956521735</v>
      </c>
      <c r="C135">
        <v>300</v>
      </c>
      <c r="D135">
        <f t="shared" si="5"/>
        <v>18.360141953519804</v>
      </c>
    </row>
    <row r="136" spans="1:4" x14ac:dyDescent="0.25">
      <c r="A136">
        <v>4.0199999999999996</v>
      </c>
      <c r="B136">
        <f t="shared" si="4"/>
        <v>4.1260869565217391</v>
      </c>
      <c r="C136">
        <v>300</v>
      </c>
      <c r="D136">
        <f t="shared" si="5"/>
        <v>18.373679192353666</v>
      </c>
    </row>
    <row r="137" spans="1:4" x14ac:dyDescent="0.25">
      <c r="A137">
        <v>4.05</v>
      </c>
      <c r="B137">
        <f t="shared" si="4"/>
        <v>4.1195652173913038</v>
      </c>
      <c r="C137">
        <v>300</v>
      </c>
      <c r="D137">
        <f t="shared" si="5"/>
        <v>18.387242845851549</v>
      </c>
    </row>
    <row r="138" spans="1:4" x14ac:dyDescent="0.25">
      <c r="A138">
        <v>4.08</v>
      </c>
      <c r="B138">
        <f t="shared" si="4"/>
        <v>4.1130434782608702</v>
      </c>
      <c r="C138">
        <v>300</v>
      </c>
      <c r="D138">
        <f t="shared" si="5"/>
        <v>18.400833005643683</v>
      </c>
    </row>
    <row r="139" spans="1:4" x14ac:dyDescent="0.25">
      <c r="A139">
        <v>4.1100000000000003</v>
      </c>
      <c r="B139">
        <f t="shared" si="4"/>
        <v>4.1065217391304349</v>
      </c>
      <c r="C139">
        <v>300</v>
      </c>
      <c r="D139">
        <f t="shared" si="5"/>
        <v>18.414449763821697</v>
      </c>
    </row>
    <row r="140" spans="1:4" x14ac:dyDescent="0.25">
      <c r="A140">
        <v>4.1399999999999997</v>
      </c>
      <c r="B140">
        <f t="shared" si="4"/>
        <v>4.0999999999999996</v>
      </c>
      <c r="C140">
        <v>300</v>
      </c>
      <c r="D140">
        <f t="shared" si="5"/>
        <v>18.428093212941693</v>
      </c>
    </row>
    <row r="141" spans="1:4" x14ac:dyDescent="0.25">
      <c r="A141">
        <v>4.17</v>
      </c>
      <c r="B141">
        <f t="shared" si="4"/>
        <v>4.0934782608695643</v>
      </c>
      <c r="C141">
        <v>300</v>
      </c>
      <c r="D141">
        <f t="shared" si="5"/>
        <v>18.441763446027295</v>
      </c>
    </row>
    <row r="142" spans="1:4" x14ac:dyDescent="0.25">
      <c r="A142">
        <v>4.2</v>
      </c>
      <c r="B142">
        <f t="shared" si="4"/>
        <v>4.0869565217391308</v>
      </c>
      <c r="C142">
        <v>300</v>
      </c>
      <c r="D142">
        <f t="shared" si="5"/>
        <v>18.455460556572767</v>
      </c>
    </row>
    <row r="143" spans="1:4" x14ac:dyDescent="0.25">
      <c r="A143">
        <v>4.2300000000000004</v>
      </c>
      <c r="B143">
        <f t="shared" si="4"/>
        <v>4.0804347826086955</v>
      </c>
      <c r="C143">
        <v>300</v>
      </c>
      <c r="D143">
        <f t="shared" si="5"/>
        <v>18.469184638546153</v>
      </c>
    </row>
    <row r="144" spans="1:4" x14ac:dyDescent="0.25">
      <c r="A144">
        <v>4.26</v>
      </c>
      <c r="B144">
        <f t="shared" si="4"/>
        <v>4.0739130434782611</v>
      </c>
      <c r="C144">
        <v>300</v>
      </c>
      <c r="D144">
        <f t="shared" si="5"/>
        <v>18.482935786392428</v>
      </c>
    </row>
    <row r="145" spans="1:4" x14ac:dyDescent="0.25">
      <c r="A145">
        <v>4.29</v>
      </c>
      <c r="B145">
        <f t="shared" si="4"/>
        <v>4.0673913043478258</v>
      </c>
      <c r="C145">
        <v>300</v>
      </c>
      <c r="D145">
        <f t="shared" si="5"/>
        <v>18.496714095036641</v>
      </c>
    </row>
    <row r="146" spans="1:4" x14ac:dyDescent="0.25">
      <c r="A146">
        <v>4.32</v>
      </c>
      <c r="B146">
        <f t="shared" si="4"/>
        <v>4.0608695652173914</v>
      </c>
      <c r="C146">
        <v>300</v>
      </c>
      <c r="D146">
        <f t="shared" si="5"/>
        <v>18.510519659887201</v>
      </c>
    </row>
    <row r="147" spans="1:4" x14ac:dyDescent="0.25">
      <c r="A147">
        <v>4.3499999999999996</v>
      </c>
      <c r="B147">
        <f t="shared" si="4"/>
        <v>4.0543478260869561</v>
      </c>
      <c r="C147">
        <v>300</v>
      </c>
      <c r="D147">
        <f t="shared" si="5"/>
        <v>18.524352576839046</v>
      </c>
    </row>
    <row r="148" spans="1:4" x14ac:dyDescent="0.25">
      <c r="A148">
        <v>4.38</v>
      </c>
      <c r="B148">
        <f t="shared" si="4"/>
        <v>4.0478260869565217</v>
      </c>
      <c r="C148">
        <v>300</v>
      </c>
      <c r="D148">
        <f t="shared" si="5"/>
        <v>18.5382129422769</v>
      </c>
    </row>
    <row r="149" spans="1:4" x14ac:dyDescent="0.25">
      <c r="A149">
        <v>4.41</v>
      </c>
      <c r="B149">
        <f t="shared" si="4"/>
        <v>4.0413043478260864</v>
      </c>
      <c r="C149">
        <v>300</v>
      </c>
      <c r="D149">
        <f t="shared" si="5"/>
        <v>18.552100853078631</v>
      </c>
    </row>
    <row r="150" spans="1:4" x14ac:dyDescent="0.25">
      <c r="A150">
        <v>4.4400000000000004</v>
      </c>
      <c r="B150">
        <f t="shared" si="4"/>
        <v>4.034782608695652</v>
      </c>
      <c r="C150">
        <v>300</v>
      </c>
      <c r="D150">
        <f t="shared" si="5"/>
        <v>18.566016406618495</v>
      </c>
    </row>
    <row r="151" spans="1:4" x14ac:dyDescent="0.25">
      <c r="A151">
        <v>4.47</v>
      </c>
      <c r="B151">
        <f t="shared" si="4"/>
        <v>4.0282608695652176</v>
      </c>
      <c r="C151">
        <v>300</v>
      </c>
      <c r="D151">
        <f t="shared" si="5"/>
        <v>18.579959700770512</v>
      </c>
    </row>
    <row r="152" spans="1:4" x14ac:dyDescent="0.25">
      <c r="A152">
        <v>4.5</v>
      </c>
      <c r="B152">
        <f t="shared" si="4"/>
        <v>4.0217391304347823</v>
      </c>
      <c r="C152">
        <v>300</v>
      </c>
      <c r="D152">
        <f t="shared" si="5"/>
        <v>18.593930833911831</v>
      </c>
    </row>
    <row r="153" spans="1:4" x14ac:dyDescent="0.25">
      <c r="A153">
        <v>4.53</v>
      </c>
      <c r="B153">
        <f t="shared" si="4"/>
        <v>4.0152173913043478</v>
      </c>
      <c r="C153">
        <v>300</v>
      </c>
      <c r="D153">
        <f t="shared" si="5"/>
        <v>18.607929904926127</v>
      </c>
    </row>
    <row r="154" spans="1:4" x14ac:dyDescent="0.25">
      <c r="A154">
        <v>4.5599999999999996</v>
      </c>
      <c r="B154">
        <f t="shared" si="4"/>
        <v>4.0086956521739134</v>
      </c>
      <c r="C154">
        <v>300</v>
      </c>
      <c r="D154">
        <f t="shared" si="5"/>
        <v>18.621957013207034</v>
      </c>
    </row>
    <row r="155" spans="1:4" x14ac:dyDescent="0.25">
      <c r="A155">
        <v>4.59</v>
      </c>
      <c r="B155">
        <f t="shared" si="4"/>
        <v>4.0021739130434781</v>
      </c>
      <c r="C155">
        <v>300</v>
      </c>
      <c r="D155">
        <f t="shared" si="5"/>
        <v>18.636012258661609</v>
      </c>
    </row>
    <row r="156" spans="1:4" x14ac:dyDescent="0.25">
      <c r="A156">
        <v>4.62</v>
      </c>
      <c r="B156">
        <f t="shared" si="4"/>
        <v>3.9956521739130433</v>
      </c>
      <c r="C156">
        <v>300</v>
      </c>
      <c r="D156">
        <f t="shared" si="5"/>
        <v>18.650095741713802</v>
      </c>
    </row>
    <row r="157" spans="1:4" x14ac:dyDescent="0.25">
      <c r="A157">
        <v>4.6500000000000004</v>
      </c>
      <c r="B157">
        <f t="shared" si="4"/>
        <v>3.9891304347826089</v>
      </c>
      <c r="C157">
        <v>300</v>
      </c>
      <c r="D157">
        <f t="shared" si="5"/>
        <v>18.664207563307961</v>
      </c>
    </row>
    <row r="158" spans="1:4" x14ac:dyDescent="0.25">
      <c r="A158">
        <v>4.68</v>
      </c>
      <c r="B158">
        <f t="shared" si="4"/>
        <v>3.982608695652174</v>
      </c>
      <c r="C158">
        <v>300</v>
      </c>
      <c r="D158">
        <f t="shared" si="5"/>
        <v>18.678347824912432</v>
      </c>
    </row>
    <row r="159" spans="1:4" x14ac:dyDescent="0.25">
      <c r="A159">
        <v>4.71</v>
      </c>
      <c r="B159">
        <f t="shared" si="4"/>
        <v>3.9760869565217387</v>
      </c>
      <c r="C159">
        <v>300</v>
      </c>
      <c r="D159">
        <f t="shared" si="5"/>
        <v>18.692516628523066</v>
      </c>
    </row>
    <row r="160" spans="1:4" x14ac:dyDescent="0.25">
      <c r="A160">
        <v>4.74</v>
      </c>
      <c r="B160">
        <f t="shared" si="4"/>
        <v>3.9695652173913039</v>
      </c>
      <c r="C160">
        <v>300</v>
      </c>
      <c r="D160">
        <f t="shared" si="5"/>
        <v>18.706714076666866</v>
      </c>
    </row>
    <row r="161" spans="1:4" x14ac:dyDescent="0.25">
      <c r="A161">
        <v>4.7699999999999996</v>
      </c>
      <c r="B161">
        <f t="shared" si="4"/>
        <v>3.9630434782608694</v>
      </c>
      <c r="C161">
        <v>300</v>
      </c>
      <c r="D161">
        <f t="shared" si="5"/>
        <v>18.720940272405599</v>
      </c>
    </row>
    <row r="162" spans="1:4" x14ac:dyDescent="0.25">
      <c r="A162">
        <v>4.8</v>
      </c>
      <c r="B162">
        <f t="shared" si="4"/>
        <v>3.9565217391304346</v>
      </c>
      <c r="C162">
        <v>300</v>
      </c>
      <c r="D162">
        <f t="shared" si="5"/>
        <v>18.735195319339489</v>
      </c>
    </row>
    <row r="163" spans="1:4" x14ac:dyDescent="0.25">
      <c r="A163">
        <v>4.83</v>
      </c>
      <c r="B163">
        <f t="shared" si="4"/>
        <v>3.95</v>
      </c>
      <c r="C163">
        <v>300</v>
      </c>
      <c r="D163">
        <f t="shared" si="5"/>
        <v>18.749479321610899</v>
      </c>
    </row>
    <row r="164" spans="1:4" x14ac:dyDescent="0.25">
      <c r="A164">
        <v>4.8600000000000003</v>
      </c>
      <c r="B164">
        <f t="shared" si="4"/>
        <v>3.9434782608695653</v>
      </c>
      <c r="C164">
        <v>300</v>
      </c>
      <c r="D164">
        <f t="shared" si="5"/>
        <v>18.763792383908047</v>
      </c>
    </row>
    <row r="165" spans="1:4" x14ac:dyDescent="0.25">
      <c r="A165">
        <v>4.8899999999999997</v>
      </c>
      <c r="B165">
        <f t="shared" si="4"/>
        <v>3.93695652173913</v>
      </c>
      <c r="C165">
        <v>300</v>
      </c>
      <c r="D165">
        <f t="shared" si="5"/>
        <v>18.778134611468815</v>
      </c>
    </row>
    <row r="166" spans="1:4" x14ac:dyDescent="0.25">
      <c r="A166">
        <v>4.92</v>
      </c>
      <c r="B166">
        <f t="shared" si="4"/>
        <v>3.9304347826086952</v>
      </c>
      <c r="C166">
        <v>300</v>
      </c>
      <c r="D166">
        <f t="shared" si="5"/>
        <v>18.792506110084464</v>
      </c>
    </row>
    <row r="167" spans="1:4" x14ac:dyDescent="0.25">
      <c r="A167">
        <v>4.95</v>
      </c>
      <c r="B167">
        <f t="shared" si="4"/>
        <v>3.9239130434782608</v>
      </c>
      <c r="C167">
        <v>300</v>
      </c>
      <c r="D167">
        <f t="shared" si="5"/>
        <v>18.806906986103535</v>
      </c>
    </row>
    <row r="168" spans="1:4" x14ac:dyDescent="0.25">
      <c r="A168">
        <v>4.9800000000000004</v>
      </c>
      <c r="B168">
        <f t="shared" si="4"/>
        <v>3.9173913043478259</v>
      </c>
      <c r="C168">
        <v>300</v>
      </c>
      <c r="D168">
        <f t="shared" si="5"/>
        <v>18.821337346435673</v>
      </c>
    </row>
    <row r="169" spans="1:4" x14ac:dyDescent="0.25">
      <c r="A169">
        <v>5.01</v>
      </c>
      <c r="B169">
        <f t="shared" si="4"/>
        <v>3.9108695652173915</v>
      </c>
      <c r="C169">
        <v>300</v>
      </c>
      <c r="D169">
        <f t="shared" si="5"/>
        <v>18.835797298555519</v>
      </c>
    </row>
    <row r="170" spans="1:4" x14ac:dyDescent="0.25">
      <c r="A170">
        <v>5.04</v>
      </c>
      <c r="B170">
        <f t="shared" si="4"/>
        <v>3.9043478260869566</v>
      </c>
      <c r="C170">
        <v>300</v>
      </c>
      <c r="D170">
        <f t="shared" si="5"/>
        <v>18.850286950506646</v>
      </c>
    </row>
    <row r="171" spans="1:4" x14ac:dyDescent="0.25">
      <c r="A171">
        <v>5.07</v>
      </c>
      <c r="B171">
        <f t="shared" si="4"/>
        <v>3.8978260869565218</v>
      </c>
      <c r="C171">
        <v>300</v>
      </c>
      <c r="D171">
        <f t="shared" si="5"/>
        <v>18.864806410905508</v>
      </c>
    </row>
    <row r="172" spans="1:4" x14ac:dyDescent="0.25">
      <c r="A172">
        <v>5.0999999999999996</v>
      </c>
      <c r="B172">
        <f t="shared" si="4"/>
        <v>3.8913043478260865</v>
      </c>
      <c r="C172">
        <v>300</v>
      </c>
      <c r="D172">
        <f t="shared" si="5"/>
        <v>18.879355788945428</v>
      </c>
    </row>
    <row r="173" spans="1:4" x14ac:dyDescent="0.25">
      <c r="A173">
        <v>5.13</v>
      </c>
      <c r="B173">
        <f t="shared" si="4"/>
        <v>3.8847826086956521</v>
      </c>
      <c r="C173">
        <v>300</v>
      </c>
      <c r="D173">
        <f t="shared" si="5"/>
        <v>18.893935194400651</v>
      </c>
    </row>
    <row r="174" spans="1:4" x14ac:dyDescent="0.25">
      <c r="A174">
        <v>5.16</v>
      </c>
      <c r="B174">
        <f t="shared" si="4"/>
        <v>3.8782608695652172</v>
      </c>
      <c r="C174">
        <v>300</v>
      </c>
      <c r="D174">
        <f t="shared" si="5"/>
        <v>18.908544737630383</v>
      </c>
    </row>
    <row r="175" spans="1:4" x14ac:dyDescent="0.25">
      <c r="A175">
        <v>5.19</v>
      </c>
      <c r="B175">
        <f t="shared" si="4"/>
        <v>3.8717391304347823</v>
      </c>
      <c r="C175">
        <v>300</v>
      </c>
      <c r="D175">
        <f t="shared" si="5"/>
        <v>18.923184529582898</v>
      </c>
    </row>
    <row r="176" spans="1:4" x14ac:dyDescent="0.25">
      <c r="A176">
        <v>5.22</v>
      </c>
      <c r="B176">
        <f t="shared" si="4"/>
        <v>3.8652173913043479</v>
      </c>
      <c r="C176">
        <v>300</v>
      </c>
      <c r="D176">
        <f t="shared" si="5"/>
        <v>18.937854681799653</v>
      </c>
    </row>
    <row r="177" spans="1:4" x14ac:dyDescent="0.25">
      <c r="A177">
        <v>5.25</v>
      </c>
      <c r="B177">
        <f t="shared" si="4"/>
        <v>3.8586956521739131</v>
      </c>
      <c r="C177">
        <v>300</v>
      </c>
      <c r="D177">
        <f t="shared" si="5"/>
        <v>18.952555306419509</v>
      </c>
    </row>
    <row r="178" spans="1:4" x14ac:dyDescent="0.25">
      <c r="A178">
        <v>5.28</v>
      </c>
      <c r="B178">
        <f t="shared" si="4"/>
        <v>3.8521739130434778</v>
      </c>
      <c r="C178">
        <v>300</v>
      </c>
      <c r="D178">
        <f t="shared" si="5"/>
        <v>18.967286516182877</v>
      </c>
    </row>
    <row r="179" spans="1:4" x14ac:dyDescent="0.25">
      <c r="A179">
        <v>5.31</v>
      </c>
      <c r="B179">
        <f t="shared" si="4"/>
        <v>3.8456521739130438</v>
      </c>
      <c r="C179">
        <v>300</v>
      </c>
      <c r="D179">
        <f t="shared" si="5"/>
        <v>18.982048424435998</v>
      </c>
    </row>
    <row r="180" spans="1:4" x14ac:dyDescent="0.25">
      <c r="A180">
        <v>5.34</v>
      </c>
      <c r="B180">
        <f t="shared" si="4"/>
        <v>3.8391304347826085</v>
      </c>
      <c r="C180">
        <v>300</v>
      </c>
      <c r="D180">
        <f t="shared" si="5"/>
        <v>18.996841145135196</v>
      </c>
    </row>
    <row r="181" spans="1:4" x14ac:dyDescent="0.25">
      <c r="A181">
        <v>5.37</v>
      </c>
      <c r="B181">
        <f t="shared" si="4"/>
        <v>3.8326086956521737</v>
      </c>
      <c r="C181">
        <v>300</v>
      </c>
      <c r="D181">
        <f t="shared" si="5"/>
        <v>19.011664792851221</v>
      </c>
    </row>
    <row r="182" spans="1:4" x14ac:dyDescent="0.25">
      <c r="A182">
        <v>5.4</v>
      </c>
      <c r="B182">
        <f t="shared" si="4"/>
        <v>3.8260869565217392</v>
      </c>
      <c r="C182">
        <v>300</v>
      </c>
      <c r="D182">
        <f t="shared" si="5"/>
        <v>19.026519482773612</v>
      </c>
    </row>
    <row r="183" spans="1:4" x14ac:dyDescent="0.25">
      <c r="A183">
        <v>5.43</v>
      </c>
      <c r="B183">
        <f t="shared" si="4"/>
        <v>3.8195652173913044</v>
      </c>
      <c r="C183">
        <v>300</v>
      </c>
      <c r="D183">
        <f t="shared" si="5"/>
        <v>19.041405330715026</v>
      </c>
    </row>
    <row r="184" spans="1:4" x14ac:dyDescent="0.25">
      <c r="A184">
        <v>5.46</v>
      </c>
      <c r="B184">
        <f t="shared" si="4"/>
        <v>3.8130434782608691</v>
      </c>
      <c r="C184">
        <v>300</v>
      </c>
      <c r="D184">
        <f t="shared" si="5"/>
        <v>19.056322453115776</v>
      </c>
    </row>
    <row r="185" spans="1:4" x14ac:dyDescent="0.25">
      <c r="A185">
        <v>5.49</v>
      </c>
      <c r="B185">
        <f t="shared" si="4"/>
        <v>3.8065217391304342</v>
      </c>
      <c r="C185">
        <v>300</v>
      </c>
      <c r="D185">
        <f t="shared" si="5"/>
        <v>19.071270967048186</v>
      </c>
    </row>
    <row r="186" spans="1:4" x14ac:dyDescent="0.25">
      <c r="A186">
        <v>5.52</v>
      </c>
      <c r="B186">
        <f t="shared" si="4"/>
        <v>3.8</v>
      </c>
      <c r="C186">
        <v>300</v>
      </c>
      <c r="D186">
        <f t="shared" si="5"/>
        <v>19.086250990221195</v>
      </c>
    </row>
    <row r="187" spans="1:4" x14ac:dyDescent="0.25">
      <c r="A187">
        <v>5.55</v>
      </c>
      <c r="B187">
        <f t="shared" si="4"/>
        <v>3.793478260869565</v>
      </c>
      <c r="C187">
        <v>300</v>
      </c>
      <c r="D187">
        <f t="shared" si="5"/>
        <v>19.10126264098486</v>
      </c>
    </row>
    <row r="188" spans="1:4" x14ac:dyDescent="0.25">
      <c r="A188">
        <v>5.58</v>
      </c>
      <c r="B188">
        <f t="shared" si="4"/>
        <v>3.7869565217391306</v>
      </c>
      <c r="C188">
        <v>300</v>
      </c>
      <c r="D188">
        <f t="shared" si="5"/>
        <v>19.116306038334955</v>
      </c>
    </row>
    <row r="189" spans="1:4" x14ac:dyDescent="0.25">
      <c r="A189">
        <v>5.61</v>
      </c>
      <c r="B189">
        <f t="shared" si="4"/>
        <v>3.7804347826086957</v>
      </c>
      <c r="C189">
        <v>300</v>
      </c>
      <c r="D189">
        <f t="shared" si="5"/>
        <v>19.131381301917621</v>
      </c>
    </row>
    <row r="190" spans="1:4" x14ac:dyDescent="0.25">
      <c r="A190">
        <v>5.64</v>
      </c>
      <c r="B190">
        <f t="shared" si="4"/>
        <v>3.7739130434782608</v>
      </c>
      <c r="C190">
        <v>300</v>
      </c>
      <c r="D190">
        <f t="shared" si="5"/>
        <v>19.146488552034008</v>
      </c>
    </row>
    <row r="191" spans="1:4" x14ac:dyDescent="0.25">
      <c r="A191">
        <v>5.67</v>
      </c>
      <c r="B191">
        <f t="shared" si="4"/>
        <v>3.7673913043478255</v>
      </c>
      <c r="C191">
        <v>300</v>
      </c>
      <c r="D191">
        <f t="shared" si="5"/>
        <v>19.161627909645031</v>
      </c>
    </row>
    <row r="192" spans="1:4" x14ac:dyDescent="0.25">
      <c r="A192">
        <v>5.7</v>
      </c>
      <c r="B192">
        <f t="shared" si="4"/>
        <v>3.7608695652173916</v>
      </c>
      <c r="C192">
        <v>300</v>
      </c>
      <c r="D192">
        <f t="shared" si="5"/>
        <v>19.176799496376063</v>
      </c>
    </row>
    <row r="193" spans="1:4" x14ac:dyDescent="0.25">
      <c r="A193">
        <v>5.73</v>
      </c>
      <c r="B193">
        <f t="shared" si="4"/>
        <v>3.7543478260869563</v>
      </c>
      <c r="C193">
        <v>300</v>
      </c>
      <c r="D193">
        <f t="shared" si="5"/>
        <v>19.19200343452183</v>
      </c>
    </row>
    <row r="194" spans="1:4" x14ac:dyDescent="0.25">
      <c r="A194">
        <v>5.76</v>
      </c>
      <c r="B194">
        <f t="shared" si="4"/>
        <v>3.7478260869565219</v>
      </c>
      <c r="C194">
        <v>300</v>
      </c>
      <c r="D194">
        <f t="shared" si="5"/>
        <v>19.207239847051145</v>
      </c>
    </row>
    <row r="195" spans="1:4" x14ac:dyDescent="0.25">
      <c r="A195">
        <v>5.79</v>
      </c>
      <c r="B195">
        <f t="shared" ref="B195:B258" si="6">-5/23*(A195-23)</f>
        <v>3.741304347826087</v>
      </c>
      <c r="C195">
        <v>300</v>
      </c>
      <c r="D195">
        <f t="shared" ref="D195:D258" si="7">LN(C195/B195)^2</f>
        <v>19.222508857611878</v>
      </c>
    </row>
    <row r="196" spans="1:4" x14ac:dyDescent="0.25">
      <c r="A196">
        <v>5.82</v>
      </c>
      <c r="B196">
        <f t="shared" si="6"/>
        <v>3.7347826086956522</v>
      </c>
      <c r="C196">
        <v>300</v>
      </c>
      <c r="D196">
        <f t="shared" si="7"/>
        <v>19.237810590535851</v>
      </c>
    </row>
    <row r="197" spans="1:4" x14ac:dyDescent="0.25">
      <c r="A197">
        <v>5.85</v>
      </c>
      <c r="B197">
        <f t="shared" si="6"/>
        <v>3.7282608695652169</v>
      </c>
      <c r="C197">
        <v>300</v>
      </c>
      <c r="D197">
        <f t="shared" si="7"/>
        <v>19.253145170843826</v>
      </c>
    </row>
    <row r="198" spans="1:4" x14ac:dyDescent="0.25">
      <c r="A198">
        <v>5.88</v>
      </c>
      <c r="B198">
        <f t="shared" si="6"/>
        <v>3.7217391304347829</v>
      </c>
      <c r="C198">
        <v>300</v>
      </c>
      <c r="D198">
        <f t="shared" si="7"/>
        <v>19.268512724250488</v>
      </c>
    </row>
    <row r="199" spans="1:4" x14ac:dyDescent="0.25">
      <c r="A199">
        <v>5.91</v>
      </c>
      <c r="B199">
        <f t="shared" si="6"/>
        <v>3.7152173913043476</v>
      </c>
      <c r="C199">
        <v>300</v>
      </c>
      <c r="D199">
        <f t="shared" si="7"/>
        <v>19.283913377169569</v>
      </c>
    </row>
    <row r="200" spans="1:4" x14ac:dyDescent="0.25">
      <c r="A200">
        <v>5.94</v>
      </c>
      <c r="B200">
        <f t="shared" si="6"/>
        <v>3.7086956521739127</v>
      </c>
      <c r="C200">
        <v>300</v>
      </c>
      <c r="D200">
        <f t="shared" si="7"/>
        <v>19.2993472567189</v>
      </c>
    </row>
    <row r="201" spans="1:4" x14ac:dyDescent="0.25">
      <c r="A201">
        <v>5.97</v>
      </c>
      <c r="B201">
        <f t="shared" si="6"/>
        <v>3.7021739130434783</v>
      </c>
      <c r="C201">
        <v>300</v>
      </c>
      <c r="D201">
        <f t="shared" si="7"/>
        <v>19.314814490725624</v>
      </c>
    </row>
    <row r="202" spans="1:4" x14ac:dyDescent="0.25">
      <c r="A202">
        <v>6</v>
      </c>
      <c r="B202">
        <f t="shared" si="6"/>
        <v>3.6956521739130435</v>
      </c>
      <c r="C202">
        <v>300</v>
      </c>
      <c r="D202">
        <f t="shared" si="7"/>
        <v>19.330315207731346</v>
      </c>
    </row>
    <row r="203" spans="1:4" x14ac:dyDescent="0.25">
      <c r="A203">
        <v>6.03</v>
      </c>
      <c r="B203">
        <f t="shared" si="6"/>
        <v>3.6891304347826082</v>
      </c>
      <c r="C203">
        <v>300</v>
      </c>
      <c r="D203">
        <f t="shared" si="7"/>
        <v>19.345849536997427</v>
      </c>
    </row>
    <row r="204" spans="1:4" x14ac:dyDescent="0.25">
      <c r="A204">
        <v>6.06</v>
      </c>
      <c r="B204">
        <f t="shared" si="6"/>
        <v>3.6826086956521742</v>
      </c>
      <c r="C204">
        <v>300</v>
      </c>
      <c r="D204">
        <f t="shared" si="7"/>
        <v>19.361417608510248</v>
      </c>
    </row>
    <row r="205" spans="1:4" x14ac:dyDescent="0.25">
      <c r="A205">
        <v>6.09</v>
      </c>
      <c r="B205">
        <f t="shared" si="6"/>
        <v>3.6760869565217389</v>
      </c>
      <c r="C205">
        <v>300</v>
      </c>
      <c r="D205">
        <f t="shared" si="7"/>
        <v>19.377019552986596</v>
      </c>
    </row>
    <row r="206" spans="1:4" x14ac:dyDescent="0.25">
      <c r="A206">
        <v>6.12</v>
      </c>
      <c r="B206">
        <f t="shared" si="6"/>
        <v>3.669565217391304</v>
      </c>
      <c r="C206">
        <v>300</v>
      </c>
      <c r="D206">
        <f t="shared" si="7"/>
        <v>19.392655501879027</v>
      </c>
    </row>
    <row r="207" spans="1:4" x14ac:dyDescent="0.25">
      <c r="A207">
        <v>6.15</v>
      </c>
      <c r="B207">
        <f t="shared" si="6"/>
        <v>3.6630434782608696</v>
      </c>
      <c r="C207">
        <v>300</v>
      </c>
      <c r="D207">
        <f t="shared" si="7"/>
        <v>19.408325587381327</v>
      </c>
    </row>
    <row r="208" spans="1:4" x14ac:dyDescent="0.25">
      <c r="A208">
        <v>6.18</v>
      </c>
      <c r="B208">
        <f t="shared" si="6"/>
        <v>3.6565217391304348</v>
      </c>
      <c r="C208">
        <v>300</v>
      </c>
      <c r="D208">
        <f t="shared" si="7"/>
        <v>19.424029942433997</v>
      </c>
    </row>
    <row r="209" spans="1:4" x14ac:dyDescent="0.25">
      <c r="A209">
        <v>6.21</v>
      </c>
      <c r="B209">
        <f t="shared" si="6"/>
        <v>3.65</v>
      </c>
      <c r="C209">
        <v>300</v>
      </c>
      <c r="D209">
        <f t="shared" si="7"/>
        <v>19.439768700729836</v>
      </c>
    </row>
    <row r="210" spans="1:4" x14ac:dyDescent="0.25">
      <c r="A210">
        <v>6.24</v>
      </c>
      <c r="B210">
        <f t="shared" si="6"/>
        <v>3.6434782608695646</v>
      </c>
      <c r="C210">
        <v>300</v>
      </c>
      <c r="D210">
        <f t="shared" si="7"/>
        <v>19.455541996719475</v>
      </c>
    </row>
    <row r="211" spans="1:4" x14ac:dyDescent="0.25">
      <c r="A211">
        <v>6.27</v>
      </c>
      <c r="B211">
        <f t="shared" si="6"/>
        <v>3.6369565217391306</v>
      </c>
      <c r="C211">
        <v>300</v>
      </c>
      <c r="D211">
        <f t="shared" si="7"/>
        <v>19.471349965617087</v>
      </c>
    </row>
    <row r="212" spans="1:4" x14ac:dyDescent="0.25">
      <c r="A212">
        <v>6.3</v>
      </c>
      <c r="B212">
        <f t="shared" si="6"/>
        <v>3.6304347826086953</v>
      </c>
      <c r="C212">
        <v>300</v>
      </c>
      <c r="D212">
        <f t="shared" si="7"/>
        <v>19.487192743406066</v>
      </c>
    </row>
    <row r="213" spans="1:4" x14ac:dyDescent="0.25">
      <c r="A213">
        <v>6.33</v>
      </c>
      <c r="B213">
        <f t="shared" si="6"/>
        <v>3.6239130434782609</v>
      </c>
      <c r="C213">
        <v>300</v>
      </c>
      <c r="D213">
        <f t="shared" si="7"/>
        <v>19.503070466844772</v>
      </c>
    </row>
    <row r="214" spans="1:4" x14ac:dyDescent="0.25">
      <c r="A214">
        <v>6.36</v>
      </c>
      <c r="B214">
        <f t="shared" si="6"/>
        <v>3.6173913043478261</v>
      </c>
      <c r="C214">
        <v>300</v>
      </c>
      <c r="D214">
        <f t="shared" si="7"/>
        <v>19.518983273472344</v>
      </c>
    </row>
    <row r="215" spans="1:4" x14ac:dyDescent="0.25">
      <c r="A215">
        <v>6.39</v>
      </c>
      <c r="B215">
        <f t="shared" si="6"/>
        <v>3.6108695652173912</v>
      </c>
      <c r="C215">
        <v>300</v>
      </c>
      <c r="D215">
        <f t="shared" si="7"/>
        <v>19.534931301614574</v>
      </c>
    </row>
    <row r="216" spans="1:4" x14ac:dyDescent="0.25">
      <c r="A216">
        <v>6.42</v>
      </c>
      <c r="B216">
        <f t="shared" si="6"/>
        <v>3.6043478260869559</v>
      </c>
      <c r="C216">
        <v>300</v>
      </c>
      <c r="D216">
        <f t="shared" si="7"/>
        <v>19.550914690389803</v>
      </c>
    </row>
    <row r="217" spans="1:4" x14ac:dyDescent="0.25">
      <c r="A217">
        <v>6.45</v>
      </c>
      <c r="B217">
        <f t="shared" si="6"/>
        <v>3.597826086956522</v>
      </c>
      <c r="C217">
        <v>300</v>
      </c>
      <c r="D217">
        <f t="shared" si="7"/>
        <v>19.566933579714924</v>
      </c>
    </row>
    <row r="218" spans="1:4" x14ac:dyDescent="0.25">
      <c r="A218">
        <v>6.48</v>
      </c>
      <c r="B218">
        <f t="shared" si="6"/>
        <v>3.5913043478260867</v>
      </c>
      <c r="C218">
        <v>300</v>
      </c>
      <c r="D218">
        <f t="shared" si="7"/>
        <v>19.582988110311376</v>
      </c>
    </row>
    <row r="219" spans="1:4" x14ac:dyDescent="0.25">
      <c r="A219">
        <v>6.51</v>
      </c>
      <c r="B219">
        <f t="shared" si="6"/>
        <v>3.5847826086956527</v>
      </c>
      <c r="C219">
        <v>300</v>
      </c>
      <c r="D219">
        <f t="shared" si="7"/>
        <v>19.599078423711241</v>
      </c>
    </row>
    <row r="220" spans="1:4" x14ac:dyDescent="0.25">
      <c r="A220">
        <v>6.54</v>
      </c>
      <c r="B220">
        <f t="shared" si="6"/>
        <v>3.5782608695652174</v>
      </c>
      <c r="C220">
        <v>300</v>
      </c>
      <c r="D220">
        <f t="shared" si="7"/>
        <v>19.615204662263398</v>
      </c>
    </row>
    <row r="221" spans="1:4" x14ac:dyDescent="0.25">
      <c r="A221">
        <v>6.57</v>
      </c>
      <c r="B221">
        <f t="shared" si="6"/>
        <v>3.5717391304347825</v>
      </c>
      <c r="C221">
        <v>300</v>
      </c>
      <c r="D221">
        <f t="shared" si="7"/>
        <v>19.631366969139709</v>
      </c>
    </row>
    <row r="222" spans="1:4" x14ac:dyDescent="0.25">
      <c r="A222">
        <v>6.6</v>
      </c>
      <c r="B222">
        <f t="shared" si="6"/>
        <v>3.5652173913043472</v>
      </c>
      <c r="C222">
        <v>300</v>
      </c>
      <c r="D222">
        <f t="shared" si="7"/>
        <v>19.647565488341272</v>
      </c>
    </row>
    <row r="223" spans="1:4" x14ac:dyDescent="0.25">
      <c r="A223">
        <v>6.63</v>
      </c>
      <c r="B223">
        <f t="shared" si="6"/>
        <v>3.5586956521739133</v>
      </c>
      <c r="C223">
        <v>300</v>
      </c>
      <c r="D223">
        <f t="shared" si="7"/>
        <v>19.663800364704741</v>
      </c>
    </row>
    <row r="224" spans="1:4" x14ac:dyDescent="0.25">
      <c r="A224">
        <v>6.66</v>
      </c>
      <c r="B224">
        <f t="shared" si="6"/>
        <v>3.552173913043478</v>
      </c>
      <c r="C224">
        <v>300</v>
      </c>
      <c r="D224">
        <f t="shared" si="7"/>
        <v>19.680071743908723</v>
      </c>
    </row>
    <row r="225" spans="1:4" x14ac:dyDescent="0.25">
      <c r="A225">
        <v>6.69</v>
      </c>
      <c r="B225">
        <f t="shared" si="6"/>
        <v>3.5456521739130431</v>
      </c>
      <c r="C225">
        <v>300</v>
      </c>
      <c r="D225">
        <f t="shared" si="7"/>
        <v>19.696379772480196</v>
      </c>
    </row>
    <row r="226" spans="1:4" x14ac:dyDescent="0.25">
      <c r="A226">
        <v>6.72</v>
      </c>
      <c r="B226">
        <f t="shared" si="6"/>
        <v>3.5391304347826087</v>
      </c>
      <c r="C226">
        <v>300</v>
      </c>
      <c r="D226">
        <f t="shared" si="7"/>
        <v>19.712724597800982</v>
      </c>
    </row>
    <row r="227" spans="1:4" x14ac:dyDescent="0.25">
      <c r="A227">
        <v>6.75</v>
      </c>
      <c r="B227">
        <f t="shared" si="6"/>
        <v>3.5326086956521738</v>
      </c>
      <c r="C227">
        <v>300</v>
      </c>
      <c r="D227">
        <f t="shared" si="7"/>
        <v>19.729106368114351</v>
      </c>
    </row>
    <row r="228" spans="1:4" x14ac:dyDescent="0.25">
      <c r="A228">
        <v>6.78</v>
      </c>
      <c r="B228">
        <f t="shared" si="6"/>
        <v>3.526086956521739</v>
      </c>
      <c r="C228">
        <v>300</v>
      </c>
      <c r="D228">
        <f t="shared" si="7"/>
        <v>19.745525232531634</v>
      </c>
    </row>
    <row r="229" spans="1:4" x14ac:dyDescent="0.25">
      <c r="A229">
        <v>6.81</v>
      </c>
      <c r="B229">
        <f t="shared" si="6"/>
        <v>3.5195652173913046</v>
      </c>
      <c r="C229">
        <v>300</v>
      </c>
      <c r="D229">
        <f t="shared" si="7"/>
        <v>19.761981341038883</v>
      </c>
    </row>
    <row r="230" spans="1:4" x14ac:dyDescent="0.25">
      <c r="A230">
        <v>6.84</v>
      </c>
      <c r="B230">
        <f t="shared" si="6"/>
        <v>3.5130434782608697</v>
      </c>
      <c r="C230">
        <v>300</v>
      </c>
      <c r="D230">
        <f t="shared" si="7"/>
        <v>19.778474844503638</v>
      </c>
    </row>
    <row r="231" spans="1:4" x14ac:dyDescent="0.25">
      <c r="A231">
        <v>6.87</v>
      </c>
      <c r="B231">
        <f t="shared" si="6"/>
        <v>3.5065217391304344</v>
      </c>
      <c r="C231">
        <v>300</v>
      </c>
      <c r="D231">
        <f t="shared" si="7"/>
        <v>19.795005894681747</v>
      </c>
    </row>
    <row r="232" spans="1:4" x14ac:dyDescent="0.25">
      <c r="A232">
        <v>6.9</v>
      </c>
      <c r="B232">
        <f t="shared" si="6"/>
        <v>3.5</v>
      </c>
      <c r="C232">
        <v>300</v>
      </c>
      <c r="D232">
        <f t="shared" si="7"/>
        <v>19.811574644224226</v>
      </c>
    </row>
    <row r="233" spans="1:4" x14ac:dyDescent="0.25">
      <c r="A233">
        <v>6.93</v>
      </c>
      <c r="B233">
        <f t="shared" si="6"/>
        <v>3.4934782608695651</v>
      </c>
      <c r="C233">
        <v>300</v>
      </c>
      <c r="D233">
        <f t="shared" si="7"/>
        <v>19.828181246684224</v>
      </c>
    </row>
    <row r="234" spans="1:4" x14ac:dyDescent="0.25">
      <c r="A234">
        <v>6.96</v>
      </c>
      <c r="B234">
        <f t="shared" si="6"/>
        <v>3.4869565217391303</v>
      </c>
      <c r="C234">
        <v>300</v>
      </c>
      <c r="D234">
        <f t="shared" si="7"/>
        <v>19.844825856524004</v>
      </c>
    </row>
    <row r="235" spans="1:4" x14ac:dyDescent="0.25">
      <c r="A235">
        <v>6.99</v>
      </c>
      <c r="B235">
        <f t="shared" si="6"/>
        <v>3.480434782608695</v>
      </c>
      <c r="C235">
        <v>300</v>
      </c>
      <c r="D235">
        <f t="shared" si="7"/>
        <v>19.861508629122088</v>
      </c>
    </row>
    <row r="236" spans="1:4" x14ac:dyDescent="0.25">
      <c r="A236">
        <v>7.02</v>
      </c>
      <c r="B236">
        <f t="shared" si="6"/>
        <v>3.473913043478261</v>
      </c>
      <c r="C236">
        <v>300</v>
      </c>
      <c r="D236">
        <f t="shared" si="7"/>
        <v>19.878229720780311</v>
      </c>
    </row>
    <row r="237" spans="1:4" x14ac:dyDescent="0.25">
      <c r="A237">
        <v>7.05</v>
      </c>
      <c r="B237">
        <f t="shared" si="6"/>
        <v>3.4673913043478257</v>
      </c>
      <c r="C237">
        <v>300</v>
      </c>
      <c r="D237">
        <f t="shared" si="7"/>
        <v>19.894989288731125</v>
      </c>
    </row>
    <row r="238" spans="1:4" x14ac:dyDescent="0.25">
      <c r="A238">
        <v>7.08</v>
      </c>
      <c r="B238">
        <f t="shared" si="6"/>
        <v>3.4608695652173913</v>
      </c>
      <c r="C238">
        <v>300</v>
      </c>
      <c r="D238">
        <f t="shared" si="7"/>
        <v>19.911787491144832</v>
      </c>
    </row>
    <row r="239" spans="1:4" x14ac:dyDescent="0.25">
      <c r="A239">
        <v>7.11</v>
      </c>
      <c r="B239">
        <f t="shared" si="6"/>
        <v>3.4543478260869565</v>
      </c>
      <c r="C239">
        <v>300</v>
      </c>
      <c r="D239">
        <f t="shared" si="7"/>
        <v>19.928624487136968</v>
      </c>
    </row>
    <row r="240" spans="1:4" x14ac:dyDescent="0.25">
      <c r="A240">
        <v>7.14</v>
      </c>
      <c r="B240">
        <f t="shared" si="6"/>
        <v>3.4478260869565216</v>
      </c>
      <c r="C240">
        <v>300</v>
      </c>
      <c r="D240">
        <f t="shared" si="7"/>
        <v>19.945500436775735</v>
      </c>
    </row>
    <row r="241" spans="1:4" x14ac:dyDescent="0.25">
      <c r="A241">
        <v>7.17</v>
      </c>
      <c r="B241">
        <f t="shared" si="6"/>
        <v>3.4413043478260867</v>
      </c>
      <c r="C241">
        <v>300</v>
      </c>
      <c r="D241">
        <f t="shared" si="7"/>
        <v>19.962415501089463</v>
      </c>
    </row>
    <row r="242" spans="1:4" x14ac:dyDescent="0.25">
      <c r="A242">
        <v>7.2</v>
      </c>
      <c r="B242">
        <f t="shared" si="6"/>
        <v>3.4347826086956523</v>
      </c>
      <c r="C242">
        <v>300</v>
      </c>
      <c r="D242">
        <f t="shared" si="7"/>
        <v>19.979369842074252</v>
      </c>
    </row>
    <row r="243" spans="1:4" x14ac:dyDescent="0.25">
      <c r="A243">
        <v>7.23</v>
      </c>
      <c r="B243">
        <f t="shared" si="6"/>
        <v>3.428260869565217</v>
      </c>
      <c r="C243">
        <v>300</v>
      </c>
      <c r="D243">
        <f t="shared" si="7"/>
        <v>19.996363622701569</v>
      </c>
    </row>
    <row r="244" spans="1:4" x14ac:dyDescent="0.25">
      <c r="A244">
        <v>7.26</v>
      </c>
      <c r="B244">
        <f t="shared" si="6"/>
        <v>3.4217391304347826</v>
      </c>
      <c r="C244">
        <v>300</v>
      </c>
      <c r="D244">
        <f t="shared" si="7"/>
        <v>20.013397006925995</v>
      </c>
    </row>
    <row r="245" spans="1:4" x14ac:dyDescent="0.25">
      <c r="A245">
        <v>7.29</v>
      </c>
      <c r="B245">
        <f t="shared" si="6"/>
        <v>3.4152173913043478</v>
      </c>
      <c r="C245">
        <v>300</v>
      </c>
      <c r="D245">
        <f t="shared" si="7"/>
        <v>20.030470159693014</v>
      </c>
    </row>
    <row r="246" spans="1:4" x14ac:dyDescent="0.25">
      <c r="A246">
        <v>7.32</v>
      </c>
      <c r="B246">
        <f t="shared" si="6"/>
        <v>3.4086956521739129</v>
      </c>
      <c r="C246">
        <v>300</v>
      </c>
      <c r="D246">
        <f t="shared" si="7"/>
        <v>20.047583246946907</v>
      </c>
    </row>
    <row r="247" spans="1:4" x14ac:dyDescent="0.25">
      <c r="A247">
        <v>7.35</v>
      </c>
      <c r="B247">
        <f t="shared" si="6"/>
        <v>3.402173913043478</v>
      </c>
      <c r="C247">
        <v>300</v>
      </c>
      <c r="D247">
        <f t="shared" si="7"/>
        <v>20.0647364356387</v>
      </c>
    </row>
    <row r="248" spans="1:4" x14ac:dyDescent="0.25">
      <c r="A248">
        <v>7.38</v>
      </c>
      <c r="B248">
        <f t="shared" si="6"/>
        <v>3.3956521739130436</v>
      </c>
      <c r="C248">
        <v>300</v>
      </c>
      <c r="D248">
        <f t="shared" si="7"/>
        <v>20.081929893734184</v>
      </c>
    </row>
    <row r="249" spans="1:4" x14ac:dyDescent="0.25">
      <c r="A249">
        <v>7.41</v>
      </c>
      <c r="B249">
        <f t="shared" si="6"/>
        <v>3.3891304347826088</v>
      </c>
      <c r="C249">
        <v>300</v>
      </c>
      <c r="D249">
        <f t="shared" si="7"/>
        <v>20.099163790222068</v>
      </c>
    </row>
    <row r="250" spans="1:4" x14ac:dyDescent="0.25">
      <c r="A250">
        <v>7.44</v>
      </c>
      <c r="B250">
        <f t="shared" si="6"/>
        <v>3.3826086956521735</v>
      </c>
      <c r="C250">
        <v>300</v>
      </c>
      <c r="D250">
        <f t="shared" si="7"/>
        <v>20.116438295122123</v>
      </c>
    </row>
    <row r="251" spans="1:4" x14ac:dyDescent="0.25">
      <c r="A251">
        <v>7.47</v>
      </c>
      <c r="B251">
        <f t="shared" si="6"/>
        <v>3.3760869565217391</v>
      </c>
      <c r="C251">
        <v>300</v>
      </c>
      <c r="D251">
        <f t="shared" si="7"/>
        <v>20.133753579493487</v>
      </c>
    </row>
    <row r="252" spans="1:4" x14ac:dyDescent="0.25">
      <c r="A252">
        <v>7.5</v>
      </c>
      <c r="B252">
        <f t="shared" si="6"/>
        <v>3.3695652173913042</v>
      </c>
      <c r="C252">
        <v>300</v>
      </c>
      <c r="D252">
        <f t="shared" si="7"/>
        <v>20.151109815443021</v>
      </c>
    </row>
    <row r="253" spans="1:4" x14ac:dyDescent="0.25">
      <c r="A253">
        <v>7.53</v>
      </c>
      <c r="B253">
        <f t="shared" si="6"/>
        <v>3.3630434782608694</v>
      </c>
      <c r="C253">
        <v>300</v>
      </c>
      <c r="D253">
        <f t="shared" si="7"/>
        <v>20.168507176133769</v>
      </c>
    </row>
    <row r="254" spans="1:4" x14ac:dyDescent="0.25">
      <c r="A254">
        <v>7.56</v>
      </c>
      <c r="B254">
        <f t="shared" si="6"/>
        <v>3.3565217391304349</v>
      </c>
      <c r="C254">
        <v>300</v>
      </c>
      <c r="D254">
        <f t="shared" si="7"/>
        <v>20.185945835793415</v>
      </c>
    </row>
    <row r="255" spans="1:4" x14ac:dyDescent="0.25">
      <c r="A255">
        <v>7.59</v>
      </c>
      <c r="B255">
        <f t="shared" si="6"/>
        <v>3.35</v>
      </c>
      <c r="C255">
        <v>300</v>
      </c>
      <c r="D255">
        <f t="shared" si="7"/>
        <v>20.203425969722996</v>
      </c>
    </row>
    <row r="256" spans="1:4" x14ac:dyDescent="0.25">
      <c r="A256">
        <v>7.62</v>
      </c>
      <c r="B256">
        <f t="shared" si="6"/>
        <v>3.3434782608695648</v>
      </c>
      <c r="C256">
        <v>300</v>
      </c>
      <c r="D256">
        <f t="shared" si="7"/>
        <v>20.220947754305516</v>
      </c>
    </row>
    <row r="257" spans="1:4" x14ac:dyDescent="0.25">
      <c r="A257">
        <v>7.65</v>
      </c>
      <c r="B257">
        <f t="shared" si="6"/>
        <v>3.3369565217391304</v>
      </c>
      <c r="C257">
        <v>300</v>
      </c>
      <c r="D257">
        <f t="shared" si="7"/>
        <v>20.238511367014777</v>
      </c>
    </row>
    <row r="258" spans="1:4" x14ac:dyDescent="0.25">
      <c r="A258">
        <v>7.68</v>
      </c>
      <c r="B258">
        <f t="shared" si="6"/>
        <v>3.3304347826086955</v>
      </c>
      <c r="C258">
        <v>300</v>
      </c>
      <c r="D258">
        <f t="shared" si="7"/>
        <v>20.256116986424217</v>
      </c>
    </row>
    <row r="259" spans="1:4" x14ac:dyDescent="0.25">
      <c r="A259">
        <v>7.71</v>
      </c>
      <c r="B259">
        <f t="shared" ref="B259:B322" si="8">-5/23*(A259-23)</f>
        <v>3.3239130434782607</v>
      </c>
      <c r="C259">
        <v>300</v>
      </c>
      <c r="D259">
        <f t="shared" ref="D259:D322" si="9">LN(C259/B259)^2</f>
        <v>20.273764792215925</v>
      </c>
    </row>
    <row r="260" spans="1:4" x14ac:dyDescent="0.25">
      <c r="A260">
        <v>7.74</v>
      </c>
      <c r="B260">
        <f t="shared" si="8"/>
        <v>3.3173913043478258</v>
      </c>
      <c r="C260">
        <v>300</v>
      </c>
      <c r="D260">
        <f t="shared" si="9"/>
        <v>20.291454965189651</v>
      </c>
    </row>
    <row r="261" spans="1:4" x14ac:dyDescent="0.25">
      <c r="A261">
        <v>7.77</v>
      </c>
      <c r="B261">
        <f t="shared" si="8"/>
        <v>3.3108695652173914</v>
      </c>
      <c r="C261">
        <v>300</v>
      </c>
      <c r="D261">
        <f t="shared" si="9"/>
        <v>20.309187687271962</v>
      </c>
    </row>
    <row r="262" spans="1:4" x14ac:dyDescent="0.25">
      <c r="A262">
        <v>7.8</v>
      </c>
      <c r="B262">
        <f t="shared" si="8"/>
        <v>3.3043478260869561</v>
      </c>
      <c r="C262">
        <v>300</v>
      </c>
      <c r="D262">
        <f t="shared" si="9"/>
        <v>20.326963141525507</v>
      </c>
    </row>
    <row r="263" spans="1:4" x14ac:dyDescent="0.25">
      <c r="A263">
        <v>7.83</v>
      </c>
      <c r="B263">
        <f t="shared" si="8"/>
        <v>3.2978260869565217</v>
      </c>
      <c r="C263">
        <v>300</v>
      </c>
      <c r="D263">
        <f t="shared" si="9"/>
        <v>20.344781512158313</v>
      </c>
    </row>
    <row r="264" spans="1:4" x14ac:dyDescent="0.25">
      <c r="A264">
        <v>7.86</v>
      </c>
      <c r="B264">
        <f t="shared" si="8"/>
        <v>3.2913043478260868</v>
      </c>
      <c r="C264">
        <v>300</v>
      </c>
      <c r="D264">
        <f t="shared" si="9"/>
        <v>20.362642984533242</v>
      </c>
    </row>
    <row r="265" spans="1:4" x14ac:dyDescent="0.25">
      <c r="A265">
        <v>7.89</v>
      </c>
      <c r="B265">
        <f t="shared" si="8"/>
        <v>3.284782608695652</v>
      </c>
      <c r="C265">
        <v>300</v>
      </c>
      <c r="D265">
        <f t="shared" si="9"/>
        <v>20.380547745177484</v>
      </c>
    </row>
    <row r="266" spans="1:4" x14ac:dyDescent="0.25">
      <c r="A266">
        <v>7.92</v>
      </c>
      <c r="B266">
        <f t="shared" si="8"/>
        <v>3.2782608695652171</v>
      </c>
      <c r="C266">
        <v>300</v>
      </c>
      <c r="D266">
        <f t="shared" si="9"/>
        <v>20.398495981792227</v>
      </c>
    </row>
    <row r="267" spans="1:4" x14ac:dyDescent="0.25">
      <c r="A267">
        <v>7.95</v>
      </c>
      <c r="B267">
        <f t="shared" si="8"/>
        <v>3.2717391304347827</v>
      </c>
      <c r="C267">
        <v>300</v>
      </c>
      <c r="D267">
        <f t="shared" si="9"/>
        <v>20.416487883262342</v>
      </c>
    </row>
    <row r="268" spans="1:4" x14ac:dyDescent="0.25">
      <c r="A268">
        <v>7.98</v>
      </c>
      <c r="B268">
        <f t="shared" si="8"/>
        <v>3.2652173913043478</v>
      </c>
      <c r="C268">
        <v>300</v>
      </c>
      <c r="D268">
        <f t="shared" si="9"/>
        <v>20.434523639666203</v>
      </c>
    </row>
    <row r="269" spans="1:4" x14ac:dyDescent="0.25">
      <c r="A269">
        <v>8.01</v>
      </c>
      <c r="B269">
        <f t="shared" si="8"/>
        <v>3.258695652173913</v>
      </c>
      <c r="C269">
        <v>300</v>
      </c>
      <c r="D269">
        <f t="shared" si="9"/>
        <v>20.452603442285625</v>
      </c>
    </row>
    <row r="270" spans="1:4" x14ac:dyDescent="0.25">
      <c r="A270">
        <v>8.0399999999999991</v>
      </c>
      <c r="B270">
        <f t="shared" si="8"/>
        <v>3.2521739130434781</v>
      </c>
      <c r="C270">
        <v>300</v>
      </c>
      <c r="D270">
        <f t="shared" si="9"/>
        <v>20.470727483615889</v>
      </c>
    </row>
    <row r="271" spans="1:4" x14ac:dyDescent="0.25">
      <c r="A271">
        <v>8.07</v>
      </c>
      <c r="B271">
        <f t="shared" si="8"/>
        <v>3.2456521739130433</v>
      </c>
      <c r="C271">
        <v>300</v>
      </c>
      <c r="D271">
        <f t="shared" si="9"/>
        <v>20.48889595737587</v>
      </c>
    </row>
    <row r="272" spans="1:4" x14ac:dyDescent="0.25">
      <c r="A272">
        <v>8.1</v>
      </c>
      <c r="B272">
        <f t="shared" si="8"/>
        <v>3.2391304347826089</v>
      </c>
      <c r="C272">
        <v>300</v>
      </c>
      <c r="D272">
        <f t="shared" si="9"/>
        <v>20.507109058518243</v>
      </c>
    </row>
    <row r="273" spans="1:4" x14ac:dyDescent="0.25">
      <c r="A273">
        <v>8.1300000000000008</v>
      </c>
      <c r="B273">
        <f t="shared" si="8"/>
        <v>3.2326086956521736</v>
      </c>
      <c r="C273">
        <v>300</v>
      </c>
      <c r="D273">
        <f t="shared" si="9"/>
        <v>20.525366983239866</v>
      </c>
    </row>
    <row r="274" spans="1:4" x14ac:dyDescent="0.25">
      <c r="A274">
        <v>8.16</v>
      </c>
      <c r="B274">
        <f t="shared" si="8"/>
        <v>3.2260869565217392</v>
      </c>
      <c r="C274">
        <v>300</v>
      </c>
      <c r="D274">
        <f t="shared" si="9"/>
        <v>20.543669928992188</v>
      </c>
    </row>
    <row r="275" spans="1:4" x14ac:dyDescent="0.25">
      <c r="A275">
        <v>8.19</v>
      </c>
      <c r="B275">
        <f t="shared" si="8"/>
        <v>3.2195652173913043</v>
      </c>
      <c r="C275">
        <v>300</v>
      </c>
      <c r="D275">
        <f t="shared" si="9"/>
        <v>20.562018094491837</v>
      </c>
    </row>
    <row r="276" spans="1:4" x14ac:dyDescent="0.25">
      <c r="A276">
        <v>8.2200000000000006</v>
      </c>
      <c r="B276">
        <f t="shared" si="8"/>
        <v>3.2130434782608694</v>
      </c>
      <c r="C276">
        <v>300</v>
      </c>
      <c r="D276">
        <f t="shared" si="9"/>
        <v>20.580411679731267</v>
      </c>
    </row>
    <row r="277" spans="1:4" x14ac:dyDescent="0.25">
      <c r="A277">
        <v>8.25</v>
      </c>
      <c r="B277">
        <f t="shared" si="8"/>
        <v>3.2065217391304346</v>
      </c>
      <c r="C277">
        <v>300</v>
      </c>
      <c r="D277">
        <f t="shared" si="9"/>
        <v>20.598850885989531</v>
      </c>
    </row>
    <row r="278" spans="1:4" x14ac:dyDescent="0.25">
      <c r="A278">
        <v>8.2799999999999994</v>
      </c>
      <c r="B278">
        <f t="shared" si="8"/>
        <v>3.2</v>
      </c>
      <c r="C278">
        <v>300</v>
      </c>
      <c r="D278">
        <f t="shared" si="9"/>
        <v>20.617335915843203</v>
      </c>
    </row>
    <row r="279" spans="1:4" x14ac:dyDescent="0.25">
      <c r="A279">
        <v>8.31</v>
      </c>
      <c r="B279">
        <f t="shared" si="8"/>
        <v>3.1934782608695649</v>
      </c>
      <c r="C279">
        <v>300</v>
      </c>
      <c r="D279">
        <f t="shared" si="9"/>
        <v>20.635866973177354</v>
      </c>
    </row>
    <row r="280" spans="1:4" x14ac:dyDescent="0.25">
      <c r="A280">
        <v>8.34</v>
      </c>
      <c r="B280">
        <f t="shared" si="8"/>
        <v>3.1869565217391305</v>
      </c>
      <c r="C280">
        <v>300</v>
      </c>
      <c r="D280">
        <f t="shared" si="9"/>
        <v>20.654444263196659</v>
      </c>
    </row>
    <row r="281" spans="1:4" x14ac:dyDescent="0.25">
      <c r="A281">
        <v>8.3699999999999992</v>
      </c>
      <c r="B281">
        <f t="shared" si="8"/>
        <v>3.1804347826086956</v>
      </c>
      <c r="C281">
        <v>300</v>
      </c>
      <c r="D281">
        <f t="shared" si="9"/>
        <v>20.673067992436689</v>
      </c>
    </row>
    <row r="282" spans="1:4" x14ac:dyDescent="0.25">
      <c r="A282">
        <v>8.4</v>
      </c>
      <c r="B282">
        <f t="shared" si="8"/>
        <v>3.1739130434782608</v>
      </c>
      <c r="C282">
        <v>300</v>
      </c>
      <c r="D282">
        <f t="shared" si="9"/>
        <v>20.691738368775226</v>
      </c>
    </row>
    <row r="283" spans="1:4" x14ac:dyDescent="0.25">
      <c r="A283">
        <v>8.43</v>
      </c>
      <c r="B283">
        <f t="shared" si="8"/>
        <v>3.1673913043478259</v>
      </c>
      <c r="C283">
        <v>300</v>
      </c>
      <c r="D283">
        <f t="shared" si="9"/>
        <v>20.710455601443758</v>
      </c>
    </row>
    <row r="284" spans="1:4" x14ac:dyDescent="0.25">
      <c r="A284">
        <v>8.4600000000000009</v>
      </c>
      <c r="B284">
        <f t="shared" si="8"/>
        <v>3.160869565217391</v>
      </c>
      <c r="C284">
        <v>300</v>
      </c>
      <c r="D284">
        <f t="shared" si="9"/>
        <v>20.729219901039066</v>
      </c>
    </row>
    <row r="285" spans="1:4" x14ac:dyDescent="0.25">
      <c r="A285">
        <v>8.49</v>
      </c>
      <c r="B285">
        <f t="shared" si="8"/>
        <v>3.1543478260869562</v>
      </c>
      <c r="C285">
        <v>300</v>
      </c>
      <c r="D285">
        <f t="shared" si="9"/>
        <v>20.748031479534959</v>
      </c>
    </row>
    <row r="286" spans="1:4" x14ac:dyDescent="0.25">
      <c r="A286">
        <v>8.52</v>
      </c>
      <c r="B286">
        <f t="shared" si="8"/>
        <v>3.1478260869565218</v>
      </c>
      <c r="C286">
        <v>300</v>
      </c>
      <c r="D286">
        <f t="shared" si="9"/>
        <v>20.766890550294118</v>
      </c>
    </row>
    <row r="287" spans="1:4" x14ac:dyDescent="0.25">
      <c r="A287">
        <v>8.5500000000000007</v>
      </c>
      <c r="B287">
        <f t="shared" si="8"/>
        <v>3.1413043478260869</v>
      </c>
      <c r="C287">
        <v>300</v>
      </c>
      <c r="D287">
        <f t="shared" si="9"/>
        <v>20.785797328080079</v>
      </c>
    </row>
    <row r="288" spans="1:4" x14ac:dyDescent="0.25">
      <c r="A288">
        <v>8.58</v>
      </c>
      <c r="B288">
        <f t="shared" si="8"/>
        <v>3.1347826086956521</v>
      </c>
      <c r="C288">
        <v>300</v>
      </c>
      <c r="D288">
        <f t="shared" si="9"/>
        <v>20.80475202906932</v>
      </c>
    </row>
    <row r="289" spans="1:4" x14ac:dyDescent="0.25">
      <c r="A289">
        <v>8.61</v>
      </c>
      <c r="B289">
        <f t="shared" si="8"/>
        <v>3.1282608695652172</v>
      </c>
      <c r="C289">
        <v>300</v>
      </c>
      <c r="D289">
        <f t="shared" si="9"/>
        <v>20.823754870863507</v>
      </c>
    </row>
    <row r="290" spans="1:4" x14ac:dyDescent="0.25">
      <c r="A290">
        <v>8.64</v>
      </c>
      <c r="B290">
        <f t="shared" si="8"/>
        <v>3.1217391304347823</v>
      </c>
      <c r="C290">
        <v>300</v>
      </c>
      <c r="D290">
        <f t="shared" si="9"/>
        <v>20.842806072501844</v>
      </c>
    </row>
    <row r="291" spans="1:4" x14ac:dyDescent="0.25">
      <c r="A291">
        <v>8.67</v>
      </c>
      <c r="B291">
        <f t="shared" si="8"/>
        <v>3.1152173913043479</v>
      </c>
      <c r="C291">
        <v>300</v>
      </c>
      <c r="D291">
        <f t="shared" si="9"/>
        <v>20.861905854473591</v>
      </c>
    </row>
    <row r="292" spans="1:4" x14ac:dyDescent="0.25">
      <c r="A292">
        <v>8.6999999999999993</v>
      </c>
      <c r="B292">
        <f t="shared" si="8"/>
        <v>3.1086956521739131</v>
      </c>
      <c r="C292">
        <v>300</v>
      </c>
      <c r="D292">
        <f t="shared" si="9"/>
        <v>20.88105443873069</v>
      </c>
    </row>
    <row r="293" spans="1:4" x14ac:dyDescent="0.25">
      <c r="A293">
        <v>8.73</v>
      </c>
      <c r="B293">
        <f t="shared" si="8"/>
        <v>3.1021739130434782</v>
      </c>
      <c r="C293">
        <v>300</v>
      </c>
      <c r="D293">
        <f t="shared" si="9"/>
        <v>20.900252048700512</v>
      </c>
    </row>
    <row r="294" spans="1:4" x14ac:dyDescent="0.25">
      <c r="A294">
        <v>8.76</v>
      </c>
      <c r="B294">
        <f t="shared" si="8"/>
        <v>3.0956521739130434</v>
      </c>
      <c r="C294">
        <v>300</v>
      </c>
      <c r="D294">
        <f t="shared" si="9"/>
        <v>20.919498909298806</v>
      </c>
    </row>
    <row r="295" spans="1:4" x14ac:dyDescent="0.25">
      <c r="A295">
        <v>8.7899999999999991</v>
      </c>
      <c r="B295">
        <f t="shared" si="8"/>
        <v>3.089130434782609</v>
      </c>
      <c r="C295">
        <v>300</v>
      </c>
      <c r="D295">
        <f t="shared" si="9"/>
        <v>20.938795246942707</v>
      </c>
    </row>
    <row r="296" spans="1:4" x14ac:dyDescent="0.25">
      <c r="A296">
        <v>8.82</v>
      </c>
      <c r="B296">
        <f t="shared" si="8"/>
        <v>3.0826086956521737</v>
      </c>
      <c r="C296">
        <v>300</v>
      </c>
      <c r="D296">
        <f t="shared" si="9"/>
        <v>20.958141289563947</v>
      </c>
    </row>
    <row r="297" spans="1:4" x14ac:dyDescent="0.25">
      <c r="A297">
        <v>8.85</v>
      </c>
      <c r="B297">
        <f t="shared" si="8"/>
        <v>3.0760869565217392</v>
      </c>
      <c r="C297">
        <v>300</v>
      </c>
      <c r="D297">
        <f t="shared" si="9"/>
        <v>20.977537266622186</v>
      </c>
    </row>
    <row r="298" spans="1:4" x14ac:dyDescent="0.25">
      <c r="A298">
        <v>8.8800000000000008</v>
      </c>
      <c r="B298">
        <f t="shared" si="8"/>
        <v>3.0695652173913039</v>
      </c>
      <c r="C298">
        <v>300</v>
      </c>
      <c r="D298">
        <f t="shared" si="9"/>
        <v>20.996983409118492</v>
      </c>
    </row>
    <row r="299" spans="1:4" x14ac:dyDescent="0.25">
      <c r="A299">
        <v>8.91</v>
      </c>
      <c r="B299">
        <f t="shared" si="8"/>
        <v>3.0630434782608695</v>
      </c>
      <c r="C299">
        <v>300</v>
      </c>
      <c r="D299">
        <f t="shared" si="9"/>
        <v>21.016479949608957</v>
      </c>
    </row>
    <row r="300" spans="1:4" x14ac:dyDescent="0.25">
      <c r="A300">
        <v>8.94</v>
      </c>
      <c r="B300">
        <f t="shared" si="8"/>
        <v>3.0565217391304347</v>
      </c>
      <c r="C300">
        <v>300</v>
      </c>
      <c r="D300">
        <f t="shared" si="9"/>
        <v>21.036027122218503</v>
      </c>
    </row>
    <row r="301" spans="1:4" x14ac:dyDescent="0.25">
      <c r="A301">
        <v>8.9700000000000006</v>
      </c>
      <c r="B301">
        <f t="shared" si="8"/>
        <v>3.05</v>
      </c>
      <c r="C301">
        <v>300</v>
      </c>
      <c r="D301">
        <f t="shared" si="9"/>
        <v>21.055625162654767</v>
      </c>
    </row>
    <row r="302" spans="1:4" x14ac:dyDescent="0.25">
      <c r="A302">
        <v>9</v>
      </c>
      <c r="B302">
        <f t="shared" si="8"/>
        <v>3.043478260869565</v>
      </c>
      <c r="C302">
        <v>300</v>
      </c>
      <c r="D302">
        <f t="shared" si="9"/>
        <v>21.075274308222223</v>
      </c>
    </row>
    <row r="303" spans="1:4" x14ac:dyDescent="0.25">
      <c r="A303">
        <v>9.0299999999999994</v>
      </c>
      <c r="B303">
        <f t="shared" si="8"/>
        <v>3.0369565217391306</v>
      </c>
      <c r="C303">
        <v>300</v>
      </c>
      <c r="D303">
        <f t="shared" si="9"/>
        <v>21.094974797836386</v>
      </c>
    </row>
    <row r="304" spans="1:4" x14ac:dyDescent="0.25">
      <c r="A304">
        <v>9.06</v>
      </c>
      <c r="B304">
        <f t="shared" si="8"/>
        <v>3.0304347826086953</v>
      </c>
      <c r="C304">
        <v>300</v>
      </c>
      <c r="D304">
        <f t="shared" si="9"/>
        <v>21.114726872038243</v>
      </c>
    </row>
    <row r="305" spans="1:4" x14ac:dyDescent="0.25">
      <c r="A305">
        <v>9.09</v>
      </c>
      <c r="B305">
        <f t="shared" si="8"/>
        <v>3.0239130434782608</v>
      </c>
      <c r="C305">
        <v>300</v>
      </c>
      <c r="D305">
        <f t="shared" si="9"/>
        <v>21.134530773008791</v>
      </c>
    </row>
    <row r="306" spans="1:4" x14ac:dyDescent="0.25">
      <c r="A306">
        <v>9.1199999999999992</v>
      </c>
      <c r="B306">
        <f t="shared" si="8"/>
        <v>3.017391304347826</v>
      </c>
      <c r="C306">
        <v>300</v>
      </c>
      <c r="D306">
        <f t="shared" si="9"/>
        <v>21.154386744583729</v>
      </c>
    </row>
    <row r="307" spans="1:4" x14ac:dyDescent="0.25">
      <c r="A307">
        <v>9.15</v>
      </c>
      <c r="B307">
        <f t="shared" si="8"/>
        <v>3.0108695652173911</v>
      </c>
      <c r="C307">
        <v>300</v>
      </c>
      <c r="D307">
        <f t="shared" si="9"/>
        <v>21.174295032268382</v>
      </c>
    </row>
    <row r="308" spans="1:4" x14ac:dyDescent="0.25">
      <c r="A308">
        <v>9.18</v>
      </c>
      <c r="B308">
        <f t="shared" si="8"/>
        <v>3.0043478260869567</v>
      </c>
      <c r="C308">
        <v>300</v>
      </c>
      <c r="D308">
        <f t="shared" si="9"/>
        <v>21.194255883252723</v>
      </c>
    </row>
    <row r="309" spans="1:4" x14ac:dyDescent="0.25">
      <c r="A309">
        <v>9.2100000000000009</v>
      </c>
      <c r="B309">
        <f t="shared" si="8"/>
        <v>2.9978260869565214</v>
      </c>
      <c r="C309">
        <v>300</v>
      </c>
      <c r="D309">
        <f t="shared" si="9"/>
        <v>21.214269546426596</v>
      </c>
    </row>
    <row r="310" spans="1:4" x14ac:dyDescent="0.25">
      <c r="A310">
        <v>9.24</v>
      </c>
      <c r="B310">
        <f t="shared" si="8"/>
        <v>2.991304347826087</v>
      </c>
      <c r="C310">
        <v>300</v>
      </c>
      <c r="D310">
        <f t="shared" si="9"/>
        <v>21.23433627239509</v>
      </c>
    </row>
    <row r="311" spans="1:4" x14ac:dyDescent="0.25">
      <c r="A311">
        <v>9.27</v>
      </c>
      <c r="B311">
        <f t="shared" si="8"/>
        <v>2.9847826086956522</v>
      </c>
      <c r="C311">
        <v>300</v>
      </c>
      <c r="D311">
        <f t="shared" si="9"/>
        <v>21.254456313494121</v>
      </c>
    </row>
    <row r="312" spans="1:4" x14ac:dyDescent="0.25">
      <c r="A312">
        <v>9.3000000000000007</v>
      </c>
      <c r="B312">
        <f t="shared" si="8"/>
        <v>2.9782608695652173</v>
      </c>
      <c r="C312">
        <v>300</v>
      </c>
      <c r="D312">
        <f t="shared" si="9"/>
        <v>21.274629923806138</v>
      </c>
    </row>
    <row r="313" spans="1:4" x14ac:dyDescent="0.25">
      <c r="A313">
        <v>9.33</v>
      </c>
      <c r="B313">
        <f t="shared" si="8"/>
        <v>2.9717391304347824</v>
      </c>
      <c r="C313">
        <v>300</v>
      </c>
      <c r="D313">
        <f t="shared" si="9"/>
        <v>21.294857359176071</v>
      </c>
    </row>
    <row r="314" spans="1:4" x14ac:dyDescent="0.25">
      <c r="A314">
        <v>9.36</v>
      </c>
      <c r="B314">
        <f t="shared" si="8"/>
        <v>2.965217391304348</v>
      </c>
      <c r="C314">
        <v>300</v>
      </c>
      <c r="D314">
        <f t="shared" si="9"/>
        <v>21.315138877227383</v>
      </c>
    </row>
    <row r="315" spans="1:4" x14ac:dyDescent="0.25">
      <c r="A315">
        <v>9.39</v>
      </c>
      <c r="B315">
        <f t="shared" si="8"/>
        <v>2.9586956521739127</v>
      </c>
      <c r="C315">
        <v>300</v>
      </c>
      <c r="D315">
        <f t="shared" si="9"/>
        <v>21.33547473737838</v>
      </c>
    </row>
    <row r="316" spans="1:4" x14ac:dyDescent="0.25">
      <c r="A316">
        <v>9.42</v>
      </c>
      <c r="B316">
        <f t="shared" si="8"/>
        <v>2.9521739130434783</v>
      </c>
      <c r="C316">
        <v>300</v>
      </c>
      <c r="D316">
        <f t="shared" si="9"/>
        <v>21.355865200858631</v>
      </c>
    </row>
    <row r="317" spans="1:4" x14ac:dyDescent="0.25">
      <c r="A317">
        <v>9.4499999999999993</v>
      </c>
      <c r="B317">
        <f t="shared" si="8"/>
        <v>2.9456521739130435</v>
      </c>
      <c r="C317">
        <v>300</v>
      </c>
      <c r="D317">
        <f t="shared" si="9"/>
        <v>21.376310530725664</v>
      </c>
    </row>
    <row r="318" spans="1:4" x14ac:dyDescent="0.25">
      <c r="A318">
        <v>9.48</v>
      </c>
      <c r="B318">
        <f t="shared" si="8"/>
        <v>2.9391304347826086</v>
      </c>
      <c r="C318">
        <v>300</v>
      </c>
      <c r="D318">
        <f t="shared" si="9"/>
        <v>21.396810991881768</v>
      </c>
    </row>
    <row r="319" spans="1:4" x14ac:dyDescent="0.25">
      <c r="A319">
        <v>9.51</v>
      </c>
      <c r="B319">
        <f t="shared" si="8"/>
        <v>2.9326086956521737</v>
      </c>
      <c r="C319">
        <v>300</v>
      </c>
      <c r="D319">
        <f t="shared" si="9"/>
        <v>21.417366851091028</v>
      </c>
    </row>
    <row r="320" spans="1:4" x14ac:dyDescent="0.25">
      <c r="A320">
        <v>9.5399999999999991</v>
      </c>
      <c r="B320">
        <f t="shared" si="8"/>
        <v>2.9260869565217393</v>
      </c>
      <c r="C320">
        <v>300</v>
      </c>
      <c r="D320">
        <f t="shared" si="9"/>
        <v>21.437978376996551</v>
      </c>
    </row>
    <row r="321" spans="1:4" x14ac:dyDescent="0.25">
      <c r="A321">
        <v>9.57</v>
      </c>
      <c r="B321">
        <f t="shared" si="8"/>
        <v>2.919565217391304</v>
      </c>
      <c r="C321">
        <v>300</v>
      </c>
      <c r="D321">
        <f t="shared" si="9"/>
        <v>21.458645840137905</v>
      </c>
    </row>
    <row r="322" spans="1:4" x14ac:dyDescent="0.25">
      <c r="A322">
        <v>9.6</v>
      </c>
      <c r="B322">
        <f t="shared" si="8"/>
        <v>2.9130434782608696</v>
      </c>
      <c r="C322">
        <v>300</v>
      </c>
      <c r="D322">
        <f t="shared" si="9"/>
        <v>21.47936951296872</v>
      </c>
    </row>
    <row r="323" spans="1:4" x14ac:dyDescent="0.25">
      <c r="A323">
        <v>9.6300000000000008</v>
      </c>
      <c r="B323">
        <f t="shared" ref="B323:B386" si="10">-5/23*(A323-23)</f>
        <v>2.9065217391304343</v>
      </c>
      <c r="C323">
        <v>300</v>
      </c>
      <c r="D323">
        <f t="shared" ref="D323:D386" si="11">LN(C323/B323)^2</f>
        <v>21.500149669874521</v>
      </c>
    </row>
    <row r="324" spans="1:4" x14ac:dyDescent="0.25">
      <c r="A324">
        <v>9.66</v>
      </c>
      <c r="B324">
        <f t="shared" si="10"/>
        <v>2.9</v>
      </c>
      <c r="C324">
        <v>300</v>
      </c>
      <c r="D324">
        <f t="shared" si="11"/>
        <v>21.52098658719078</v>
      </c>
    </row>
    <row r="325" spans="1:4" x14ac:dyDescent="0.25">
      <c r="A325">
        <v>9.69</v>
      </c>
      <c r="B325">
        <f t="shared" si="10"/>
        <v>2.8934782608695651</v>
      </c>
      <c r="C325">
        <v>300</v>
      </c>
      <c r="D325">
        <f t="shared" si="11"/>
        <v>21.541880543221115</v>
      </c>
    </row>
    <row r="326" spans="1:4" x14ac:dyDescent="0.25">
      <c r="A326">
        <v>9.7200000000000006</v>
      </c>
      <c r="B326">
        <f t="shared" si="10"/>
        <v>2.8869565217391302</v>
      </c>
      <c r="C326">
        <v>300</v>
      </c>
      <c r="D326">
        <f t="shared" si="11"/>
        <v>21.562831818255805</v>
      </c>
    </row>
    <row r="327" spans="1:4" x14ac:dyDescent="0.25">
      <c r="A327">
        <v>9.75</v>
      </c>
      <c r="B327">
        <f t="shared" si="10"/>
        <v>2.8804347826086958</v>
      </c>
      <c r="C327">
        <v>300</v>
      </c>
      <c r="D327">
        <f t="shared" si="11"/>
        <v>21.5838406945904</v>
      </c>
    </row>
    <row r="328" spans="1:4" x14ac:dyDescent="0.25">
      <c r="A328">
        <v>9.7799999999999994</v>
      </c>
      <c r="B328">
        <f t="shared" si="10"/>
        <v>2.8739130434782609</v>
      </c>
      <c r="C328">
        <v>300</v>
      </c>
      <c r="D328">
        <f t="shared" si="11"/>
        <v>21.604907456544638</v>
      </c>
    </row>
    <row r="329" spans="1:4" x14ac:dyDescent="0.25">
      <c r="A329">
        <v>9.81</v>
      </c>
      <c r="B329">
        <f t="shared" si="10"/>
        <v>2.8673913043478261</v>
      </c>
      <c r="C329">
        <v>300</v>
      </c>
      <c r="D329">
        <f t="shared" si="11"/>
        <v>21.626032390481573</v>
      </c>
    </row>
    <row r="330" spans="1:4" x14ac:dyDescent="0.25">
      <c r="A330">
        <v>9.84</v>
      </c>
      <c r="B330">
        <f t="shared" si="10"/>
        <v>2.8608695652173912</v>
      </c>
      <c r="C330">
        <v>300</v>
      </c>
      <c r="D330">
        <f t="shared" si="11"/>
        <v>21.647215784826837</v>
      </c>
    </row>
    <row r="331" spans="1:4" x14ac:dyDescent="0.25">
      <c r="A331">
        <v>9.8699999999999992</v>
      </c>
      <c r="B331">
        <f t="shared" si="10"/>
        <v>2.8543478260869568</v>
      </c>
      <c r="C331">
        <v>300</v>
      </c>
      <c r="D331">
        <f t="shared" si="11"/>
        <v>21.668457930088284</v>
      </c>
    </row>
    <row r="332" spans="1:4" x14ac:dyDescent="0.25">
      <c r="A332">
        <v>9.9</v>
      </c>
      <c r="B332">
        <f t="shared" si="10"/>
        <v>2.8478260869565215</v>
      </c>
      <c r="C332">
        <v>300</v>
      </c>
      <c r="D332">
        <f t="shared" si="11"/>
        <v>21.689759118875735</v>
      </c>
    </row>
    <row r="333" spans="1:4" x14ac:dyDescent="0.25">
      <c r="A333">
        <v>9.93</v>
      </c>
      <c r="B333">
        <f t="shared" si="10"/>
        <v>2.8413043478260871</v>
      </c>
      <c r="C333">
        <v>300</v>
      </c>
      <c r="D333">
        <f t="shared" si="11"/>
        <v>21.711119645920988</v>
      </c>
    </row>
    <row r="334" spans="1:4" x14ac:dyDescent="0.25">
      <c r="A334">
        <v>9.9600000000000009</v>
      </c>
      <c r="B334">
        <f t="shared" si="10"/>
        <v>2.8347826086956518</v>
      </c>
      <c r="C334">
        <v>300</v>
      </c>
      <c r="D334">
        <f t="shared" si="11"/>
        <v>21.732539808098103</v>
      </c>
    </row>
    <row r="335" spans="1:4" x14ac:dyDescent="0.25">
      <c r="A335">
        <v>9.99</v>
      </c>
      <c r="B335">
        <f t="shared" si="10"/>
        <v>2.8282608695652174</v>
      </c>
      <c r="C335">
        <v>300</v>
      </c>
      <c r="D335">
        <f t="shared" si="11"/>
        <v>21.754019904443915</v>
      </c>
    </row>
    <row r="336" spans="1:4" x14ac:dyDescent="0.25">
      <c r="A336">
        <v>10.02</v>
      </c>
      <c r="B336">
        <f t="shared" si="10"/>
        <v>2.8217391304347825</v>
      </c>
      <c r="C336">
        <v>300</v>
      </c>
      <c r="D336">
        <f t="shared" si="11"/>
        <v>21.775560236178741</v>
      </c>
    </row>
    <row r="337" spans="1:4" x14ac:dyDescent="0.25">
      <c r="A337">
        <v>10.050000000000001</v>
      </c>
      <c r="B337">
        <f t="shared" si="10"/>
        <v>2.8152173913043477</v>
      </c>
      <c r="C337">
        <v>300</v>
      </c>
      <c r="D337">
        <f t="shared" si="11"/>
        <v>21.797161106727401</v>
      </c>
    </row>
    <row r="338" spans="1:4" x14ac:dyDescent="0.25">
      <c r="A338">
        <v>10.08</v>
      </c>
      <c r="B338">
        <f t="shared" si="10"/>
        <v>2.8086956521739128</v>
      </c>
      <c r="C338">
        <v>300</v>
      </c>
      <c r="D338">
        <f t="shared" si="11"/>
        <v>21.818822821740429</v>
      </c>
    </row>
    <row r="339" spans="1:4" x14ac:dyDescent="0.25">
      <c r="A339">
        <v>10.11</v>
      </c>
      <c r="B339">
        <f t="shared" si="10"/>
        <v>2.8021739130434784</v>
      </c>
      <c r="C339">
        <v>300</v>
      </c>
      <c r="D339">
        <f t="shared" si="11"/>
        <v>21.840545689115608</v>
      </c>
    </row>
    <row r="340" spans="1:4" x14ac:dyDescent="0.25">
      <c r="A340">
        <v>10.14</v>
      </c>
      <c r="B340">
        <f t="shared" si="10"/>
        <v>2.7956521739130431</v>
      </c>
      <c r="C340">
        <v>300</v>
      </c>
      <c r="D340">
        <f t="shared" si="11"/>
        <v>21.862330019019719</v>
      </c>
    </row>
    <row r="341" spans="1:4" x14ac:dyDescent="0.25">
      <c r="A341">
        <v>10.17</v>
      </c>
      <c r="B341">
        <f t="shared" si="10"/>
        <v>2.7891304347826087</v>
      </c>
      <c r="C341">
        <v>300</v>
      </c>
      <c r="D341">
        <f t="shared" si="11"/>
        <v>21.8841761239105</v>
      </c>
    </row>
    <row r="342" spans="1:4" x14ac:dyDescent="0.25">
      <c r="A342">
        <v>10.199999999999999</v>
      </c>
      <c r="B342">
        <f t="shared" si="10"/>
        <v>2.7826086956521738</v>
      </c>
      <c r="C342">
        <v>300</v>
      </c>
      <c r="D342">
        <f t="shared" si="11"/>
        <v>21.906084318559003</v>
      </c>
    </row>
    <row r="343" spans="1:4" x14ac:dyDescent="0.25">
      <c r="A343">
        <v>10.23</v>
      </c>
      <c r="B343">
        <f t="shared" si="10"/>
        <v>2.776086956521739</v>
      </c>
      <c r="C343">
        <v>300</v>
      </c>
      <c r="D343">
        <f t="shared" si="11"/>
        <v>21.928054920072107</v>
      </c>
    </row>
    <row r="344" spans="1:4" x14ac:dyDescent="0.25">
      <c r="A344">
        <v>10.26</v>
      </c>
      <c r="B344">
        <f t="shared" si="10"/>
        <v>2.7695652173913041</v>
      </c>
      <c r="C344">
        <v>300</v>
      </c>
      <c r="D344">
        <f t="shared" si="11"/>
        <v>21.950088247915346</v>
      </c>
    </row>
    <row r="345" spans="1:4" x14ac:dyDescent="0.25">
      <c r="A345">
        <v>10.29</v>
      </c>
      <c r="B345">
        <f t="shared" si="10"/>
        <v>2.7630434782608697</v>
      </c>
      <c r="C345">
        <v>300</v>
      </c>
      <c r="D345">
        <f t="shared" si="11"/>
        <v>21.972184623935995</v>
      </c>
    </row>
    <row r="346" spans="1:4" x14ac:dyDescent="0.25">
      <c r="A346">
        <v>10.32</v>
      </c>
      <c r="B346">
        <f t="shared" si="10"/>
        <v>2.7565217391304349</v>
      </c>
      <c r="C346">
        <v>300</v>
      </c>
      <c r="D346">
        <f t="shared" si="11"/>
        <v>21.994344372386493</v>
      </c>
    </row>
    <row r="347" spans="1:4" x14ac:dyDescent="0.25">
      <c r="A347">
        <v>10.35</v>
      </c>
      <c r="B347">
        <f t="shared" si="10"/>
        <v>2.75</v>
      </c>
      <c r="C347">
        <v>300</v>
      </c>
      <c r="D347">
        <f t="shared" si="11"/>
        <v>22.016567819948047</v>
      </c>
    </row>
    <row r="348" spans="1:4" x14ac:dyDescent="0.25">
      <c r="A348">
        <v>10.38</v>
      </c>
      <c r="B348">
        <f t="shared" si="10"/>
        <v>2.7434782608695651</v>
      </c>
      <c r="C348">
        <v>300</v>
      </c>
      <c r="D348">
        <f t="shared" si="11"/>
        <v>22.038855295754669</v>
      </c>
    </row>
    <row r="349" spans="1:4" x14ac:dyDescent="0.25">
      <c r="A349">
        <v>10.41</v>
      </c>
      <c r="B349">
        <f t="shared" si="10"/>
        <v>2.7369565217391303</v>
      </c>
      <c r="C349">
        <v>300</v>
      </c>
      <c r="D349">
        <f t="shared" si="11"/>
        <v>22.061207131417333</v>
      </c>
    </row>
    <row r="350" spans="1:4" x14ac:dyDescent="0.25">
      <c r="A350">
        <v>10.44</v>
      </c>
      <c r="B350">
        <f t="shared" si="10"/>
        <v>2.7304347826086959</v>
      </c>
      <c r="C350">
        <v>300</v>
      </c>
      <c r="D350">
        <f t="shared" si="11"/>
        <v>22.083623661048605</v>
      </c>
    </row>
    <row r="351" spans="1:4" x14ac:dyDescent="0.25">
      <c r="A351">
        <v>10.47</v>
      </c>
      <c r="B351">
        <f t="shared" si="10"/>
        <v>2.7239130434782606</v>
      </c>
      <c r="C351">
        <v>300</v>
      </c>
      <c r="D351">
        <f t="shared" si="11"/>
        <v>22.106105221287439</v>
      </c>
    </row>
    <row r="352" spans="1:4" x14ac:dyDescent="0.25">
      <c r="A352">
        <v>10.5</v>
      </c>
      <c r="B352">
        <f t="shared" si="10"/>
        <v>2.7173913043478262</v>
      </c>
      <c r="C352">
        <v>300</v>
      </c>
      <c r="D352">
        <f t="shared" si="11"/>
        <v>22.128652151324356</v>
      </c>
    </row>
    <row r="353" spans="1:4" x14ac:dyDescent="0.25">
      <c r="A353">
        <v>10.53</v>
      </c>
      <c r="B353">
        <f t="shared" si="10"/>
        <v>2.7108695652173913</v>
      </c>
      <c r="C353">
        <v>300</v>
      </c>
      <c r="D353">
        <f t="shared" si="11"/>
        <v>22.15126479292692</v>
      </c>
    </row>
    <row r="354" spans="1:4" x14ac:dyDescent="0.25">
      <c r="A354">
        <v>10.56</v>
      </c>
      <c r="B354">
        <f t="shared" si="10"/>
        <v>2.7043478260869565</v>
      </c>
      <c r="C354">
        <v>300</v>
      </c>
      <c r="D354">
        <f t="shared" si="11"/>
        <v>22.17394349046549</v>
      </c>
    </row>
    <row r="355" spans="1:4" x14ac:dyDescent="0.25">
      <c r="A355">
        <v>10.59</v>
      </c>
      <c r="B355">
        <f t="shared" si="10"/>
        <v>2.6978260869565216</v>
      </c>
      <c r="C355">
        <v>300</v>
      </c>
      <c r="D355">
        <f t="shared" si="11"/>
        <v>22.196688590939349</v>
      </c>
    </row>
    <row r="356" spans="1:4" x14ac:dyDescent="0.25">
      <c r="A356">
        <v>10.62</v>
      </c>
      <c r="B356">
        <f t="shared" si="10"/>
        <v>2.6913043478260872</v>
      </c>
      <c r="C356">
        <v>300</v>
      </c>
      <c r="D356">
        <f t="shared" si="11"/>
        <v>22.219500444003121</v>
      </c>
    </row>
    <row r="357" spans="1:4" x14ac:dyDescent="0.25">
      <c r="A357">
        <v>10.65</v>
      </c>
      <c r="B357">
        <f t="shared" si="10"/>
        <v>2.6847826086956519</v>
      </c>
      <c r="C357">
        <v>300</v>
      </c>
      <c r="D357">
        <f t="shared" si="11"/>
        <v>22.242379401993553</v>
      </c>
    </row>
    <row r="358" spans="1:4" x14ac:dyDescent="0.25">
      <c r="A358">
        <v>10.68</v>
      </c>
      <c r="B358">
        <f t="shared" si="10"/>
        <v>2.6782608695652175</v>
      </c>
      <c r="C358">
        <v>300</v>
      </c>
      <c r="D358">
        <f t="shared" si="11"/>
        <v>22.265325819956583</v>
      </c>
    </row>
    <row r="359" spans="1:4" x14ac:dyDescent="0.25">
      <c r="A359">
        <v>10.71</v>
      </c>
      <c r="B359">
        <f t="shared" si="10"/>
        <v>2.6717391304347822</v>
      </c>
      <c r="C359">
        <v>300</v>
      </c>
      <c r="D359">
        <f t="shared" si="11"/>
        <v>22.288340055674777</v>
      </c>
    </row>
    <row r="360" spans="1:4" x14ac:dyDescent="0.25">
      <c r="A360">
        <v>10.74</v>
      </c>
      <c r="B360">
        <f t="shared" si="10"/>
        <v>2.6652173913043478</v>
      </c>
      <c r="C360">
        <v>300</v>
      </c>
      <c r="D360">
        <f t="shared" si="11"/>
        <v>22.311422469695106</v>
      </c>
    </row>
    <row r="361" spans="1:4" x14ac:dyDescent="0.25">
      <c r="A361">
        <v>10.77</v>
      </c>
      <c r="B361">
        <f t="shared" si="10"/>
        <v>2.6586956521739129</v>
      </c>
      <c r="C361">
        <v>300</v>
      </c>
      <c r="D361">
        <f t="shared" si="11"/>
        <v>22.334573425357121</v>
      </c>
    </row>
    <row r="362" spans="1:4" x14ac:dyDescent="0.25">
      <c r="A362">
        <v>10.8</v>
      </c>
      <c r="B362">
        <f t="shared" si="10"/>
        <v>2.652173913043478</v>
      </c>
      <c r="C362">
        <v>300</v>
      </c>
      <c r="D362">
        <f t="shared" si="11"/>
        <v>22.357793288821362</v>
      </c>
    </row>
    <row r="363" spans="1:4" x14ac:dyDescent="0.25">
      <c r="A363">
        <v>10.83</v>
      </c>
      <c r="B363">
        <f t="shared" si="10"/>
        <v>2.6456521739130432</v>
      </c>
      <c r="C363">
        <v>300</v>
      </c>
      <c r="D363">
        <f t="shared" si="11"/>
        <v>22.381082429098281</v>
      </c>
    </row>
    <row r="364" spans="1:4" x14ac:dyDescent="0.25">
      <c r="A364">
        <v>10.86</v>
      </c>
      <c r="B364">
        <f t="shared" si="10"/>
        <v>2.6391304347826088</v>
      </c>
      <c r="C364">
        <v>300</v>
      </c>
      <c r="D364">
        <f t="shared" si="11"/>
        <v>22.404441218077373</v>
      </c>
    </row>
    <row r="365" spans="1:4" x14ac:dyDescent="0.25">
      <c r="A365">
        <v>10.89</v>
      </c>
      <c r="B365">
        <f t="shared" si="10"/>
        <v>2.6326086956521739</v>
      </c>
      <c r="C365">
        <v>300</v>
      </c>
      <c r="D365">
        <f t="shared" si="11"/>
        <v>22.427870030556853</v>
      </c>
    </row>
    <row r="366" spans="1:4" x14ac:dyDescent="0.25">
      <c r="A366">
        <v>10.92</v>
      </c>
      <c r="B366">
        <f t="shared" si="10"/>
        <v>2.6260869565217391</v>
      </c>
      <c r="C366">
        <v>300</v>
      </c>
      <c r="D366">
        <f t="shared" si="11"/>
        <v>22.451369244273558</v>
      </c>
    </row>
    <row r="367" spans="1:4" x14ac:dyDescent="0.25">
      <c r="A367">
        <v>10.95</v>
      </c>
      <c r="B367">
        <f t="shared" si="10"/>
        <v>2.6195652173913042</v>
      </c>
      <c r="C367">
        <v>300</v>
      </c>
      <c r="D367">
        <f t="shared" si="11"/>
        <v>22.474939239933292</v>
      </c>
    </row>
    <row r="368" spans="1:4" x14ac:dyDescent="0.25">
      <c r="A368">
        <v>10.98</v>
      </c>
      <c r="B368">
        <f t="shared" si="10"/>
        <v>2.6130434782608694</v>
      </c>
      <c r="C368">
        <v>300</v>
      </c>
      <c r="D368">
        <f t="shared" si="11"/>
        <v>22.49858040124159</v>
      </c>
    </row>
    <row r="369" spans="1:4" x14ac:dyDescent="0.25">
      <c r="A369">
        <v>11.01</v>
      </c>
      <c r="B369">
        <f t="shared" si="10"/>
        <v>2.6065217391304349</v>
      </c>
      <c r="C369">
        <v>300</v>
      </c>
      <c r="D369">
        <f t="shared" si="11"/>
        <v>22.52229311493484</v>
      </c>
    </row>
    <row r="370" spans="1:4" x14ac:dyDescent="0.25">
      <c r="A370">
        <v>11.04</v>
      </c>
      <c r="B370">
        <f t="shared" si="10"/>
        <v>2.6</v>
      </c>
      <c r="C370">
        <v>300</v>
      </c>
      <c r="D370">
        <f t="shared" si="11"/>
        <v>22.546077770811813</v>
      </c>
    </row>
    <row r="371" spans="1:4" x14ac:dyDescent="0.25">
      <c r="A371">
        <v>11.07</v>
      </c>
      <c r="B371">
        <f t="shared" si="10"/>
        <v>2.5934782608695652</v>
      </c>
      <c r="C371">
        <v>300</v>
      </c>
      <c r="D371">
        <f t="shared" si="11"/>
        <v>22.569934761765595</v>
      </c>
    </row>
    <row r="372" spans="1:4" x14ac:dyDescent="0.25">
      <c r="A372">
        <v>11.1</v>
      </c>
      <c r="B372">
        <f t="shared" si="10"/>
        <v>2.5869565217391304</v>
      </c>
      <c r="C372">
        <v>300</v>
      </c>
      <c r="D372">
        <f t="shared" si="11"/>
        <v>22.593864483815945</v>
      </c>
    </row>
    <row r="373" spans="1:4" x14ac:dyDescent="0.25">
      <c r="A373">
        <v>11.13</v>
      </c>
      <c r="B373">
        <f t="shared" si="10"/>
        <v>2.5804347826086955</v>
      </c>
      <c r="C373">
        <v>300</v>
      </c>
      <c r="D373">
        <f t="shared" si="11"/>
        <v>22.617867336142105</v>
      </c>
    </row>
    <row r="374" spans="1:4" x14ac:dyDescent="0.25">
      <c r="A374">
        <v>11.16</v>
      </c>
      <c r="B374">
        <f t="shared" si="10"/>
        <v>2.5739130434782607</v>
      </c>
      <c r="C374">
        <v>300</v>
      </c>
      <c r="D374">
        <f t="shared" si="11"/>
        <v>22.641943721115936</v>
      </c>
    </row>
    <row r="375" spans="1:4" x14ac:dyDescent="0.25">
      <c r="A375">
        <v>11.19</v>
      </c>
      <c r="B375">
        <f t="shared" si="10"/>
        <v>2.5673913043478263</v>
      </c>
      <c r="C375">
        <v>300</v>
      </c>
      <c r="D375">
        <f t="shared" si="11"/>
        <v>22.666094044335598</v>
      </c>
    </row>
    <row r="376" spans="1:4" x14ac:dyDescent="0.25">
      <c r="A376">
        <v>11.22</v>
      </c>
      <c r="B376">
        <f t="shared" si="10"/>
        <v>2.560869565217391</v>
      </c>
      <c r="C376">
        <v>300</v>
      </c>
      <c r="D376">
        <f t="shared" si="11"/>
        <v>22.690318714659615</v>
      </c>
    </row>
    <row r="377" spans="1:4" x14ac:dyDescent="0.25">
      <c r="A377">
        <v>11.25</v>
      </c>
      <c r="B377">
        <f t="shared" si="10"/>
        <v>2.5543478260869565</v>
      </c>
      <c r="C377">
        <v>300</v>
      </c>
      <c r="D377">
        <f t="shared" si="11"/>
        <v>22.714618144241399</v>
      </c>
    </row>
    <row r="378" spans="1:4" x14ac:dyDescent="0.25">
      <c r="A378">
        <v>11.28</v>
      </c>
      <c r="B378">
        <f t="shared" si="10"/>
        <v>2.5478260869565217</v>
      </c>
      <c r="C378">
        <v>300</v>
      </c>
      <c r="D378">
        <f t="shared" si="11"/>
        <v>22.738992748564225</v>
      </c>
    </row>
    <row r="379" spans="1:4" x14ac:dyDescent="0.25">
      <c r="A379">
        <v>11.31</v>
      </c>
      <c r="B379">
        <f t="shared" si="10"/>
        <v>2.5413043478260868</v>
      </c>
      <c r="C379">
        <v>300</v>
      </c>
      <c r="D379">
        <f t="shared" si="11"/>
        <v>22.76344294647668</v>
      </c>
    </row>
    <row r="380" spans="1:4" x14ac:dyDescent="0.25">
      <c r="A380">
        <v>11.34</v>
      </c>
      <c r="B380">
        <f t="shared" si="10"/>
        <v>2.534782608695652</v>
      </c>
      <c r="C380">
        <v>300</v>
      </c>
      <c r="D380">
        <f t="shared" si="11"/>
        <v>22.787969160228542</v>
      </c>
    </row>
    <row r="381" spans="1:4" x14ac:dyDescent="0.25">
      <c r="A381">
        <v>11.37</v>
      </c>
      <c r="B381">
        <f t="shared" si="10"/>
        <v>2.5282608695652176</v>
      </c>
      <c r="C381">
        <v>300</v>
      </c>
      <c r="D381">
        <f t="shared" si="11"/>
        <v>22.81257181550718</v>
      </c>
    </row>
    <row r="382" spans="1:4" x14ac:dyDescent="0.25">
      <c r="A382">
        <v>11.4</v>
      </c>
      <c r="B382">
        <f t="shared" si="10"/>
        <v>2.5217391304347823</v>
      </c>
      <c r="C382">
        <v>300</v>
      </c>
      <c r="D382">
        <f t="shared" si="11"/>
        <v>22.837251341474438</v>
      </c>
    </row>
    <row r="383" spans="1:4" x14ac:dyDescent="0.25">
      <c r="A383">
        <v>11.43</v>
      </c>
      <c r="B383">
        <f t="shared" si="10"/>
        <v>2.5152173913043478</v>
      </c>
      <c r="C383">
        <v>300</v>
      </c>
      <c r="D383">
        <f t="shared" si="11"/>
        <v>22.862008170803961</v>
      </c>
    </row>
    <row r="384" spans="1:4" x14ac:dyDescent="0.25">
      <c r="A384">
        <v>11.46</v>
      </c>
      <c r="B384">
        <f t="shared" si="10"/>
        <v>2.508695652173913</v>
      </c>
      <c r="C384">
        <v>300</v>
      </c>
      <c r="D384">
        <f t="shared" si="11"/>
        <v>22.886842739719082</v>
      </c>
    </row>
    <row r="385" spans="1:4" x14ac:dyDescent="0.25">
      <c r="A385">
        <v>11.49</v>
      </c>
      <c r="B385">
        <f t="shared" si="10"/>
        <v>2.5021739130434781</v>
      </c>
      <c r="C385">
        <v>300</v>
      </c>
      <c r="D385">
        <f t="shared" si="11"/>
        <v>22.911755488031165</v>
      </c>
    </row>
    <row r="386" spans="1:4" x14ac:dyDescent="0.25">
      <c r="A386">
        <v>11.52</v>
      </c>
      <c r="B386">
        <f t="shared" si="10"/>
        <v>2.4956521739130433</v>
      </c>
      <c r="C386">
        <v>300</v>
      </c>
      <c r="D386">
        <f t="shared" si="11"/>
        <v>22.936746859178488</v>
      </c>
    </row>
    <row r="387" spans="1:4" x14ac:dyDescent="0.25">
      <c r="A387">
        <v>11.55</v>
      </c>
      <c r="B387">
        <f t="shared" ref="B387:B450" si="12">-5/23*(A387-23)</f>
        <v>2.4891304347826084</v>
      </c>
      <c r="C387">
        <v>300</v>
      </c>
      <c r="D387">
        <f t="shared" ref="D387:D450" si="13">LN(C387/B387)^2</f>
        <v>22.961817300265658</v>
      </c>
    </row>
    <row r="388" spans="1:4" x14ac:dyDescent="0.25">
      <c r="A388">
        <v>11.58</v>
      </c>
      <c r="B388">
        <f t="shared" si="12"/>
        <v>2.482608695652174</v>
      </c>
      <c r="C388">
        <v>300</v>
      </c>
      <c r="D388">
        <f t="shared" si="13"/>
        <v>22.986967262103537</v>
      </c>
    </row>
    <row r="389" spans="1:4" x14ac:dyDescent="0.25">
      <c r="A389">
        <v>11.61</v>
      </c>
      <c r="B389">
        <f t="shared" si="12"/>
        <v>2.4760869565217392</v>
      </c>
      <c r="C389">
        <v>300</v>
      </c>
      <c r="D389">
        <f t="shared" si="13"/>
        <v>23.012197199249727</v>
      </c>
    </row>
    <row r="390" spans="1:4" x14ac:dyDescent="0.25">
      <c r="A390">
        <v>11.64</v>
      </c>
      <c r="B390">
        <f t="shared" si="12"/>
        <v>2.4695652173913043</v>
      </c>
      <c r="C390">
        <v>300</v>
      </c>
      <c r="D390">
        <f t="shared" si="13"/>
        <v>23.037507570049556</v>
      </c>
    </row>
    <row r="391" spans="1:4" x14ac:dyDescent="0.25">
      <c r="A391">
        <v>11.67</v>
      </c>
      <c r="B391">
        <f t="shared" si="12"/>
        <v>2.4630434782608694</v>
      </c>
      <c r="C391">
        <v>300</v>
      </c>
      <c r="D391">
        <f t="shared" si="13"/>
        <v>23.06289883667775</v>
      </c>
    </row>
    <row r="392" spans="1:4" x14ac:dyDescent="0.25">
      <c r="A392">
        <v>11.7</v>
      </c>
      <c r="B392">
        <f t="shared" si="12"/>
        <v>2.456521739130435</v>
      </c>
      <c r="C392">
        <v>300</v>
      </c>
      <c r="D392">
        <f t="shared" si="13"/>
        <v>23.088371465180476</v>
      </c>
    </row>
    <row r="393" spans="1:4" x14ac:dyDescent="0.25">
      <c r="A393">
        <v>11.73</v>
      </c>
      <c r="B393">
        <f t="shared" si="12"/>
        <v>2.4499999999999997</v>
      </c>
      <c r="C393">
        <v>300</v>
      </c>
      <c r="D393">
        <f t="shared" si="13"/>
        <v>23.11392592551816</v>
      </c>
    </row>
    <row r="394" spans="1:4" x14ac:dyDescent="0.25">
      <c r="A394">
        <v>11.76</v>
      </c>
      <c r="B394">
        <f t="shared" si="12"/>
        <v>2.4434782608695653</v>
      </c>
      <c r="C394">
        <v>300</v>
      </c>
      <c r="D394">
        <f t="shared" si="13"/>
        <v>23.139562691608745</v>
      </c>
    </row>
    <row r="395" spans="1:4" x14ac:dyDescent="0.25">
      <c r="A395">
        <v>11.79</v>
      </c>
      <c r="B395">
        <f t="shared" si="12"/>
        <v>2.4369565217391305</v>
      </c>
      <c r="C395">
        <v>300</v>
      </c>
      <c r="D395">
        <f t="shared" si="13"/>
        <v>23.165282241371614</v>
      </c>
    </row>
    <row r="396" spans="1:4" x14ac:dyDescent="0.25">
      <c r="A396">
        <v>11.82</v>
      </c>
      <c r="B396">
        <f t="shared" si="12"/>
        <v>2.4304347826086956</v>
      </c>
      <c r="C396">
        <v>300</v>
      </c>
      <c r="D396">
        <f t="shared" si="13"/>
        <v>23.191085056772124</v>
      </c>
    </row>
    <row r="397" spans="1:4" x14ac:dyDescent="0.25">
      <c r="A397">
        <v>11.85</v>
      </c>
      <c r="B397">
        <f t="shared" si="12"/>
        <v>2.4239130434782608</v>
      </c>
      <c r="C397">
        <v>300</v>
      </c>
      <c r="D397">
        <f t="shared" si="13"/>
        <v>23.216971623866716</v>
      </c>
    </row>
    <row r="398" spans="1:4" x14ac:dyDescent="0.25">
      <c r="A398">
        <v>11.88</v>
      </c>
      <c r="B398">
        <f t="shared" si="12"/>
        <v>2.4173913043478259</v>
      </c>
      <c r="C398">
        <v>300</v>
      </c>
      <c r="D398">
        <f t="shared" si="13"/>
        <v>23.242942432848682</v>
      </c>
    </row>
    <row r="399" spans="1:4" x14ac:dyDescent="0.25">
      <c r="A399">
        <v>11.91</v>
      </c>
      <c r="B399">
        <f t="shared" si="12"/>
        <v>2.410869565217391</v>
      </c>
      <c r="C399">
        <v>300</v>
      </c>
      <c r="D399">
        <f t="shared" si="13"/>
        <v>23.268997978094543</v>
      </c>
    </row>
    <row r="400" spans="1:4" x14ac:dyDescent="0.25">
      <c r="A400">
        <v>11.94</v>
      </c>
      <c r="B400">
        <f t="shared" si="12"/>
        <v>2.4043478260869566</v>
      </c>
      <c r="C400">
        <v>300</v>
      </c>
      <c r="D400">
        <f t="shared" si="13"/>
        <v>23.29513875821112</v>
      </c>
    </row>
    <row r="401" spans="1:4" x14ac:dyDescent="0.25">
      <c r="A401">
        <v>11.97</v>
      </c>
      <c r="B401">
        <f t="shared" si="12"/>
        <v>2.3978260869565213</v>
      </c>
      <c r="C401">
        <v>300</v>
      </c>
      <c r="D401">
        <f t="shared" si="13"/>
        <v>23.321365276083185</v>
      </c>
    </row>
    <row r="402" spans="1:4" x14ac:dyDescent="0.25">
      <c r="A402">
        <v>12</v>
      </c>
      <c r="B402">
        <f t="shared" si="12"/>
        <v>2.3913043478260869</v>
      </c>
      <c r="C402">
        <v>300</v>
      </c>
      <c r="D402">
        <f t="shared" si="13"/>
        <v>23.34767803892187</v>
      </c>
    </row>
    <row r="403" spans="1:4" x14ac:dyDescent="0.25">
      <c r="A403">
        <v>12.03</v>
      </c>
      <c r="B403">
        <f t="shared" si="12"/>
        <v>2.3847826086956521</v>
      </c>
      <c r="C403">
        <v>300</v>
      </c>
      <c r="D403">
        <f t="shared" si="13"/>
        <v>23.374077558313697</v>
      </c>
    </row>
    <row r="404" spans="1:4" x14ac:dyDescent="0.25">
      <c r="A404">
        <v>12.06</v>
      </c>
      <c r="B404">
        <f t="shared" si="12"/>
        <v>2.3782608695652172</v>
      </c>
      <c r="C404">
        <v>300</v>
      </c>
      <c r="D404">
        <f t="shared" si="13"/>
        <v>23.400564350270272</v>
      </c>
    </row>
    <row r="405" spans="1:4" x14ac:dyDescent="0.25">
      <c r="A405">
        <v>12.09</v>
      </c>
      <c r="B405">
        <f t="shared" si="12"/>
        <v>2.3717391304347828</v>
      </c>
      <c r="C405">
        <v>300</v>
      </c>
      <c r="D405">
        <f t="shared" si="13"/>
        <v>23.427138935278808</v>
      </c>
    </row>
    <row r="406" spans="1:4" x14ac:dyDescent="0.25">
      <c r="A406">
        <v>12.12</v>
      </c>
      <c r="B406">
        <f t="shared" si="12"/>
        <v>2.3652173913043479</v>
      </c>
      <c r="C406">
        <v>300</v>
      </c>
      <c r="D406">
        <f t="shared" si="13"/>
        <v>23.453801838353193</v>
      </c>
    </row>
    <row r="407" spans="1:4" x14ac:dyDescent="0.25">
      <c r="A407">
        <v>12.15</v>
      </c>
      <c r="B407">
        <f t="shared" si="12"/>
        <v>2.3586956521739131</v>
      </c>
      <c r="C407">
        <v>300</v>
      </c>
      <c r="D407">
        <f t="shared" si="13"/>
        <v>23.48055358908595</v>
      </c>
    </row>
    <row r="408" spans="1:4" x14ac:dyDescent="0.25">
      <c r="A408">
        <v>12.18</v>
      </c>
      <c r="B408">
        <f t="shared" si="12"/>
        <v>2.3521739130434782</v>
      </c>
      <c r="C408">
        <v>300</v>
      </c>
      <c r="D408">
        <f t="shared" si="13"/>
        <v>23.507394721700777</v>
      </c>
    </row>
    <row r="409" spans="1:4" x14ac:dyDescent="0.25">
      <c r="A409">
        <v>12.21</v>
      </c>
      <c r="B409">
        <f t="shared" si="12"/>
        <v>2.3456521739130434</v>
      </c>
      <c r="C409">
        <v>300</v>
      </c>
      <c r="D409">
        <f t="shared" si="13"/>
        <v>23.534325775105984</v>
      </c>
    </row>
    <row r="410" spans="1:4" x14ac:dyDescent="0.25">
      <c r="A410">
        <v>12.24</v>
      </c>
      <c r="B410">
        <f t="shared" si="12"/>
        <v>2.3391304347826085</v>
      </c>
      <c r="C410">
        <v>300</v>
      </c>
      <c r="D410">
        <f t="shared" si="13"/>
        <v>23.561347292948568</v>
      </c>
    </row>
    <row r="411" spans="1:4" x14ac:dyDescent="0.25">
      <c r="A411">
        <v>12.27</v>
      </c>
      <c r="B411">
        <f t="shared" si="12"/>
        <v>2.3326086956521741</v>
      </c>
      <c r="C411">
        <v>300</v>
      </c>
      <c r="D411">
        <f t="shared" si="13"/>
        <v>23.588459823669194</v>
      </c>
    </row>
    <row r="412" spans="1:4" x14ac:dyDescent="0.25">
      <c r="A412">
        <v>12.3</v>
      </c>
      <c r="B412">
        <f t="shared" si="12"/>
        <v>2.3260869565217388</v>
      </c>
      <c r="C412">
        <v>300</v>
      </c>
      <c r="D412">
        <f t="shared" si="13"/>
        <v>23.615663920557839</v>
      </c>
    </row>
    <row r="413" spans="1:4" x14ac:dyDescent="0.25">
      <c r="A413">
        <v>12.33</v>
      </c>
      <c r="B413">
        <f t="shared" si="12"/>
        <v>2.3195652173913044</v>
      </c>
      <c r="C413">
        <v>300</v>
      </c>
      <c r="D413">
        <f t="shared" si="13"/>
        <v>23.642960141810338</v>
      </c>
    </row>
    <row r="414" spans="1:4" x14ac:dyDescent="0.25">
      <c r="A414">
        <v>12.36</v>
      </c>
      <c r="B414">
        <f t="shared" si="12"/>
        <v>2.3130434782608695</v>
      </c>
      <c r="C414">
        <v>300</v>
      </c>
      <c r="D414">
        <f t="shared" si="13"/>
        <v>23.670349050585703</v>
      </c>
    </row>
    <row r="415" spans="1:4" x14ac:dyDescent="0.25">
      <c r="A415">
        <v>12.39</v>
      </c>
      <c r="B415">
        <f t="shared" si="12"/>
        <v>2.3065217391304347</v>
      </c>
      <c r="C415">
        <v>300</v>
      </c>
      <c r="D415">
        <f t="shared" si="13"/>
        <v>23.697831215064269</v>
      </c>
    </row>
    <row r="416" spans="1:4" x14ac:dyDescent="0.25">
      <c r="A416">
        <v>12.42</v>
      </c>
      <c r="B416">
        <f t="shared" si="12"/>
        <v>2.2999999999999998</v>
      </c>
      <c r="C416">
        <v>300</v>
      </c>
      <c r="D416">
        <f t="shared" si="13"/>
        <v>23.725407208506716</v>
      </c>
    </row>
    <row r="417" spans="1:4" x14ac:dyDescent="0.25">
      <c r="A417">
        <v>12.45</v>
      </c>
      <c r="B417">
        <f t="shared" si="12"/>
        <v>2.2934782608695654</v>
      </c>
      <c r="C417">
        <v>300</v>
      </c>
      <c r="D417">
        <f t="shared" si="13"/>
        <v>23.753077609313937</v>
      </c>
    </row>
    <row r="418" spans="1:4" x14ac:dyDescent="0.25">
      <c r="A418">
        <v>12.48</v>
      </c>
      <c r="B418">
        <f t="shared" si="12"/>
        <v>2.2869565217391301</v>
      </c>
      <c r="C418">
        <v>300</v>
      </c>
      <c r="D418">
        <f t="shared" si="13"/>
        <v>23.780843001087796</v>
      </c>
    </row>
    <row r="419" spans="1:4" x14ac:dyDescent="0.25">
      <c r="A419">
        <v>12.51</v>
      </c>
      <c r="B419">
        <f t="shared" si="12"/>
        <v>2.2804347826086957</v>
      </c>
      <c r="C419">
        <v>300</v>
      </c>
      <c r="D419">
        <f t="shared" si="13"/>
        <v>23.808703972692737</v>
      </c>
    </row>
    <row r="420" spans="1:4" x14ac:dyDescent="0.25">
      <c r="A420">
        <v>12.54</v>
      </c>
      <c r="B420">
        <f t="shared" si="12"/>
        <v>2.2739130434782608</v>
      </c>
      <c r="C420">
        <v>300</v>
      </c>
      <c r="D420">
        <f t="shared" si="13"/>
        <v>23.836661118318347</v>
      </c>
    </row>
    <row r="421" spans="1:4" x14ac:dyDescent="0.25">
      <c r="A421">
        <v>12.57</v>
      </c>
      <c r="B421">
        <f t="shared" si="12"/>
        <v>2.267391304347826</v>
      </c>
      <c r="C421">
        <v>300</v>
      </c>
      <c r="D421">
        <f t="shared" si="13"/>
        <v>23.864715037542858</v>
      </c>
    </row>
    <row r="422" spans="1:4" x14ac:dyDescent="0.25">
      <c r="A422">
        <v>12.6</v>
      </c>
      <c r="B422">
        <f t="shared" si="12"/>
        <v>2.2608695652173911</v>
      </c>
      <c r="C422">
        <v>300</v>
      </c>
      <c r="D422">
        <f t="shared" si="13"/>
        <v>23.89286633539751</v>
      </c>
    </row>
    <row r="423" spans="1:4" x14ac:dyDescent="0.25">
      <c r="A423">
        <v>12.63</v>
      </c>
      <c r="B423">
        <f t="shared" si="12"/>
        <v>2.2543478260869563</v>
      </c>
      <c r="C423">
        <v>300</v>
      </c>
      <c r="D423">
        <f t="shared" si="13"/>
        <v>23.921115622431941</v>
      </c>
    </row>
    <row r="424" spans="1:4" x14ac:dyDescent="0.25">
      <c r="A424">
        <v>12.66</v>
      </c>
      <c r="B424">
        <f t="shared" si="12"/>
        <v>2.2478260869565219</v>
      </c>
      <c r="C424">
        <v>300</v>
      </c>
      <c r="D424">
        <f t="shared" si="13"/>
        <v>23.949463514780554</v>
      </c>
    </row>
    <row r="425" spans="1:4" x14ac:dyDescent="0.25">
      <c r="A425">
        <v>12.69</v>
      </c>
      <c r="B425">
        <f t="shared" si="12"/>
        <v>2.241304347826087</v>
      </c>
      <c r="C425">
        <v>300</v>
      </c>
      <c r="D425">
        <f t="shared" si="13"/>
        <v>23.977910634229808</v>
      </c>
    </row>
    <row r="426" spans="1:4" x14ac:dyDescent="0.25">
      <c r="A426">
        <v>12.72</v>
      </c>
      <c r="B426">
        <f t="shared" si="12"/>
        <v>2.2347826086956522</v>
      </c>
      <c r="C426">
        <v>300</v>
      </c>
      <c r="D426">
        <f t="shared" si="13"/>
        <v>24.00645760828661</v>
      </c>
    </row>
    <row r="427" spans="1:4" x14ac:dyDescent="0.25">
      <c r="A427">
        <v>12.75</v>
      </c>
      <c r="B427">
        <f t="shared" si="12"/>
        <v>2.2282608695652173</v>
      </c>
      <c r="C427">
        <v>300</v>
      </c>
      <c r="D427">
        <f t="shared" si="13"/>
        <v>24.035105070247656</v>
      </c>
    </row>
    <row r="428" spans="1:4" x14ac:dyDescent="0.25">
      <c r="A428">
        <v>12.78</v>
      </c>
      <c r="B428">
        <f t="shared" si="12"/>
        <v>2.2217391304347829</v>
      </c>
      <c r="C428">
        <v>300</v>
      </c>
      <c r="D428">
        <f t="shared" si="13"/>
        <v>24.06385365926986</v>
      </c>
    </row>
    <row r="429" spans="1:4" x14ac:dyDescent="0.25">
      <c r="A429">
        <v>12.81</v>
      </c>
      <c r="B429">
        <f t="shared" si="12"/>
        <v>2.2152173913043476</v>
      </c>
      <c r="C429">
        <v>300</v>
      </c>
      <c r="D429">
        <f t="shared" si="13"/>
        <v>24.092704020441829</v>
      </c>
    </row>
    <row r="430" spans="1:4" x14ac:dyDescent="0.25">
      <c r="A430">
        <v>12.84</v>
      </c>
      <c r="B430">
        <f t="shared" si="12"/>
        <v>2.2086956521739132</v>
      </c>
      <c r="C430">
        <v>300</v>
      </c>
      <c r="D430">
        <f t="shared" si="13"/>
        <v>24.121656804856457</v>
      </c>
    </row>
    <row r="431" spans="1:4" x14ac:dyDescent="0.25">
      <c r="A431">
        <v>12.87</v>
      </c>
      <c r="B431">
        <f t="shared" si="12"/>
        <v>2.2021739130434783</v>
      </c>
      <c r="C431">
        <v>300</v>
      </c>
      <c r="D431">
        <f t="shared" si="13"/>
        <v>24.15071266968457</v>
      </c>
    </row>
    <row r="432" spans="1:4" x14ac:dyDescent="0.25">
      <c r="A432">
        <v>12.9</v>
      </c>
      <c r="B432">
        <f t="shared" si="12"/>
        <v>2.1956521739130435</v>
      </c>
      <c r="C432">
        <v>300</v>
      </c>
      <c r="D432">
        <f t="shared" si="13"/>
        <v>24.179872278249729</v>
      </c>
    </row>
    <row r="433" spans="1:4" x14ac:dyDescent="0.25">
      <c r="A433">
        <v>12.93</v>
      </c>
      <c r="B433">
        <f t="shared" si="12"/>
        <v>2.1891304347826086</v>
      </c>
      <c r="C433">
        <v>300</v>
      </c>
      <c r="D433">
        <f t="shared" si="13"/>
        <v>24.209136300104184</v>
      </c>
    </row>
    <row r="434" spans="1:4" x14ac:dyDescent="0.25">
      <c r="A434">
        <v>12.96</v>
      </c>
      <c r="B434">
        <f t="shared" si="12"/>
        <v>2.1826086956521737</v>
      </c>
      <c r="C434">
        <v>300</v>
      </c>
      <c r="D434">
        <f t="shared" si="13"/>
        <v>24.238505411105965</v>
      </c>
    </row>
    <row r="435" spans="1:4" x14ac:dyDescent="0.25">
      <c r="A435">
        <v>12.99</v>
      </c>
      <c r="B435">
        <f t="shared" si="12"/>
        <v>2.1760869565217389</v>
      </c>
      <c r="C435">
        <v>300</v>
      </c>
      <c r="D435">
        <f t="shared" si="13"/>
        <v>24.267980293497171</v>
      </c>
    </row>
    <row r="436" spans="1:4" x14ac:dyDescent="0.25">
      <c r="A436">
        <v>13.02</v>
      </c>
      <c r="B436">
        <f t="shared" si="12"/>
        <v>2.1695652173913045</v>
      </c>
      <c r="C436">
        <v>300</v>
      </c>
      <c r="D436">
        <f t="shared" si="13"/>
        <v>24.297561635983485</v>
      </c>
    </row>
    <row r="437" spans="1:4" x14ac:dyDescent="0.25">
      <c r="A437">
        <v>13.05</v>
      </c>
      <c r="B437">
        <f t="shared" si="12"/>
        <v>2.1630434782608692</v>
      </c>
      <c r="C437">
        <v>300</v>
      </c>
      <c r="D437">
        <f t="shared" si="13"/>
        <v>24.327250133814914</v>
      </c>
    </row>
    <row r="438" spans="1:4" x14ac:dyDescent="0.25">
      <c r="A438">
        <v>13.08</v>
      </c>
      <c r="B438">
        <f t="shared" si="12"/>
        <v>2.1565217391304348</v>
      </c>
      <c r="C438">
        <v>300</v>
      </c>
      <c r="D438">
        <f t="shared" si="13"/>
        <v>24.357046488867745</v>
      </c>
    </row>
    <row r="439" spans="1:4" x14ac:dyDescent="0.25">
      <c r="A439">
        <v>13.11</v>
      </c>
      <c r="B439">
        <f t="shared" si="12"/>
        <v>2.15</v>
      </c>
      <c r="C439">
        <v>300</v>
      </c>
      <c r="D439">
        <f t="shared" si="13"/>
        <v>24.386951409727853</v>
      </c>
    </row>
    <row r="440" spans="1:4" x14ac:dyDescent="0.25">
      <c r="A440">
        <v>13.14</v>
      </c>
      <c r="B440">
        <f t="shared" si="12"/>
        <v>2.1434782608695651</v>
      </c>
      <c r="C440">
        <v>300</v>
      </c>
      <c r="D440">
        <f t="shared" si="13"/>
        <v>24.416965611775222</v>
      </c>
    </row>
    <row r="441" spans="1:4" x14ac:dyDescent="0.25">
      <c r="A441">
        <v>13.17</v>
      </c>
      <c r="B441">
        <f t="shared" si="12"/>
        <v>2.1369565217391302</v>
      </c>
      <c r="C441">
        <v>300</v>
      </c>
      <c r="D441">
        <f t="shared" si="13"/>
        <v>24.447089817269848</v>
      </c>
    </row>
    <row r="442" spans="1:4" x14ac:dyDescent="0.25">
      <c r="A442">
        <v>13.2</v>
      </c>
      <c r="B442">
        <f t="shared" si="12"/>
        <v>2.1304347826086958</v>
      </c>
      <c r="C442">
        <v>300</v>
      </c>
      <c r="D442">
        <f t="shared" si="13"/>
        <v>24.477324755439007</v>
      </c>
    </row>
    <row r="443" spans="1:4" x14ac:dyDescent="0.25">
      <c r="A443">
        <v>13.23</v>
      </c>
      <c r="B443">
        <f t="shared" si="12"/>
        <v>2.1239130434782609</v>
      </c>
      <c r="C443">
        <v>300</v>
      </c>
      <c r="D443">
        <f t="shared" si="13"/>
        <v>24.507671162565856</v>
      </c>
    </row>
    <row r="444" spans="1:4" x14ac:dyDescent="0.25">
      <c r="A444">
        <v>13.26</v>
      </c>
      <c r="B444">
        <f t="shared" si="12"/>
        <v>2.1173913043478261</v>
      </c>
      <c r="C444">
        <v>300</v>
      </c>
      <c r="D444">
        <f t="shared" si="13"/>
        <v>24.538129782079437</v>
      </c>
    </row>
    <row r="445" spans="1:4" x14ac:dyDescent="0.25">
      <c r="A445">
        <v>13.29</v>
      </c>
      <c r="B445">
        <f t="shared" si="12"/>
        <v>2.1108695652173912</v>
      </c>
      <c r="C445">
        <v>300</v>
      </c>
      <c r="D445">
        <f t="shared" si="13"/>
        <v>24.568701364646124</v>
      </c>
    </row>
    <row r="446" spans="1:4" x14ac:dyDescent="0.25">
      <c r="A446">
        <v>13.32</v>
      </c>
      <c r="B446">
        <f t="shared" si="12"/>
        <v>2.1043478260869564</v>
      </c>
      <c r="C446">
        <v>300</v>
      </c>
      <c r="D446">
        <f t="shared" si="13"/>
        <v>24.599386668262564</v>
      </c>
    </row>
    <row r="447" spans="1:4" x14ac:dyDescent="0.25">
      <c r="A447">
        <v>13.35</v>
      </c>
      <c r="B447">
        <f t="shared" si="12"/>
        <v>2.097826086956522</v>
      </c>
      <c r="C447">
        <v>300</v>
      </c>
      <c r="D447">
        <f t="shared" si="13"/>
        <v>24.630186458350003</v>
      </c>
    </row>
    <row r="448" spans="1:4" x14ac:dyDescent="0.25">
      <c r="A448">
        <v>13.38</v>
      </c>
      <c r="B448">
        <f t="shared" si="12"/>
        <v>2.0913043478260867</v>
      </c>
      <c r="C448">
        <v>300</v>
      </c>
      <c r="D448">
        <f t="shared" si="13"/>
        <v>24.661101507850248</v>
      </c>
    </row>
    <row r="449" spans="1:4" x14ac:dyDescent="0.25">
      <c r="A449">
        <v>13.41</v>
      </c>
      <c r="B449">
        <f t="shared" si="12"/>
        <v>2.0847826086956522</v>
      </c>
      <c r="C449">
        <v>300</v>
      </c>
      <c r="D449">
        <f t="shared" si="13"/>
        <v>24.692132597323045</v>
      </c>
    </row>
    <row r="450" spans="1:4" x14ac:dyDescent="0.25">
      <c r="A450">
        <v>13.44</v>
      </c>
      <c r="B450">
        <f t="shared" si="12"/>
        <v>2.0782608695652174</v>
      </c>
      <c r="C450">
        <v>300</v>
      </c>
      <c r="D450">
        <f t="shared" si="13"/>
        <v>24.723280515045133</v>
      </c>
    </row>
    <row r="451" spans="1:4" x14ac:dyDescent="0.25">
      <c r="A451">
        <v>13.47</v>
      </c>
      <c r="B451">
        <f t="shared" ref="B451:B514" si="14">-5/23*(A451-23)</f>
        <v>2.0717391304347825</v>
      </c>
      <c r="C451">
        <v>300</v>
      </c>
      <c r="D451">
        <f t="shared" ref="D451:D514" si="15">LN(C451/B451)^2</f>
        <v>24.754546057110812</v>
      </c>
    </row>
    <row r="452" spans="1:4" x14ac:dyDescent="0.25">
      <c r="A452">
        <v>13.5</v>
      </c>
      <c r="B452">
        <f t="shared" si="14"/>
        <v>2.0652173913043477</v>
      </c>
      <c r="C452">
        <v>300</v>
      </c>
      <c r="D452">
        <f t="shared" si="15"/>
        <v>24.785930027534206</v>
      </c>
    </row>
    <row r="453" spans="1:4" x14ac:dyDescent="0.25">
      <c r="A453">
        <v>13.53</v>
      </c>
      <c r="B453">
        <f t="shared" si="14"/>
        <v>2.0586956521739133</v>
      </c>
      <c r="C453">
        <v>300</v>
      </c>
      <c r="D453">
        <f t="shared" si="15"/>
        <v>24.817433238353182</v>
      </c>
    </row>
    <row r="454" spans="1:4" x14ac:dyDescent="0.25">
      <c r="A454">
        <v>13.56</v>
      </c>
      <c r="B454">
        <f t="shared" si="14"/>
        <v>2.052173913043478</v>
      </c>
      <c r="C454">
        <v>300</v>
      </c>
      <c r="D454">
        <f t="shared" si="15"/>
        <v>24.849056509734911</v>
      </c>
    </row>
    <row r="455" spans="1:4" x14ac:dyDescent="0.25">
      <c r="A455">
        <v>13.59</v>
      </c>
      <c r="B455">
        <f t="shared" si="14"/>
        <v>2.0456521739130435</v>
      </c>
      <c r="C455">
        <v>300</v>
      </c>
      <c r="D455">
        <f t="shared" si="15"/>
        <v>24.880800670083193</v>
      </c>
    </row>
    <row r="456" spans="1:4" x14ac:dyDescent="0.25">
      <c r="A456">
        <v>13.62</v>
      </c>
      <c r="B456">
        <f t="shared" si="14"/>
        <v>2.0391304347826087</v>
      </c>
      <c r="C456">
        <v>300</v>
      </c>
      <c r="D456">
        <f t="shared" si="15"/>
        <v>24.912666556147617</v>
      </c>
    </row>
    <row r="457" spans="1:4" x14ac:dyDescent="0.25">
      <c r="A457">
        <v>13.65</v>
      </c>
      <c r="B457">
        <f t="shared" si="14"/>
        <v>2.0326086956521738</v>
      </c>
      <c r="C457">
        <v>300</v>
      </c>
      <c r="D457">
        <f t="shared" si="15"/>
        <v>24.94465501313433</v>
      </c>
    </row>
    <row r="458" spans="1:4" x14ac:dyDescent="0.25">
      <c r="A458">
        <v>13.68</v>
      </c>
      <c r="B458">
        <f t="shared" si="14"/>
        <v>2.026086956521739</v>
      </c>
      <c r="C458">
        <v>300</v>
      </c>
      <c r="D458">
        <f t="shared" si="15"/>
        <v>24.976766894818869</v>
      </c>
    </row>
    <row r="459" spans="1:4" x14ac:dyDescent="0.25">
      <c r="A459">
        <v>13.71</v>
      </c>
      <c r="B459">
        <f t="shared" si="14"/>
        <v>2.0195652173913041</v>
      </c>
      <c r="C459">
        <v>300</v>
      </c>
      <c r="D459">
        <f t="shared" si="15"/>
        <v>25.009003063660675</v>
      </c>
    </row>
    <row r="460" spans="1:4" x14ac:dyDescent="0.25">
      <c r="A460">
        <v>13.74</v>
      </c>
      <c r="B460">
        <f t="shared" si="14"/>
        <v>2.0130434782608693</v>
      </c>
      <c r="C460">
        <v>300</v>
      </c>
      <c r="D460">
        <f t="shared" si="15"/>
        <v>25.041364390919604</v>
      </c>
    </row>
    <row r="461" spans="1:4" x14ac:dyDescent="0.25">
      <c r="A461">
        <v>13.77</v>
      </c>
      <c r="B461">
        <f t="shared" si="14"/>
        <v>2.0065217391304349</v>
      </c>
      <c r="C461">
        <v>300</v>
      </c>
      <c r="D461">
        <f t="shared" si="15"/>
        <v>25.073851756774399</v>
      </c>
    </row>
    <row r="462" spans="1:4" x14ac:dyDescent="0.25">
      <c r="A462">
        <v>13.8</v>
      </c>
      <c r="B462">
        <f t="shared" si="14"/>
        <v>1.9999999999999998</v>
      </c>
      <c r="C462">
        <v>300</v>
      </c>
      <c r="D462">
        <f t="shared" si="15"/>
        <v>25.106466050443068</v>
      </c>
    </row>
    <row r="463" spans="1:4" x14ac:dyDescent="0.25">
      <c r="A463">
        <v>13.83</v>
      </c>
      <c r="B463">
        <f t="shared" si="14"/>
        <v>1.9934782608695651</v>
      </c>
      <c r="C463">
        <v>300</v>
      </c>
      <c r="D463">
        <f t="shared" si="15"/>
        <v>25.139208170305341</v>
      </c>
    </row>
    <row r="464" spans="1:4" x14ac:dyDescent="0.25">
      <c r="A464">
        <v>13.86</v>
      </c>
      <c r="B464">
        <f t="shared" si="14"/>
        <v>1.9869565217391305</v>
      </c>
      <c r="C464">
        <v>300</v>
      </c>
      <c r="D464">
        <f t="shared" si="15"/>
        <v>25.172079024027159</v>
      </c>
    </row>
    <row r="465" spans="1:4" x14ac:dyDescent="0.25">
      <c r="A465">
        <v>13.89</v>
      </c>
      <c r="B465">
        <f t="shared" si="14"/>
        <v>1.9804347826086954</v>
      </c>
      <c r="C465">
        <v>300</v>
      </c>
      <c r="D465">
        <f t="shared" si="15"/>
        <v>25.205079528687349</v>
      </c>
    </row>
    <row r="466" spans="1:4" x14ac:dyDescent="0.25">
      <c r="A466">
        <v>13.92</v>
      </c>
      <c r="B466">
        <f t="shared" si="14"/>
        <v>1.9739130434782608</v>
      </c>
      <c r="C466">
        <v>300</v>
      </c>
      <c r="D466">
        <f t="shared" si="15"/>
        <v>25.238210610906275</v>
      </c>
    </row>
    <row r="467" spans="1:4" x14ac:dyDescent="0.25">
      <c r="A467">
        <v>13.95</v>
      </c>
      <c r="B467">
        <f t="shared" si="14"/>
        <v>1.9673913043478262</v>
      </c>
      <c r="C467">
        <v>300</v>
      </c>
      <c r="D467">
        <f t="shared" si="15"/>
        <v>25.271473206976907</v>
      </c>
    </row>
    <row r="468" spans="1:4" x14ac:dyDescent="0.25">
      <c r="A468">
        <v>13.98</v>
      </c>
      <c r="B468">
        <f t="shared" si="14"/>
        <v>1.9608695652173911</v>
      </c>
      <c r="C468">
        <v>300</v>
      </c>
      <c r="D468">
        <f t="shared" si="15"/>
        <v>25.30486826299791</v>
      </c>
    </row>
    <row r="469" spans="1:4" x14ac:dyDescent="0.25">
      <c r="A469">
        <v>14.01</v>
      </c>
      <c r="B469">
        <f t="shared" si="14"/>
        <v>1.9543478260869565</v>
      </c>
      <c r="C469">
        <v>300</v>
      </c>
      <c r="D469">
        <f t="shared" si="15"/>
        <v>25.338396735009173</v>
      </c>
    </row>
    <row r="470" spans="1:4" x14ac:dyDescent="0.25">
      <c r="A470">
        <v>14.04</v>
      </c>
      <c r="B470">
        <f t="shared" si="14"/>
        <v>1.9478260869565218</v>
      </c>
      <c r="C470">
        <v>300</v>
      </c>
      <c r="D470">
        <f t="shared" si="15"/>
        <v>25.372059589129545</v>
      </c>
    </row>
    <row r="471" spans="1:4" x14ac:dyDescent="0.25">
      <c r="A471">
        <v>14.07</v>
      </c>
      <c r="B471">
        <f t="shared" si="14"/>
        <v>1.9413043478260867</v>
      </c>
      <c r="C471">
        <v>300</v>
      </c>
      <c r="D471">
        <f t="shared" si="15"/>
        <v>25.405857801697071</v>
      </c>
    </row>
    <row r="472" spans="1:4" x14ac:dyDescent="0.25">
      <c r="A472">
        <v>14.1</v>
      </c>
      <c r="B472">
        <f t="shared" si="14"/>
        <v>1.9347826086956521</v>
      </c>
      <c r="C472">
        <v>300</v>
      </c>
      <c r="D472">
        <f t="shared" si="15"/>
        <v>25.43979235941157</v>
      </c>
    </row>
    <row r="473" spans="1:4" x14ac:dyDescent="0.25">
      <c r="A473">
        <v>14.13</v>
      </c>
      <c r="B473">
        <f t="shared" si="14"/>
        <v>1.9282608695652173</v>
      </c>
      <c r="C473">
        <v>300</v>
      </c>
      <c r="D473">
        <f t="shared" si="15"/>
        <v>25.473864259479665</v>
      </c>
    </row>
    <row r="474" spans="1:4" x14ac:dyDescent="0.25">
      <c r="A474">
        <v>14.16</v>
      </c>
      <c r="B474">
        <f t="shared" si="14"/>
        <v>1.9217391304347826</v>
      </c>
      <c r="C474">
        <v>300</v>
      </c>
      <c r="D474">
        <f t="shared" si="15"/>
        <v>25.508074509762423</v>
      </c>
    </row>
    <row r="475" spans="1:4" x14ac:dyDescent="0.25">
      <c r="A475">
        <v>14.19</v>
      </c>
      <c r="B475">
        <f t="shared" si="14"/>
        <v>1.915217391304348</v>
      </c>
      <c r="C475">
        <v>300</v>
      </c>
      <c r="D475">
        <f t="shared" si="15"/>
        <v>25.542424128925532</v>
      </c>
    </row>
    <row r="476" spans="1:4" x14ac:dyDescent="0.25">
      <c r="A476">
        <v>14.22</v>
      </c>
      <c r="B476">
        <f t="shared" si="14"/>
        <v>1.9086956521739129</v>
      </c>
      <c r="C476">
        <v>300</v>
      </c>
      <c r="D476">
        <f t="shared" si="15"/>
        <v>25.576914146592113</v>
      </c>
    </row>
    <row r="477" spans="1:4" x14ac:dyDescent="0.25">
      <c r="A477">
        <v>14.25</v>
      </c>
      <c r="B477">
        <f t="shared" si="14"/>
        <v>1.9021739130434783</v>
      </c>
      <c r="C477">
        <v>300</v>
      </c>
      <c r="D477">
        <f t="shared" si="15"/>
        <v>25.6115456034982</v>
      </c>
    </row>
    <row r="478" spans="1:4" x14ac:dyDescent="0.25">
      <c r="A478">
        <v>14.28</v>
      </c>
      <c r="B478">
        <f t="shared" si="14"/>
        <v>1.8956521739130436</v>
      </c>
      <c r="C478">
        <v>300</v>
      </c>
      <c r="D478">
        <f t="shared" si="15"/>
        <v>25.646319551651022</v>
      </c>
    </row>
    <row r="479" spans="1:4" x14ac:dyDescent="0.25">
      <c r="A479">
        <v>14.31</v>
      </c>
      <c r="B479">
        <f t="shared" si="14"/>
        <v>1.8891304347826086</v>
      </c>
      <c r="C479">
        <v>300</v>
      </c>
      <c r="D479">
        <f t="shared" si="15"/>
        <v>25.681237054490012</v>
      </c>
    </row>
    <row r="480" spans="1:4" x14ac:dyDescent="0.25">
      <c r="A480">
        <v>14.34</v>
      </c>
      <c r="B480">
        <f t="shared" si="14"/>
        <v>1.8826086956521739</v>
      </c>
      <c r="C480">
        <v>300</v>
      </c>
      <c r="D480">
        <f t="shared" si="15"/>
        <v>25.716299187050776</v>
      </c>
    </row>
    <row r="481" spans="1:4" x14ac:dyDescent="0.25">
      <c r="A481">
        <v>14.37</v>
      </c>
      <c r="B481">
        <f t="shared" si="14"/>
        <v>1.8760869565217393</v>
      </c>
      <c r="C481">
        <v>300</v>
      </c>
      <c r="D481">
        <f t="shared" si="15"/>
        <v>25.751507036131883</v>
      </c>
    </row>
    <row r="482" spans="1:4" x14ac:dyDescent="0.25">
      <c r="A482">
        <v>14.4</v>
      </c>
      <c r="B482">
        <f t="shared" si="14"/>
        <v>1.8695652173913042</v>
      </c>
      <c r="C482">
        <v>300</v>
      </c>
      <c r="D482">
        <f t="shared" si="15"/>
        <v>25.786861700464719</v>
      </c>
    </row>
    <row r="483" spans="1:4" x14ac:dyDescent="0.25">
      <c r="A483">
        <v>14.43</v>
      </c>
      <c r="B483">
        <f t="shared" si="14"/>
        <v>1.8630434782608696</v>
      </c>
      <c r="C483">
        <v>300</v>
      </c>
      <c r="D483">
        <f t="shared" si="15"/>
        <v>25.822364290886362</v>
      </c>
    </row>
    <row r="484" spans="1:4" x14ac:dyDescent="0.25">
      <c r="A484">
        <v>14.46</v>
      </c>
      <c r="B484">
        <f t="shared" si="14"/>
        <v>1.8565217391304345</v>
      </c>
      <c r="C484">
        <v>300</v>
      </c>
      <c r="D484">
        <f t="shared" si="15"/>
        <v>25.858015930515574</v>
      </c>
    </row>
    <row r="485" spans="1:4" x14ac:dyDescent="0.25">
      <c r="A485">
        <v>14.49</v>
      </c>
      <c r="B485">
        <f t="shared" si="14"/>
        <v>1.8499999999999999</v>
      </c>
      <c r="C485">
        <v>300</v>
      </c>
      <c r="D485">
        <f t="shared" si="15"/>
        <v>25.893817754931977</v>
      </c>
    </row>
    <row r="486" spans="1:4" x14ac:dyDescent="0.25">
      <c r="A486">
        <v>14.52</v>
      </c>
      <c r="B486">
        <f t="shared" si="14"/>
        <v>1.8434782608695652</v>
      </c>
      <c r="C486">
        <v>300</v>
      </c>
      <c r="D486">
        <f t="shared" si="15"/>
        <v>25.929770912358482</v>
      </c>
    </row>
    <row r="487" spans="1:4" x14ac:dyDescent="0.25">
      <c r="A487">
        <v>14.55</v>
      </c>
      <c r="B487">
        <f t="shared" si="14"/>
        <v>1.8369565217391302</v>
      </c>
      <c r="C487">
        <v>300</v>
      </c>
      <c r="D487">
        <f t="shared" si="15"/>
        <v>25.96587656384704</v>
      </c>
    </row>
    <row r="488" spans="1:4" x14ac:dyDescent="0.25">
      <c r="A488">
        <v>14.58</v>
      </c>
      <c r="B488">
        <f t="shared" si="14"/>
        <v>1.8304347826086955</v>
      </c>
      <c r="C488">
        <v>300</v>
      </c>
      <c r="D488">
        <f t="shared" si="15"/>
        <v>26.002135883467819</v>
      </c>
    </row>
    <row r="489" spans="1:4" x14ac:dyDescent="0.25">
      <c r="A489">
        <v>14.61</v>
      </c>
      <c r="B489">
        <f t="shared" si="14"/>
        <v>1.8239130434782609</v>
      </c>
      <c r="C489">
        <v>300</v>
      </c>
      <c r="D489">
        <f t="shared" si="15"/>
        <v>26.038550058501777</v>
      </c>
    </row>
    <row r="490" spans="1:4" x14ac:dyDescent="0.25">
      <c r="A490">
        <v>14.64</v>
      </c>
      <c r="B490">
        <f t="shared" si="14"/>
        <v>1.8173913043478258</v>
      </c>
      <c r="C490">
        <v>300</v>
      </c>
      <c r="D490">
        <f t="shared" si="15"/>
        <v>26.07512028963691</v>
      </c>
    </row>
    <row r="491" spans="1:4" x14ac:dyDescent="0.25">
      <c r="A491">
        <v>14.67</v>
      </c>
      <c r="B491">
        <f t="shared" si="14"/>
        <v>1.8108695652173912</v>
      </c>
      <c r="C491">
        <v>300</v>
      </c>
      <c r="D491">
        <f t="shared" si="15"/>
        <v>26.111847791167943</v>
      </c>
    </row>
    <row r="492" spans="1:4" x14ac:dyDescent="0.25">
      <c r="A492">
        <v>14.7</v>
      </c>
      <c r="B492">
        <f t="shared" si="14"/>
        <v>1.8043478260869565</v>
      </c>
      <c r="C492">
        <v>300</v>
      </c>
      <c r="D492">
        <f t="shared" si="15"/>
        <v>26.148733791199927</v>
      </c>
    </row>
    <row r="493" spans="1:4" x14ac:dyDescent="0.25">
      <c r="A493">
        <v>14.73</v>
      </c>
      <c r="B493">
        <f t="shared" si="14"/>
        <v>1.7978260869565217</v>
      </c>
      <c r="C493">
        <v>300</v>
      </c>
      <c r="D493">
        <f t="shared" si="15"/>
        <v>26.185779531855442</v>
      </c>
    </row>
    <row r="494" spans="1:4" x14ac:dyDescent="0.25">
      <c r="A494">
        <v>14.76</v>
      </c>
      <c r="B494">
        <f t="shared" si="14"/>
        <v>1.7913043478260871</v>
      </c>
      <c r="C494">
        <v>300</v>
      </c>
      <c r="D494">
        <f t="shared" si="15"/>
        <v>26.222986269485826</v>
      </c>
    </row>
    <row r="495" spans="1:4" x14ac:dyDescent="0.25">
      <c r="A495">
        <v>14.79</v>
      </c>
      <c r="B495">
        <f t="shared" si="14"/>
        <v>1.7847826086956524</v>
      </c>
      <c r="C495">
        <v>300</v>
      </c>
      <c r="D495">
        <f t="shared" si="15"/>
        <v>26.260355274886262</v>
      </c>
    </row>
    <row r="496" spans="1:4" x14ac:dyDescent="0.25">
      <c r="A496">
        <v>14.82</v>
      </c>
      <c r="B496">
        <f t="shared" si="14"/>
        <v>1.7782608695652173</v>
      </c>
      <c r="C496">
        <v>300</v>
      </c>
      <c r="D496">
        <f t="shared" si="15"/>
        <v>26.297887833514945</v>
      </c>
    </row>
    <row r="497" spans="1:4" x14ac:dyDescent="0.25">
      <c r="A497">
        <v>14.85</v>
      </c>
      <c r="B497">
        <f t="shared" si="14"/>
        <v>1.7717391304347827</v>
      </c>
      <c r="C497">
        <v>300</v>
      </c>
      <c r="D497">
        <f t="shared" si="15"/>
        <v>26.335585245716391</v>
      </c>
    </row>
    <row r="498" spans="1:4" x14ac:dyDescent="0.25">
      <c r="A498">
        <v>14.88</v>
      </c>
      <c r="B498">
        <f t="shared" si="14"/>
        <v>1.7652173913043476</v>
      </c>
      <c r="C498">
        <v>300</v>
      </c>
      <c r="D498">
        <f t="shared" si="15"/>
        <v>26.373448826948959</v>
      </c>
    </row>
    <row r="499" spans="1:4" x14ac:dyDescent="0.25">
      <c r="A499">
        <v>14.91</v>
      </c>
      <c r="B499">
        <f t="shared" si="14"/>
        <v>1.758695652173913</v>
      </c>
      <c r="C499">
        <v>300</v>
      </c>
      <c r="D499">
        <f t="shared" si="15"/>
        <v>26.411479908016748</v>
      </c>
    </row>
    <row r="500" spans="1:4" x14ac:dyDescent="0.25">
      <c r="A500">
        <v>14.94</v>
      </c>
      <c r="B500">
        <f t="shared" si="14"/>
        <v>1.7521739130434784</v>
      </c>
      <c r="C500">
        <v>300</v>
      </c>
      <c r="D500">
        <f t="shared" si="15"/>
        <v>26.44967983530589</v>
      </c>
    </row>
    <row r="501" spans="1:4" x14ac:dyDescent="0.25">
      <c r="A501">
        <v>14.97</v>
      </c>
      <c r="B501">
        <f t="shared" si="14"/>
        <v>1.7456521739130433</v>
      </c>
      <c r="C501">
        <v>300</v>
      </c>
      <c r="D501">
        <f t="shared" si="15"/>
        <v>26.488049971025351</v>
      </c>
    </row>
    <row r="502" spans="1:4" x14ac:dyDescent="0.25">
      <c r="A502">
        <v>15</v>
      </c>
      <c r="B502">
        <f t="shared" si="14"/>
        <v>1.7391304347826086</v>
      </c>
      <c r="C502">
        <v>300</v>
      </c>
      <c r="D502">
        <f t="shared" si="15"/>
        <v>26.526591693452385</v>
      </c>
    </row>
    <row r="503" spans="1:4" x14ac:dyDescent="0.25">
      <c r="A503">
        <v>15.03</v>
      </c>
      <c r="B503">
        <f t="shared" si="14"/>
        <v>1.732608695652174</v>
      </c>
      <c r="C503">
        <v>300</v>
      </c>
      <c r="D503">
        <f t="shared" si="15"/>
        <v>26.565306397182766</v>
      </c>
    </row>
    <row r="504" spans="1:4" x14ac:dyDescent="0.25">
      <c r="A504">
        <v>15.06</v>
      </c>
      <c r="B504">
        <f t="shared" si="14"/>
        <v>1.7260869565217389</v>
      </c>
      <c r="C504">
        <v>300</v>
      </c>
      <c r="D504">
        <f t="shared" si="15"/>
        <v>26.604195493385813</v>
      </c>
    </row>
    <row r="505" spans="1:4" x14ac:dyDescent="0.25">
      <c r="A505">
        <v>15.09</v>
      </c>
      <c r="B505">
        <f t="shared" si="14"/>
        <v>1.7195652173913043</v>
      </c>
      <c r="C505">
        <v>300</v>
      </c>
      <c r="D505">
        <f t="shared" si="15"/>
        <v>26.6432604100644</v>
      </c>
    </row>
    <row r="506" spans="1:4" x14ac:dyDescent="0.25">
      <c r="A506">
        <v>15.12</v>
      </c>
      <c r="B506">
        <f t="shared" si="14"/>
        <v>1.7130434782608697</v>
      </c>
      <c r="C506">
        <v>300</v>
      </c>
      <c r="D506">
        <f t="shared" si="15"/>
        <v>26.682502592320041</v>
      </c>
    </row>
    <row r="507" spans="1:4" x14ac:dyDescent="0.25">
      <c r="A507">
        <v>15.15</v>
      </c>
      <c r="B507">
        <f t="shared" si="14"/>
        <v>1.7065217391304346</v>
      </c>
      <c r="C507">
        <v>300</v>
      </c>
      <c r="D507">
        <f t="shared" si="15"/>
        <v>26.721923502623174</v>
      </c>
    </row>
    <row r="508" spans="1:4" x14ac:dyDescent="0.25">
      <c r="A508">
        <v>15.18</v>
      </c>
      <c r="B508">
        <f t="shared" si="14"/>
        <v>1.7</v>
      </c>
      <c r="C508">
        <v>300</v>
      </c>
      <c r="D508">
        <f t="shared" si="15"/>
        <v>26.761524621088757</v>
      </c>
    </row>
    <row r="509" spans="1:4" x14ac:dyDescent="0.25">
      <c r="A509">
        <v>15.21</v>
      </c>
      <c r="B509">
        <f t="shared" si="14"/>
        <v>1.6934782608695649</v>
      </c>
      <c r="C509">
        <v>300</v>
      </c>
      <c r="D509">
        <f t="shared" si="15"/>
        <v>26.801307445757352</v>
      </c>
    </row>
    <row r="510" spans="1:4" x14ac:dyDescent="0.25">
      <c r="A510">
        <v>15.24</v>
      </c>
      <c r="B510">
        <f t="shared" si="14"/>
        <v>1.6869565217391302</v>
      </c>
      <c r="C510">
        <v>300</v>
      </c>
      <c r="D510">
        <f t="shared" si="15"/>
        <v>26.841273492881683</v>
      </c>
    </row>
    <row r="511" spans="1:4" x14ac:dyDescent="0.25">
      <c r="A511">
        <v>15.27</v>
      </c>
      <c r="B511">
        <f t="shared" si="14"/>
        <v>1.6804347826086956</v>
      </c>
      <c r="C511">
        <v>300</v>
      </c>
      <c r="D511">
        <f t="shared" si="15"/>
        <v>26.881424297219013</v>
      </c>
    </row>
    <row r="512" spans="1:4" x14ac:dyDescent="0.25">
      <c r="A512">
        <v>15.3</v>
      </c>
      <c r="B512">
        <f t="shared" si="14"/>
        <v>1.6739130434782608</v>
      </c>
      <c r="C512">
        <v>300</v>
      </c>
      <c r="D512">
        <f t="shared" si="15"/>
        <v>26.921761412329293</v>
      </c>
    </row>
    <row r="513" spans="1:4" x14ac:dyDescent="0.25">
      <c r="A513">
        <v>15.33</v>
      </c>
      <c r="B513">
        <f t="shared" si="14"/>
        <v>1.6673913043478261</v>
      </c>
      <c r="C513">
        <v>300</v>
      </c>
      <c r="D513">
        <f t="shared" si="15"/>
        <v>26.962286410879301</v>
      </c>
    </row>
    <row r="514" spans="1:4" x14ac:dyDescent="0.25">
      <c r="A514">
        <v>15.36</v>
      </c>
      <c r="B514">
        <f t="shared" si="14"/>
        <v>1.6608695652173915</v>
      </c>
      <c r="C514">
        <v>300</v>
      </c>
      <c r="D514">
        <f t="shared" si="15"/>
        <v>27.003000884952915</v>
      </c>
    </row>
    <row r="515" spans="1:4" x14ac:dyDescent="0.25">
      <c r="A515">
        <v>15.39</v>
      </c>
      <c r="B515">
        <f t="shared" ref="B515:B578" si="16">-5/23*(A515-23)</f>
        <v>1.6543478260869564</v>
      </c>
      <c r="C515">
        <v>300</v>
      </c>
      <c r="D515">
        <f t="shared" ref="D515:D578" si="17">LN(C515/B515)^2</f>
        <v>27.043906446367696</v>
      </c>
    </row>
    <row r="516" spans="1:4" x14ac:dyDescent="0.25">
      <c r="A516">
        <v>15.42</v>
      </c>
      <c r="B516">
        <f t="shared" si="16"/>
        <v>1.6478260869565218</v>
      </c>
      <c r="C516">
        <v>300</v>
      </c>
      <c r="D516">
        <f t="shared" si="17"/>
        <v>27.085004726997823</v>
      </c>
    </row>
    <row r="517" spans="1:4" x14ac:dyDescent="0.25">
      <c r="A517">
        <v>15.45</v>
      </c>
      <c r="B517">
        <f t="shared" si="16"/>
        <v>1.6413043478260871</v>
      </c>
      <c r="C517">
        <v>300</v>
      </c>
      <c r="D517">
        <f t="shared" si="17"/>
        <v>27.126297379103654</v>
      </c>
    </row>
    <row r="518" spans="1:4" x14ac:dyDescent="0.25">
      <c r="A518">
        <v>15.48</v>
      </c>
      <c r="B518">
        <f t="shared" si="16"/>
        <v>1.6347826086956521</v>
      </c>
      <c r="C518">
        <v>300</v>
      </c>
      <c r="D518">
        <f t="shared" si="17"/>
        <v>27.16778607566804</v>
      </c>
    </row>
    <row r="519" spans="1:4" x14ac:dyDescent="0.25">
      <c r="A519">
        <v>15.51</v>
      </c>
      <c r="B519">
        <f t="shared" si="16"/>
        <v>1.6282608695652174</v>
      </c>
      <c r="C519">
        <v>300</v>
      </c>
      <c r="D519">
        <f t="shared" si="17"/>
        <v>27.20947251073952</v>
      </c>
    </row>
    <row r="520" spans="1:4" x14ac:dyDescent="0.25">
      <c r="A520">
        <v>15.54</v>
      </c>
      <c r="B520">
        <f t="shared" si="16"/>
        <v>1.6217391304347828</v>
      </c>
      <c r="C520">
        <v>300</v>
      </c>
      <c r="D520">
        <f t="shared" si="17"/>
        <v>27.251358399782582</v>
      </c>
    </row>
    <row r="521" spans="1:4" x14ac:dyDescent="0.25">
      <c r="A521">
        <v>15.57</v>
      </c>
      <c r="B521">
        <f t="shared" si="16"/>
        <v>1.6152173913043477</v>
      </c>
      <c r="C521">
        <v>300</v>
      </c>
      <c r="D521">
        <f t="shared" si="17"/>
        <v>27.29344548003526</v>
      </c>
    </row>
    <row r="522" spans="1:4" x14ac:dyDescent="0.25">
      <c r="A522">
        <v>15.6</v>
      </c>
      <c r="B522">
        <f t="shared" si="16"/>
        <v>1.6086956521739131</v>
      </c>
      <c r="C522">
        <v>300</v>
      </c>
      <c r="D522">
        <f t="shared" si="17"/>
        <v>27.335735510874031</v>
      </c>
    </row>
    <row r="523" spans="1:4" x14ac:dyDescent="0.25">
      <c r="A523">
        <v>15.63</v>
      </c>
      <c r="B523">
        <f t="shared" si="16"/>
        <v>1.602173913043478</v>
      </c>
      <c r="C523">
        <v>300</v>
      </c>
      <c r="D523">
        <f t="shared" si="17"/>
        <v>27.378230274186446</v>
      </c>
    </row>
    <row r="524" spans="1:4" x14ac:dyDescent="0.25">
      <c r="A524">
        <v>15.66</v>
      </c>
      <c r="B524">
        <f t="shared" si="16"/>
        <v>1.5956521739130434</v>
      </c>
      <c r="C524">
        <v>300</v>
      </c>
      <c r="D524">
        <f t="shared" si="17"/>
        <v>27.420931574751513</v>
      </c>
    </row>
    <row r="525" spans="1:4" x14ac:dyDescent="0.25">
      <c r="A525">
        <v>15.69</v>
      </c>
      <c r="B525">
        <f t="shared" si="16"/>
        <v>1.5891304347826087</v>
      </c>
      <c r="C525">
        <v>300</v>
      </c>
      <c r="D525">
        <f t="shared" si="17"/>
        <v>27.463841240628096</v>
      </c>
    </row>
    <row r="526" spans="1:4" x14ac:dyDescent="0.25">
      <c r="A526">
        <v>15.72</v>
      </c>
      <c r="B526">
        <f t="shared" si="16"/>
        <v>1.5826086956521737</v>
      </c>
      <c r="C526">
        <v>300</v>
      </c>
      <c r="D526">
        <f t="shared" si="17"/>
        <v>27.506961123551559</v>
      </c>
    </row>
    <row r="527" spans="1:4" x14ac:dyDescent="0.25">
      <c r="A527">
        <v>15.75</v>
      </c>
      <c r="B527">
        <f t="shared" si="16"/>
        <v>1.576086956521739</v>
      </c>
      <c r="C527">
        <v>300</v>
      </c>
      <c r="D527">
        <f t="shared" si="17"/>
        <v>27.550293099338706</v>
      </c>
    </row>
    <row r="528" spans="1:4" x14ac:dyDescent="0.25">
      <c r="A528">
        <v>15.78</v>
      </c>
      <c r="B528">
        <f t="shared" si="16"/>
        <v>1.5695652173913044</v>
      </c>
      <c r="C528">
        <v>300</v>
      </c>
      <c r="D528">
        <f t="shared" si="17"/>
        <v>27.593839068301509</v>
      </c>
    </row>
    <row r="529" spans="1:4" x14ac:dyDescent="0.25">
      <c r="A529">
        <v>15.81</v>
      </c>
      <c r="B529">
        <f t="shared" si="16"/>
        <v>1.5630434782608693</v>
      </c>
      <c r="C529">
        <v>300</v>
      </c>
      <c r="D529">
        <f t="shared" si="17"/>
        <v>27.637600955669608</v>
      </c>
    </row>
    <row r="530" spans="1:4" x14ac:dyDescent="0.25">
      <c r="A530">
        <v>15.84</v>
      </c>
      <c r="B530">
        <f t="shared" si="16"/>
        <v>1.5565217391304347</v>
      </c>
      <c r="C530">
        <v>300</v>
      </c>
      <c r="D530">
        <f t="shared" si="17"/>
        <v>27.681580712021827</v>
      </c>
    </row>
    <row r="531" spans="1:4" x14ac:dyDescent="0.25">
      <c r="A531">
        <v>15.87</v>
      </c>
      <c r="B531">
        <f t="shared" si="16"/>
        <v>1.55</v>
      </c>
      <c r="C531">
        <v>300</v>
      </c>
      <c r="D531">
        <f t="shared" si="17"/>
        <v>27.725780313727114</v>
      </c>
    </row>
    <row r="532" spans="1:4" x14ac:dyDescent="0.25">
      <c r="A532">
        <v>15.9</v>
      </c>
      <c r="B532">
        <f t="shared" si="16"/>
        <v>1.5434782608695652</v>
      </c>
      <c r="C532">
        <v>300</v>
      </c>
      <c r="D532">
        <f t="shared" si="17"/>
        <v>27.770201763394972</v>
      </c>
    </row>
    <row r="533" spans="1:4" x14ac:dyDescent="0.25">
      <c r="A533">
        <v>15.93</v>
      </c>
      <c r="B533">
        <f t="shared" si="16"/>
        <v>1.5369565217391306</v>
      </c>
      <c r="C533">
        <v>300</v>
      </c>
      <c r="D533">
        <f t="shared" si="17"/>
        <v>27.814847090335689</v>
      </c>
    </row>
    <row r="534" spans="1:4" x14ac:dyDescent="0.25">
      <c r="A534">
        <v>15.96</v>
      </c>
      <c r="B534">
        <f t="shared" si="16"/>
        <v>1.5304347826086955</v>
      </c>
      <c r="C534">
        <v>300</v>
      </c>
      <c r="D534">
        <f t="shared" si="17"/>
        <v>27.85971835103064</v>
      </c>
    </row>
    <row r="535" spans="1:4" x14ac:dyDescent="0.25">
      <c r="A535">
        <v>15.99</v>
      </c>
      <c r="B535">
        <f t="shared" si="16"/>
        <v>1.5239130434782608</v>
      </c>
      <c r="C535">
        <v>300</v>
      </c>
      <c r="D535">
        <f t="shared" si="17"/>
        <v>27.904817629612864</v>
      </c>
    </row>
    <row r="536" spans="1:4" x14ac:dyDescent="0.25">
      <c r="A536">
        <v>16.02</v>
      </c>
      <c r="B536">
        <f t="shared" si="16"/>
        <v>1.5173913043478262</v>
      </c>
      <c r="C536">
        <v>300</v>
      </c>
      <c r="D536">
        <f t="shared" si="17"/>
        <v>27.950147038358317</v>
      </c>
    </row>
    <row r="537" spans="1:4" x14ac:dyDescent="0.25">
      <c r="A537">
        <v>16.05</v>
      </c>
      <c r="B537">
        <f t="shared" si="16"/>
        <v>1.5108695652173911</v>
      </c>
      <c r="C537">
        <v>300</v>
      </c>
      <c r="D537">
        <f t="shared" si="17"/>
        <v>27.995708718187906</v>
      </c>
    </row>
    <row r="538" spans="1:4" x14ac:dyDescent="0.25">
      <c r="A538">
        <v>16.079999999999998</v>
      </c>
      <c r="B538">
        <f t="shared" si="16"/>
        <v>1.5043478260869569</v>
      </c>
      <c r="C538">
        <v>300</v>
      </c>
      <c r="D538">
        <f t="shared" si="17"/>
        <v>28.041504839180714</v>
      </c>
    </row>
    <row r="539" spans="1:4" x14ac:dyDescent="0.25">
      <c r="A539">
        <v>16.11</v>
      </c>
      <c r="B539">
        <f t="shared" si="16"/>
        <v>1.4978260869565219</v>
      </c>
      <c r="C539">
        <v>300</v>
      </c>
      <c r="D539">
        <f t="shared" si="17"/>
        <v>28.087537601098724</v>
      </c>
    </row>
    <row r="540" spans="1:4" x14ac:dyDescent="0.25">
      <c r="A540">
        <v>16.14</v>
      </c>
      <c r="B540">
        <f t="shared" si="16"/>
        <v>1.4913043478260868</v>
      </c>
      <c r="C540">
        <v>300</v>
      </c>
      <c r="D540">
        <f t="shared" si="17"/>
        <v>28.133809233923195</v>
      </c>
    </row>
    <row r="541" spans="1:4" x14ac:dyDescent="0.25">
      <c r="A541">
        <v>16.170000000000002</v>
      </c>
      <c r="B541">
        <f t="shared" si="16"/>
        <v>1.4847826086956517</v>
      </c>
      <c r="C541">
        <v>300</v>
      </c>
      <c r="D541">
        <f t="shared" si="17"/>
        <v>28.180321998403254</v>
      </c>
    </row>
    <row r="542" spans="1:4" x14ac:dyDescent="0.25">
      <c r="A542">
        <v>16.2</v>
      </c>
      <c r="B542">
        <f t="shared" si="16"/>
        <v>1.4782608695652175</v>
      </c>
      <c r="C542">
        <v>300</v>
      </c>
      <c r="D542">
        <f t="shared" si="17"/>
        <v>28.227078186616748</v>
      </c>
    </row>
    <row r="543" spans="1:4" x14ac:dyDescent="0.25">
      <c r="A543">
        <v>16.23</v>
      </c>
      <c r="B543">
        <f t="shared" si="16"/>
        <v>1.4717391304347824</v>
      </c>
      <c r="C543">
        <v>300</v>
      </c>
      <c r="D543">
        <f t="shared" si="17"/>
        <v>28.274080122543996</v>
      </c>
    </row>
    <row r="544" spans="1:4" x14ac:dyDescent="0.25">
      <c r="A544">
        <v>16.260000000000002</v>
      </c>
      <c r="B544">
        <f t="shared" si="16"/>
        <v>1.4652173913043474</v>
      </c>
      <c r="C544">
        <v>300</v>
      </c>
      <c r="D544">
        <f t="shared" si="17"/>
        <v>28.321330162654455</v>
      </c>
    </row>
    <row r="545" spans="1:4" x14ac:dyDescent="0.25">
      <c r="A545">
        <v>16.29</v>
      </c>
      <c r="B545">
        <f t="shared" si="16"/>
        <v>1.4586956521739132</v>
      </c>
      <c r="C545">
        <v>300</v>
      </c>
      <c r="D545">
        <f t="shared" si="17"/>
        <v>28.368830696506983</v>
      </c>
    </row>
    <row r="546" spans="1:4" x14ac:dyDescent="0.25">
      <c r="A546">
        <v>16.32</v>
      </c>
      <c r="B546">
        <f t="shared" si="16"/>
        <v>1.4521739130434781</v>
      </c>
      <c r="C546">
        <v>300</v>
      </c>
      <c r="D546">
        <f t="shared" si="17"/>
        <v>28.416584147363839</v>
      </c>
    </row>
    <row r="547" spans="1:4" x14ac:dyDescent="0.25">
      <c r="A547">
        <v>16.350000000000001</v>
      </c>
      <c r="B547">
        <f t="shared" si="16"/>
        <v>1.4456521739130432</v>
      </c>
      <c r="C547">
        <v>300</v>
      </c>
      <c r="D547">
        <f t="shared" si="17"/>
        <v>28.464592972818846</v>
      </c>
    </row>
    <row r="548" spans="1:4" x14ac:dyDescent="0.25">
      <c r="A548">
        <v>16.38</v>
      </c>
      <c r="B548">
        <f t="shared" si="16"/>
        <v>1.4391304347826088</v>
      </c>
      <c r="C548">
        <v>300</v>
      </c>
      <c r="D548">
        <f t="shared" si="17"/>
        <v>28.512859665440274</v>
      </c>
    </row>
    <row r="549" spans="1:4" x14ac:dyDescent="0.25">
      <c r="A549">
        <v>16.41</v>
      </c>
      <c r="B549">
        <f t="shared" si="16"/>
        <v>1.4326086956521737</v>
      </c>
      <c r="C549">
        <v>300</v>
      </c>
      <c r="D549">
        <f t="shared" si="17"/>
        <v>28.561386753428568</v>
      </c>
    </row>
    <row r="550" spans="1:4" x14ac:dyDescent="0.25">
      <c r="A550">
        <v>16.440000000000001</v>
      </c>
      <c r="B550">
        <f t="shared" si="16"/>
        <v>1.4260869565217389</v>
      </c>
      <c r="C550">
        <v>300</v>
      </c>
      <c r="D550">
        <f t="shared" si="17"/>
        <v>28.61017680128959</v>
      </c>
    </row>
    <row r="551" spans="1:4" x14ac:dyDescent="0.25">
      <c r="A551">
        <v>16.47</v>
      </c>
      <c r="B551">
        <f t="shared" si="16"/>
        <v>1.4195652173913045</v>
      </c>
      <c r="C551">
        <v>300</v>
      </c>
      <c r="D551">
        <f t="shared" si="17"/>
        <v>28.659232410523671</v>
      </c>
    </row>
    <row r="552" spans="1:4" x14ac:dyDescent="0.25">
      <c r="A552">
        <v>16.5</v>
      </c>
      <c r="B552">
        <f t="shared" si="16"/>
        <v>1.4130434782608696</v>
      </c>
      <c r="C552">
        <v>300</v>
      </c>
      <c r="D552">
        <f t="shared" si="17"/>
        <v>28.708556220330998</v>
      </c>
    </row>
    <row r="553" spans="1:4" x14ac:dyDescent="0.25">
      <c r="A553">
        <v>16.53</v>
      </c>
      <c r="B553">
        <f t="shared" si="16"/>
        <v>1.4065217391304345</v>
      </c>
      <c r="C553">
        <v>300</v>
      </c>
      <c r="D553">
        <f t="shared" si="17"/>
        <v>28.75815090833369</v>
      </c>
    </row>
    <row r="554" spans="1:4" x14ac:dyDescent="0.25">
      <c r="A554">
        <v>16.559999999999999</v>
      </c>
      <c r="B554">
        <f t="shared" si="16"/>
        <v>1.4000000000000001</v>
      </c>
      <c r="C554">
        <v>300</v>
      </c>
      <c r="D554">
        <f t="shared" si="17"/>
        <v>28.8080191913152</v>
      </c>
    </row>
    <row r="555" spans="1:4" x14ac:dyDescent="0.25">
      <c r="A555">
        <v>16.59</v>
      </c>
      <c r="B555">
        <f t="shared" si="16"/>
        <v>1.3934782608695653</v>
      </c>
      <c r="C555">
        <v>300</v>
      </c>
      <c r="D555">
        <f t="shared" si="17"/>
        <v>28.858163825977368</v>
      </c>
    </row>
    <row r="556" spans="1:4" x14ac:dyDescent="0.25">
      <c r="A556">
        <v>16.62</v>
      </c>
      <c r="B556">
        <f t="shared" si="16"/>
        <v>1.3869565217391302</v>
      </c>
      <c r="C556">
        <v>300</v>
      </c>
      <c r="D556">
        <f t="shared" si="17"/>
        <v>28.908587609715752</v>
      </c>
    </row>
    <row r="557" spans="1:4" x14ac:dyDescent="0.25">
      <c r="A557">
        <v>16.649999999999999</v>
      </c>
      <c r="B557">
        <f t="shared" si="16"/>
        <v>1.380434782608696</v>
      </c>
      <c r="C557">
        <v>300</v>
      </c>
      <c r="D557">
        <f t="shared" si="17"/>
        <v>28.959293381413762</v>
      </c>
    </row>
    <row r="558" spans="1:4" x14ac:dyDescent="0.25">
      <c r="A558">
        <v>16.68</v>
      </c>
      <c r="B558">
        <f t="shared" si="16"/>
        <v>1.3739130434782609</v>
      </c>
      <c r="C558">
        <v>300</v>
      </c>
      <c r="D558">
        <f t="shared" si="17"/>
        <v>29.010284022256023</v>
      </c>
    </row>
    <row r="559" spans="1:4" x14ac:dyDescent="0.25">
      <c r="A559">
        <v>16.71</v>
      </c>
      <c r="B559">
        <f t="shared" si="16"/>
        <v>1.3673913043478259</v>
      </c>
      <c r="C559">
        <v>300</v>
      </c>
      <c r="D559">
        <f t="shared" si="17"/>
        <v>29.061562456561699</v>
      </c>
    </row>
    <row r="560" spans="1:4" x14ac:dyDescent="0.25">
      <c r="A560">
        <v>16.739999999999998</v>
      </c>
      <c r="B560">
        <f t="shared" si="16"/>
        <v>1.3608695652173917</v>
      </c>
      <c r="C560">
        <v>300</v>
      </c>
      <c r="D560">
        <f t="shared" si="17"/>
        <v>29.11313165263822</v>
      </c>
    </row>
    <row r="561" spans="1:4" x14ac:dyDescent="0.25">
      <c r="A561">
        <v>16.77</v>
      </c>
      <c r="B561">
        <f t="shared" si="16"/>
        <v>1.3543478260869566</v>
      </c>
      <c r="C561">
        <v>300</v>
      </c>
      <c r="D561">
        <f t="shared" si="17"/>
        <v>29.164994623656103</v>
      </c>
    </row>
    <row r="562" spans="1:4" x14ac:dyDescent="0.25">
      <c r="A562">
        <v>16.8</v>
      </c>
      <c r="B562">
        <f t="shared" si="16"/>
        <v>1.3478260869565215</v>
      </c>
      <c r="C562">
        <v>300</v>
      </c>
      <c r="D562">
        <f t="shared" si="17"/>
        <v>29.21715442854541</v>
      </c>
    </row>
    <row r="563" spans="1:4" x14ac:dyDescent="0.25">
      <c r="A563">
        <v>16.829999999999998</v>
      </c>
      <c r="B563">
        <f t="shared" si="16"/>
        <v>1.3413043478260873</v>
      </c>
      <c r="C563">
        <v>300</v>
      </c>
      <c r="D563">
        <f t="shared" si="17"/>
        <v>29.26961417291465</v>
      </c>
    </row>
    <row r="564" spans="1:4" x14ac:dyDescent="0.25">
      <c r="A564">
        <v>16.86</v>
      </c>
      <c r="B564">
        <f t="shared" si="16"/>
        <v>1.3347826086956522</v>
      </c>
      <c r="C564">
        <v>300</v>
      </c>
      <c r="D564">
        <f t="shared" si="17"/>
        <v>29.322377009992522</v>
      </c>
    </row>
    <row r="565" spans="1:4" x14ac:dyDescent="0.25">
      <c r="A565">
        <v>16.89</v>
      </c>
      <c r="B565">
        <f t="shared" si="16"/>
        <v>1.3282608695652172</v>
      </c>
      <c r="C565">
        <v>300</v>
      </c>
      <c r="D565">
        <f t="shared" si="17"/>
        <v>29.375446141593496</v>
      </c>
    </row>
    <row r="566" spans="1:4" x14ac:dyDescent="0.25">
      <c r="A566">
        <v>16.920000000000002</v>
      </c>
      <c r="B566">
        <f t="shared" si="16"/>
        <v>1.3217391304347823</v>
      </c>
      <c r="C566">
        <v>300</v>
      </c>
      <c r="D566">
        <f t="shared" si="17"/>
        <v>29.428824819107671</v>
      </c>
    </row>
    <row r="567" spans="1:4" x14ac:dyDescent="0.25">
      <c r="A567">
        <v>16.95</v>
      </c>
      <c r="B567">
        <f t="shared" si="16"/>
        <v>1.3152173913043479</v>
      </c>
      <c r="C567">
        <v>300</v>
      </c>
      <c r="D567">
        <f t="shared" si="17"/>
        <v>29.482516344515879</v>
      </c>
    </row>
    <row r="568" spans="1:4" x14ac:dyDescent="0.25">
      <c r="A568">
        <v>16.98</v>
      </c>
      <c r="B568">
        <f t="shared" si="16"/>
        <v>1.3086956521739128</v>
      </c>
      <c r="C568">
        <v>300</v>
      </c>
      <c r="D568">
        <f t="shared" si="17"/>
        <v>29.536524071430655</v>
      </c>
    </row>
    <row r="569" spans="1:4" x14ac:dyDescent="0.25">
      <c r="A569">
        <v>17.010000000000002</v>
      </c>
      <c r="B569">
        <f t="shared" si="16"/>
        <v>1.302173913043478</v>
      </c>
      <c r="C569">
        <v>300</v>
      </c>
      <c r="D569">
        <f t="shared" si="17"/>
        <v>29.590851406163878</v>
      </c>
    </row>
    <row r="570" spans="1:4" x14ac:dyDescent="0.25">
      <c r="A570">
        <v>17.04</v>
      </c>
      <c r="B570">
        <f t="shared" si="16"/>
        <v>1.2956521739130435</v>
      </c>
      <c r="C570">
        <v>300</v>
      </c>
      <c r="D570">
        <f t="shared" si="17"/>
        <v>29.645501808822019</v>
      </c>
    </row>
    <row r="571" spans="1:4" x14ac:dyDescent="0.25">
      <c r="A571">
        <v>17.07</v>
      </c>
      <c r="B571">
        <f t="shared" si="16"/>
        <v>1.2891304347826087</v>
      </c>
      <c r="C571">
        <v>300</v>
      </c>
      <c r="D571">
        <f t="shared" si="17"/>
        <v>29.700478794429703</v>
      </c>
    </row>
    <row r="572" spans="1:4" x14ac:dyDescent="0.25">
      <c r="A572">
        <v>17.100000000000001</v>
      </c>
      <c r="B572">
        <f t="shared" si="16"/>
        <v>1.2826086956521736</v>
      </c>
      <c r="C572">
        <v>300</v>
      </c>
      <c r="D572">
        <f t="shared" si="17"/>
        <v>29.75578593408256</v>
      </c>
    </row>
    <row r="573" spans="1:4" x14ac:dyDescent="0.25">
      <c r="A573">
        <v>17.13</v>
      </c>
      <c r="B573">
        <f t="shared" si="16"/>
        <v>1.2760869565217392</v>
      </c>
      <c r="C573">
        <v>300</v>
      </c>
      <c r="D573">
        <f t="shared" si="17"/>
        <v>29.8114268561302</v>
      </c>
    </row>
    <row r="574" spans="1:4" x14ac:dyDescent="0.25">
      <c r="A574">
        <v>17.16</v>
      </c>
      <c r="B574">
        <f t="shared" si="16"/>
        <v>1.2695652173913043</v>
      </c>
      <c r="C574">
        <v>300</v>
      </c>
      <c r="D574">
        <f t="shared" si="17"/>
        <v>29.867405247390447</v>
      </c>
    </row>
    <row r="575" spans="1:4" x14ac:dyDescent="0.25">
      <c r="A575">
        <v>17.190000000000001</v>
      </c>
      <c r="B575">
        <f t="shared" si="16"/>
        <v>1.2630434782608693</v>
      </c>
      <c r="C575">
        <v>300</v>
      </c>
      <c r="D575">
        <f t="shared" si="17"/>
        <v>29.923724854395498</v>
      </c>
    </row>
    <row r="576" spans="1:4" x14ac:dyDescent="0.25">
      <c r="A576">
        <v>17.22</v>
      </c>
      <c r="B576">
        <f t="shared" si="16"/>
        <v>1.2565217391304351</v>
      </c>
      <c r="C576">
        <v>300</v>
      </c>
      <c r="D576">
        <f t="shared" si="17"/>
        <v>29.980389484671324</v>
      </c>
    </row>
    <row r="577" spans="1:4" x14ac:dyDescent="0.25">
      <c r="A577">
        <v>17.25</v>
      </c>
      <c r="B577">
        <f t="shared" si="16"/>
        <v>1.25</v>
      </c>
      <c r="C577">
        <v>300</v>
      </c>
      <c r="D577">
        <f t="shared" si="17"/>
        <v>30.03740300805126</v>
      </c>
    </row>
    <row r="578" spans="1:4" x14ac:dyDescent="0.25">
      <c r="A578">
        <v>17.28</v>
      </c>
      <c r="B578">
        <f t="shared" si="16"/>
        <v>1.2434782608695649</v>
      </c>
      <c r="C578">
        <v>300</v>
      </c>
      <c r="D578">
        <f t="shared" si="17"/>
        <v>30.094769358024802</v>
      </c>
    </row>
    <row r="579" spans="1:4" x14ac:dyDescent="0.25">
      <c r="A579">
        <v>17.309999999999999</v>
      </c>
      <c r="B579">
        <f t="shared" ref="B579:B642" si="18">-5/23*(A579-23)</f>
        <v>1.2369565217391307</v>
      </c>
      <c r="C579">
        <v>300</v>
      </c>
      <c r="D579">
        <f t="shared" ref="D579:D642" si="19">LN(C579/B579)^2</f>
        <v>30.152492533122842</v>
      </c>
    </row>
    <row r="580" spans="1:4" x14ac:dyDescent="0.25">
      <c r="A580">
        <v>17.34</v>
      </c>
      <c r="B580">
        <f t="shared" si="18"/>
        <v>1.2304347826086957</v>
      </c>
      <c r="C580">
        <v>300</v>
      </c>
      <c r="D580">
        <f t="shared" si="19"/>
        <v>30.210576598340598</v>
      </c>
    </row>
    <row r="581" spans="1:4" x14ac:dyDescent="0.25">
      <c r="A581">
        <v>17.37</v>
      </c>
      <c r="B581">
        <f t="shared" si="18"/>
        <v>1.2239130434782606</v>
      </c>
      <c r="C581">
        <v>300</v>
      </c>
      <c r="D581">
        <f t="shared" si="19"/>
        <v>30.269025686599164</v>
      </c>
    </row>
    <row r="582" spans="1:4" x14ac:dyDescent="0.25">
      <c r="A582">
        <v>17.399999999999999</v>
      </c>
      <c r="B582">
        <f t="shared" si="18"/>
        <v>1.2173913043478264</v>
      </c>
      <c r="C582">
        <v>300</v>
      </c>
      <c r="D582">
        <f t="shared" si="19"/>
        <v>30.327844000247364</v>
      </c>
    </row>
    <row r="583" spans="1:4" x14ac:dyDescent="0.25">
      <c r="A583">
        <v>17.43</v>
      </c>
      <c r="B583">
        <f t="shared" si="18"/>
        <v>1.2108695652173913</v>
      </c>
      <c r="C583">
        <v>300</v>
      </c>
      <c r="D583">
        <f t="shared" si="19"/>
        <v>30.3870358126049</v>
      </c>
    </row>
    <row r="584" spans="1:4" x14ac:dyDescent="0.25">
      <c r="A584">
        <v>17.46</v>
      </c>
      <c r="B584">
        <f t="shared" si="18"/>
        <v>1.2043478260869562</v>
      </c>
      <c r="C584">
        <v>300</v>
      </c>
      <c r="D584">
        <f t="shared" si="19"/>
        <v>30.446605469548281</v>
      </c>
    </row>
    <row r="585" spans="1:4" x14ac:dyDescent="0.25">
      <c r="A585">
        <v>17.489999999999998</v>
      </c>
      <c r="B585">
        <f t="shared" si="18"/>
        <v>1.197826086956522</v>
      </c>
      <c r="C585">
        <v>300</v>
      </c>
      <c r="D585">
        <f t="shared" si="19"/>
        <v>30.50655739114103</v>
      </c>
    </row>
    <row r="586" spans="1:4" x14ac:dyDescent="0.25">
      <c r="A586">
        <v>17.52</v>
      </c>
      <c r="B586">
        <f t="shared" si="18"/>
        <v>1.191304347826087</v>
      </c>
      <c r="C586">
        <v>300</v>
      </c>
      <c r="D586">
        <f t="shared" si="19"/>
        <v>30.566896073309522</v>
      </c>
    </row>
    <row r="587" spans="1:4" x14ac:dyDescent="0.25">
      <c r="A587">
        <v>17.55</v>
      </c>
      <c r="B587">
        <f t="shared" si="18"/>
        <v>1.1847826086956519</v>
      </c>
      <c r="C587">
        <v>300</v>
      </c>
      <c r="D587">
        <f t="shared" si="19"/>
        <v>30.627626089566068</v>
      </c>
    </row>
    <row r="588" spans="1:4" x14ac:dyDescent="0.25">
      <c r="A588">
        <v>17.579999999999998</v>
      </c>
      <c r="B588">
        <f t="shared" si="18"/>
        <v>1.1782608695652177</v>
      </c>
      <c r="C588">
        <v>300</v>
      </c>
      <c r="D588">
        <f t="shared" si="19"/>
        <v>30.688752092780799</v>
      </c>
    </row>
    <row r="589" spans="1:4" x14ac:dyDescent="0.25">
      <c r="A589">
        <v>17.61</v>
      </c>
      <c r="B589">
        <f t="shared" si="18"/>
        <v>1.1717391304347826</v>
      </c>
      <c r="C589">
        <v>300</v>
      </c>
      <c r="D589">
        <f t="shared" si="19"/>
        <v>30.750278817004105</v>
      </c>
    </row>
    <row r="590" spans="1:4" x14ac:dyDescent="0.25">
      <c r="A590">
        <v>17.64</v>
      </c>
      <c r="B590">
        <f t="shared" si="18"/>
        <v>1.1652173913043478</v>
      </c>
      <c r="C590">
        <v>300</v>
      </c>
      <c r="D590">
        <f t="shared" si="19"/>
        <v>30.812211079341203</v>
      </c>
    </row>
    <row r="591" spans="1:4" x14ac:dyDescent="0.25">
      <c r="A591">
        <v>17.670000000000002</v>
      </c>
      <c r="B591">
        <f t="shared" si="18"/>
        <v>1.1586956521739127</v>
      </c>
      <c r="C591">
        <v>300</v>
      </c>
      <c r="D591">
        <f t="shared" si="19"/>
        <v>30.874553781880731</v>
      </c>
    </row>
    <row r="592" spans="1:4" x14ac:dyDescent="0.25">
      <c r="A592">
        <v>17.7</v>
      </c>
      <c r="B592">
        <f t="shared" si="18"/>
        <v>1.1521739130434785</v>
      </c>
      <c r="C592">
        <v>300</v>
      </c>
      <c r="D592">
        <f t="shared" si="19"/>
        <v>30.937311913679281</v>
      </c>
    </row>
    <row r="593" spans="1:4" x14ac:dyDescent="0.25">
      <c r="A593">
        <v>17.73</v>
      </c>
      <c r="B593">
        <f t="shared" si="18"/>
        <v>1.1456521739130434</v>
      </c>
      <c r="C593">
        <v>300</v>
      </c>
      <c r="D593">
        <f t="shared" si="19"/>
        <v>31.000490552803683</v>
      </c>
    </row>
    <row r="594" spans="1:4" x14ac:dyDescent="0.25">
      <c r="A594">
        <v>17.760000000000002</v>
      </c>
      <c r="B594">
        <f t="shared" si="18"/>
        <v>1.1391304347826083</v>
      </c>
      <c r="C594">
        <v>300</v>
      </c>
      <c r="D594">
        <f t="shared" si="19"/>
        <v>31.06409486843318</v>
      </c>
    </row>
    <row r="595" spans="1:4" x14ac:dyDescent="0.25">
      <c r="A595">
        <v>17.79</v>
      </c>
      <c r="B595">
        <f t="shared" si="18"/>
        <v>1.1326086956521741</v>
      </c>
      <c r="C595">
        <v>300</v>
      </c>
      <c r="D595">
        <f t="shared" si="19"/>
        <v>31.12813012302351</v>
      </c>
    </row>
    <row r="596" spans="1:4" x14ac:dyDescent="0.25">
      <c r="A596">
        <v>17.82</v>
      </c>
      <c r="B596">
        <f t="shared" si="18"/>
        <v>1.1260869565217391</v>
      </c>
      <c r="C596">
        <v>300</v>
      </c>
      <c r="D596">
        <f t="shared" si="19"/>
        <v>31.19260167453519</v>
      </c>
    </row>
    <row r="597" spans="1:4" x14ac:dyDescent="0.25">
      <c r="A597">
        <v>17.850000000000001</v>
      </c>
      <c r="B597">
        <f t="shared" si="18"/>
        <v>1.119565217391304</v>
      </c>
      <c r="C597">
        <v>300</v>
      </c>
      <c r="D597">
        <f t="shared" si="19"/>
        <v>31.257514978728167</v>
      </c>
    </row>
    <row r="598" spans="1:4" x14ac:dyDescent="0.25">
      <c r="A598">
        <v>17.88</v>
      </c>
      <c r="B598">
        <f t="shared" si="18"/>
        <v>1.1130434782608698</v>
      </c>
      <c r="C598">
        <v>300</v>
      </c>
      <c r="D598">
        <f t="shared" si="19"/>
        <v>31.322875591525339</v>
      </c>
    </row>
    <row r="599" spans="1:4" x14ac:dyDescent="0.25">
      <c r="A599">
        <v>17.91</v>
      </c>
      <c r="B599">
        <f t="shared" si="18"/>
        <v>1.1065217391304347</v>
      </c>
      <c r="C599">
        <v>300</v>
      </c>
      <c r="D599">
        <f t="shared" si="19"/>
        <v>31.388689171447329</v>
      </c>
    </row>
    <row r="600" spans="1:4" x14ac:dyDescent="0.25">
      <c r="A600">
        <v>17.940000000000001</v>
      </c>
      <c r="B600">
        <f t="shared" si="18"/>
        <v>1.0999999999999996</v>
      </c>
      <c r="C600">
        <v>300</v>
      </c>
      <c r="D600">
        <f t="shared" si="19"/>
        <v>31.454961482121071</v>
      </c>
    </row>
    <row r="601" spans="1:4" x14ac:dyDescent="0.25">
      <c r="A601">
        <v>17.97</v>
      </c>
      <c r="B601">
        <f t="shared" si="18"/>
        <v>1.0934782608695655</v>
      </c>
      <c r="C601">
        <v>300</v>
      </c>
      <c r="D601">
        <f t="shared" si="19"/>
        <v>31.521698394865105</v>
      </c>
    </row>
    <row r="602" spans="1:4" x14ac:dyDescent="0.25">
      <c r="A602">
        <v>18</v>
      </c>
      <c r="B602">
        <f t="shared" si="18"/>
        <v>1.0869565217391304</v>
      </c>
      <c r="C602">
        <v>300</v>
      </c>
      <c r="D602">
        <f t="shared" si="19"/>
        <v>31.588905891354084</v>
      </c>
    </row>
    <row r="603" spans="1:4" x14ac:dyDescent="0.25">
      <c r="A603">
        <v>18.03</v>
      </c>
      <c r="B603">
        <f t="shared" si="18"/>
        <v>1.0804347826086953</v>
      </c>
      <c r="C603">
        <v>300</v>
      </c>
      <c r="D603">
        <f t="shared" si="19"/>
        <v>31.656590066365691</v>
      </c>
    </row>
    <row r="604" spans="1:4" x14ac:dyDescent="0.25">
      <c r="A604">
        <v>18.059999999999999</v>
      </c>
      <c r="B604">
        <f t="shared" si="18"/>
        <v>1.0739130434782611</v>
      </c>
      <c r="C604">
        <v>300</v>
      </c>
      <c r="D604">
        <f t="shared" si="19"/>
        <v>31.724757130612801</v>
      </c>
    </row>
    <row r="605" spans="1:4" x14ac:dyDescent="0.25">
      <c r="A605">
        <v>18.09</v>
      </c>
      <c r="B605">
        <f t="shared" si="18"/>
        <v>1.067391304347826</v>
      </c>
      <c r="C605">
        <v>300</v>
      </c>
      <c r="D605">
        <f t="shared" si="19"/>
        <v>31.793413413664304</v>
      </c>
    </row>
    <row r="606" spans="1:4" x14ac:dyDescent="0.25">
      <c r="A606">
        <v>18.12</v>
      </c>
      <c r="B606">
        <f t="shared" si="18"/>
        <v>1.060869565217391</v>
      </c>
      <c r="C606">
        <v>300</v>
      </c>
      <c r="D606">
        <f t="shared" si="19"/>
        <v>31.862565366957668</v>
      </c>
    </row>
    <row r="607" spans="1:4" x14ac:dyDescent="0.25">
      <c r="A607">
        <v>18.149999999999999</v>
      </c>
      <c r="B607">
        <f t="shared" si="18"/>
        <v>1.0543478260869568</v>
      </c>
      <c r="C607">
        <v>300</v>
      </c>
      <c r="D607">
        <f t="shared" si="19"/>
        <v>31.932219566906916</v>
      </c>
    </row>
    <row r="608" spans="1:4" x14ac:dyDescent="0.25">
      <c r="A608">
        <v>18.18</v>
      </c>
      <c r="B608">
        <f t="shared" si="18"/>
        <v>1.0478260869565217</v>
      </c>
      <c r="C608">
        <v>300</v>
      </c>
      <c r="D608">
        <f t="shared" si="19"/>
        <v>32.002382718109558</v>
      </c>
    </row>
    <row r="609" spans="1:4" x14ac:dyDescent="0.25">
      <c r="A609">
        <v>18.21</v>
      </c>
      <c r="B609">
        <f t="shared" si="18"/>
        <v>1.0413043478260868</v>
      </c>
      <c r="C609">
        <v>300</v>
      </c>
      <c r="D609">
        <f t="shared" si="19"/>
        <v>32.073061656656201</v>
      </c>
    </row>
    <row r="610" spans="1:4" x14ac:dyDescent="0.25">
      <c r="A610">
        <v>18.239999999999998</v>
      </c>
      <c r="B610">
        <f t="shared" si="18"/>
        <v>1.0347826086956524</v>
      </c>
      <c r="C610">
        <v>300</v>
      </c>
      <c r="D610">
        <f t="shared" si="19"/>
        <v>32.14426335354694</v>
      </c>
    </row>
    <row r="611" spans="1:4" x14ac:dyDescent="0.25">
      <c r="A611">
        <v>18.27</v>
      </c>
      <c r="B611">
        <f t="shared" si="18"/>
        <v>1.0282608695652176</v>
      </c>
      <c r="C611">
        <v>300</v>
      </c>
      <c r="D611">
        <f t="shared" si="19"/>
        <v>32.215994918218549</v>
      </c>
    </row>
    <row r="612" spans="1:4" x14ac:dyDescent="0.25">
      <c r="A612">
        <v>18.3</v>
      </c>
      <c r="B612">
        <f t="shared" si="18"/>
        <v>1.0217391304347825</v>
      </c>
      <c r="C612">
        <v>300</v>
      </c>
      <c r="D612">
        <f t="shared" si="19"/>
        <v>32.288263602186838</v>
      </c>
    </row>
    <row r="613" spans="1:4" x14ac:dyDescent="0.25">
      <c r="A613">
        <v>18.329999999999998</v>
      </c>
      <c r="B613">
        <f t="shared" si="18"/>
        <v>1.0152173913043481</v>
      </c>
      <c r="C613">
        <v>300</v>
      </c>
      <c r="D613">
        <f t="shared" si="19"/>
        <v>32.361076802808661</v>
      </c>
    </row>
    <row r="614" spans="1:4" x14ac:dyDescent="0.25">
      <c r="A614">
        <v>18.36</v>
      </c>
      <c r="B614">
        <f t="shared" si="18"/>
        <v>1.0086956521739132</v>
      </c>
      <c r="C614">
        <v>300</v>
      </c>
      <c r="D614">
        <f t="shared" si="19"/>
        <v>32.434442067168384</v>
      </c>
    </row>
    <row r="615" spans="1:4" x14ac:dyDescent="0.25">
      <c r="A615">
        <v>18.39</v>
      </c>
      <c r="B615">
        <f t="shared" si="18"/>
        <v>1.0021739130434781</v>
      </c>
      <c r="C615">
        <v>300</v>
      </c>
      <c r="D615">
        <f t="shared" si="19"/>
        <v>32.508367096093629</v>
      </c>
    </row>
    <row r="616" spans="1:4" x14ac:dyDescent="0.25">
      <c r="A616">
        <v>18.420000000000002</v>
      </c>
      <c r="B616">
        <f t="shared" si="18"/>
        <v>0.99565217391304306</v>
      </c>
      <c r="C616">
        <v>300</v>
      </c>
      <c r="D616">
        <f t="shared" si="19"/>
        <v>32.582859748305651</v>
      </c>
    </row>
    <row r="617" spans="1:4" x14ac:dyDescent="0.25">
      <c r="A617">
        <v>18.45</v>
      </c>
      <c r="B617">
        <f t="shared" si="18"/>
        <v>0.98913043478260887</v>
      </c>
      <c r="C617">
        <v>300</v>
      </c>
      <c r="D617">
        <f t="shared" si="19"/>
        <v>32.657928044709486</v>
      </c>
    </row>
    <row r="618" spans="1:4" x14ac:dyDescent="0.25">
      <c r="A618">
        <v>18.48</v>
      </c>
      <c r="B618">
        <f t="shared" si="18"/>
        <v>0.98260869565217379</v>
      </c>
      <c r="C618">
        <v>300</v>
      </c>
      <c r="D618">
        <f t="shared" si="19"/>
        <v>32.733580172829939</v>
      </c>
    </row>
    <row r="619" spans="1:4" x14ac:dyDescent="0.25">
      <c r="A619">
        <v>18.510000000000002</v>
      </c>
      <c r="B619">
        <f t="shared" si="18"/>
        <v>0.97608695652173871</v>
      </c>
      <c r="C619">
        <v>300</v>
      </c>
      <c r="D619">
        <f t="shared" si="19"/>
        <v>32.809824491398906</v>
      </c>
    </row>
    <row r="620" spans="1:4" x14ac:dyDescent="0.25">
      <c r="A620">
        <v>18.54</v>
      </c>
      <c r="B620">
        <f t="shared" si="18"/>
        <v>0.96956521739130452</v>
      </c>
      <c r="C620">
        <v>300</v>
      </c>
      <c r="D620">
        <f t="shared" si="19"/>
        <v>32.886669535100602</v>
      </c>
    </row>
    <row r="621" spans="1:4" x14ac:dyDescent="0.25">
      <c r="A621">
        <v>18.57</v>
      </c>
      <c r="B621">
        <f t="shared" si="18"/>
        <v>0.96304347826086945</v>
      </c>
      <c r="C621">
        <v>300</v>
      </c>
      <c r="D621">
        <f t="shared" si="19"/>
        <v>32.964124019481126</v>
      </c>
    </row>
    <row r="622" spans="1:4" x14ac:dyDescent="0.25">
      <c r="A622">
        <v>18.600000000000001</v>
      </c>
      <c r="B622">
        <f t="shared" si="18"/>
        <v>0.95652173913043448</v>
      </c>
      <c r="C622">
        <v>300</v>
      </c>
      <c r="D622">
        <f t="shared" si="19"/>
        <v>33.042196846029078</v>
      </c>
    </row>
    <row r="623" spans="1:4" x14ac:dyDescent="0.25">
      <c r="A623">
        <v>18.63</v>
      </c>
      <c r="B623">
        <f t="shared" si="18"/>
        <v>0.95000000000000018</v>
      </c>
      <c r="C623">
        <v>300</v>
      </c>
      <c r="D623">
        <f t="shared" si="19"/>
        <v>33.120897107434523</v>
      </c>
    </row>
    <row r="624" spans="1:4" x14ac:dyDescent="0.25">
      <c r="A624">
        <v>18.66</v>
      </c>
      <c r="B624">
        <f t="shared" si="18"/>
        <v>0.94347826086956521</v>
      </c>
      <c r="C624">
        <v>300</v>
      </c>
      <c r="D624">
        <f t="shared" si="19"/>
        <v>33.200234093033927</v>
      </c>
    </row>
    <row r="625" spans="1:4" x14ac:dyDescent="0.25">
      <c r="A625">
        <v>18.690000000000001</v>
      </c>
      <c r="B625">
        <f t="shared" si="18"/>
        <v>0.93695652173913013</v>
      </c>
      <c r="C625">
        <v>300</v>
      </c>
      <c r="D625">
        <f t="shared" si="19"/>
        <v>33.280217294448647</v>
      </c>
    </row>
    <row r="626" spans="1:4" x14ac:dyDescent="0.25">
      <c r="A626">
        <v>18.72</v>
      </c>
      <c r="B626">
        <f t="shared" si="18"/>
        <v>0.93043478260869583</v>
      </c>
      <c r="C626">
        <v>300</v>
      </c>
      <c r="D626">
        <f t="shared" si="19"/>
        <v>33.360856411425573</v>
      </c>
    </row>
    <row r="627" spans="1:4" x14ac:dyDescent="0.25">
      <c r="A627">
        <v>18.75</v>
      </c>
      <c r="B627">
        <f t="shared" si="18"/>
        <v>0.92391304347826086</v>
      </c>
      <c r="C627">
        <v>300</v>
      </c>
      <c r="D627">
        <f t="shared" si="19"/>
        <v>33.442161357888629</v>
      </c>
    </row>
    <row r="628" spans="1:4" x14ac:dyDescent="0.25">
      <c r="A628">
        <v>18.78</v>
      </c>
      <c r="B628">
        <f t="shared" si="18"/>
        <v>0.91739130434782579</v>
      </c>
      <c r="C628">
        <v>300</v>
      </c>
      <c r="D628">
        <f t="shared" si="19"/>
        <v>33.524142268209886</v>
      </c>
    </row>
    <row r="629" spans="1:4" x14ac:dyDescent="0.25">
      <c r="A629">
        <v>18.809999999999999</v>
      </c>
      <c r="B629">
        <f t="shared" si="18"/>
        <v>0.9108695652173916</v>
      </c>
      <c r="C629">
        <v>300</v>
      </c>
      <c r="D629">
        <f t="shared" si="19"/>
        <v>33.606809503710465</v>
      </c>
    </row>
    <row r="630" spans="1:4" x14ac:dyDescent="0.25">
      <c r="A630">
        <v>18.84</v>
      </c>
      <c r="B630">
        <f t="shared" si="18"/>
        <v>0.90434782608695652</v>
      </c>
      <c r="C630">
        <v>300</v>
      </c>
      <c r="D630">
        <f t="shared" si="19"/>
        <v>33.690173659400941</v>
      </c>
    </row>
    <row r="631" spans="1:4" x14ac:dyDescent="0.25">
      <c r="A631">
        <v>18.87</v>
      </c>
      <c r="B631">
        <f t="shared" si="18"/>
        <v>0.89782608695652155</v>
      </c>
      <c r="C631">
        <v>300</v>
      </c>
      <c r="D631">
        <f t="shared" si="19"/>
        <v>33.774245570971914</v>
      </c>
    </row>
    <row r="632" spans="1:4" x14ac:dyDescent="0.25">
      <c r="A632">
        <v>18.899999999999999</v>
      </c>
      <c r="B632">
        <f t="shared" si="18"/>
        <v>0.89130434782608725</v>
      </c>
      <c r="C632">
        <v>300</v>
      </c>
      <c r="D632">
        <f t="shared" si="19"/>
        <v>33.859036322046144</v>
      </c>
    </row>
    <row r="633" spans="1:4" x14ac:dyDescent="0.25">
      <c r="A633">
        <v>18.93</v>
      </c>
      <c r="B633">
        <f t="shared" si="18"/>
        <v>0.88478260869565217</v>
      </c>
      <c r="C633">
        <v>300</v>
      </c>
      <c r="D633">
        <f t="shared" si="19"/>
        <v>33.944557251703785</v>
      </c>
    </row>
    <row r="634" spans="1:4" x14ac:dyDescent="0.25">
      <c r="A634">
        <v>18.96</v>
      </c>
      <c r="B634">
        <f t="shared" si="18"/>
        <v>0.87826086956521721</v>
      </c>
      <c r="C634">
        <v>300</v>
      </c>
      <c r="D634">
        <f t="shared" si="19"/>
        <v>34.03081996229318</v>
      </c>
    </row>
    <row r="635" spans="1:4" x14ac:dyDescent="0.25">
      <c r="A635">
        <v>18.989999999999998</v>
      </c>
      <c r="B635">
        <f t="shared" si="18"/>
        <v>0.87173913043478291</v>
      </c>
      <c r="C635">
        <v>300</v>
      </c>
      <c r="D635">
        <f t="shared" si="19"/>
        <v>34.117836327540196</v>
      </c>
    </row>
    <row r="636" spans="1:4" x14ac:dyDescent="0.25">
      <c r="A636">
        <v>19.02</v>
      </c>
      <c r="B636">
        <f t="shared" si="18"/>
        <v>0.86521739130434794</v>
      </c>
      <c r="C636">
        <v>300</v>
      </c>
      <c r="D636">
        <f t="shared" si="19"/>
        <v>34.205618500970125</v>
      </c>
    </row>
    <row r="637" spans="1:4" x14ac:dyDescent="0.25">
      <c r="A637">
        <v>19.05</v>
      </c>
      <c r="B637">
        <f t="shared" si="18"/>
        <v>0.85869565217391286</v>
      </c>
      <c r="C637">
        <v>300</v>
      </c>
      <c r="D637">
        <f t="shared" si="19"/>
        <v>34.29417892465608</v>
      </c>
    </row>
    <row r="638" spans="1:4" x14ac:dyDescent="0.25">
      <c r="A638">
        <v>19.079999999999998</v>
      </c>
      <c r="B638">
        <f t="shared" si="18"/>
        <v>0.85217391304347856</v>
      </c>
      <c r="C638">
        <v>300</v>
      </c>
      <c r="D638">
        <f t="shared" si="19"/>
        <v>34.383530338309747</v>
      </c>
    </row>
    <row r="639" spans="1:4" x14ac:dyDescent="0.25">
      <c r="A639">
        <v>19.11</v>
      </c>
      <c r="B639">
        <f t="shared" si="18"/>
        <v>0.84565217391304359</v>
      </c>
      <c r="C639">
        <v>300</v>
      </c>
      <c r="D639">
        <f t="shared" si="19"/>
        <v>34.473685788730144</v>
      </c>
    </row>
    <row r="640" spans="1:4" x14ac:dyDescent="0.25">
      <c r="A640">
        <v>19.14</v>
      </c>
      <c r="B640">
        <f t="shared" si="18"/>
        <v>0.83913043478260851</v>
      </c>
      <c r="C640">
        <v>300</v>
      </c>
      <c r="D640">
        <f t="shared" si="19"/>
        <v>34.564658639627631</v>
      </c>
    </row>
    <row r="641" spans="1:4" x14ac:dyDescent="0.25">
      <c r="A641">
        <v>19.170000000000002</v>
      </c>
      <c r="B641">
        <f t="shared" si="18"/>
        <v>0.83260869565217355</v>
      </c>
      <c r="C641">
        <v>300</v>
      </c>
      <c r="D641">
        <f t="shared" si="19"/>
        <v>34.656462581840991</v>
      </c>
    </row>
    <row r="642" spans="1:4" x14ac:dyDescent="0.25">
      <c r="A642">
        <v>19.2</v>
      </c>
      <c r="B642">
        <f t="shared" si="18"/>
        <v>0.82608695652173925</v>
      </c>
      <c r="C642">
        <v>300</v>
      </c>
      <c r="D642">
        <f t="shared" si="19"/>
        <v>34.749111643966536</v>
      </c>
    </row>
    <row r="643" spans="1:4" x14ac:dyDescent="0.25">
      <c r="A643">
        <v>19.23</v>
      </c>
      <c r="B643">
        <f t="shared" ref="B643:B691" si="20">-5/23*(A643-23)</f>
        <v>0.81956521739130428</v>
      </c>
      <c r="C643">
        <v>300</v>
      </c>
      <c r="D643">
        <f t="shared" ref="D643:D706" si="21">LN(C643/B643)^2</f>
        <v>34.842620203419308</v>
      </c>
    </row>
    <row r="644" spans="1:4" x14ac:dyDescent="0.25">
      <c r="A644">
        <v>19.260000000000002</v>
      </c>
      <c r="B644">
        <f t="shared" si="20"/>
        <v>0.8130434782608692</v>
      </c>
      <c r="C644">
        <v>300</v>
      </c>
      <c r="D644">
        <f t="shared" si="21"/>
        <v>34.937002997947374</v>
      </c>
    </row>
    <row r="645" spans="1:4" x14ac:dyDescent="0.25">
      <c r="A645">
        <v>19.29</v>
      </c>
      <c r="B645">
        <f t="shared" si="20"/>
        <v>0.8065217391304349</v>
      </c>
      <c r="C645">
        <v>300</v>
      </c>
      <c r="D645">
        <f t="shared" si="21"/>
        <v>35.032275137621724</v>
      </c>
    </row>
    <row r="646" spans="1:4" x14ac:dyDescent="0.25">
      <c r="A646">
        <v>19.32</v>
      </c>
      <c r="B646">
        <f t="shared" si="20"/>
        <v>0.79999999999999993</v>
      </c>
      <c r="C646">
        <v>300</v>
      </c>
      <c r="D646">
        <f t="shared" si="21"/>
        <v>35.128452117325402</v>
      </c>
    </row>
    <row r="647" spans="1:4" x14ac:dyDescent="0.25">
      <c r="A647">
        <v>19.350000000000001</v>
      </c>
      <c r="B647">
        <f t="shared" si="20"/>
        <v>0.79347826086956486</v>
      </c>
      <c r="C647">
        <v>300</v>
      </c>
      <c r="D647">
        <f t="shared" si="21"/>
        <v>35.225549829766734</v>
      </c>
    </row>
    <row r="648" spans="1:4" x14ac:dyDescent="0.25">
      <c r="A648">
        <v>19.38</v>
      </c>
      <c r="B648">
        <f t="shared" si="20"/>
        <v>0.78695652173913067</v>
      </c>
      <c r="C648">
        <v>300</v>
      </c>
      <c r="D648">
        <f t="shared" si="21"/>
        <v>35.323584579043349</v>
      </c>
    </row>
    <row r="649" spans="1:4" x14ac:dyDescent="0.25">
      <c r="A649">
        <v>19.41</v>
      </c>
      <c r="B649">
        <f t="shared" si="20"/>
        <v>0.78043478260869559</v>
      </c>
      <c r="C649">
        <v>300</v>
      </c>
      <c r="D649">
        <f t="shared" si="21"/>
        <v>35.422573094785079</v>
      </c>
    </row>
    <row r="650" spans="1:4" x14ac:dyDescent="0.25">
      <c r="A650">
        <v>19.440000000000001</v>
      </c>
      <c r="B650">
        <f t="shared" si="20"/>
        <v>0.77391304347826062</v>
      </c>
      <c r="C650">
        <v>300</v>
      </c>
      <c r="D650">
        <f t="shared" si="21"/>
        <v>35.522532546905197</v>
      </c>
    </row>
    <row r="651" spans="1:4" x14ac:dyDescent="0.25">
      <c r="A651">
        <v>19.47</v>
      </c>
      <c r="B651">
        <f t="shared" si="20"/>
        <v>0.76739130434782632</v>
      </c>
      <c r="C651">
        <v>300</v>
      </c>
      <c r="D651">
        <f t="shared" si="21"/>
        <v>35.62348056099195</v>
      </c>
    </row>
    <row r="652" spans="1:4" x14ac:dyDescent="0.25">
      <c r="A652">
        <v>19.5</v>
      </c>
      <c r="B652">
        <f t="shared" si="20"/>
        <v>0.76086956521739124</v>
      </c>
      <c r="C652">
        <v>300</v>
      </c>
      <c r="D652">
        <f t="shared" si="21"/>
        <v>35.725435234373528</v>
      </c>
    </row>
    <row r="653" spans="1:4" x14ac:dyDescent="0.25">
      <c r="A653">
        <v>19.53</v>
      </c>
      <c r="B653">
        <f t="shared" si="20"/>
        <v>0.75434782608695627</v>
      </c>
      <c r="C653">
        <v>300</v>
      </c>
      <c r="D653">
        <f t="shared" si="21"/>
        <v>35.828415152892028</v>
      </c>
    </row>
    <row r="654" spans="1:4" x14ac:dyDescent="0.25">
      <c r="A654">
        <v>19.559999999999999</v>
      </c>
      <c r="B654">
        <f t="shared" si="20"/>
        <v>0.74782608695652197</v>
      </c>
      <c r="C654">
        <v>300</v>
      </c>
      <c r="D654">
        <f t="shared" si="21"/>
        <v>35.932439408424386</v>
      </c>
    </row>
    <row r="655" spans="1:4" x14ac:dyDescent="0.25">
      <c r="A655">
        <v>19.59</v>
      </c>
      <c r="B655">
        <f t="shared" si="20"/>
        <v>0.74130434782608701</v>
      </c>
      <c r="C655">
        <v>300</v>
      </c>
      <c r="D655">
        <f t="shared" si="21"/>
        <v>36.037527617189959</v>
      </c>
    </row>
    <row r="656" spans="1:4" x14ac:dyDescent="0.25">
      <c r="A656">
        <v>19.62</v>
      </c>
      <c r="B656">
        <f t="shared" si="20"/>
        <v>0.73478260869565193</v>
      </c>
      <c r="C656">
        <v>300</v>
      </c>
      <c r="D656">
        <f t="shared" si="21"/>
        <v>36.143699938887551</v>
      </c>
    </row>
    <row r="657" spans="1:4" x14ac:dyDescent="0.25">
      <c r="A657">
        <v>19.649999999999999</v>
      </c>
      <c r="B657">
        <f t="shared" si="20"/>
        <v>0.72826086956521763</v>
      </c>
      <c r="C657">
        <v>300</v>
      </c>
      <c r="D657">
        <f t="shared" si="21"/>
        <v>36.250977096707196</v>
      </c>
    </row>
    <row r="658" spans="1:4" x14ac:dyDescent="0.25">
      <c r="A658">
        <v>19.68</v>
      </c>
      <c r="B658">
        <f t="shared" si="20"/>
        <v>0.72173913043478266</v>
      </c>
      <c r="C658">
        <v>300</v>
      </c>
      <c r="D658">
        <f t="shared" si="21"/>
        <v>36.359380398264811</v>
      </c>
    </row>
    <row r="659" spans="1:4" x14ac:dyDescent="0.25">
      <c r="A659">
        <v>19.71</v>
      </c>
      <c r="B659">
        <f t="shared" si="20"/>
        <v>0.71521739130434758</v>
      </c>
      <c r="C659">
        <v>300</v>
      </c>
      <c r="D659">
        <f t="shared" si="21"/>
        <v>36.468931757510944</v>
      </c>
    </row>
    <row r="660" spans="1:4" x14ac:dyDescent="0.25">
      <c r="A660">
        <v>19.739999999999998</v>
      </c>
      <c r="B660">
        <f t="shared" si="20"/>
        <v>0.70869565217391339</v>
      </c>
      <c r="C660">
        <v>300</v>
      </c>
      <c r="D660">
        <f t="shared" si="21"/>
        <v>36.579653717668485</v>
      </c>
    </row>
    <row r="661" spans="1:4" x14ac:dyDescent="0.25">
      <c r="A661">
        <v>19.77</v>
      </c>
      <c r="B661">
        <f t="shared" si="20"/>
        <v>0.70217391304347831</v>
      </c>
      <c r="C661">
        <v>300</v>
      </c>
      <c r="D661">
        <f t="shared" si="21"/>
        <v>36.691569475257474</v>
      </c>
    </row>
    <row r="662" spans="1:4" x14ac:dyDescent="0.25">
      <c r="A662">
        <v>19.8</v>
      </c>
      <c r="B662">
        <f t="shared" si="20"/>
        <v>0.69565217391304335</v>
      </c>
      <c r="C662">
        <v>300</v>
      </c>
      <c r="D662">
        <f t="shared" si="21"/>
        <v>36.804702905268897</v>
      </c>
    </row>
    <row r="663" spans="1:4" x14ac:dyDescent="0.25">
      <c r="A663">
        <v>19.829999999999998</v>
      </c>
      <c r="B663">
        <f t="shared" si="20"/>
        <v>0.68913043478260905</v>
      </c>
      <c r="C663">
        <v>300</v>
      </c>
      <c r="D663">
        <f t="shared" si="21"/>
        <v>36.919078587554317</v>
      </c>
    </row>
    <row r="664" spans="1:4" x14ac:dyDescent="0.25">
      <c r="A664">
        <v>19.86</v>
      </c>
      <c r="B664">
        <f t="shared" si="20"/>
        <v>0.68260869565217397</v>
      </c>
      <c r="C664">
        <v>300</v>
      </c>
      <c r="D664">
        <f t="shared" si="21"/>
        <v>37.034721834501518</v>
      </c>
    </row>
    <row r="665" spans="1:4" x14ac:dyDescent="0.25">
      <c r="A665">
        <v>19.89</v>
      </c>
      <c r="B665">
        <f t="shared" si="20"/>
        <v>0.676086956521739</v>
      </c>
      <c r="C665">
        <v>300</v>
      </c>
      <c r="D665">
        <f t="shared" si="21"/>
        <v>37.151658720072163</v>
      </c>
    </row>
    <row r="666" spans="1:4" x14ac:dyDescent="0.25">
      <c r="A666">
        <v>19.920000000000002</v>
      </c>
      <c r="B666">
        <f t="shared" si="20"/>
        <v>0.66956521739130392</v>
      </c>
      <c r="C666">
        <v>300</v>
      </c>
      <c r="D666">
        <f t="shared" si="21"/>
        <v>37.26991611028209</v>
      </c>
    </row>
    <row r="667" spans="1:4" x14ac:dyDescent="0.25">
      <c r="A667">
        <v>19.95</v>
      </c>
      <c r="B667">
        <f t="shared" si="20"/>
        <v>0.66304347826086973</v>
      </c>
      <c r="C667">
        <v>300</v>
      </c>
      <c r="D667">
        <f t="shared" si="21"/>
        <v>37.389521695210895</v>
      </c>
    </row>
    <row r="668" spans="1:4" x14ac:dyDescent="0.25">
      <c r="A668">
        <v>19.98</v>
      </c>
      <c r="B668">
        <f t="shared" si="20"/>
        <v>0.65652173913043466</v>
      </c>
      <c r="C668">
        <v>300</v>
      </c>
      <c r="D668">
        <f t="shared" si="21"/>
        <v>37.510504022633292</v>
      </c>
    </row>
    <row r="669" spans="1:4" x14ac:dyDescent="0.25">
      <c r="A669">
        <v>20.010000000000002</v>
      </c>
      <c r="B669">
        <f t="shared" si="20"/>
        <v>0.64999999999999969</v>
      </c>
      <c r="C669">
        <v>300</v>
      </c>
      <c r="D669">
        <f t="shared" si="21"/>
        <v>37.632892533371212</v>
      </c>
    </row>
    <row r="670" spans="1:4" x14ac:dyDescent="0.25">
      <c r="A670">
        <v>20.04</v>
      </c>
      <c r="B670">
        <f t="shared" si="20"/>
        <v>0.64347826086956539</v>
      </c>
      <c r="C670">
        <v>300</v>
      </c>
      <c r="D670">
        <f t="shared" si="21"/>
        <v>37.756717598473173</v>
      </c>
    </row>
    <row r="671" spans="1:4" x14ac:dyDescent="0.25">
      <c r="A671">
        <v>20.07</v>
      </c>
      <c r="B671">
        <f t="shared" si="20"/>
        <v>0.63695652173913031</v>
      </c>
      <c r="C671">
        <v>300</v>
      </c>
      <c r="D671">
        <f t="shared" si="21"/>
        <v>37.882010558334841</v>
      </c>
    </row>
    <row r="672" spans="1:4" x14ac:dyDescent="0.25">
      <c r="A672">
        <v>20.100000000000001</v>
      </c>
      <c r="B672">
        <f t="shared" si="20"/>
        <v>0.63043478260869534</v>
      </c>
      <c r="C672">
        <v>300</v>
      </c>
      <c r="D672">
        <f t="shared" si="21"/>
        <v>38.008803763882817</v>
      </c>
    </row>
    <row r="673" spans="1:4" x14ac:dyDescent="0.25">
      <c r="A673">
        <v>20.13</v>
      </c>
      <c r="B673">
        <f t="shared" si="20"/>
        <v>0.62391304347826104</v>
      </c>
      <c r="C673">
        <v>300</v>
      </c>
      <c r="D673">
        <f t="shared" si="21"/>
        <v>38.137130619953403</v>
      </c>
    </row>
    <row r="674" spans="1:4" x14ac:dyDescent="0.25">
      <c r="A674">
        <v>20.16</v>
      </c>
      <c r="B674">
        <f t="shared" si="20"/>
        <v>0.61739130434782608</v>
      </c>
      <c r="C674">
        <v>300</v>
      </c>
      <c r="D674">
        <f t="shared" si="21"/>
        <v>38.267025631007385</v>
      </c>
    </row>
    <row r="675" spans="1:4" x14ac:dyDescent="0.25">
      <c r="A675">
        <v>20.190000000000001</v>
      </c>
      <c r="B675">
        <f t="shared" si="20"/>
        <v>0.610869565217391</v>
      </c>
      <c r="C675">
        <v>300</v>
      </c>
      <c r="D675">
        <f t="shared" si="21"/>
        <v>38.398524449332648</v>
      </c>
    </row>
    <row r="676" spans="1:4" x14ac:dyDescent="0.25">
      <c r="A676">
        <v>20.22</v>
      </c>
      <c r="B676">
        <f t="shared" si="20"/>
        <v>0.60434782608695681</v>
      </c>
      <c r="C676">
        <v>300</v>
      </c>
      <c r="D676">
        <f t="shared" si="21"/>
        <v>38.531663925898187</v>
      </c>
    </row>
    <row r="677" spans="1:4" x14ac:dyDescent="0.25">
      <c r="A677">
        <v>20.25</v>
      </c>
      <c r="B677">
        <f t="shared" si="20"/>
        <v>0.59782608695652173</v>
      </c>
      <c r="C677">
        <v>300</v>
      </c>
      <c r="D677">
        <f t="shared" si="21"/>
        <v>38.666482164035827</v>
      </c>
    </row>
    <row r="678" spans="1:4" x14ac:dyDescent="0.25">
      <c r="A678">
        <v>20.28</v>
      </c>
      <c r="B678">
        <f t="shared" si="20"/>
        <v>0.59130434782608665</v>
      </c>
      <c r="C678">
        <v>300</v>
      </c>
      <c r="D678">
        <f t="shared" si="21"/>
        <v>38.80301857613911</v>
      </c>
    </row>
    <row r="679" spans="1:4" x14ac:dyDescent="0.25">
      <c r="A679">
        <v>20.309999999999999</v>
      </c>
      <c r="B679">
        <f t="shared" si="20"/>
        <v>0.58478260869565246</v>
      </c>
      <c r="C679">
        <v>300</v>
      </c>
      <c r="D679">
        <f t="shared" si="21"/>
        <v>38.941313943584582</v>
      </c>
    </row>
    <row r="680" spans="1:4" x14ac:dyDescent="0.25">
      <c r="A680">
        <v>20.34</v>
      </c>
      <c r="B680">
        <f t="shared" si="20"/>
        <v>0.57826086956521738</v>
      </c>
      <c r="C680">
        <v>300</v>
      </c>
      <c r="D680">
        <f t="shared" si="21"/>
        <v>39.081410480096764</v>
      </c>
    </row>
    <row r="681" spans="1:4" x14ac:dyDescent="0.25">
      <c r="A681">
        <v>20.37</v>
      </c>
      <c r="B681">
        <f t="shared" si="20"/>
        <v>0.57173913043478242</v>
      </c>
      <c r="C681">
        <v>300</v>
      </c>
      <c r="D681">
        <f t="shared" si="21"/>
        <v>39.223351898795464</v>
      </c>
    </row>
    <row r="682" spans="1:4" x14ac:dyDescent="0.25">
      <c r="A682">
        <v>20.399999999999999</v>
      </c>
      <c r="B682">
        <f t="shared" si="20"/>
        <v>0.56521739130434812</v>
      </c>
      <c r="C682">
        <v>300</v>
      </c>
      <c r="D682">
        <f t="shared" si="21"/>
        <v>39.367183483184583</v>
      </c>
    </row>
    <row r="683" spans="1:4" x14ac:dyDescent="0.25">
      <c r="A683">
        <v>20.43</v>
      </c>
      <c r="B683">
        <f t="shared" si="20"/>
        <v>0.55869565217391304</v>
      </c>
      <c r="C683">
        <v>300</v>
      </c>
      <c r="D683">
        <f t="shared" si="21"/>
        <v>39.512952162362296</v>
      </c>
    </row>
    <row r="684" spans="1:4" x14ac:dyDescent="0.25">
      <c r="A684">
        <v>20.46</v>
      </c>
      <c r="B684">
        <f t="shared" si="20"/>
        <v>0.55217391304347807</v>
      </c>
      <c r="C684">
        <v>300</v>
      </c>
      <c r="D684">
        <f t="shared" si="21"/>
        <v>39.660706590755623</v>
      </c>
    </row>
    <row r="685" spans="1:4" x14ac:dyDescent="0.25">
      <c r="A685">
        <v>20.49</v>
      </c>
      <c r="B685">
        <f t="shared" si="20"/>
        <v>0.54565217391304377</v>
      </c>
      <c r="C685">
        <v>300</v>
      </c>
      <c r="D685">
        <f t="shared" si="21"/>
        <v>39.810497232709167</v>
      </c>
    </row>
    <row r="686" spans="1:4" x14ac:dyDescent="0.25">
      <c r="A686">
        <v>20.52</v>
      </c>
      <c r="B686">
        <f t="shared" si="20"/>
        <v>0.5391304347826088</v>
      </c>
      <c r="C686">
        <v>300</v>
      </c>
      <c r="D686">
        <f t="shared" si="21"/>
        <v>39.962376452284751</v>
      </c>
    </row>
    <row r="687" spans="1:4" x14ac:dyDescent="0.25">
      <c r="A687">
        <v>20.55</v>
      </c>
      <c r="B687">
        <f t="shared" si="20"/>
        <v>0.53260869565217372</v>
      </c>
      <c r="C687">
        <v>300</v>
      </c>
      <c r="D687">
        <f t="shared" si="21"/>
        <v>40.116398608660361</v>
      </c>
    </row>
    <row r="688" spans="1:4" x14ac:dyDescent="0.25">
      <c r="A688">
        <v>20.58</v>
      </c>
      <c r="B688">
        <f t="shared" si="20"/>
        <v>0.52608695652173953</v>
      </c>
      <c r="C688">
        <v>300</v>
      </c>
      <c r="D688">
        <f t="shared" si="21"/>
        <v>40.272620157550698</v>
      </c>
    </row>
    <row r="689" spans="1:4" x14ac:dyDescent="0.25">
      <c r="A689">
        <v>20.61</v>
      </c>
      <c r="B689">
        <f t="shared" si="20"/>
        <v>0.51956521739130446</v>
      </c>
      <c r="C689">
        <v>300</v>
      </c>
      <c r="D689">
        <f t="shared" si="21"/>
        <v>40.431099759109252</v>
      </c>
    </row>
    <row r="690" spans="1:4" x14ac:dyDescent="0.25">
      <c r="A690">
        <v>20.64</v>
      </c>
      <c r="B690">
        <f t="shared" si="20"/>
        <v>0.51304347826086938</v>
      </c>
      <c r="C690">
        <v>300</v>
      </c>
      <c r="D690">
        <f t="shared" si="21"/>
        <v>40.591898392812531</v>
      </c>
    </row>
    <row r="691" spans="1:4" x14ac:dyDescent="0.25">
      <c r="A691">
        <v>20.67</v>
      </c>
      <c r="B691">
        <f t="shared" si="20"/>
        <v>0.50652173913043441</v>
      </c>
      <c r="C691">
        <v>300</v>
      </c>
      <c r="D691">
        <f t="shared" si="21"/>
        <v>40.755079479873885</v>
      </c>
    </row>
    <row r="692" spans="1:4" x14ac:dyDescent="0.25">
      <c r="A692">
        <v>20.7</v>
      </c>
      <c r="B692">
        <v>0.5</v>
      </c>
      <c r="C692">
        <v>300</v>
      </c>
      <c r="D692">
        <f t="shared" si="21"/>
        <v>40.920709013783764</v>
      </c>
    </row>
    <row r="693" spans="1:4" x14ac:dyDescent="0.25">
      <c r="A693">
        <v>20.73</v>
      </c>
      <c r="B693">
        <v>0.5</v>
      </c>
      <c r="C693">
        <v>300</v>
      </c>
      <c r="D693">
        <f t="shared" si="21"/>
        <v>40.920709013783764</v>
      </c>
    </row>
    <row r="694" spans="1:4" x14ac:dyDescent="0.25">
      <c r="A694">
        <v>20.76</v>
      </c>
      <c r="B694">
        <v>0.5</v>
      </c>
      <c r="C694">
        <v>300</v>
      </c>
      <c r="D694">
        <f t="shared" si="21"/>
        <v>40.920709013783764</v>
      </c>
    </row>
    <row r="695" spans="1:4" x14ac:dyDescent="0.25">
      <c r="A695">
        <v>20.79</v>
      </c>
      <c r="B695">
        <v>0.5</v>
      </c>
      <c r="C695">
        <v>300</v>
      </c>
      <c r="D695">
        <f t="shared" si="21"/>
        <v>40.920709013783764</v>
      </c>
    </row>
    <row r="696" spans="1:4" x14ac:dyDescent="0.25">
      <c r="A696">
        <v>20.82</v>
      </c>
      <c r="B696">
        <v>0.5</v>
      </c>
      <c r="C696">
        <v>300</v>
      </c>
      <c r="D696">
        <f t="shared" si="21"/>
        <v>40.920709013783764</v>
      </c>
    </row>
    <row r="697" spans="1:4" x14ac:dyDescent="0.25">
      <c r="A697">
        <v>20.85</v>
      </c>
      <c r="B697">
        <v>0.5</v>
      </c>
      <c r="C697">
        <v>300</v>
      </c>
      <c r="D697">
        <f t="shared" si="21"/>
        <v>40.920709013783764</v>
      </c>
    </row>
    <row r="698" spans="1:4" x14ac:dyDescent="0.25">
      <c r="A698">
        <v>20.88</v>
      </c>
      <c r="B698">
        <v>0.5</v>
      </c>
      <c r="C698">
        <v>300</v>
      </c>
      <c r="D698">
        <f t="shared" si="21"/>
        <v>40.920709013783764</v>
      </c>
    </row>
    <row r="699" spans="1:4" x14ac:dyDescent="0.25">
      <c r="A699">
        <v>20.91</v>
      </c>
      <c r="B699">
        <v>0.5</v>
      </c>
      <c r="C699">
        <v>300</v>
      </c>
      <c r="D699">
        <f t="shared" si="21"/>
        <v>40.920709013783764</v>
      </c>
    </row>
    <row r="700" spans="1:4" x14ac:dyDescent="0.25">
      <c r="A700">
        <v>20.94</v>
      </c>
      <c r="B700">
        <v>0.5</v>
      </c>
      <c r="C700">
        <v>300</v>
      </c>
      <c r="D700">
        <f t="shared" si="21"/>
        <v>40.920709013783764</v>
      </c>
    </row>
    <row r="701" spans="1:4" x14ac:dyDescent="0.25">
      <c r="A701">
        <v>20.97</v>
      </c>
      <c r="B701">
        <v>0.5</v>
      </c>
      <c r="C701">
        <v>300</v>
      </c>
      <c r="D701">
        <f t="shared" si="21"/>
        <v>40.920709013783764</v>
      </c>
    </row>
    <row r="702" spans="1:4" x14ac:dyDescent="0.25">
      <c r="A702">
        <v>21</v>
      </c>
      <c r="B702">
        <v>0.5</v>
      </c>
      <c r="C702">
        <v>300</v>
      </c>
      <c r="D702">
        <f t="shared" si="21"/>
        <v>40.920709013783764</v>
      </c>
    </row>
    <row r="703" spans="1:4" x14ac:dyDescent="0.25">
      <c r="A703">
        <v>21.03</v>
      </c>
      <c r="B703">
        <v>0.5</v>
      </c>
      <c r="C703">
        <v>300</v>
      </c>
      <c r="D703">
        <f t="shared" si="21"/>
        <v>40.920709013783764</v>
      </c>
    </row>
    <row r="704" spans="1:4" x14ac:dyDescent="0.25">
      <c r="A704">
        <v>21.06</v>
      </c>
      <c r="B704">
        <v>0.5</v>
      </c>
      <c r="C704">
        <v>300</v>
      </c>
      <c r="D704">
        <f t="shared" si="21"/>
        <v>40.920709013783764</v>
      </c>
    </row>
    <row r="705" spans="1:4" x14ac:dyDescent="0.25">
      <c r="A705">
        <v>21.09</v>
      </c>
      <c r="B705">
        <v>0.5</v>
      </c>
      <c r="C705">
        <v>300</v>
      </c>
      <c r="D705">
        <f t="shared" si="21"/>
        <v>40.920709013783764</v>
      </c>
    </row>
    <row r="706" spans="1:4" x14ac:dyDescent="0.25">
      <c r="A706">
        <v>21.12</v>
      </c>
      <c r="B706">
        <v>0.5</v>
      </c>
      <c r="C706">
        <v>300</v>
      </c>
      <c r="D706">
        <f t="shared" si="21"/>
        <v>40.920709013783764</v>
      </c>
    </row>
    <row r="707" spans="1:4" x14ac:dyDescent="0.25">
      <c r="A707">
        <v>21.15</v>
      </c>
      <c r="B707">
        <v>0.5</v>
      </c>
      <c r="C707">
        <v>300</v>
      </c>
      <c r="D707">
        <f t="shared" ref="D707:D770" si="22">LN(C707/B707)^2</f>
        <v>40.920709013783764</v>
      </c>
    </row>
    <row r="708" spans="1:4" x14ac:dyDescent="0.25">
      <c r="A708">
        <v>21.18</v>
      </c>
      <c r="B708">
        <v>0.5</v>
      </c>
      <c r="C708">
        <v>300</v>
      </c>
      <c r="D708">
        <f t="shared" si="22"/>
        <v>40.920709013783764</v>
      </c>
    </row>
    <row r="709" spans="1:4" x14ac:dyDescent="0.25">
      <c r="A709">
        <v>21.21</v>
      </c>
      <c r="B709">
        <v>0.5</v>
      </c>
      <c r="C709">
        <v>300</v>
      </c>
      <c r="D709">
        <f t="shared" si="22"/>
        <v>40.920709013783764</v>
      </c>
    </row>
    <row r="710" spans="1:4" x14ac:dyDescent="0.25">
      <c r="A710">
        <v>21.24</v>
      </c>
      <c r="B710">
        <v>0.5</v>
      </c>
      <c r="C710">
        <v>300</v>
      </c>
      <c r="D710">
        <f t="shared" si="22"/>
        <v>40.920709013783764</v>
      </c>
    </row>
    <row r="711" spans="1:4" x14ac:dyDescent="0.25">
      <c r="A711">
        <v>21.27</v>
      </c>
      <c r="B711">
        <v>0.5</v>
      </c>
      <c r="C711">
        <v>300</v>
      </c>
      <c r="D711">
        <f t="shared" si="22"/>
        <v>40.920709013783764</v>
      </c>
    </row>
    <row r="712" spans="1:4" x14ac:dyDescent="0.25">
      <c r="A712">
        <v>21.3</v>
      </c>
      <c r="B712">
        <v>0.5</v>
      </c>
      <c r="C712">
        <v>300</v>
      </c>
      <c r="D712">
        <f t="shared" si="22"/>
        <v>40.920709013783764</v>
      </c>
    </row>
    <row r="713" spans="1:4" x14ac:dyDescent="0.25">
      <c r="A713">
        <v>21.33</v>
      </c>
      <c r="B713">
        <v>0.5</v>
      </c>
      <c r="C713">
        <v>300</v>
      </c>
      <c r="D713">
        <f t="shared" si="22"/>
        <v>40.920709013783764</v>
      </c>
    </row>
    <row r="714" spans="1:4" x14ac:dyDescent="0.25">
      <c r="A714">
        <v>21.36</v>
      </c>
      <c r="B714">
        <v>0.5</v>
      </c>
      <c r="C714">
        <v>300</v>
      </c>
      <c r="D714">
        <f t="shared" si="22"/>
        <v>40.920709013783764</v>
      </c>
    </row>
    <row r="715" spans="1:4" x14ac:dyDescent="0.25">
      <c r="A715">
        <v>21.39</v>
      </c>
      <c r="B715">
        <v>0.5</v>
      </c>
      <c r="C715">
        <v>300</v>
      </c>
      <c r="D715">
        <f t="shared" si="22"/>
        <v>40.920709013783764</v>
      </c>
    </row>
    <row r="716" spans="1:4" x14ac:dyDescent="0.25">
      <c r="A716">
        <v>21.42</v>
      </c>
      <c r="B716">
        <v>0.5</v>
      </c>
      <c r="C716">
        <v>300</v>
      </c>
      <c r="D716">
        <f t="shared" si="22"/>
        <v>40.920709013783764</v>
      </c>
    </row>
    <row r="717" spans="1:4" x14ac:dyDescent="0.25">
      <c r="A717">
        <v>21.45</v>
      </c>
      <c r="B717">
        <v>0.5</v>
      </c>
      <c r="C717">
        <v>300</v>
      </c>
      <c r="D717">
        <f t="shared" si="22"/>
        <v>40.920709013783764</v>
      </c>
    </row>
    <row r="718" spans="1:4" x14ac:dyDescent="0.25">
      <c r="A718">
        <v>21.48</v>
      </c>
      <c r="B718">
        <v>0.5</v>
      </c>
      <c r="C718">
        <v>300</v>
      </c>
      <c r="D718">
        <f t="shared" si="22"/>
        <v>40.920709013783764</v>
      </c>
    </row>
    <row r="719" spans="1:4" x14ac:dyDescent="0.25">
      <c r="A719">
        <v>21.51</v>
      </c>
      <c r="B719">
        <v>0.5</v>
      </c>
      <c r="C719">
        <v>300</v>
      </c>
      <c r="D719">
        <f t="shared" si="22"/>
        <v>40.920709013783764</v>
      </c>
    </row>
    <row r="720" spans="1:4" x14ac:dyDescent="0.25">
      <c r="A720">
        <v>21.54</v>
      </c>
      <c r="B720">
        <v>0.5</v>
      </c>
      <c r="C720">
        <v>300</v>
      </c>
      <c r="D720">
        <f t="shared" si="22"/>
        <v>40.920709013783764</v>
      </c>
    </row>
    <row r="721" spans="1:4" x14ac:dyDescent="0.25">
      <c r="A721">
        <v>21.57</v>
      </c>
      <c r="B721">
        <v>0.5</v>
      </c>
      <c r="C721">
        <v>300</v>
      </c>
      <c r="D721">
        <f t="shared" si="22"/>
        <v>40.920709013783764</v>
      </c>
    </row>
    <row r="722" spans="1:4" x14ac:dyDescent="0.25">
      <c r="A722">
        <v>21.6</v>
      </c>
      <c r="B722">
        <v>0.5</v>
      </c>
      <c r="C722">
        <v>300</v>
      </c>
      <c r="D722">
        <f t="shared" si="22"/>
        <v>40.920709013783764</v>
      </c>
    </row>
    <row r="723" spans="1:4" x14ac:dyDescent="0.25">
      <c r="A723">
        <v>21.63</v>
      </c>
      <c r="B723">
        <v>0.5</v>
      </c>
      <c r="C723">
        <v>300</v>
      </c>
      <c r="D723">
        <f t="shared" si="22"/>
        <v>40.920709013783764</v>
      </c>
    </row>
    <row r="724" spans="1:4" x14ac:dyDescent="0.25">
      <c r="A724">
        <v>21.66</v>
      </c>
      <c r="B724">
        <v>0.5</v>
      </c>
      <c r="C724">
        <v>300</v>
      </c>
      <c r="D724">
        <f t="shared" si="22"/>
        <v>40.920709013783764</v>
      </c>
    </row>
    <row r="725" spans="1:4" x14ac:dyDescent="0.25">
      <c r="A725">
        <v>21.69</v>
      </c>
      <c r="B725">
        <v>0.5</v>
      </c>
      <c r="C725">
        <v>300</v>
      </c>
      <c r="D725">
        <f t="shared" si="22"/>
        <v>40.920709013783764</v>
      </c>
    </row>
    <row r="726" spans="1:4" x14ac:dyDescent="0.25">
      <c r="A726">
        <v>21.72</v>
      </c>
      <c r="B726">
        <v>0.5</v>
      </c>
      <c r="C726">
        <v>300</v>
      </c>
      <c r="D726">
        <f t="shared" si="22"/>
        <v>40.920709013783764</v>
      </c>
    </row>
    <row r="727" spans="1:4" x14ac:dyDescent="0.25">
      <c r="A727">
        <v>21.75</v>
      </c>
      <c r="B727">
        <v>0.5</v>
      </c>
      <c r="C727">
        <v>300</v>
      </c>
      <c r="D727">
        <f t="shared" si="22"/>
        <v>40.920709013783764</v>
      </c>
    </row>
    <row r="728" spans="1:4" x14ac:dyDescent="0.25">
      <c r="A728">
        <v>21.78</v>
      </c>
      <c r="B728">
        <v>0.5</v>
      </c>
      <c r="C728">
        <v>300</v>
      </c>
      <c r="D728">
        <f t="shared" si="22"/>
        <v>40.920709013783764</v>
      </c>
    </row>
    <row r="729" spans="1:4" x14ac:dyDescent="0.25">
      <c r="A729">
        <v>21.81</v>
      </c>
      <c r="B729">
        <v>0.5</v>
      </c>
      <c r="C729">
        <v>300</v>
      </c>
      <c r="D729">
        <f t="shared" si="22"/>
        <v>40.920709013783764</v>
      </c>
    </row>
    <row r="730" spans="1:4" x14ac:dyDescent="0.25">
      <c r="A730">
        <v>21.84</v>
      </c>
      <c r="B730">
        <v>0.5</v>
      </c>
      <c r="C730">
        <v>300</v>
      </c>
      <c r="D730">
        <f t="shared" si="22"/>
        <v>40.920709013783764</v>
      </c>
    </row>
    <row r="731" spans="1:4" x14ac:dyDescent="0.25">
      <c r="A731">
        <v>21.87</v>
      </c>
      <c r="B731">
        <v>0.5</v>
      </c>
      <c r="C731">
        <v>300</v>
      </c>
      <c r="D731">
        <f t="shared" si="22"/>
        <v>40.920709013783764</v>
      </c>
    </row>
    <row r="732" spans="1:4" x14ac:dyDescent="0.25">
      <c r="A732">
        <v>21.9</v>
      </c>
      <c r="B732">
        <v>0.5</v>
      </c>
      <c r="C732">
        <v>300</v>
      </c>
      <c r="D732">
        <f t="shared" si="22"/>
        <v>40.920709013783764</v>
      </c>
    </row>
    <row r="733" spans="1:4" x14ac:dyDescent="0.25">
      <c r="A733">
        <v>21.93</v>
      </c>
      <c r="B733">
        <v>0.5</v>
      </c>
      <c r="C733">
        <v>300</v>
      </c>
      <c r="D733">
        <f t="shared" si="22"/>
        <v>40.920709013783764</v>
      </c>
    </row>
    <row r="734" spans="1:4" x14ac:dyDescent="0.25">
      <c r="A734">
        <v>21.96</v>
      </c>
      <c r="B734">
        <v>0.5</v>
      </c>
      <c r="C734">
        <v>300</v>
      </c>
      <c r="D734">
        <f t="shared" si="22"/>
        <v>40.920709013783764</v>
      </c>
    </row>
    <row r="735" spans="1:4" x14ac:dyDescent="0.25">
      <c r="A735">
        <v>21.99</v>
      </c>
      <c r="B735">
        <v>0.5</v>
      </c>
      <c r="C735">
        <v>300</v>
      </c>
      <c r="D735">
        <f t="shared" si="22"/>
        <v>40.920709013783764</v>
      </c>
    </row>
    <row r="736" spans="1:4" x14ac:dyDescent="0.25">
      <c r="A736">
        <v>22.02</v>
      </c>
      <c r="B736">
        <v>0.5</v>
      </c>
      <c r="C736">
        <v>300</v>
      </c>
      <c r="D736">
        <f t="shared" si="22"/>
        <v>40.920709013783764</v>
      </c>
    </row>
    <row r="737" spans="1:4" x14ac:dyDescent="0.25">
      <c r="A737">
        <v>22.05</v>
      </c>
      <c r="B737">
        <v>0.5</v>
      </c>
      <c r="C737">
        <v>300</v>
      </c>
      <c r="D737">
        <f t="shared" si="22"/>
        <v>40.920709013783764</v>
      </c>
    </row>
    <row r="738" spans="1:4" x14ac:dyDescent="0.25">
      <c r="A738">
        <v>22.08</v>
      </c>
      <c r="B738">
        <v>0.5</v>
      </c>
      <c r="C738">
        <v>300</v>
      </c>
      <c r="D738">
        <f t="shared" si="22"/>
        <v>40.920709013783764</v>
      </c>
    </row>
    <row r="739" spans="1:4" x14ac:dyDescent="0.25">
      <c r="A739">
        <v>22.11</v>
      </c>
      <c r="B739">
        <v>0.5</v>
      </c>
      <c r="C739">
        <v>300</v>
      </c>
      <c r="D739">
        <f t="shared" si="22"/>
        <v>40.920709013783764</v>
      </c>
    </row>
    <row r="740" spans="1:4" x14ac:dyDescent="0.25">
      <c r="A740">
        <v>22.14</v>
      </c>
      <c r="B740">
        <v>0.5</v>
      </c>
      <c r="C740">
        <v>300</v>
      </c>
      <c r="D740">
        <f t="shared" si="22"/>
        <v>40.920709013783764</v>
      </c>
    </row>
    <row r="741" spans="1:4" x14ac:dyDescent="0.25">
      <c r="A741">
        <v>22.17</v>
      </c>
      <c r="B741">
        <v>0.5</v>
      </c>
      <c r="C741">
        <v>300</v>
      </c>
      <c r="D741">
        <f t="shared" si="22"/>
        <v>40.920709013783764</v>
      </c>
    </row>
    <row r="742" spans="1:4" x14ac:dyDescent="0.25">
      <c r="A742">
        <v>22.2</v>
      </c>
      <c r="B742">
        <v>0.5</v>
      </c>
      <c r="C742">
        <v>300</v>
      </c>
      <c r="D742">
        <f t="shared" si="22"/>
        <v>40.920709013783764</v>
      </c>
    </row>
    <row r="743" spans="1:4" x14ac:dyDescent="0.25">
      <c r="A743">
        <v>22.23</v>
      </c>
      <c r="B743">
        <v>0.5</v>
      </c>
      <c r="C743">
        <v>300</v>
      </c>
      <c r="D743">
        <f t="shared" si="22"/>
        <v>40.920709013783764</v>
      </c>
    </row>
    <row r="744" spans="1:4" x14ac:dyDescent="0.25">
      <c r="A744">
        <v>22.26</v>
      </c>
      <c r="B744">
        <v>0.5</v>
      </c>
      <c r="C744">
        <v>300</v>
      </c>
      <c r="D744">
        <f t="shared" si="22"/>
        <v>40.920709013783764</v>
      </c>
    </row>
    <row r="745" spans="1:4" x14ac:dyDescent="0.25">
      <c r="A745">
        <v>22.29</v>
      </c>
      <c r="B745">
        <v>0.5</v>
      </c>
      <c r="C745">
        <v>300</v>
      </c>
      <c r="D745">
        <f t="shared" si="22"/>
        <v>40.920709013783764</v>
      </c>
    </row>
    <row r="746" spans="1:4" x14ac:dyDescent="0.25">
      <c r="A746">
        <v>22.32</v>
      </c>
      <c r="B746">
        <v>0.5</v>
      </c>
      <c r="C746">
        <v>300</v>
      </c>
      <c r="D746">
        <f t="shared" si="22"/>
        <v>40.920709013783764</v>
      </c>
    </row>
    <row r="747" spans="1:4" x14ac:dyDescent="0.25">
      <c r="A747">
        <v>22.35</v>
      </c>
      <c r="B747">
        <v>0.5</v>
      </c>
      <c r="C747">
        <v>300</v>
      </c>
      <c r="D747">
        <f t="shared" si="22"/>
        <v>40.920709013783764</v>
      </c>
    </row>
    <row r="748" spans="1:4" x14ac:dyDescent="0.25">
      <c r="A748">
        <v>22.38</v>
      </c>
      <c r="B748">
        <v>0.5</v>
      </c>
      <c r="C748">
        <v>300</v>
      </c>
      <c r="D748">
        <f t="shared" si="22"/>
        <v>40.920709013783764</v>
      </c>
    </row>
    <row r="749" spans="1:4" x14ac:dyDescent="0.25">
      <c r="A749">
        <v>22.41</v>
      </c>
      <c r="B749">
        <v>0.5</v>
      </c>
      <c r="C749">
        <v>300</v>
      </c>
      <c r="D749">
        <f t="shared" si="22"/>
        <v>40.920709013783764</v>
      </c>
    </row>
    <row r="750" spans="1:4" x14ac:dyDescent="0.25">
      <c r="A750">
        <v>22.44</v>
      </c>
      <c r="B750">
        <v>0.5</v>
      </c>
      <c r="C750">
        <v>300</v>
      </c>
      <c r="D750">
        <f t="shared" si="22"/>
        <v>40.920709013783764</v>
      </c>
    </row>
    <row r="751" spans="1:4" x14ac:dyDescent="0.25">
      <c r="A751">
        <v>22.47</v>
      </c>
      <c r="B751">
        <v>0.5</v>
      </c>
      <c r="C751">
        <v>300</v>
      </c>
      <c r="D751">
        <f t="shared" si="22"/>
        <v>40.920709013783764</v>
      </c>
    </row>
    <row r="752" spans="1:4" x14ac:dyDescent="0.25">
      <c r="A752">
        <v>22.5</v>
      </c>
      <c r="B752">
        <v>0.5</v>
      </c>
      <c r="C752">
        <v>300</v>
      </c>
      <c r="D752">
        <f t="shared" si="22"/>
        <v>40.920709013783764</v>
      </c>
    </row>
    <row r="753" spans="1:4" x14ac:dyDescent="0.25">
      <c r="A753">
        <v>22.53</v>
      </c>
      <c r="B753">
        <v>0.5</v>
      </c>
      <c r="C753">
        <v>300</v>
      </c>
      <c r="D753">
        <f t="shared" si="22"/>
        <v>40.920709013783764</v>
      </c>
    </row>
    <row r="754" spans="1:4" x14ac:dyDescent="0.25">
      <c r="A754">
        <v>22.56</v>
      </c>
      <c r="B754">
        <v>0.5</v>
      </c>
      <c r="C754">
        <v>300</v>
      </c>
      <c r="D754">
        <f t="shared" si="22"/>
        <v>40.920709013783764</v>
      </c>
    </row>
    <row r="755" spans="1:4" x14ac:dyDescent="0.25">
      <c r="A755">
        <v>22.59</v>
      </c>
      <c r="B755">
        <v>0.5</v>
      </c>
      <c r="C755">
        <v>300</v>
      </c>
      <c r="D755">
        <f t="shared" si="22"/>
        <v>40.920709013783764</v>
      </c>
    </row>
    <row r="756" spans="1:4" x14ac:dyDescent="0.25">
      <c r="A756">
        <v>22.62</v>
      </c>
      <c r="B756">
        <v>0.5</v>
      </c>
      <c r="C756">
        <v>300</v>
      </c>
      <c r="D756">
        <f t="shared" si="22"/>
        <v>40.920709013783764</v>
      </c>
    </row>
    <row r="757" spans="1:4" x14ac:dyDescent="0.25">
      <c r="A757">
        <v>22.65</v>
      </c>
      <c r="B757">
        <v>0.5</v>
      </c>
      <c r="C757">
        <v>300</v>
      </c>
      <c r="D757">
        <f t="shared" si="22"/>
        <v>40.920709013783764</v>
      </c>
    </row>
    <row r="758" spans="1:4" x14ac:dyDescent="0.25">
      <c r="A758">
        <v>22.68</v>
      </c>
      <c r="B758">
        <v>0.5</v>
      </c>
      <c r="C758">
        <v>300</v>
      </c>
      <c r="D758">
        <f t="shared" si="22"/>
        <v>40.920709013783764</v>
      </c>
    </row>
    <row r="759" spans="1:4" x14ac:dyDescent="0.25">
      <c r="A759">
        <v>22.71</v>
      </c>
      <c r="B759">
        <v>0.5</v>
      </c>
      <c r="C759">
        <v>300</v>
      </c>
      <c r="D759">
        <f t="shared" si="22"/>
        <v>40.920709013783764</v>
      </c>
    </row>
    <row r="760" spans="1:4" x14ac:dyDescent="0.25">
      <c r="A760">
        <v>22.74</v>
      </c>
      <c r="B760">
        <v>0.5</v>
      </c>
      <c r="C760">
        <v>300</v>
      </c>
      <c r="D760">
        <f t="shared" si="22"/>
        <v>40.920709013783764</v>
      </c>
    </row>
    <row r="761" spans="1:4" x14ac:dyDescent="0.25">
      <c r="A761">
        <v>22.77</v>
      </c>
      <c r="B761">
        <v>0.5</v>
      </c>
      <c r="C761">
        <v>300</v>
      </c>
      <c r="D761">
        <f t="shared" si="22"/>
        <v>40.920709013783764</v>
      </c>
    </row>
    <row r="762" spans="1:4" x14ac:dyDescent="0.25">
      <c r="A762">
        <v>22.8</v>
      </c>
      <c r="B762">
        <v>0.5</v>
      </c>
      <c r="C762">
        <v>300</v>
      </c>
      <c r="D762">
        <f t="shared" si="22"/>
        <v>40.920709013783764</v>
      </c>
    </row>
    <row r="763" spans="1:4" x14ac:dyDescent="0.25">
      <c r="A763">
        <v>22.83</v>
      </c>
      <c r="B763">
        <v>0.5</v>
      </c>
      <c r="C763">
        <v>300</v>
      </c>
      <c r="D763">
        <f t="shared" si="22"/>
        <v>40.920709013783764</v>
      </c>
    </row>
    <row r="764" spans="1:4" x14ac:dyDescent="0.25">
      <c r="A764">
        <v>22.86</v>
      </c>
      <c r="B764">
        <v>0.5</v>
      </c>
      <c r="C764">
        <v>300</v>
      </c>
      <c r="D764">
        <f t="shared" si="22"/>
        <v>40.920709013783764</v>
      </c>
    </row>
    <row r="765" spans="1:4" x14ac:dyDescent="0.25">
      <c r="A765">
        <v>22.89</v>
      </c>
      <c r="B765">
        <v>0.5</v>
      </c>
      <c r="C765">
        <v>300</v>
      </c>
      <c r="D765">
        <f t="shared" si="22"/>
        <v>40.920709013783764</v>
      </c>
    </row>
    <row r="766" spans="1:4" x14ac:dyDescent="0.25">
      <c r="A766">
        <v>22.92</v>
      </c>
      <c r="B766">
        <v>0.5</v>
      </c>
      <c r="C766">
        <v>300</v>
      </c>
      <c r="D766">
        <f t="shared" si="22"/>
        <v>40.920709013783764</v>
      </c>
    </row>
    <row r="767" spans="1:4" x14ac:dyDescent="0.25">
      <c r="A767">
        <v>22.95</v>
      </c>
      <c r="B767">
        <v>0.5</v>
      </c>
      <c r="C767">
        <v>300</v>
      </c>
      <c r="D767">
        <f t="shared" si="22"/>
        <v>40.920709013783764</v>
      </c>
    </row>
    <row r="768" spans="1:4" x14ac:dyDescent="0.25">
      <c r="A768">
        <v>22.98</v>
      </c>
      <c r="B768">
        <v>0.5</v>
      </c>
      <c r="C768">
        <v>300</v>
      </c>
      <c r="D768">
        <f t="shared" si="22"/>
        <v>40.920709013783764</v>
      </c>
    </row>
    <row r="769" spans="1:4" x14ac:dyDescent="0.25">
      <c r="A769">
        <v>23.01</v>
      </c>
      <c r="B769">
        <v>0.5</v>
      </c>
      <c r="C769">
        <v>300</v>
      </c>
      <c r="D769">
        <f t="shared" si="22"/>
        <v>40.920709013783764</v>
      </c>
    </row>
    <row r="770" spans="1:4" x14ac:dyDescent="0.25">
      <c r="A770">
        <v>23.04</v>
      </c>
      <c r="B770">
        <v>0.5</v>
      </c>
      <c r="C770">
        <v>300</v>
      </c>
      <c r="D770">
        <f t="shared" si="22"/>
        <v>40.920709013783764</v>
      </c>
    </row>
    <row r="771" spans="1:4" x14ac:dyDescent="0.25">
      <c r="A771">
        <v>23.07</v>
      </c>
      <c r="B771">
        <v>0.5</v>
      </c>
      <c r="C771">
        <v>300</v>
      </c>
      <c r="D771">
        <f t="shared" ref="D771:D834" si="23">LN(C771/B771)^2</f>
        <v>40.920709013783764</v>
      </c>
    </row>
    <row r="772" spans="1:4" x14ac:dyDescent="0.25">
      <c r="A772">
        <v>23.1</v>
      </c>
      <c r="B772">
        <v>0.5</v>
      </c>
      <c r="C772">
        <v>300</v>
      </c>
      <c r="D772">
        <f t="shared" si="23"/>
        <v>40.920709013783764</v>
      </c>
    </row>
    <row r="773" spans="1:4" x14ac:dyDescent="0.25">
      <c r="A773">
        <v>23.13</v>
      </c>
      <c r="B773">
        <v>0.5</v>
      </c>
      <c r="C773">
        <v>300</v>
      </c>
      <c r="D773">
        <f t="shared" si="23"/>
        <v>40.920709013783764</v>
      </c>
    </row>
    <row r="774" spans="1:4" x14ac:dyDescent="0.25">
      <c r="A774">
        <v>23.16</v>
      </c>
      <c r="B774">
        <v>0.5</v>
      </c>
      <c r="C774">
        <v>300</v>
      </c>
      <c r="D774">
        <f t="shared" si="23"/>
        <v>40.920709013783764</v>
      </c>
    </row>
    <row r="775" spans="1:4" x14ac:dyDescent="0.25">
      <c r="A775">
        <v>23.19</v>
      </c>
      <c r="B775">
        <v>0.5</v>
      </c>
      <c r="C775">
        <v>300</v>
      </c>
      <c r="D775">
        <f t="shared" si="23"/>
        <v>40.920709013783764</v>
      </c>
    </row>
    <row r="776" spans="1:4" x14ac:dyDescent="0.25">
      <c r="A776">
        <v>23.22</v>
      </c>
      <c r="B776">
        <v>0.5</v>
      </c>
      <c r="C776">
        <v>300</v>
      </c>
      <c r="D776">
        <f t="shared" si="23"/>
        <v>40.920709013783764</v>
      </c>
    </row>
    <row r="777" spans="1:4" x14ac:dyDescent="0.25">
      <c r="A777">
        <v>23.25</v>
      </c>
      <c r="B777">
        <v>0.5</v>
      </c>
      <c r="C777">
        <v>300</v>
      </c>
      <c r="D777">
        <f t="shared" si="23"/>
        <v>40.920709013783764</v>
      </c>
    </row>
    <row r="778" spans="1:4" x14ac:dyDescent="0.25">
      <c r="A778">
        <v>23.28</v>
      </c>
      <c r="B778">
        <v>0.5</v>
      </c>
      <c r="C778">
        <v>300</v>
      </c>
      <c r="D778">
        <f t="shared" si="23"/>
        <v>40.920709013783764</v>
      </c>
    </row>
    <row r="779" spans="1:4" x14ac:dyDescent="0.25">
      <c r="A779">
        <v>23.31</v>
      </c>
      <c r="B779">
        <v>0.5</v>
      </c>
      <c r="C779">
        <v>300</v>
      </c>
      <c r="D779">
        <f t="shared" si="23"/>
        <v>40.920709013783764</v>
      </c>
    </row>
    <row r="780" spans="1:4" x14ac:dyDescent="0.25">
      <c r="A780">
        <v>23.34</v>
      </c>
      <c r="B780">
        <v>0.5</v>
      </c>
      <c r="C780">
        <v>300</v>
      </c>
      <c r="D780">
        <f t="shared" si="23"/>
        <v>40.920709013783764</v>
      </c>
    </row>
    <row r="781" spans="1:4" x14ac:dyDescent="0.25">
      <c r="A781">
        <v>23.37</v>
      </c>
      <c r="B781">
        <v>0.5</v>
      </c>
      <c r="C781">
        <v>300</v>
      </c>
      <c r="D781">
        <f t="shared" si="23"/>
        <v>40.920709013783764</v>
      </c>
    </row>
    <row r="782" spans="1:4" x14ac:dyDescent="0.25">
      <c r="A782">
        <v>23.4</v>
      </c>
      <c r="B782">
        <v>0.5</v>
      </c>
      <c r="C782">
        <v>300</v>
      </c>
      <c r="D782">
        <f t="shared" si="23"/>
        <v>40.920709013783764</v>
      </c>
    </row>
    <row r="783" spans="1:4" x14ac:dyDescent="0.25">
      <c r="A783">
        <v>23.43</v>
      </c>
      <c r="B783">
        <v>0.5</v>
      </c>
      <c r="C783">
        <v>300</v>
      </c>
      <c r="D783">
        <f t="shared" si="23"/>
        <v>40.920709013783764</v>
      </c>
    </row>
    <row r="784" spans="1:4" x14ac:dyDescent="0.25">
      <c r="A784">
        <v>23.46</v>
      </c>
      <c r="B784">
        <v>0.5</v>
      </c>
      <c r="C784">
        <v>300</v>
      </c>
      <c r="D784">
        <f t="shared" si="23"/>
        <v>40.920709013783764</v>
      </c>
    </row>
    <row r="785" spans="1:4" x14ac:dyDescent="0.25">
      <c r="A785">
        <v>23.49</v>
      </c>
      <c r="B785">
        <v>0.5</v>
      </c>
      <c r="C785">
        <v>300</v>
      </c>
      <c r="D785">
        <f t="shared" si="23"/>
        <v>40.920709013783764</v>
      </c>
    </row>
    <row r="786" spans="1:4" x14ac:dyDescent="0.25">
      <c r="A786">
        <v>23.52</v>
      </c>
      <c r="B786">
        <v>0.5</v>
      </c>
      <c r="C786">
        <v>300</v>
      </c>
      <c r="D786">
        <f t="shared" si="23"/>
        <v>40.920709013783764</v>
      </c>
    </row>
    <row r="787" spans="1:4" x14ac:dyDescent="0.25">
      <c r="A787">
        <v>23.55</v>
      </c>
      <c r="B787">
        <v>0.5</v>
      </c>
      <c r="C787">
        <v>300</v>
      </c>
      <c r="D787">
        <f t="shared" si="23"/>
        <v>40.920709013783764</v>
      </c>
    </row>
    <row r="788" spans="1:4" x14ac:dyDescent="0.25">
      <c r="A788">
        <v>23.58</v>
      </c>
      <c r="B788">
        <v>0.5</v>
      </c>
      <c r="C788">
        <v>300</v>
      </c>
      <c r="D788">
        <f t="shared" si="23"/>
        <v>40.920709013783764</v>
      </c>
    </row>
    <row r="789" spans="1:4" x14ac:dyDescent="0.25">
      <c r="A789">
        <v>23.61</v>
      </c>
      <c r="B789">
        <v>0.5</v>
      </c>
      <c r="C789">
        <v>300</v>
      </c>
      <c r="D789">
        <f t="shared" si="23"/>
        <v>40.920709013783764</v>
      </c>
    </row>
    <row r="790" spans="1:4" x14ac:dyDescent="0.25">
      <c r="A790">
        <v>23.64</v>
      </c>
      <c r="B790">
        <v>0.5</v>
      </c>
      <c r="C790">
        <v>300</v>
      </c>
      <c r="D790">
        <f t="shared" si="23"/>
        <v>40.920709013783764</v>
      </c>
    </row>
    <row r="791" spans="1:4" x14ac:dyDescent="0.25">
      <c r="A791">
        <v>23.67</v>
      </c>
      <c r="B791">
        <v>0.5</v>
      </c>
      <c r="C791">
        <v>300</v>
      </c>
      <c r="D791">
        <f t="shared" si="23"/>
        <v>40.920709013783764</v>
      </c>
    </row>
    <row r="792" spans="1:4" x14ac:dyDescent="0.25">
      <c r="A792">
        <v>23.7</v>
      </c>
      <c r="B792">
        <v>0.5</v>
      </c>
      <c r="C792">
        <v>300</v>
      </c>
      <c r="D792">
        <f t="shared" si="23"/>
        <v>40.920709013783764</v>
      </c>
    </row>
    <row r="793" spans="1:4" x14ac:dyDescent="0.25">
      <c r="A793">
        <v>23.73</v>
      </c>
      <c r="B793">
        <v>0.5</v>
      </c>
      <c r="C793">
        <v>300</v>
      </c>
      <c r="D793">
        <f t="shared" si="23"/>
        <v>40.920709013783764</v>
      </c>
    </row>
    <row r="794" spans="1:4" x14ac:dyDescent="0.25">
      <c r="A794">
        <v>23.76</v>
      </c>
      <c r="B794">
        <v>0.5</v>
      </c>
      <c r="C794">
        <v>300</v>
      </c>
      <c r="D794">
        <f t="shared" si="23"/>
        <v>40.920709013783764</v>
      </c>
    </row>
    <row r="795" spans="1:4" x14ac:dyDescent="0.25">
      <c r="A795">
        <v>23.79</v>
      </c>
      <c r="B795">
        <v>0.5</v>
      </c>
      <c r="C795">
        <v>300</v>
      </c>
      <c r="D795">
        <f t="shared" si="23"/>
        <v>40.920709013783764</v>
      </c>
    </row>
    <row r="796" spans="1:4" x14ac:dyDescent="0.25">
      <c r="A796">
        <v>23.82</v>
      </c>
      <c r="B796">
        <v>0.5</v>
      </c>
      <c r="C796">
        <v>300</v>
      </c>
      <c r="D796">
        <f t="shared" si="23"/>
        <v>40.920709013783764</v>
      </c>
    </row>
    <row r="797" spans="1:4" x14ac:dyDescent="0.25">
      <c r="A797">
        <v>23.85</v>
      </c>
      <c r="B797">
        <v>0.5</v>
      </c>
      <c r="C797">
        <v>300</v>
      </c>
      <c r="D797">
        <f t="shared" si="23"/>
        <v>40.920709013783764</v>
      </c>
    </row>
    <row r="798" spans="1:4" x14ac:dyDescent="0.25">
      <c r="A798">
        <v>23.88</v>
      </c>
      <c r="B798">
        <v>0.5</v>
      </c>
      <c r="C798">
        <v>300</v>
      </c>
      <c r="D798">
        <f t="shared" si="23"/>
        <v>40.920709013783764</v>
      </c>
    </row>
    <row r="799" spans="1:4" x14ac:dyDescent="0.25">
      <c r="A799">
        <v>23.91</v>
      </c>
      <c r="B799">
        <v>0.5</v>
      </c>
      <c r="C799">
        <v>300</v>
      </c>
      <c r="D799">
        <f t="shared" si="23"/>
        <v>40.920709013783764</v>
      </c>
    </row>
    <row r="800" spans="1:4" x14ac:dyDescent="0.25">
      <c r="A800">
        <v>23.94</v>
      </c>
      <c r="B800">
        <v>0.5</v>
      </c>
      <c r="C800">
        <v>300</v>
      </c>
      <c r="D800">
        <f t="shared" si="23"/>
        <v>40.920709013783764</v>
      </c>
    </row>
    <row r="801" spans="1:4" x14ac:dyDescent="0.25">
      <c r="A801">
        <v>23.97</v>
      </c>
      <c r="B801">
        <v>0.5</v>
      </c>
      <c r="C801">
        <v>300</v>
      </c>
      <c r="D801">
        <f t="shared" si="23"/>
        <v>40.920709013783764</v>
      </c>
    </row>
    <row r="802" spans="1:4" x14ac:dyDescent="0.25">
      <c r="A802">
        <v>24</v>
      </c>
      <c r="B802">
        <v>0.5</v>
      </c>
      <c r="C802">
        <v>300</v>
      </c>
      <c r="D802">
        <f t="shared" si="23"/>
        <v>40.920709013783764</v>
      </c>
    </row>
    <row r="803" spans="1:4" x14ac:dyDescent="0.25">
      <c r="A803">
        <v>24.03</v>
      </c>
      <c r="B803">
        <v>0.5</v>
      </c>
      <c r="C803">
        <v>300</v>
      </c>
      <c r="D803">
        <f t="shared" si="23"/>
        <v>40.920709013783764</v>
      </c>
    </row>
    <row r="804" spans="1:4" x14ac:dyDescent="0.25">
      <c r="A804">
        <v>24.06</v>
      </c>
      <c r="B804">
        <v>0.5</v>
      </c>
      <c r="C804">
        <v>300</v>
      </c>
      <c r="D804">
        <f t="shared" si="23"/>
        <v>40.920709013783764</v>
      </c>
    </row>
    <row r="805" spans="1:4" x14ac:dyDescent="0.25">
      <c r="A805">
        <v>24.09</v>
      </c>
      <c r="B805">
        <v>0.5</v>
      </c>
      <c r="C805">
        <v>300</v>
      </c>
      <c r="D805">
        <f t="shared" si="23"/>
        <v>40.920709013783764</v>
      </c>
    </row>
    <row r="806" spans="1:4" x14ac:dyDescent="0.25">
      <c r="A806">
        <v>24.12</v>
      </c>
      <c r="B806">
        <v>0.5</v>
      </c>
      <c r="C806">
        <v>300</v>
      </c>
      <c r="D806">
        <f t="shared" si="23"/>
        <v>40.920709013783764</v>
      </c>
    </row>
    <row r="807" spans="1:4" x14ac:dyDescent="0.25">
      <c r="A807">
        <v>24.15</v>
      </c>
      <c r="B807">
        <v>0.5</v>
      </c>
      <c r="C807">
        <v>300</v>
      </c>
      <c r="D807">
        <f t="shared" si="23"/>
        <v>40.920709013783764</v>
      </c>
    </row>
    <row r="808" spans="1:4" x14ac:dyDescent="0.25">
      <c r="A808">
        <v>24.18</v>
      </c>
      <c r="B808">
        <v>0.5</v>
      </c>
      <c r="C808">
        <v>300</v>
      </c>
      <c r="D808">
        <f t="shared" si="23"/>
        <v>40.920709013783764</v>
      </c>
    </row>
    <row r="809" spans="1:4" x14ac:dyDescent="0.25">
      <c r="A809">
        <v>24.21</v>
      </c>
      <c r="B809">
        <v>0.5</v>
      </c>
      <c r="C809">
        <v>300</v>
      </c>
      <c r="D809">
        <f t="shared" si="23"/>
        <v>40.920709013783764</v>
      </c>
    </row>
    <row r="810" spans="1:4" x14ac:dyDescent="0.25">
      <c r="A810">
        <v>24.24</v>
      </c>
      <c r="B810">
        <v>0.5</v>
      </c>
      <c r="C810">
        <v>300</v>
      </c>
      <c r="D810">
        <f t="shared" si="23"/>
        <v>40.920709013783764</v>
      </c>
    </row>
    <row r="811" spans="1:4" x14ac:dyDescent="0.25">
      <c r="A811">
        <v>24.27</v>
      </c>
      <c r="B811">
        <v>0.5</v>
      </c>
      <c r="C811">
        <v>300</v>
      </c>
      <c r="D811">
        <f t="shared" si="23"/>
        <v>40.920709013783764</v>
      </c>
    </row>
    <row r="812" spans="1:4" x14ac:dyDescent="0.25">
      <c r="A812">
        <v>24.3</v>
      </c>
      <c r="B812">
        <v>0.5</v>
      </c>
      <c r="C812">
        <v>300</v>
      </c>
      <c r="D812">
        <f t="shared" si="23"/>
        <v>40.920709013783764</v>
      </c>
    </row>
    <row r="813" spans="1:4" x14ac:dyDescent="0.25">
      <c r="A813">
        <v>24.33</v>
      </c>
      <c r="B813">
        <v>0.5</v>
      </c>
      <c r="C813">
        <v>300</v>
      </c>
      <c r="D813">
        <f t="shared" si="23"/>
        <v>40.920709013783764</v>
      </c>
    </row>
    <row r="814" spans="1:4" x14ac:dyDescent="0.25">
      <c r="A814">
        <v>24.36</v>
      </c>
      <c r="B814">
        <v>0.5</v>
      </c>
      <c r="C814">
        <v>300</v>
      </c>
      <c r="D814">
        <f t="shared" si="23"/>
        <v>40.920709013783764</v>
      </c>
    </row>
    <row r="815" spans="1:4" x14ac:dyDescent="0.25">
      <c r="A815">
        <v>24.39</v>
      </c>
      <c r="B815">
        <v>0.5</v>
      </c>
      <c r="C815">
        <v>300</v>
      </c>
      <c r="D815">
        <f t="shared" si="23"/>
        <v>40.920709013783764</v>
      </c>
    </row>
    <row r="816" spans="1:4" x14ac:dyDescent="0.25">
      <c r="A816">
        <v>24.42</v>
      </c>
      <c r="B816">
        <v>0.5</v>
      </c>
      <c r="C816">
        <v>300</v>
      </c>
      <c r="D816">
        <f t="shared" si="23"/>
        <v>40.920709013783764</v>
      </c>
    </row>
    <row r="817" spans="1:4" x14ac:dyDescent="0.25">
      <c r="A817">
        <v>24.45</v>
      </c>
      <c r="B817">
        <v>0.5</v>
      </c>
      <c r="C817">
        <v>300</v>
      </c>
      <c r="D817">
        <f t="shared" si="23"/>
        <v>40.920709013783764</v>
      </c>
    </row>
    <row r="818" spans="1:4" x14ac:dyDescent="0.25">
      <c r="A818">
        <v>24.48</v>
      </c>
      <c r="B818">
        <v>0.5</v>
      </c>
      <c r="C818">
        <v>300</v>
      </c>
      <c r="D818">
        <f t="shared" si="23"/>
        <v>40.920709013783764</v>
      </c>
    </row>
    <row r="819" spans="1:4" x14ac:dyDescent="0.25">
      <c r="A819">
        <v>24.51</v>
      </c>
      <c r="B819">
        <v>0.5</v>
      </c>
      <c r="C819">
        <v>300</v>
      </c>
      <c r="D819">
        <f t="shared" si="23"/>
        <v>40.920709013783764</v>
      </c>
    </row>
    <row r="820" spans="1:4" x14ac:dyDescent="0.25">
      <c r="A820">
        <v>24.54</v>
      </c>
      <c r="B820">
        <v>0.5</v>
      </c>
      <c r="C820">
        <v>300</v>
      </c>
      <c r="D820">
        <f t="shared" si="23"/>
        <v>40.920709013783764</v>
      </c>
    </row>
    <row r="821" spans="1:4" x14ac:dyDescent="0.25">
      <c r="A821">
        <v>24.57</v>
      </c>
      <c r="B821">
        <v>0.5</v>
      </c>
      <c r="C821">
        <v>300</v>
      </c>
      <c r="D821">
        <f t="shared" si="23"/>
        <v>40.920709013783764</v>
      </c>
    </row>
    <row r="822" spans="1:4" x14ac:dyDescent="0.25">
      <c r="A822">
        <v>24.6</v>
      </c>
      <c r="B822">
        <v>0.5</v>
      </c>
      <c r="C822">
        <v>300</v>
      </c>
      <c r="D822">
        <f t="shared" si="23"/>
        <v>40.920709013783764</v>
      </c>
    </row>
    <row r="823" spans="1:4" x14ac:dyDescent="0.25">
      <c r="A823">
        <v>24.63</v>
      </c>
      <c r="B823">
        <v>0.5</v>
      </c>
      <c r="C823">
        <v>300</v>
      </c>
      <c r="D823">
        <f t="shared" si="23"/>
        <v>40.920709013783764</v>
      </c>
    </row>
    <row r="824" spans="1:4" x14ac:dyDescent="0.25">
      <c r="A824">
        <v>24.66</v>
      </c>
      <c r="B824">
        <v>0.5</v>
      </c>
      <c r="C824">
        <v>300</v>
      </c>
      <c r="D824">
        <f t="shared" si="23"/>
        <v>40.920709013783764</v>
      </c>
    </row>
    <row r="825" spans="1:4" x14ac:dyDescent="0.25">
      <c r="A825">
        <v>24.69</v>
      </c>
      <c r="B825">
        <v>0.5</v>
      </c>
      <c r="C825">
        <v>300</v>
      </c>
      <c r="D825">
        <f t="shared" si="23"/>
        <v>40.920709013783764</v>
      </c>
    </row>
    <row r="826" spans="1:4" x14ac:dyDescent="0.25">
      <c r="A826">
        <v>24.72</v>
      </c>
      <c r="B826">
        <v>0.5</v>
      </c>
      <c r="C826">
        <v>300</v>
      </c>
      <c r="D826">
        <f t="shared" si="23"/>
        <v>40.920709013783764</v>
      </c>
    </row>
    <row r="827" spans="1:4" x14ac:dyDescent="0.25">
      <c r="A827">
        <v>24.75</v>
      </c>
      <c r="B827">
        <v>0.5</v>
      </c>
      <c r="C827">
        <v>300</v>
      </c>
      <c r="D827">
        <f t="shared" si="23"/>
        <v>40.920709013783764</v>
      </c>
    </row>
    <row r="828" spans="1:4" x14ac:dyDescent="0.25">
      <c r="A828">
        <v>24.78</v>
      </c>
      <c r="B828">
        <v>0.5</v>
      </c>
      <c r="C828">
        <v>300</v>
      </c>
      <c r="D828">
        <f t="shared" si="23"/>
        <v>40.920709013783764</v>
      </c>
    </row>
    <row r="829" spans="1:4" x14ac:dyDescent="0.25">
      <c r="A829">
        <v>24.81</v>
      </c>
      <c r="B829">
        <v>0.5</v>
      </c>
      <c r="C829">
        <v>300</v>
      </c>
      <c r="D829">
        <f t="shared" si="23"/>
        <v>40.920709013783764</v>
      </c>
    </row>
    <row r="830" spans="1:4" x14ac:dyDescent="0.25">
      <c r="A830">
        <v>24.84</v>
      </c>
      <c r="B830">
        <v>0.5</v>
      </c>
      <c r="C830">
        <v>300</v>
      </c>
      <c r="D830">
        <f t="shared" si="23"/>
        <v>40.920709013783764</v>
      </c>
    </row>
    <row r="831" spans="1:4" x14ac:dyDescent="0.25">
      <c r="A831">
        <v>24.87</v>
      </c>
      <c r="B831">
        <v>0.5</v>
      </c>
      <c r="C831">
        <v>300</v>
      </c>
      <c r="D831">
        <f t="shared" si="23"/>
        <v>40.920709013783764</v>
      </c>
    </row>
    <row r="832" spans="1:4" x14ac:dyDescent="0.25">
      <c r="A832">
        <v>24.9</v>
      </c>
      <c r="B832">
        <v>0.5</v>
      </c>
      <c r="C832">
        <v>300</v>
      </c>
      <c r="D832">
        <f t="shared" si="23"/>
        <v>40.920709013783764</v>
      </c>
    </row>
    <row r="833" spans="1:4" x14ac:dyDescent="0.25">
      <c r="A833">
        <v>24.93</v>
      </c>
      <c r="B833">
        <v>0.5</v>
      </c>
      <c r="C833">
        <v>300</v>
      </c>
      <c r="D833">
        <f t="shared" si="23"/>
        <v>40.920709013783764</v>
      </c>
    </row>
    <row r="834" spans="1:4" x14ac:dyDescent="0.25">
      <c r="A834">
        <v>24.96</v>
      </c>
      <c r="B834">
        <v>0.5</v>
      </c>
      <c r="C834">
        <v>300</v>
      </c>
      <c r="D834">
        <f t="shared" si="23"/>
        <v>40.920709013783764</v>
      </c>
    </row>
    <row r="835" spans="1:4" x14ac:dyDescent="0.25">
      <c r="A835">
        <v>24.99</v>
      </c>
      <c r="B835">
        <v>0.5</v>
      </c>
      <c r="C835">
        <v>300</v>
      </c>
      <c r="D835">
        <f t="shared" ref="D835:D898" si="24">LN(C835/B835)^2</f>
        <v>40.920709013783764</v>
      </c>
    </row>
    <row r="836" spans="1:4" x14ac:dyDescent="0.25">
      <c r="A836">
        <v>25.02</v>
      </c>
      <c r="B836">
        <v>0.5</v>
      </c>
      <c r="C836">
        <v>300</v>
      </c>
      <c r="D836">
        <f t="shared" si="24"/>
        <v>40.920709013783764</v>
      </c>
    </row>
    <row r="837" spans="1:4" x14ac:dyDescent="0.25">
      <c r="A837">
        <v>25.05</v>
      </c>
      <c r="B837">
        <v>0.5</v>
      </c>
      <c r="C837">
        <v>300</v>
      </c>
      <c r="D837">
        <f t="shared" si="24"/>
        <v>40.920709013783764</v>
      </c>
    </row>
    <row r="838" spans="1:4" x14ac:dyDescent="0.25">
      <c r="A838">
        <v>25.08</v>
      </c>
      <c r="B838">
        <v>0.5</v>
      </c>
      <c r="C838">
        <v>300</v>
      </c>
      <c r="D838">
        <f t="shared" si="24"/>
        <v>40.920709013783764</v>
      </c>
    </row>
    <row r="839" spans="1:4" x14ac:dyDescent="0.25">
      <c r="A839">
        <v>25.11</v>
      </c>
      <c r="B839">
        <v>0.5</v>
      </c>
      <c r="C839">
        <v>300</v>
      </c>
      <c r="D839">
        <f t="shared" si="24"/>
        <v>40.920709013783764</v>
      </c>
    </row>
    <row r="840" spans="1:4" x14ac:dyDescent="0.25">
      <c r="A840">
        <v>25.14</v>
      </c>
      <c r="B840">
        <v>0.5</v>
      </c>
      <c r="C840">
        <v>300</v>
      </c>
      <c r="D840">
        <f t="shared" si="24"/>
        <v>40.920709013783764</v>
      </c>
    </row>
    <row r="841" spans="1:4" x14ac:dyDescent="0.25">
      <c r="A841">
        <v>25.17</v>
      </c>
      <c r="B841">
        <v>0.5</v>
      </c>
      <c r="C841">
        <v>300</v>
      </c>
      <c r="D841">
        <f t="shared" si="24"/>
        <v>40.920709013783764</v>
      </c>
    </row>
    <row r="842" spans="1:4" x14ac:dyDescent="0.25">
      <c r="A842">
        <v>25.2</v>
      </c>
      <c r="B842">
        <v>0.5</v>
      </c>
      <c r="C842">
        <v>300</v>
      </c>
      <c r="D842">
        <f t="shared" si="24"/>
        <v>40.920709013783764</v>
      </c>
    </row>
    <row r="843" spans="1:4" x14ac:dyDescent="0.25">
      <c r="A843">
        <v>25.23</v>
      </c>
      <c r="B843">
        <v>0.5</v>
      </c>
      <c r="C843">
        <v>300</v>
      </c>
      <c r="D843">
        <f t="shared" si="24"/>
        <v>40.920709013783764</v>
      </c>
    </row>
    <row r="844" spans="1:4" x14ac:dyDescent="0.25">
      <c r="A844">
        <v>25.26</v>
      </c>
      <c r="B844">
        <v>0.5</v>
      </c>
      <c r="C844">
        <v>300</v>
      </c>
      <c r="D844">
        <f t="shared" si="24"/>
        <v>40.920709013783764</v>
      </c>
    </row>
    <row r="845" spans="1:4" x14ac:dyDescent="0.25">
      <c r="A845">
        <v>25.29</v>
      </c>
      <c r="B845">
        <v>0.5</v>
      </c>
      <c r="C845">
        <v>300</v>
      </c>
      <c r="D845">
        <f t="shared" si="24"/>
        <v>40.920709013783764</v>
      </c>
    </row>
    <row r="846" spans="1:4" x14ac:dyDescent="0.25">
      <c r="A846">
        <v>25.32</v>
      </c>
      <c r="B846">
        <v>0.5</v>
      </c>
      <c r="C846">
        <v>300</v>
      </c>
      <c r="D846">
        <f t="shared" si="24"/>
        <v>40.920709013783764</v>
      </c>
    </row>
    <row r="847" spans="1:4" x14ac:dyDescent="0.25">
      <c r="A847">
        <v>25.35</v>
      </c>
      <c r="B847">
        <v>0.5</v>
      </c>
      <c r="C847">
        <v>300</v>
      </c>
      <c r="D847">
        <f t="shared" si="24"/>
        <v>40.920709013783764</v>
      </c>
    </row>
    <row r="848" spans="1:4" x14ac:dyDescent="0.25">
      <c r="A848">
        <v>25.38</v>
      </c>
      <c r="B848">
        <v>0.5</v>
      </c>
      <c r="C848">
        <v>300</v>
      </c>
      <c r="D848">
        <f t="shared" si="24"/>
        <v>40.920709013783764</v>
      </c>
    </row>
    <row r="849" spans="1:4" x14ac:dyDescent="0.25">
      <c r="A849">
        <v>25.41</v>
      </c>
      <c r="B849">
        <v>0.5</v>
      </c>
      <c r="C849">
        <v>300</v>
      </c>
      <c r="D849">
        <f t="shared" si="24"/>
        <v>40.920709013783764</v>
      </c>
    </row>
    <row r="850" spans="1:4" x14ac:dyDescent="0.25">
      <c r="A850">
        <v>25.44</v>
      </c>
      <c r="B850">
        <v>0.5</v>
      </c>
      <c r="C850">
        <v>300</v>
      </c>
      <c r="D850">
        <f t="shared" si="24"/>
        <v>40.920709013783764</v>
      </c>
    </row>
    <row r="851" spans="1:4" x14ac:dyDescent="0.25">
      <c r="A851">
        <v>25.47</v>
      </c>
      <c r="B851">
        <v>0.5</v>
      </c>
      <c r="C851">
        <v>300</v>
      </c>
      <c r="D851">
        <f t="shared" si="24"/>
        <v>40.920709013783764</v>
      </c>
    </row>
    <row r="852" spans="1:4" x14ac:dyDescent="0.25">
      <c r="A852">
        <v>25.5</v>
      </c>
      <c r="B852">
        <v>0.5</v>
      </c>
      <c r="C852">
        <v>300</v>
      </c>
      <c r="D852">
        <f t="shared" si="24"/>
        <v>40.920709013783764</v>
      </c>
    </row>
    <row r="853" spans="1:4" x14ac:dyDescent="0.25">
      <c r="A853">
        <v>25.53</v>
      </c>
      <c r="B853">
        <v>0.5</v>
      </c>
      <c r="C853">
        <v>300</v>
      </c>
      <c r="D853">
        <f t="shared" si="24"/>
        <v>40.920709013783764</v>
      </c>
    </row>
    <row r="854" spans="1:4" x14ac:dyDescent="0.25">
      <c r="A854">
        <v>25.56</v>
      </c>
      <c r="B854">
        <v>0.5</v>
      </c>
      <c r="C854">
        <v>300</v>
      </c>
      <c r="D854">
        <f t="shared" si="24"/>
        <v>40.920709013783764</v>
      </c>
    </row>
    <row r="855" spans="1:4" x14ac:dyDescent="0.25">
      <c r="A855">
        <v>25.59</v>
      </c>
      <c r="B855">
        <v>0.5</v>
      </c>
      <c r="C855">
        <v>300</v>
      </c>
      <c r="D855">
        <f t="shared" si="24"/>
        <v>40.920709013783764</v>
      </c>
    </row>
    <row r="856" spans="1:4" x14ac:dyDescent="0.25">
      <c r="A856">
        <v>25.62</v>
      </c>
      <c r="B856">
        <v>0.5</v>
      </c>
      <c r="C856">
        <v>300</v>
      </c>
      <c r="D856">
        <f t="shared" si="24"/>
        <v>40.920709013783764</v>
      </c>
    </row>
    <row r="857" spans="1:4" x14ac:dyDescent="0.25">
      <c r="A857">
        <v>25.65</v>
      </c>
      <c r="B857">
        <v>0.5</v>
      </c>
      <c r="C857">
        <v>300</v>
      </c>
      <c r="D857">
        <f t="shared" si="24"/>
        <v>40.920709013783764</v>
      </c>
    </row>
    <row r="858" spans="1:4" x14ac:dyDescent="0.25">
      <c r="A858">
        <v>25.68</v>
      </c>
      <c r="B858">
        <v>0.5</v>
      </c>
      <c r="C858">
        <v>300</v>
      </c>
      <c r="D858">
        <f t="shared" si="24"/>
        <v>40.920709013783764</v>
      </c>
    </row>
    <row r="859" spans="1:4" x14ac:dyDescent="0.25">
      <c r="A859">
        <v>25.71</v>
      </c>
      <c r="B859">
        <v>0.5</v>
      </c>
      <c r="C859">
        <v>300</v>
      </c>
      <c r="D859">
        <f t="shared" si="24"/>
        <v>40.920709013783764</v>
      </c>
    </row>
    <row r="860" spans="1:4" x14ac:dyDescent="0.25">
      <c r="A860">
        <v>25.74</v>
      </c>
      <c r="B860">
        <v>0.5</v>
      </c>
      <c r="C860">
        <v>300</v>
      </c>
      <c r="D860">
        <f t="shared" si="24"/>
        <v>40.920709013783764</v>
      </c>
    </row>
    <row r="861" spans="1:4" x14ac:dyDescent="0.25">
      <c r="A861">
        <v>25.77</v>
      </c>
      <c r="B861">
        <v>0.5</v>
      </c>
      <c r="C861">
        <v>300</v>
      </c>
      <c r="D861">
        <f t="shared" si="24"/>
        <v>40.920709013783764</v>
      </c>
    </row>
    <row r="862" spans="1:4" x14ac:dyDescent="0.25">
      <c r="A862">
        <v>25.8</v>
      </c>
      <c r="B862">
        <v>0.5</v>
      </c>
      <c r="C862">
        <v>300</v>
      </c>
      <c r="D862">
        <f t="shared" si="24"/>
        <v>40.920709013783764</v>
      </c>
    </row>
    <row r="863" spans="1:4" x14ac:dyDescent="0.25">
      <c r="A863">
        <v>25.83</v>
      </c>
      <c r="B863">
        <v>0.5</v>
      </c>
      <c r="C863">
        <v>300</v>
      </c>
      <c r="D863">
        <f t="shared" si="24"/>
        <v>40.920709013783764</v>
      </c>
    </row>
    <row r="864" spans="1:4" x14ac:dyDescent="0.25">
      <c r="A864">
        <v>25.86</v>
      </c>
      <c r="B864">
        <v>0.5</v>
      </c>
      <c r="C864">
        <v>300</v>
      </c>
      <c r="D864">
        <f t="shared" si="24"/>
        <v>40.920709013783764</v>
      </c>
    </row>
    <row r="865" spans="1:4" x14ac:dyDescent="0.25">
      <c r="A865">
        <v>25.89</v>
      </c>
      <c r="B865">
        <v>0.5</v>
      </c>
      <c r="C865">
        <v>300</v>
      </c>
      <c r="D865">
        <f t="shared" si="24"/>
        <v>40.920709013783764</v>
      </c>
    </row>
    <row r="866" spans="1:4" x14ac:dyDescent="0.25">
      <c r="A866">
        <v>25.92</v>
      </c>
      <c r="B866">
        <v>0.5</v>
      </c>
      <c r="C866">
        <v>300</v>
      </c>
      <c r="D866">
        <f t="shared" si="24"/>
        <v>40.920709013783764</v>
      </c>
    </row>
    <row r="867" spans="1:4" x14ac:dyDescent="0.25">
      <c r="A867">
        <v>25.95</v>
      </c>
      <c r="B867">
        <v>0.5</v>
      </c>
      <c r="C867">
        <v>300</v>
      </c>
      <c r="D867">
        <f t="shared" si="24"/>
        <v>40.920709013783764</v>
      </c>
    </row>
    <row r="868" spans="1:4" x14ac:dyDescent="0.25">
      <c r="A868">
        <v>25.98</v>
      </c>
      <c r="B868">
        <v>0.5</v>
      </c>
      <c r="C868">
        <v>300</v>
      </c>
      <c r="D868">
        <f t="shared" si="24"/>
        <v>40.920709013783764</v>
      </c>
    </row>
    <row r="869" spans="1:4" x14ac:dyDescent="0.25">
      <c r="A869">
        <v>26.01</v>
      </c>
      <c r="B869">
        <v>0.5</v>
      </c>
      <c r="C869">
        <v>300</v>
      </c>
      <c r="D869">
        <f t="shared" si="24"/>
        <v>40.920709013783764</v>
      </c>
    </row>
    <row r="870" spans="1:4" x14ac:dyDescent="0.25">
      <c r="A870">
        <v>26.04</v>
      </c>
      <c r="B870">
        <v>0.5</v>
      </c>
      <c r="C870">
        <v>300</v>
      </c>
      <c r="D870">
        <f t="shared" si="24"/>
        <v>40.920709013783764</v>
      </c>
    </row>
    <row r="871" spans="1:4" x14ac:dyDescent="0.25">
      <c r="A871">
        <v>26.07</v>
      </c>
      <c r="B871">
        <v>0.5</v>
      </c>
      <c r="C871">
        <v>300</v>
      </c>
      <c r="D871">
        <f t="shared" si="24"/>
        <v>40.920709013783764</v>
      </c>
    </row>
    <row r="872" spans="1:4" x14ac:dyDescent="0.25">
      <c r="A872">
        <v>26.1</v>
      </c>
      <c r="B872">
        <v>0.5</v>
      </c>
      <c r="C872">
        <v>300</v>
      </c>
      <c r="D872">
        <f t="shared" si="24"/>
        <v>40.920709013783764</v>
      </c>
    </row>
    <row r="873" spans="1:4" x14ac:dyDescent="0.25">
      <c r="A873">
        <v>26.13</v>
      </c>
      <c r="B873">
        <v>0.5</v>
      </c>
      <c r="C873">
        <v>300</v>
      </c>
      <c r="D873">
        <f t="shared" si="24"/>
        <v>40.920709013783764</v>
      </c>
    </row>
    <row r="874" spans="1:4" x14ac:dyDescent="0.25">
      <c r="A874">
        <v>26.16</v>
      </c>
      <c r="B874">
        <v>0.5</v>
      </c>
      <c r="C874">
        <v>300</v>
      </c>
      <c r="D874">
        <f t="shared" si="24"/>
        <v>40.920709013783764</v>
      </c>
    </row>
    <row r="875" spans="1:4" x14ac:dyDescent="0.25">
      <c r="A875">
        <v>26.19</v>
      </c>
      <c r="B875">
        <v>0.5</v>
      </c>
      <c r="C875">
        <v>300</v>
      </c>
      <c r="D875">
        <f t="shared" si="24"/>
        <v>40.920709013783764</v>
      </c>
    </row>
    <row r="876" spans="1:4" x14ac:dyDescent="0.25">
      <c r="A876">
        <v>26.22</v>
      </c>
      <c r="B876">
        <v>0.5</v>
      </c>
      <c r="C876">
        <v>300</v>
      </c>
      <c r="D876">
        <f t="shared" si="24"/>
        <v>40.920709013783764</v>
      </c>
    </row>
    <row r="877" spans="1:4" x14ac:dyDescent="0.25">
      <c r="A877">
        <v>26.25</v>
      </c>
      <c r="B877">
        <v>0.5</v>
      </c>
      <c r="C877">
        <v>300</v>
      </c>
      <c r="D877">
        <f t="shared" si="24"/>
        <v>40.920709013783764</v>
      </c>
    </row>
    <row r="878" spans="1:4" x14ac:dyDescent="0.25">
      <c r="A878">
        <v>26.28</v>
      </c>
      <c r="B878">
        <v>0.5</v>
      </c>
      <c r="C878">
        <v>300</v>
      </c>
      <c r="D878">
        <f t="shared" si="24"/>
        <v>40.920709013783764</v>
      </c>
    </row>
    <row r="879" spans="1:4" x14ac:dyDescent="0.25">
      <c r="A879">
        <v>26.31</v>
      </c>
      <c r="B879">
        <v>0.5</v>
      </c>
      <c r="C879">
        <v>300</v>
      </c>
      <c r="D879">
        <f t="shared" si="24"/>
        <v>40.920709013783764</v>
      </c>
    </row>
    <row r="880" spans="1:4" x14ac:dyDescent="0.25">
      <c r="A880">
        <v>26.34</v>
      </c>
      <c r="B880">
        <v>0.5</v>
      </c>
      <c r="C880">
        <v>300</v>
      </c>
      <c r="D880">
        <f t="shared" si="24"/>
        <v>40.920709013783764</v>
      </c>
    </row>
    <row r="881" spans="1:4" x14ac:dyDescent="0.25">
      <c r="A881">
        <v>26.37</v>
      </c>
      <c r="B881">
        <v>0.5</v>
      </c>
      <c r="C881">
        <v>300</v>
      </c>
      <c r="D881">
        <f t="shared" si="24"/>
        <v>40.920709013783764</v>
      </c>
    </row>
    <row r="882" spans="1:4" x14ac:dyDescent="0.25">
      <c r="A882">
        <v>26.4</v>
      </c>
      <c r="B882">
        <v>0.5</v>
      </c>
      <c r="C882">
        <v>300</v>
      </c>
      <c r="D882">
        <f t="shared" si="24"/>
        <v>40.920709013783764</v>
      </c>
    </row>
    <row r="883" spans="1:4" x14ac:dyDescent="0.25">
      <c r="A883">
        <v>26.43</v>
      </c>
      <c r="B883">
        <v>0.5</v>
      </c>
      <c r="C883">
        <v>300</v>
      </c>
      <c r="D883">
        <f t="shared" si="24"/>
        <v>40.920709013783764</v>
      </c>
    </row>
    <row r="884" spans="1:4" x14ac:dyDescent="0.25">
      <c r="A884">
        <v>26.46</v>
      </c>
      <c r="B884">
        <v>0.5</v>
      </c>
      <c r="C884">
        <v>300</v>
      </c>
      <c r="D884">
        <f t="shared" si="24"/>
        <v>40.920709013783764</v>
      </c>
    </row>
    <row r="885" spans="1:4" x14ac:dyDescent="0.25">
      <c r="A885">
        <v>26.49</v>
      </c>
      <c r="B885">
        <v>0.5</v>
      </c>
      <c r="C885">
        <v>300</v>
      </c>
      <c r="D885">
        <f t="shared" si="24"/>
        <v>40.920709013783764</v>
      </c>
    </row>
    <row r="886" spans="1:4" x14ac:dyDescent="0.25">
      <c r="A886">
        <v>26.52</v>
      </c>
      <c r="B886">
        <v>0.5</v>
      </c>
      <c r="C886">
        <v>300</v>
      </c>
      <c r="D886">
        <f t="shared" si="24"/>
        <v>40.920709013783764</v>
      </c>
    </row>
    <row r="887" spans="1:4" x14ac:dyDescent="0.25">
      <c r="A887">
        <v>26.55</v>
      </c>
      <c r="B887">
        <v>0.5</v>
      </c>
      <c r="C887">
        <v>300</v>
      </c>
      <c r="D887">
        <f t="shared" si="24"/>
        <v>40.920709013783764</v>
      </c>
    </row>
    <row r="888" spans="1:4" x14ac:dyDescent="0.25">
      <c r="A888">
        <v>26.58</v>
      </c>
      <c r="B888">
        <v>0.5</v>
      </c>
      <c r="C888">
        <v>300</v>
      </c>
      <c r="D888">
        <f t="shared" si="24"/>
        <v>40.920709013783764</v>
      </c>
    </row>
    <row r="889" spans="1:4" x14ac:dyDescent="0.25">
      <c r="A889">
        <v>26.61</v>
      </c>
      <c r="B889">
        <v>0.5</v>
      </c>
      <c r="C889">
        <v>300</v>
      </c>
      <c r="D889">
        <f t="shared" si="24"/>
        <v>40.920709013783764</v>
      </c>
    </row>
    <row r="890" spans="1:4" x14ac:dyDescent="0.25">
      <c r="A890">
        <v>26.64</v>
      </c>
      <c r="B890">
        <v>0.5</v>
      </c>
      <c r="C890">
        <v>300</v>
      </c>
      <c r="D890">
        <f t="shared" si="24"/>
        <v>40.920709013783764</v>
      </c>
    </row>
    <row r="891" spans="1:4" x14ac:dyDescent="0.25">
      <c r="A891">
        <v>26.67</v>
      </c>
      <c r="B891">
        <v>0.5</v>
      </c>
      <c r="C891">
        <v>300</v>
      </c>
      <c r="D891">
        <f t="shared" si="24"/>
        <v>40.920709013783764</v>
      </c>
    </row>
    <row r="892" spans="1:4" x14ac:dyDescent="0.25">
      <c r="A892">
        <v>26.7</v>
      </c>
      <c r="B892">
        <v>0.5</v>
      </c>
      <c r="C892">
        <v>300</v>
      </c>
      <c r="D892">
        <f t="shared" si="24"/>
        <v>40.920709013783764</v>
      </c>
    </row>
    <row r="893" spans="1:4" x14ac:dyDescent="0.25">
      <c r="A893">
        <v>26.73</v>
      </c>
      <c r="B893">
        <v>0.5</v>
      </c>
      <c r="C893">
        <v>300</v>
      </c>
      <c r="D893">
        <f t="shared" si="24"/>
        <v>40.920709013783764</v>
      </c>
    </row>
    <row r="894" spans="1:4" x14ac:dyDescent="0.25">
      <c r="A894">
        <v>26.76</v>
      </c>
      <c r="B894">
        <v>0.5</v>
      </c>
      <c r="C894">
        <v>300</v>
      </c>
      <c r="D894">
        <f t="shared" si="24"/>
        <v>40.920709013783764</v>
      </c>
    </row>
    <row r="895" spans="1:4" x14ac:dyDescent="0.25">
      <c r="A895">
        <v>26.79</v>
      </c>
      <c r="B895">
        <v>0.5</v>
      </c>
      <c r="C895">
        <v>300</v>
      </c>
      <c r="D895">
        <f t="shared" si="24"/>
        <v>40.920709013783764</v>
      </c>
    </row>
    <row r="896" spans="1:4" x14ac:dyDescent="0.25">
      <c r="A896">
        <v>26.82</v>
      </c>
      <c r="B896">
        <v>0.5</v>
      </c>
      <c r="C896">
        <v>300</v>
      </c>
      <c r="D896">
        <f t="shared" si="24"/>
        <v>40.920709013783764</v>
      </c>
    </row>
    <row r="897" spans="1:4" x14ac:dyDescent="0.25">
      <c r="A897">
        <v>26.85</v>
      </c>
      <c r="B897">
        <v>0.5</v>
      </c>
      <c r="C897">
        <v>300</v>
      </c>
      <c r="D897">
        <f t="shared" si="24"/>
        <v>40.920709013783764</v>
      </c>
    </row>
    <row r="898" spans="1:4" x14ac:dyDescent="0.25">
      <c r="A898">
        <v>26.88</v>
      </c>
      <c r="B898">
        <v>0.5</v>
      </c>
      <c r="C898">
        <v>300</v>
      </c>
      <c r="D898">
        <f t="shared" si="24"/>
        <v>40.920709013783764</v>
      </c>
    </row>
    <row r="899" spans="1:4" x14ac:dyDescent="0.25">
      <c r="A899">
        <v>26.91</v>
      </c>
      <c r="B899">
        <v>0.5</v>
      </c>
      <c r="C899">
        <v>300</v>
      </c>
      <c r="D899">
        <f t="shared" ref="D899:D962" si="25">LN(C899/B899)^2</f>
        <v>40.920709013783764</v>
      </c>
    </row>
    <row r="900" spans="1:4" x14ac:dyDescent="0.25">
      <c r="A900">
        <v>26.94</v>
      </c>
      <c r="B900">
        <v>0.5</v>
      </c>
      <c r="C900">
        <v>300</v>
      </c>
      <c r="D900">
        <f t="shared" si="25"/>
        <v>40.920709013783764</v>
      </c>
    </row>
    <row r="901" spans="1:4" x14ac:dyDescent="0.25">
      <c r="A901">
        <v>26.97</v>
      </c>
      <c r="B901">
        <v>0.5</v>
      </c>
      <c r="C901">
        <v>300</v>
      </c>
      <c r="D901">
        <f t="shared" si="25"/>
        <v>40.920709013783764</v>
      </c>
    </row>
    <row r="902" spans="1:4" x14ac:dyDescent="0.25">
      <c r="A902">
        <v>27</v>
      </c>
      <c r="B902">
        <v>0.5</v>
      </c>
      <c r="C902">
        <v>300</v>
      </c>
      <c r="D902">
        <f t="shared" si="25"/>
        <v>40.920709013783764</v>
      </c>
    </row>
    <row r="903" spans="1:4" x14ac:dyDescent="0.25">
      <c r="A903">
        <v>27.03</v>
      </c>
      <c r="B903">
        <v>0.5</v>
      </c>
      <c r="C903">
        <v>300</v>
      </c>
      <c r="D903">
        <f t="shared" si="25"/>
        <v>40.920709013783764</v>
      </c>
    </row>
    <row r="904" spans="1:4" x14ac:dyDescent="0.25">
      <c r="A904">
        <v>27.06</v>
      </c>
      <c r="B904">
        <v>0.5</v>
      </c>
      <c r="C904">
        <v>300</v>
      </c>
      <c r="D904">
        <f t="shared" si="25"/>
        <v>40.920709013783764</v>
      </c>
    </row>
    <row r="905" spans="1:4" x14ac:dyDescent="0.25">
      <c r="A905">
        <v>27.09</v>
      </c>
      <c r="B905">
        <v>0.5</v>
      </c>
      <c r="C905">
        <v>300</v>
      </c>
      <c r="D905">
        <f t="shared" si="25"/>
        <v>40.920709013783764</v>
      </c>
    </row>
    <row r="906" spans="1:4" x14ac:dyDescent="0.25">
      <c r="A906">
        <v>27.12</v>
      </c>
      <c r="B906">
        <v>0.5</v>
      </c>
      <c r="C906">
        <v>300</v>
      </c>
      <c r="D906">
        <f t="shared" si="25"/>
        <v>40.920709013783764</v>
      </c>
    </row>
    <row r="907" spans="1:4" x14ac:dyDescent="0.25">
      <c r="A907">
        <v>27.15</v>
      </c>
      <c r="B907">
        <v>0.5</v>
      </c>
      <c r="C907">
        <v>300</v>
      </c>
      <c r="D907">
        <f t="shared" si="25"/>
        <v>40.920709013783764</v>
      </c>
    </row>
    <row r="908" spans="1:4" x14ac:dyDescent="0.25">
      <c r="A908">
        <v>27.18</v>
      </c>
      <c r="B908">
        <v>0.5</v>
      </c>
      <c r="C908">
        <v>300</v>
      </c>
      <c r="D908">
        <f t="shared" si="25"/>
        <v>40.920709013783764</v>
      </c>
    </row>
    <row r="909" spans="1:4" x14ac:dyDescent="0.25">
      <c r="A909">
        <v>27.21</v>
      </c>
      <c r="B909">
        <v>0.5</v>
      </c>
      <c r="C909">
        <v>300</v>
      </c>
      <c r="D909">
        <f t="shared" si="25"/>
        <v>40.920709013783764</v>
      </c>
    </row>
    <row r="910" spans="1:4" x14ac:dyDescent="0.25">
      <c r="A910">
        <v>27.24</v>
      </c>
      <c r="B910">
        <v>0.5</v>
      </c>
      <c r="C910">
        <v>300</v>
      </c>
      <c r="D910">
        <f t="shared" si="25"/>
        <v>40.920709013783764</v>
      </c>
    </row>
    <row r="911" spans="1:4" x14ac:dyDescent="0.25">
      <c r="A911">
        <v>27.27</v>
      </c>
      <c r="B911">
        <v>0.5</v>
      </c>
      <c r="C911">
        <v>300</v>
      </c>
      <c r="D911">
        <f t="shared" si="25"/>
        <v>40.920709013783764</v>
      </c>
    </row>
    <row r="912" spans="1:4" x14ac:dyDescent="0.25">
      <c r="A912">
        <v>27.3</v>
      </c>
      <c r="B912">
        <v>0.5</v>
      </c>
      <c r="C912">
        <v>300</v>
      </c>
      <c r="D912">
        <f t="shared" si="25"/>
        <v>40.920709013783764</v>
      </c>
    </row>
    <row r="913" spans="1:4" x14ac:dyDescent="0.25">
      <c r="A913">
        <v>27.33</v>
      </c>
      <c r="B913">
        <v>0.5</v>
      </c>
      <c r="C913">
        <v>300</v>
      </c>
      <c r="D913">
        <f t="shared" si="25"/>
        <v>40.920709013783764</v>
      </c>
    </row>
    <row r="914" spans="1:4" x14ac:dyDescent="0.25">
      <c r="A914">
        <v>27.36</v>
      </c>
      <c r="B914">
        <v>0.5</v>
      </c>
      <c r="C914">
        <v>300</v>
      </c>
      <c r="D914">
        <f t="shared" si="25"/>
        <v>40.920709013783764</v>
      </c>
    </row>
    <row r="915" spans="1:4" x14ac:dyDescent="0.25">
      <c r="A915">
        <v>27.39</v>
      </c>
      <c r="B915">
        <v>0.5</v>
      </c>
      <c r="C915">
        <v>300</v>
      </c>
      <c r="D915">
        <f t="shared" si="25"/>
        <v>40.920709013783764</v>
      </c>
    </row>
    <row r="916" spans="1:4" x14ac:dyDescent="0.25">
      <c r="A916">
        <v>27.42</v>
      </c>
      <c r="B916">
        <v>0.5</v>
      </c>
      <c r="C916">
        <v>300</v>
      </c>
      <c r="D916">
        <f t="shared" si="25"/>
        <v>40.920709013783764</v>
      </c>
    </row>
    <row r="917" spans="1:4" x14ac:dyDescent="0.25">
      <c r="A917">
        <v>27.45</v>
      </c>
      <c r="B917">
        <v>0.5</v>
      </c>
      <c r="C917">
        <v>300</v>
      </c>
      <c r="D917">
        <f t="shared" si="25"/>
        <v>40.920709013783764</v>
      </c>
    </row>
    <row r="918" spans="1:4" x14ac:dyDescent="0.25">
      <c r="A918">
        <v>27.48</v>
      </c>
      <c r="B918">
        <v>0.5</v>
      </c>
      <c r="C918">
        <v>300</v>
      </c>
      <c r="D918">
        <f t="shared" si="25"/>
        <v>40.920709013783764</v>
      </c>
    </row>
    <row r="919" spans="1:4" x14ac:dyDescent="0.25">
      <c r="A919">
        <v>27.51</v>
      </c>
      <c r="B919">
        <v>0.5</v>
      </c>
      <c r="C919">
        <v>300</v>
      </c>
      <c r="D919">
        <f t="shared" si="25"/>
        <v>40.920709013783764</v>
      </c>
    </row>
    <row r="920" spans="1:4" x14ac:dyDescent="0.25">
      <c r="A920">
        <v>27.54</v>
      </c>
      <c r="B920">
        <v>0.5</v>
      </c>
      <c r="C920">
        <v>300</v>
      </c>
      <c r="D920">
        <f t="shared" si="25"/>
        <v>40.920709013783764</v>
      </c>
    </row>
    <row r="921" spans="1:4" x14ac:dyDescent="0.25">
      <c r="A921">
        <v>27.57</v>
      </c>
      <c r="B921">
        <v>0.5</v>
      </c>
      <c r="C921">
        <v>300</v>
      </c>
      <c r="D921">
        <f t="shared" si="25"/>
        <v>40.920709013783764</v>
      </c>
    </row>
    <row r="922" spans="1:4" x14ac:dyDescent="0.25">
      <c r="A922">
        <v>27.6</v>
      </c>
      <c r="B922">
        <v>0.5</v>
      </c>
      <c r="C922">
        <v>300</v>
      </c>
      <c r="D922">
        <f t="shared" si="25"/>
        <v>40.920709013783764</v>
      </c>
    </row>
    <row r="923" spans="1:4" x14ac:dyDescent="0.25">
      <c r="A923">
        <v>27.63</v>
      </c>
      <c r="B923">
        <v>0.5</v>
      </c>
      <c r="C923">
        <v>300</v>
      </c>
      <c r="D923">
        <f t="shared" si="25"/>
        <v>40.920709013783764</v>
      </c>
    </row>
    <row r="924" spans="1:4" x14ac:dyDescent="0.25">
      <c r="A924">
        <v>27.66</v>
      </c>
      <c r="B924">
        <v>0.5</v>
      </c>
      <c r="C924">
        <v>300</v>
      </c>
      <c r="D924">
        <f t="shared" si="25"/>
        <v>40.920709013783764</v>
      </c>
    </row>
    <row r="925" spans="1:4" x14ac:dyDescent="0.25">
      <c r="A925">
        <v>27.69</v>
      </c>
      <c r="B925">
        <v>0.5</v>
      </c>
      <c r="C925">
        <v>300</v>
      </c>
      <c r="D925">
        <f t="shared" si="25"/>
        <v>40.920709013783764</v>
      </c>
    </row>
    <row r="926" spans="1:4" x14ac:dyDescent="0.25">
      <c r="A926">
        <v>27.72</v>
      </c>
      <c r="B926">
        <v>0.5</v>
      </c>
      <c r="C926">
        <v>300</v>
      </c>
      <c r="D926">
        <f t="shared" si="25"/>
        <v>40.920709013783764</v>
      </c>
    </row>
    <row r="927" spans="1:4" x14ac:dyDescent="0.25">
      <c r="A927">
        <v>27.75</v>
      </c>
      <c r="B927">
        <v>0.5</v>
      </c>
      <c r="C927">
        <v>300</v>
      </c>
      <c r="D927">
        <f t="shared" si="25"/>
        <v>40.920709013783764</v>
      </c>
    </row>
    <row r="928" spans="1:4" x14ac:dyDescent="0.25">
      <c r="A928">
        <v>27.78</v>
      </c>
      <c r="B928">
        <v>0.5</v>
      </c>
      <c r="C928">
        <v>300</v>
      </c>
      <c r="D928">
        <f t="shared" si="25"/>
        <v>40.920709013783764</v>
      </c>
    </row>
    <row r="929" spans="1:4" x14ac:dyDescent="0.25">
      <c r="A929">
        <v>27.81</v>
      </c>
      <c r="B929">
        <v>0.5</v>
      </c>
      <c r="C929">
        <v>300</v>
      </c>
      <c r="D929">
        <f t="shared" si="25"/>
        <v>40.920709013783764</v>
      </c>
    </row>
    <row r="930" spans="1:4" x14ac:dyDescent="0.25">
      <c r="A930">
        <v>27.84</v>
      </c>
      <c r="B930">
        <v>0.5</v>
      </c>
      <c r="C930">
        <v>300</v>
      </c>
      <c r="D930">
        <f t="shared" si="25"/>
        <v>40.920709013783764</v>
      </c>
    </row>
    <row r="931" spans="1:4" x14ac:dyDescent="0.25">
      <c r="A931">
        <v>27.87</v>
      </c>
      <c r="B931">
        <v>0.5</v>
      </c>
      <c r="C931">
        <v>300</v>
      </c>
      <c r="D931">
        <f t="shared" si="25"/>
        <v>40.920709013783764</v>
      </c>
    </row>
    <row r="932" spans="1:4" x14ac:dyDescent="0.25">
      <c r="A932">
        <v>27.9</v>
      </c>
      <c r="B932">
        <v>0.5</v>
      </c>
      <c r="C932">
        <v>300</v>
      </c>
      <c r="D932">
        <f t="shared" si="25"/>
        <v>40.920709013783764</v>
      </c>
    </row>
    <row r="933" spans="1:4" x14ac:dyDescent="0.25">
      <c r="A933">
        <v>27.93</v>
      </c>
      <c r="B933">
        <v>0.5</v>
      </c>
      <c r="C933">
        <v>300</v>
      </c>
      <c r="D933">
        <f t="shared" si="25"/>
        <v>40.920709013783764</v>
      </c>
    </row>
    <row r="934" spans="1:4" x14ac:dyDescent="0.25">
      <c r="A934">
        <v>27.96</v>
      </c>
      <c r="B934">
        <v>0.5</v>
      </c>
      <c r="C934">
        <v>300</v>
      </c>
      <c r="D934">
        <f t="shared" si="25"/>
        <v>40.920709013783764</v>
      </c>
    </row>
    <row r="935" spans="1:4" x14ac:dyDescent="0.25">
      <c r="A935">
        <v>27.99</v>
      </c>
      <c r="B935">
        <v>0.5</v>
      </c>
      <c r="C935">
        <v>300</v>
      </c>
      <c r="D935">
        <f t="shared" si="25"/>
        <v>40.920709013783764</v>
      </c>
    </row>
    <row r="936" spans="1:4" x14ac:dyDescent="0.25">
      <c r="A936">
        <v>28.02</v>
      </c>
      <c r="B936">
        <v>0.5</v>
      </c>
      <c r="C936">
        <v>300</v>
      </c>
      <c r="D936">
        <f t="shared" si="25"/>
        <v>40.920709013783764</v>
      </c>
    </row>
    <row r="937" spans="1:4" x14ac:dyDescent="0.25">
      <c r="A937">
        <v>28.05</v>
      </c>
      <c r="B937">
        <v>0.5</v>
      </c>
      <c r="C937">
        <v>300</v>
      </c>
      <c r="D937">
        <f t="shared" si="25"/>
        <v>40.920709013783764</v>
      </c>
    </row>
    <row r="938" spans="1:4" x14ac:dyDescent="0.25">
      <c r="A938">
        <v>28.08</v>
      </c>
      <c r="B938">
        <v>0.5</v>
      </c>
      <c r="C938">
        <v>300</v>
      </c>
      <c r="D938">
        <f t="shared" si="25"/>
        <v>40.920709013783764</v>
      </c>
    </row>
    <row r="939" spans="1:4" x14ac:dyDescent="0.25">
      <c r="A939">
        <v>28.11</v>
      </c>
      <c r="B939">
        <v>0.5</v>
      </c>
      <c r="C939">
        <v>300</v>
      </c>
      <c r="D939">
        <f t="shared" si="25"/>
        <v>40.920709013783764</v>
      </c>
    </row>
    <row r="940" spans="1:4" x14ac:dyDescent="0.25">
      <c r="A940">
        <v>28.14</v>
      </c>
      <c r="B940">
        <v>0.5</v>
      </c>
      <c r="C940">
        <v>300</v>
      </c>
      <c r="D940">
        <f t="shared" si="25"/>
        <v>40.920709013783764</v>
      </c>
    </row>
    <row r="941" spans="1:4" x14ac:dyDescent="0.25">
      <c r="A941">
        <v>28.17</v>
      </c>
      <c r="B941">
        <v>0.5</v>
      </c>
      <c r="C941">
        <v>300</v>
      </c>
      <c r="D941">
        <f t="shared" si="25"/>
        <v>40.920709013783764</v>
      </c>
    </row>
    <row r="942" spans="1:4" x14ac:dyDescent="0.25">
      <c r="A942">
        <v>28.2</v>
      </c>
      <c r="B942">
        <v>0.5</v>
      </c>
      <c r="C942">
        <v>300</v>
      </c>
      <c r="D942">
        <f t="shared" si="25"/>
        <v>40.920709013783764</v>
      </c>
    </row>
    <row r="943" spans="1:4" x14ac:dyDescent="0.25">
      <c r="A943">
        <v>28.23</v>
      </c>
      <c r="B943">
        <v>0.5</v>
      </c>
      <c r="C943">
        <v>300</v>
      </c>
      <c r="D943">
        <f t="shared" si="25"/>
        <v>40.920709013783764</v>
      </c>
    </row>
    <row r="944" spans="1:4" x14ac:dyDescent="0.25">
      <c r="A944">
        <v>28.26</v>
      </c>
      <c r="B944">
        <v>0.5</v>
      </c>
      <c r="C944">
        <v>300</v>
      </c>
      <c r="D944">
        <f t="shared" si="25"/>
        <v>40.920709013783764</v>
      </c>
    </row>
    <row r="945" spans="1:4" x14ac:dyDescent="0.25">
      <c r="A945">
        <v>28.29</v>
      </c>
      <c r="B945">
        <v>0.5</v>
      </c>
      <c r="C945">
        <v>300</v>
      </c>
      <c r="D945">
        <f t="shared" si="25"/>
        <v>40.920709013783764</v>
      </c>
    </row>
    <row r="946" spans="1:4" x14ac:dyDescent="0.25">
      <c r="A946">
        <v>28.32</v>
      </c>
      <c r="B946">
        <v>0.5</v>
      </c>
      <c r="C946">
        <v>300</v>
      </c>
      <c r="D946">
        <f t="shared" si="25"/>
        <v>40.920709013783764</v>
      </c>
    </row>
    <row r="947" spans="1:4" x14ac:dyDescent="0.25">
      <c r="A947">
        <v>28.35</v>
      </c>
      <c r="B947">
        <v>0.5</v>
      </c>
      <c r="C947">
        <v>300</v>
      </c>
      <c r="D947">
        <f t="shared" si="25"/>
        <v>40.920709013783764</v>
      </c>
    </row>
    <row r="948" spans="1:4" x14ac:dyDescent="0.25">
      <c r="A948">
        <v>28.38</v>
      </c>
      <c r="B948">
        <v>0.5</v>
      </c>
      <c r="C948">
        <v>300</v>
      </c>
      <c r="D948">
        <f t="shared" si="25"/>
        <v>40.920709013783764</v>
      </c>
    </row>
    <row r="949" spans="1:4" x14ac:dyDescent="0.25">
      <c r="A949">
        <v>28.41</v>
      </c>
      <c r="B949">
        <v>0.5</v>
      </c>
      <c r="C949">
        <v>300</v>
      </c>
      <c r="D949">
        <f t="shared" si="25"/>
        <v>40.920709013783764</v>
      </c>
    </row>
    <row r="950" spans="1:4" x14ac:dyDescent="0.25">
      <c r="A950">
        <v>28.44</v>
      </c>
      <c r="B950">
        <v>0.5</v>
      </c>
      <c r="C950">
        <v>300</v>
      </c>
      <c r="D950">
        <f t="shared" si="25"/>
        <v>40.920709013783764</v>
      </c>
    </row>
    <row r="951" spans="1:4" x14ac:dyDescent="0.25">
      <c r="A951">
        <v>28.47</v>
      </c>
      <c r="B951">
        <v>0.5</v>
      </c>
      <c r="C951">
        <v>300</v>
      </c>
      <c r="D951">
        <f t="shared" si="25"/>
        <v>40.920709013783764</v>
      </c>
    </row>
    <row r="952" spans="1:4" x14ac:dyDescent="0.25">
      <c r="A952">
        <v>28.5</v>
      </c>
      <c r="B952">
        <v>0.5</v>
      </c>
      <c r="C952">
        <v>300</v>
      </c>
      <c r="D952">
        <f t="shared" si="25"/>
        <v>40.920709013783764</v>
      </c>
    </row>
    <row r="953" spans="1:4" x14ac:dyDescent="0.25">
      <c r="A953">
        <v>28.53</v>
      </c>
      <c r="B953">
        <v>0.5</v>
      </c>
      <c r="C953">
        <v>300</v>
      </c>
      <c r="D953">
        <f t="shared" si="25"/>
        <v>40.920709013783764</v>
      </c>
    </row>
    <row r="954" spans="1:4" x14ac:dyDescent="0.25">
      <c r="A954">
        <v>28.56</v>
      </c>
      <c r="B954">
        <v>0.5</v>
      </c>
      <c r="C954">
        <v>300</v>
      </c>
      <c r="D954">
        <f t="shared" si="25"/>
        <v>40.920709013783764</v>
      </c>
    </row>
    <row r="955" spans="1:4" x14ac:dyDescent="0.25">
      <c r="A955">
        <v>28.59</v>
      </c>
      <c r="B955">
        <v>0.5</v>
      </c>
      <c r="C955">
        <v>300</v>
      </c>
      <c r="D955">
        <f t="shared" si="25"/>
        <v>40.920709013783764</v>
      </c>
    </row>
    <row r="956" spans="1:4" x14ac:dyDescent="0.25">
      <c r="A956">
        <v>28.62</v>
      </c>
      <c r="B956">
        <v>0.5</v>
      </c>
      <c r="C956">
        <v>300</v>
      </c>
      <c r="D956">
        <f t="shared" si="25"/>
        <v>40.920709013783764</v>
      </c>
    </row>
    <row r="957" spans="1:4" x14ac:dyDescent="0.25">
      <c r="A957">
        <v>28.65</v>
      </c>
      <c r="B957">
        <v>0.5</v>
      </c>
      <c r="C957">
        <v>300</v>
      </c>
      <c r="D957">
        <f t="shared" si="25"/>
        <v>40.920709013783764</v>
      </c>
    </row>
    <row r="958" spans="1:4" x14ac:dyDescent="0.25">
      <c r="A958">
        <v>28.68</v>
      </c>
      <c r="B958">
        <v>0.5</v>
      </c>
      <c r="C958">
        <v>300</v>
      </c>
      <c r="D958">
        <f t="shared" si="25"/>
        <v>40.920709013783764</v>
      </c>
    </row>
    <row r="959" spans="1:4" x14ac:dyDescent="0.25">
      <c r="A959">
        <v>28.71</v>
      </c>
      <c r="B959">
        <v>0.5</v>
      </c>
      <c r="C959">
        <v>300</v>
      </c>
      <c r="D959">
        <f t="shared" si="25"/>
        <v>40.920709013783764</v>
      </c>
    </row>
    <row r="960" spans="1:4" x14ac:dyDescent="0.25">
      <c r="A960">
        <v>28.74</v>
      </c>
      <c r="B960">
        <v>0.5</v>
      </c>
      <c r="C960">
        <v>300</v>
      </c>
      <c r="D960">
        <f t="shared" si="25"/>
        <v>40.920709013783764</v>
      </c>
    </row>
    <row r="961" spans="1:4" x14ac:dyDescent="0.25">
      <c r="A961">
        <v>28.77</v>
      </c>
      <c r="B961">
        <v>0.5</v>
      </c>
      <c r="C961">
        <v>300</v>
      </c>
      <c r="D961">
        <f t="shared" si="25"/>
        <v>40.920709013783764</v>
      </c>
    </row>
    <row r="962" spans="1:4" x14ac:dyDescent="0.25">
      <c r="A962">
        <v>28.8</v>
      </c>
      <c r="B962">
        <v>0.5</v>
      </c>
      <c r="C962">
        <v>300</v>
      </c>
      <c r="D962">
        <f t="shared" si="25"/>
        <v>40.920709013783764</v>
      </c>
    </row>
    <row r="963" spans="1:4" x14ac:dyDescent="0.25">
      <c r="A963">
        <v>28.83</v>
      </c>
      <c r="B963">
        <v>0.5</v>
      </c>
      <c r="C963">
        <v>300</v>
      </c>
      <c r="D963">
        <f t="shared" ref="D963:D1026" si="26">LN(C963/B963)^2</f>
        <v>40.920709013783764</v>
      </c>
    </row>
    <row r="964" spans="1:4" x14ac:dyDescent="0.25">
      <c r="A964">
        <v>28.86</v>
      </c>
      <c r="B964">
        <v>0.5</v>
      </c>
      <c r="C964">
        <v>300</v>
      </c>
      <c r="D964">
        <f t="shared" si="26"/>
        <v>40.920709013783764</v>
      </c>
    </row>
    <row r="965" spans="1:4" x14ac:dyDescent="0.25">
      <c r="A965">
        <v>28.89</v>
      </c>
      <c r="B965">
        <v>0.5</v>
      </c>
      <c r="C965">
        <v>300</v>
      </c>
      <c r="D965">
        <f t="shared" si="26"/>
        <v>40.920709013783764</v>
      </c>
    </row>
    <row r="966" spans="1:4" x14ac:dyDescent="0.25">
      <c r="A966">
        <v>28.92</v>
      </c>
      <c r="B966">
        <v>0.5</v>
      </c>
      <c r="C966">
        <v>300</v>
      </c>
      <c r="D966">
        <f t="shared" si="26"/>
        <v>40.920709013783764</v>
      </c>
    </row>
    <row r="967" spans="1:4" x14ac:dyDescent="0.25">
      <c r="A967">
        <v>28.95</v>
      </c>
      <c r="B967">
        <v>0.5</v>
      </c>
      <c r="C967">
        <v>300</v>
      </c>
      <c r="D967">
        <f t="shared" si="26"/>
        <v>40.920709013783764</v>
      </c>
    </row>
    <row r="968" spans="1:4" x14ac:dyDescent="0.25">
      <c r="A968">
        <v>28.98</v>
      </c>
      <c r="B968">
        <v>0.5</v>
      </c>
      <c r="C968">
        <v>300</v>
      </c>
      <c r="D968">
        <f t="shared" si="26"/>
        <v>40.920709013783764</v>
      </c>
    </row>
    <row r="969" spans="1:4" x14ac:dyDescent="0.25">
      <c r="A969">
        <v>29.01</v>
      </c>
      <c r="B969">
        <v>0.5</v>
      </c>
      <c r="C969">
        <v>300</v>
      </c>
      <c r="D969">
        <f t="shared" si="26"/>
        <v>40.920709013783764</v>
      </c>
    </row>
    <row r="970" spans="1:4" x14ac:dyDescent="0.25">
      <c r="A970">
        <v>29.04</v>
      </c>
      <c r="B970">
        <v>0.5</v>
      </c>
      <c r="C970">
        <v>300</v>
      </c>
      <c r="D970">
        <f t="shared" si="26"/>
        <v>40.920709013783764</v>
      </c>
    </row>
    <row r="971" spans="1:4" x14ac:dyDescent="0.25">
      <c r="A971">
        <v>29.07</v>
      </c>
      <c r="B971">
        <v>0.5</v>
      </c>
      <c r="C971">
        <v>300</v>
      </c>
      <c r="D971">
        <f t="shared" si="26"/>
        <v>40.920709013783764</v>
      </c>
    </row>
    <row r="972" spans="1:4" x14ac:dyDescent="0.25">
      <c r="A972">
        <v>29.1</v>
      </c>
      <c r="B972">
        <v>0.5</v>
      </c>
      <c r="C972">
        <v>300</v>
      </c>
      <c r="D972">
        <f t="shared" si="26"/>
        <v>40.920709013783764</v>
      </c>
    </row>
    <row r="973" spans="1:4" x14ac:dyDescent="0.25">
      <c r="A973">
        <v>29.13</v>
      </c>
      <c r="B973">
        <v>0.5</v>
      </c>
      <c r="C973">
        <v>300</v>
      </c>
      <c r="D973">
        <f t="shared" si="26"/>
        <v>40.920709013783764</v>
      </c>
    </row>
    <row r="974" spans="1:4" x14ac:dyDescent="0.25">
      <c r="A974">
        <v>29.16</v>
      </c>
      <c r="B974">
        <v>0.5</v>
      </c>
      <c r="C974">
        <v>300</v>
      </c>
      <c r="D974">
        <f t="shared" si="26"/>
        <v>40.920709013783764</v>
      </c>
    </row>
    <row r="975" spans="1:4" x14ac:dyDescent="0.25">
      <c r="A975">
        <v>29.19</v>
      </c>
      <c r="B975">
        <v>0.5</v>
      </c>
      <c r="C975">
        <v>300</v>
      </c>
      <c r="D975">
        <f t="shared" si="26"/>
        <v>40.920709013783764</v>
      </c>
    </row>
    <row r="976" spans="1:4" x14ac:dyDescent="0.25">
      <c r="A976">
        <v>29.22</v>
      </c>
      <c r="B976">
        <v>0.5</v>
      </c>
      <c r="C976">
        <v>300</v>
      </c>
      <c r="D976">
        <f t="shared" si="26"/>
        <v>40.920709013783764</v>
      </c>
    </row>
    <row r="977" spans="1:4" x14ac:dyDescent="0.25">
      <c r="A977">
        <v>29.25</v>
      </c>
      <c r="B977">
        <v>0.5</v>
      </c>
      <c r="C977">
        <v>300</v>
      </c>
      <c r="D977">
        <f t="shared" si="26"/>
        <v>40.920709013783764</v>
      </c>
    </row>
    <row r="978" spans="1:4" x14ac:dyDescent="0.25">
      <c r="A978">
        <v>29.28</v>
      </c>
      <c r="B978">
        <v>0.5</v>
      </c>
      <c r="C978">
        <v>300</v>
      </c>
      <c r="D978">
        <f t="shared" si="26"/>
        <v>40.920709013783764</v>
      </c>
    </row>
    <row r="979" spans="1:4" x14ac:dyDescent="0.25">
      <c r="A979">
        <v>29.31</v>
      </c>
      <c r="B979">
        <v>0.5</v>
      </c>
      <c r="C979">
        <v>300</v>
      </c>
      <c r="D979">
        <f t="shared" si="26"/>
        <v>40.920709013783764</v>
      </c>
    </row>
    <row r="980" spans="1:4" x14ac:dyDescent="0.25">
      <c r="A980">
        <v>29.34</v>
      </c>
      <c r="B980">
        <v>0.5</v>
      </c>
      <c r="C980">
        <v>300</v>
      </c>
      <c r="D980">
        <f t="shared" si="26"/>
        <v>40.920709013783764</v>
      </c>
    </row>
    <row r="981" spans="1:4" x14ac:dyDescent="0.25">
      <c r="A981">
        <v>29.37</v>
      </c>
      <c r="B981">
        <v>0.5</v>
      </c>
      <c r="C981">
        <v>300</v>
      </c>
      <c r="D981">
        <f t="shared" si="26"/>
        <v>40.920709013783764</v>
      </c>
    </row>
    <row r="982" spans="1:4" x14ac:dyDescent="0.25">
      <c r="A982">
        <v>29.4</v>
      </c>
      <c r="B982">
        <v>0.5</v>
      </c>
      <c r="C982">
        <v>300</v>
      </c>
      <c r="D982">
        <f t="shared" si="26"/>
        <v>40.920709013783764</v>
      </c>
    </row>
    <row r="983" spans="1:4" x14ac:dyDescent="0.25">
      <c r="A983">
        <v>29.43</v>
      </c>
      <c r="B983">
        <v>0.5</v>
      </c>
      <c r="C983">
        <v>300</v>
      </c>
      <c r="D983">
        <f t="shared" si="26"/>
        <v>40.920709013783764</v>
      </c>
    </row>
    <row r="984" spans="1:4" x14ac:dyDescent="0.25">
      <c r="A984">
        <v>29.46</v>
      </c>
      <c r="B984">
        <v>0.5</v>
      </c>
      <c r="C984">
        <v>300</v>
      </c>
      <c r="D984">
        <f t="shared" si="26"/>
        <v>40.920709013783764</v>
      </c>
    </row>
    <row r="985" spans="1:4" x14ac:dyDescent="0.25">
      <c r="A985">
        <v>29.49</v>
      </c>
      <c r="B985">
        <v>0.5</v>
      </c>
      <c r="C985">
        <v>300</v>
      </c>
      <c r="D985">
        <f t="shared" si="26"/>
        <v>40.920709013783764</v>
      </c>
    </row>
    <row r="986" spans="1:4" x14ac:dyDescent="0.25">
      <c r="A986">
        <v>29.52</v>
      </c>
      <c r="B986">
        <v>0.5</v>
      </c>
      <c r="C986">
        <v>300</v>
      </c>
      <c r="D986">
        <f t="shared" si="26"/>
        <v>40.920709013783764</v>
      </c>
    </row>
    <row r="987" spans="1:4" x14ac:dyDescent="0.25">
      <c r="A987">
        <v>29.55</v>
      </c>
      <c r="B987">
        <v>0.5</v>
      </c>
      <c r="C987">
        <v>300</v>
      </c>
      <c r="D987">
        <f t="shared" si="26"/>
        <v>40.920709013783764</v>
      </c>
    </row>
    <row r="988" spans="1:4" x14ac:dyDescent="0.25">
      <c r="A988">
        <v>29.58</v>
      </c>
      <c r="B988">
        <v>0.5</v>
      </c>
      <c r="C988">
        <v>300</v>
      </c>
      <c r="D988">
        <f t="shared" si="26"/>
        <v>40.920709013783764</v>
      </c>
    </row>
    <row r="989" spans="1:4" x14ac:dyDescent="0.25">
      <c r="A989">
        <v>29.61</v>
      </c>
      <c r="B989">
        <v>0.5</v>
      </c>
      <c r="C989">
        <v>300</v>
      </c>
      <c r="D989">
        <f t="shared" si="26"/>
        <v>40.920709013783764</v>
      </c>
    </row>
    <row r="990" spans="1:4" x14ac:dyDescent="0.25">
      <c r="A990">
        <v>29.64</v>
      </c>
      <c r="B990">
        <v>0.5</v>
      </c>
      <c r="C990">
        <v>300</v>
      </c>
      <c r="D990">
        <f t="shared" si="26"/>
        <v>40.920709013783764</v>
      </c>
    </row>
    <row r="991" spans="1:4" x14ac:dyDescent="0.25">
      <c r="A991">
        <v>29.67</v>
      </c>
      <c r="B991">
        <v>0.5</v>
      </c>
      <c r="C991">
        <v>300</v>
      </c>
      <c r="D991">
        <f t="shared" si="26"/>
        <v>40.920709013783764</v>
      </c>
    </row>
    <row r="992" spans="1:4" x14ac:dyDescent="0.25">
      <c r="A992">
        <v>29.7</v>
      </c>
      <c r="B992">
        <v>0.5</v>
      </c>
      <c r="C992">
        <v>300</v>
      </c>
      <c r="D992">
        <f t="shared" si="26"/>
        <v>40.920709013783764</v>
      </c>
    </row>
    <row r="993" spans="1:4" x14ac:dyDescent="0.25">
      <c r="A993">
        <v>29.73</v>
      </c>
      <c r="B993">
        <v>0.5</v>
      </c>
      <c r="C993">
        <v>300</v>
      </c>
      <c r="D993">
        <f t="shared" si="26"/>
        <v>40.920709013783764</v>
      </c>
    </row>
    <row r="994" spans="1:4" x14ac:dyDescent="0.25">
      <c r="A994">
        <v>29.76</v>
      </c>
      <c r="B994">
        <v>0.5</v>
      </c>
      <c r="C994">
        <v>300</v>
      </c>
      <c r="D994">
        <f t="shared" si="26"/>
        <v>40.920709013783764</v>
      </c>
    </row>
    <row r="995" spans="1:4" x14ac:dyDescent="0.25">
      <c r="A995">
        <v>29.79</v>
      </c>
      <c r="B995">
        <v>0.5</v>
      </c>
      <c r="C995">
        <v>300</v>
      </c>
      <c r="D995">
        <f t="shared" si="26"/>
        <v>40.920709013783764</v>
      </c>
    </row>
    <row r="996" spans="1:4" x14ac:dyDescent="0.25">
      <c r="A996">
        <v>29.82</v>
      </c>
      <c r="B996">
        <v>0.5</v>
      </c>
      <c r="C996">
        <v>300</v>
      </c>
      <c r="D996">
        <f t="shared" si="26"/>
        <v>40.920709013783764</v>
      </c>
    </row>
    <row r="997" spans="1:4" x14ac:dyDescent="0.25">
      <c r="A997">
        <v>29.85</v>
      </c>
      <c r="B997">
        <v>0.5</v>
      </c>
      <c r="C997">
        <v>300</v>
      </c>
      <c r="D997">
        <f t="shared" si="26"/>
        <v>40.920709013783764</v>
      </c>
    </row>
    <row r="998" spans="1:4" x14ac:dyDescent="0.25">
      <c r="A998">
        <v>29.88</v>
      </c>
      <c r="B998">
        <v>0.5</v>
      </c>
      <c r="C998">
        <v>300</v>
      </c>
      <c r="D998">
        <f t="shared" si="26"/>
        <v>40.920709013783764</v>
      </c>
    </row>
    <row r="999" spans="1:4" x14ac:dyDescent="0.25">
      <c r="A999">
        <v>29.91</v>
      </c>
      <c r="B999">
        <v>0.5</v>
      </c>
      <c r="C999">
        <v>300</v>
      </c>
      <c r="D999">
        <f t="shared" si="26"/>
        <v>40.920709013783764</v>
      </c>
    </row>
    <row r="1000" spans="1:4" x14ac:dyDescent="0.25">
      <c r="A1000">
        <v>29.94</v>
      </c>
      <c r="B1000">
        <v>0.5</v>
      </c>
      <c r="C1000">
        <v>300</v>
      </c>
      <c r="D1000">
        <f t="shared" si="26"/>
        <v>40.920709013783764</v>
      </c>
    </row>
    <row r="1001" spans="1:4" x14ac:dyDescent="0.25">
      <c r="A1001">
        <v>29.97</v>
      </c>
      <c r="B1001">
        <v>0.5</v>
      </c>
      <c r="C1001">
        <v>300</v>
      </c>
      <c r="D1001">
        <f t="shared" si="26"/>
        <v>40.920709013783764</v>
      </c>
    </row>
    <row r="1002" spans="1:4" x14ac:dyDescent="0.25">
      <c r="A1002">
        <v>30</v>
      </c>
      <c r="B1002">
        <v>0.25</v>
      </c>
      <c r="C1002">
        <v>300</v>
      </c>
      <c r="D1002">
        <f t="shared" si="26"/>
        <v>50.269189537208717</v>
      </c>
    </row>
    <row r="1003" spans="1:4" x14ac:dyDescent="0.25">
      <c r="A1003">
        <v>30.03</v>
      </c>
      <c r="B1003">
        <v>0.25</v>
      </c>
      <c r="C1003">
        <v>300</v>
      </c>
      <c r="D1003">
        <f t="shared" si="26"/>
        <v>50.269189537208717</v>
      </c>
    </row>
    <row r="1004" spans="1:4" x14ac:dyDescent="0.25">
      <c r="A1004">
        <v>30.06</v>
      </c>
      <c r="B1004">
        <v>0.25</v>
      </c>
      <c r="C1004">
        <v>300</v>
      </c>
      <c r="D1004">
        <f t="shared" si="26"/>
        <v>50.269189537208717</v>
      </c>
    </row>
    <row r="1005" spans="1:4" x14ac:dyDescent="0.25">
      <c r="A1005">
        <v>30.09</v>
      </c>
      <c r="B1005">
        <v>0.25</v>
      </c>
      <c r="C1005">
        <v>300</v>
      </c>
      <c r="D1005">
        <f t="shared" si="26"/>
        <v>50.269189537208717</v>
      </c>
    </row>
    <row r="1006" spans="1:4" x14ac:dyDescent="0.25">
      <c r="A1006">
        <v>30.12</v>
      </c>
      <c r="B1006">
        <v>0.25</v>
      </c>
      <c r="C1006">
        <v>300</v>
      </c>
      <c r="D1006">
        <f t="shared" si="26"/>
        <v>50.269189537208717</v>
      </c>
    </row>
    <row r="1007" spans="1:4" x14ac:dyDescent="0.25">
      <c r="A1007">
        <v>30.15</v>
      </c>
      <c r="B1007">
        <v>0.25</v>
      </c>
      <c r="C1007">
        <v>300</v>
      </c>
      <c r="D1007">
        <f t="shared" si="26"/>
        <v>50.269189537208717</v>
      </c>
    </row>
    <row r="1008" spans="1:4" x14ac:dyDescent="0.25">
      <c r="A1008">
        <v>30.18</v>
      </c>
      <c r="B1008">
        <v>0.25</v>
      </c>
      <c r="C1008">
        <v>300</v>
      </c>
      <c r="D1008">
        <f t="shared" si="26"/>
        <v>50.269189537208717</v>
      </c>
    </row>
    <row r="1009" spans="1:4" x14ac:dyDescent="0.25">
      <c r="A1009">
        <v>30.21</v>
      </c>
      <c r="B1009">
        <v>0.25</v>
      </c>
      <c r="C1009">
        <v>300</v>
      </c>
      <c r="D1009">
        <f t="shared" si="26"/>
        <v>50.269189537208717</v>
      </c>
    </row>
    <row r="1010" spans="1:4" x14ac:dyDescent="0.25">
      <c r="A1010">
        <v>30.24</v>
      </c>
      <c r="B1010">
        <v>0.25</v>
      </c>
      <c r="C1010">
        <v>300</v>
      </c>
      <c r="D1010">
        <f t="shared" si="26"/>
        <v>50.269189537208717</v>
      </c>
    </row>
    <row r="1011" spans="1:4" x14ac:dyDescent="0.25">
      <c r="A1011">
        <v>30.27</v>
      </c>
      <c r="B1011">
        <v>0.25</v>
      </c>
      <c r="C1011">
        <v>300</v>
      </c>
      <c r="D1011">
        <f t="shared" si="26"/>
        <v>50.269189537208717</v>
      </c>
    </row>
    <row r="1012" spans="1:4" x14ac:dyDescent="0.25">
      <c r="A1012">
        <v>30.3</v>
      </c>
      <c r="B1012">
        <v>0.25</v>
      </c>
      <c r="C1012">
        <v>300</v>
      </c>
      <c r="D1012">
        <f t="shared" si="26"/>
        <v>50.269189537208717</v>
      </c>
    </row>
    <row r="1013" spans="1:4" x14ac:dyDescent="0.25">
      <c r="A1013">
        <v>30.33</v>
      </c>
      <c r="B1013">
        <v>0.25</v>
      </c>
      <c r="C1013">
        <v>300</v>
      </c>
      <c r="D1013">
        <f t="shared" si="26"/>
        <v>50.269189537208717</v>
      </c>
    </row>
    <row r="1014" spans="1:4" x14ac:dyDescent="0.25">
      <c r="A1014">
        <v>30.36</v>
      </c>
      <c r="B1014">
        <v>0.25</v>
      </c>
      <c r="C1014">
        <v>300</v>
      </c>
      <c r="D1014">
        <f t="shared" si="26"/>
        <v>50.269189537208717</v>
      </c>
    </row>
    <row r="1015" spans="1:4" x14ac:dyDescent="0.25">
      <c r="A1015">
        <v>30.39</v>
      </c>
      <c r="B1015">
        <v>0.25</v>
      </c>
      <c r="C1015">
        <v>300</v>
      </c>
      <c r="D1015">
        <f t="shared" si="26"/>
        <v>50.269189537208717</v>
      </c>
    </row>
    <row r="1016" spans="1:4" x14ac:dyDescent="0.25">
      <c r="A1016">
        <v>30.42</v>
      </c>
      <c r="B1016">
        <v>0.25</v>
      </c>
      <c r="C1016">
        <v>300</v>
      </c>
      <c r="D1016">
        <f t="shared" si="26"/>
        <v>50.269189537208717</v>
      </c>
    </row>
    <row r="1017" spans="1:4" x14ac:dyDescent="0.25">
      <c r="A1017">
        <v>30.45</v>
      </c>
      <c r="B1017">
        <v>0.25</v>
      </c>
      <c r="C1017">
        <v>300</v>
      </c>
      <c r="D1017">
        <f t="shared" si="26"/>
        <v>50.269189537208717</v>
      </c>
    </row>
    <row r="1018" spans="1:4" x14ac:dyDescent="0.25">
      <c r="A1018">
        <v>30.48</v>
      </c>
      <c r="B1018">
        <v>0.25</v>
      </c>
      <c r="C1018">
        <v>300</v>
      </c>
      <c r="D1018">
        <f t="shared" si="26"/>
        <v>50.269189537208717</v>
      </c>
    </row>
    <row r="1019" spans="1:4" x14ac:dyDescent="0.25">
      <c r="A1019">
        <v>30.51</v>
      </c>
      <c r="B1019">
        <v>0.25</v>
      </c>
      <c r="C1019">
        <v>300</v>
      </c>
      <c r="D1019">
        <f t="shared" si="26"/>
        <v>50.269189537208717</v>
      </c>
    </row>
    <row r="1020" spans="1:4" x14ac:dyDescent="0.25">
      <c r="A1020">
        <v>30.54</v>
      </c>
      <c r="B1020">
        <v>0.25</v>
      </c>
      <c r="C1020">
        <v>300</v>
      </c>
      <c r="D1020">
        <f t="shared" si="26"/>
        <v>50.269189537208717</v>
      </c>
    </row>
    <row r="1021" spans="1:4" x14ac:dyDescent="0.25">
      <c r="A1021">
        <v>30.57</v>
      </c>
      <c r="B1021">
        <v>0.25</v>
      </c>
      <c r="C1021">
        <v>300</v>
      </c>
      <c r="D1021">
        <f t="shared" si="26"/>
        <v>50.269189537208717</v>
      </c>
    </row>
    <row r="1022" spans="1:4" x14ac:dyDescent="0.25">
      <c r="A1022">
        <v>30.6</v>
      </c>
      <c r="B1022">
        <v>0.25</v>
      </c>
      <c r="C1022">
        <v>300</v>
      </c>
      <c r="D1022">
        <f t="shared" si="26"/>
        <v>50.269189537208717</v>
      </c>
    </row>
    <row r="1023" spans="1:4" x14ac:dyDescent="0.25">
      <c r="A1023">
        <v>30.63</v>
      </c>
      <c r="B1023">
        <v>0.25</v>
      </c>
      <c r="C1023">
        <v>300</v>
      </c>
      <c r="D1023">
        <f t="shared" si="26"/>
        <v>50.269189537208717</v>
      </c>
    </row>
    <row r="1024" spans="1:4" x14ac:dyDescent="0.25">
      <c r="A1024">
        <v>30.66</v>
      </c>
      <c r="B1024">
        <v>0.25</v>
      </c>
      <c r="C1024">
        <v>300</v>
      </c>
      <c r="D1024">
        <f t="shared" si="26"/>
        <v>50.269189537208717</v>
      </c>
    </row>
    <row r="1025" spans="1:4" x14ac:dyDescent="0.25">
      <c r="A1025">
        <v>30.69</v>
      </c>
      <c r="B1025">
        <v>0.25</v>
      </c>
      <c r="C1025">
        <v>300</v>
      </c>
      <c r="D1025">
        <f t="shared" si="26"/>
        <v>50.269189537208717</v>
      </c>
    </row>
    <row r="1026" spans="1:4" x14ac:dyDescent="0.25">
      <c r="A1026">
        <v>30.72</v>
      </c>
      <c r="B1026">
        <v>0.25</v>
      </c>
      <c r="C1026">
        <v>300</v>
      </c>
      <c r="D1026">
        <f t="shared" si="26"/>
        <v>50.269189537208717</v>
      </c>
    </row>
    <row r="1027" spans="1:4" x14ac:dyDescent="0.25">
      <c r="A1027">
        <v>30.75</v>
      </c>
      <c r="B1027">
        <v>0.25</v>
      </c>
      <c r="C1027">
        <v>300</v>
      </c>
      <c r="D1027">
        <f t="shared" ref="D1027:D1090" si="27">LN(C1027/B1027)^2</f>
        <v>50.269189537208717</v>
      </c>
    </row>
    <row r="1028" spans="1:4" x14ac:dyDescent="0.25">
      <c r="A1028">
        <v>30.78</v>
      </c>
      <c r="B1028">
        <v>0.25</v>
      </c>
      <c r="C1028">
        <v>300</v>
      </c>
      <c r="D1028">
        <f t="shared" si="27"/>
        <v>50.269189537208717</v>
      </c>
    </row>
    <row r="1029" spans="1:4" x14ac:dyDescent="0.25">
      <c r="A1029">
        <v>30.81</v>
      </c>
      <c r="B1029">
        <v>0.25</v>
      </c>
      <c r="C1029">
        <v>300</v>
      </c>
      <c r="D1029">
        <f t="shared" si="27"/>
        <v>50.269189537208717</v>
      </c>
    </row>
    <row r="1030" spans="1:4" x14ac:dyDescent="0.25">
      <c r="A1030">
        <v>30.84</v>
      </c>
      <c r="B1030">
        <v>0.25</v>
      </c>
      <c r="C1030">
        <v>300</v>
      </c>
      <c r="D1030">
        <f t="shared" si="27"/>
        <v>50.269189537208717</v>
      </c>
    </row>
    <row r="1031" spans="1:4" x14ac:dyDescent="0.25">
      <c r="A1031">
        <v>30.87</v>
      </c>
      <c r="B1031">
        <v>0.25</v>
      </c>
      <c r="C1031">
        <v>300</v>
      </c>
      <c r="D1031">
        <f t="shared" si="27"/>
        <v>50.269189537208717</v>
      </c>
    </row>
    <row r="1032" spans="1:4" x14ac:dyDescent="0.25">
      <c r="A1032">
        <v>30.9</v>
      </c>
      <c r="B1032">
        <v>0.25</v>
      </c>
      <c r="C1032">
        <v>300</v>
      </c>
      <c r="D1032">
        <f t="shared" si="27"/>
        <v>50.269189537208717</v>
      </c>
    </row>
    <row r="1033" spans="1:4" x14ac:dyDescent="0.25">
      <c r="A1033">
        <v>30.93</v>
      </c>
      <c r="B1033">
        <v>0.25</v>
      </c>
      <c r="C1033">
        <v>300</v>
      </c>
      <c r="D1033">
        <f t="shared" si="27"/>
        <v>50.269189537208717</v>
      </c>
    </row>
    <row r="1034" spans="1:4" x14ac:dyDescent="0.25">
      <c r="A1034">
        <v>30.96</v>
      </c>
      <c r="B1034">
        <v>0.25</v>
      </c>
      <c r="C1034">
        <v>300</v>
      </c>
      <c r="D1034">
        <f t="shared" si="27"/>
        <v>50.269189537208717</v>
      </c>
    </row>
    <row r="1035" spans="1:4" x14ac:dyDescent="0.25">
      <c r="A1035">
        <v>30.99</v>
      </c>
      <c r="B1035">
        <v>0.25</v>
      </c>
      <c r="C1035">
        <v>300</v>
      </c>
      <c r="D1035">
        <f t="shared" si="27"/>
        <v>50.269189537208717</v>
      </c>
    </row>
    <row r="1036" spans="1:4" x14ac:dyDescent="0.25">
      <c r="A1036">
        <v>31.02</v>
      </c>
      <c r="B1036">
        <v>0.25</v>
      </c>
      <c r="C1036">
        <v>300</v>
      </c>
      <c r="D1036">
        <f t="shared" si="27"/>
        <v>50.269189537208717</v>
      </c>
    </row>
    <row r="1037" spans="1:4" x14ac:dyDescent="0.25">
      <c r="A1037">
        <v>31.05</v>
      </c>
      <c r="B1037">
        <v>0.25</v>
      </c>
      <c r="C1037">
        <v>300</v>
      </c>
      <c r="D1037">
        <f t="shared" si="27"/>
        <v>50.269189537208717</v>
      </c>
    </row>
    <row r="1038" spans="1:4" x14ac:dyDescent="0.25">
      <c r="A1038">
        <v>31.08</v>
      </c>
      <c r="B1038">
        <v>0.25</v>
      </c>
      <c r="C1038">
        <v>300</v>
      </c>
      <c r="D1038">
        <f t="shared" si="27"/>
        <v>50.269189537208717</v>
      </c>
    </row>
    <row r="1039" spans="1:4" x14ac:dyDescent="0.25">
      <c r="A1039">
        <v>31.11</v>
      </c>
      <c r="B1039">
        <v>0.25</v>
      </c>
      <c r="C1039">
        <v>300</v>
      </c>
      <c r="D1039">
        <f t="shared" si="27"/>
        <v>50.269189537208717</v>
      </c>
    </row>
    <row r="1040" spans="1:4" x14ac:dyDescent="0.25">
      <c r="A1040">
        <v>31.14</v>
      </c>
      <c r="B1040">
        <v>0.25</v>
      </c>
      <c r="C1040">
        <v>300</v>
      </c>
      <c r="D1040">
        <f t="shared" si="27"/>
        <v>50.269189537208717</v>
      </c>
    </row>
    <row r="1041" spans="1:4" x14ac:dyDescent="0.25">
      <c r="A1041">
        <v>31.17</v>
      </c>
      <c r="B1041">
        <v>0.25</v>
      </c>
      <c r="C1041">
        <v>300</v>
      </c>
      <c r="D1041">
        <f t="shared" si="27"/>
        <v>50.269189537208717</v>
      </c>
    </row>
    <row r="1042" spans="1:4" x14ac:dyDescent="0.25">
      <c r="A1042">
        <v>31.2</v>
      </c>
      <c r="B1042">
        <v>0.25</v>
      </c>
      <c r="C1042">
        <v>300</v>
      </c>
      <c r="D1042">
        <f t="shared" si="27"/>
        <v>50.269189537208717</v>
      </c>
    </row>
    <row r="1043" spans="1:4" x14ac:dyDescent="0.25">
      <c r="A1043">
        <v>31.23</v>
      </c>
      <c r="B1043">
        <v>0.25</v>
      </c>
      <c r="C1043">
        <v>300</v>
      </c>
      <c r="D1043">
        <f t="shared" si="27"/>
        <v>50.269189537208717</v>
      </c>
    </row>
    <row r="1044" spans="1:4" x14ac:dyDescent="0.25">
      <c r="A1044">
        <v>31.26</v>
      </c>
      <c r="B1044">
        <v>0.25</v>
      </c>
      <c r="C1044">
        <v>300</v>
      </c>
      <c r="D1044">
        <f t="shared" si="27"/>
        <v>50.269189537208717</v>
      </c>
    </row>
    <row r="1045" spans="1:4" x14ac:dyDescent="0.25">
      <c r="A1045">
        <v>31.29</v>
      </c>
      <c r="B1045">
        <v>0.25</v>
      </c>
      <c r="C1045">
        <v>300</v>
      </c>
      <c r="D1045">
        <f t="shared" si="27"/>
        <v>50.269189537208717</v>
      </c>
    </row>
    <row r="1046" spans="1:4" x14ac:dyDescent="0.25">
      <c r="A1046">
        <v>31.32</v>
      </c>
      <c r="B1046">
        <v>0.25</v>
      </c>
      <c r="C1046">
        <v>300</v>
      </c>
      <c r="D1046">
        <f t="shared" si="27"/>
        <v>50.269189537208717</v>
      </c>
    </row>
    <row r="1047" spans="1:4" x14ac:dyDescent="0.25">
      <c r="A1047">
        <v>31.35</v>
      </c>
      <c r="B1047">
        <v>0.25</v>
      </c>
      <c r="C1047">
        <v>300</v>
      </c>
      <c r="D1047">
        <f t="shared" si="27"/>
        <v>50.269189537208717</v>
      </c>
    </row>
    <row r="1048" spans="1:4" x14ac:dyDescent="0.25">
      <c r="A1048">
        <v>31.38</v>
      </c>
      <c r="B1048">
        <v>0.25</v>
      </c>
      <c r="C1048">
        <v>300</v>
      </c>
      <c r="D1048">
        <f t="shared" si="27"/>
        <v>50.269189537208717</v>
      </c>
    </row>
    <row r="1049" spans="1:4" x14ac:dyDescent="0.25">
      <c r="A1049">
        <v>31.41</v>
      </c>
      <c r="B1049">
        <v>0.25</v>
      </c>
      <c r="C1049">
        <v>300</v>
      </c>
      <c r="D1049">
        <f t="shared" si="27"/>
        <v>50.269189537208717</v>
      </c>
    </row>
    <row r="1050" spans="1:4" x14ac:dyDescent="0.25">
      <c r="A1050">
        <v>31.44</v>
      </c>
      <c r="B1050">
        <v>0.25</v>
      </c>
      <c r="C1050">
        <v>300</v>
      </c>
      <c r="D1050">
        <f t="shared" si="27"/>
        <v>50.269189537208717</v>
      </c>
    </row>
    <row r="1051" spans="1:4" x14ac:dyDescent="0.25">
      <c r="A1051">
        <v>31.47</v>
      </c>
      <c r="B1051">
        <v>0.25</v>
      </c>
      <c r="C1051">
        <v>300</v>
      </c>
      <c r="D1051">
        <f t="shared" si="27"/>
        <v>50.269189537208717</v>
      </c>
    </row>
    <row r="1052" spans="1:4" x14ac:dyDescent="0.25">
      <c r="A1052">
        <v>31.5</v>
      </c>
      <c r="B1052">
        <v>0.25</v>
      </c>
      <c r="C1052">
        <v>300</v>
      </c>
      <c r="D1052">
        <f t="shared" si="27"/>
        <v>50.269189537208717</v>
      </c>
    </row>
    <row r="1053" spans="1:4" x14ac:dyDescent="0.25">
      <c r="A1053">
        <v>31.53</v>
      </c>
      <c r="B1053">
        <v>0.25</v>
      </c>
      <c r="C1053">
        <v>300</v>
      </c>
      <c r="D1053">
        <f t="shared" si="27"/>
        <v>50.269189537208717</v>
      </c>
    </row>
    <row r="1054" spans="1:4" x14ac:dyDescent="0.25">
      <c r="A1054">
        <v>31.56</v>
      </c>
      <c r="B1054">
        <v>0.25</v>
      </c>
      <c r="C1054">
        <v>300</v>
      </c>
      <c r="D1054">
        <f t="shared" si="27"/>
        <v>50.269189537208717</v>
      </c>
    </row>
    <row r="1055" spans="1:4" x14ac:dyDescent="0.25">
      <c r="A1055">
        <v>31.59</v>
      </c>
      <c r="B1055">
        <v>0.25</v>
      </c>
      <c r="C1055">
        <v>300</v>
      </c>
      <c r="D1055">
        <f t="shared" si="27"/>
        <v>50.269189537208717</v>
      </c>
    </row>
    <row r="1056" spans="1:4" x14ac:dyDescent="0.25">
      <c r="A1056">
        <v>31.62</v>
      </c>
      <c r="B1056">
        <v>0.25</v>
      </c>
      <c r="C1056">
        <v>300</v>
      </c>
      <c r="D1056">
        <f t="shared" si="27"/>
        <v>50.269189537208717</v>
      </c>
    </row>
    <row r="1057" spans="1:4" x14ac:dyDescent="0.25">
      <c r="A1057">
        <v>31.65</v>
      </c>
      <c r="B1057">
        <v>0.25</v>
      </c>
      <c r="C1057">
        <v>300</v>
      </c>
      <c r="D1057">
        <f t="shared" si="27"/>
        <v>50.269189537208717</v>
      </c>
    </row>
    <row r="1058" spans="1:4" x14ac:dyDescent="0.25">
      <c r="A1058">
        <v>31.68</v>
      </c>
      <c r="B1058">
        <v>0.25</v>
      </c>
      <c r="C1058">
        <v>300</v>
      </c>
      <c r="D1058">
        <f t="shared" si="27"/>
        <v>50.269189537208717</v>
      </c>
    </row>
    <row r="1059" spans="1:4" x14ac:dyDescent="0.25">
      <c r="A1059">
        <v>31.71</v>
      </c>
      <c r="B1059">
        <v>0.25</v>
      </c>
      <c r="C1059">
        <v>300</v>
      </c>
      <c r="D1059">
        <f t="shared" si="27"/>
        <v>50.269189537208717</v>
      </c>
    </row>
    <row r="1060" spans="1:4" x14ac:dyDescent="0.25">
      <c r="A1060">
        <v>31.74</v>
      </c>
      <c r="B1060">
        <v>0.25</v>
      </c>
      <c r="C1060">
        <v>300</v>
      </c>
      <c r="D1060">
        <f t="shared" si="27"/>
        <v>50.269189537208717</v>
      </c>
    </row>
    <row r="1061" spans="1:4" x14ac:dyDescent="0.25">
      <c r="A1061">
        <v>31.77</v>
      </c>
      <c r="B1061">
        <v>0.25</v>
      </c>
      <c r="C1061">
        <v>300</v>
      </c>
      <c r="D1061">
        <f t="shared" si="27"/>
        <v>50.269189537208717</v>
      </c>
    </row>
    <row r="1062" spans="1:4" x14ac:dyDescent="0.25">
      <c r="A1062">
        <v>31.8</v>
      </c>
      <c r="B1062">
        <v>0.25</v>
      </c>
      <c r="C1062">
        <v>300</v>
      </c>
      <c r="D1062">
        <f t="shared" si="27"/>
        <v>50.269189537208717</v>
      </c>
    </row>
    <row r="1063" spans="1:4" x14ac:dyDescent="0.25">
      <c r="A1063">
        <v>31.83</v>
      </c>
      <c r="B1063">
        <v>0.25</v>
      </c>
      <c r="C1063">
        <v>300</v>
      </c>
      <c r="D1063">
        <f t="shared" si="27"/>
        <v>50.269189537208717</v>
      </c>
    </row>
    <row r="1064" spans="1:4" x14ac:dyDescent="0.25">
      <c r="A1064">
        <v>31.86</v>
      </c>
      <c r="B1064">
        <v>0.25</v>
      </c>
      <c r="C1064">
        <v>300</v>
      </c>
      <c r="D1064">
        <f t="shared" si="27"/>
        <v>50.269189537208717</v>
      </c>
    </row>
    <row r="1065" spans="1:4" x14ac:dyDescent="0.25">
      <c r="A1065">
        <v>31.89</v>
      </c>
      <c r="B1065">
        <v>0.25</v>
      </c>
      <c r="C1065">
        <v>300</v>
      </c>
      <c r="D1065">
        <f t="shared" si="27"/>
        <v>50.269189537208717</v>
      </c>
    </row>
    <row r="1066" spans="1:4" x14ac:dyDescent="0.25">
      <c r="A1066">
        <v>31.92</v>
      </c>
      <c r="B1066">
        <v>0.25</v>
      </c>
      <c r="C1066">
        <v>300</v>
      </c>
      <c r="D1066">
        <f t="shared" si="27"/>
        <v>50.269189537208717</v>
      </c>
    </row>
    <row r="1067" spans="1:4" x14ac:dyDescent="0.25">
      <c r="A1067">
        <v>31.95</v>
      </c>
      <c r="B1067">
        <v>0.25</v>
      </c>
      <c r="C1067">
        <v>300</v>
      </c>
      <c r="D1067">
        <f t="shared" si="27"/>
        <v>50.269189537208717</v>
      </c>
    </row>
    <row r="1068" spans="1:4" x14ac:dyDescent="0.25">
      <c r="A1068">
        <v>31.98</v>
      </c>
      <c r="B1068">
        <v>0.25</v>
      </c>
      <c r="C1068">
        <v>300</v>
      </c>
      <c r="D1068">
        <f t="shared" si="27"/>
        <v>50.269189537208717</v>
      </c>
    </row>
    <row r="1069" spans="1:4" x14ac:dyDescent="0.25">
      <c r="A1069">
        <v>32.01</v>
      </c>
      <c r="B1069">
        <v>0.25</v>
      </c>
      <c r="C1069">
        <v>300</v>
      </c>
      <c r="D1069">
        <f t="shared" si="27"/>
        <v>50.269189537208717</v>
      </c>
    </row>
    <row r="1070" spans="1:4" x14ac:dyDescent="0.25">
      <c r="A1070">
        <v>32.04</v>
      </c>
      <c r="B1070">
        <v>0.25</v>
      </c>
      <c r="C1070">
        <v>300</v>
      </c>
      <c r="D1070">
        <f t="shared" si="27"/>
        <v>50.269189537208717</v>
      </c>
    </row>
    <row r="1071" spans="1:4" x14ac:dyDescent="0.25">
      <c r="A1071">
        <v>32.07</v>
      </c>
      <c r="B1071">
        <v>0.25</v>
      </c>
      <c r="C1071">
        <v>300</v>
      </c>
      <c r="D1071">
        <f t="shared" si="27"/>
        <v>50.269189537208717</v>
      </c>
    </row>
    <row r="1072" spans="1:4" x14ac:dyDescent="0.25">
      <c r="A1072">
        <v>32.1</v>
      </c>
      <c r="B1072">
        <v>0.25</v>
      </c>
      <c r="C1072">
        <v>300</v>
      </c>
      <c r="D1072">
        <f t="shared" si="27"/>
        <v>50.269189537208717</v>
      </c>
    </row>
    <row r="1073" spans="1:4" x14ac:dyDescent="0.25">
      <c r="A1073">
        <v>32.130000000000003</v>
      </c>
      <c r="B1073">
        <v>0.25</v>
      </c>
      <c r="C1073">
        <v>300</v>
      </c>
      <c r="D1073">
        <f t="shared" si="27"/>
        <v>50.269189537208717</v>
      </c>
    </row>
    <row r="1074" spans="1:4" x14ac:dyDescent="0.25">
      <c r="A1074">
        <v>32.159999999999997</v>
      </c>
      <c r="B1074">
        <v>0.25</v>
      </c>
      <c r="C1074">
        <v>300</v>
      </c>
      <c r="D1074">
        <f t="shared" si="27"/>
        <v>50.269189537208717</v>
      </c>
    </row>
    <row r="1075" spans="1:4" x14ac:dyDescent="0.25">
      <c r="A1075">
        <v>32.19</v>
      </c>
      <c r="B1075">
        <v>0.25</v>
      </c>
      <c r="C1075">
        <v>300</v>
      </c>
      <c r="D1075">
        <f t="shared" si="27"/>
        <v>50.269189537208717</v>
      </c>
    </row>
    <row r="1076" spans="1:4" x14ac:dyDescent="0.25">
      <c r="A1076">
        <v>32.22</v>
      </c>
      <c r="B1076">
        <v>0.25</v>
      </c>
      <c r="C1076">
        <v>300</v>
      </c>
      <c r="D1076">
        <f t="shared" si="27"/>
        <v>50.269189537208717</v>
      </c>
    </row>
    <row r="1077" spans="1:4" x14ac:dyDescent="0.25">
      <c r="A1077">
        <v>32.25</v>
      </c>
      <c r="B1077">
        <v>0.25</v>
      </c>
      <c r="C1077">
        <v>300</v>
      </c>
      <c r="D1077">
        <f t="shared" si="27"/>
        <v>50.269189537208717</v>
      </c>
    </row>
    <row r="1078" spans="1:4" x14ac:dyDescent="0.25">
      <c r="A1078">
        <v>32.28</v>
      </c>
      <c r="B1078">
        <v>0.25</v>
      </c>
      <c r="C1078">
        <v>300</v>
      </c>
      <c r="D1078">
        <f t="shared" si="27"/>
        <v>50.269189537208717</v>
      </c>
    </row>
    <row r="1079" spans="1:4" x14ac:dyDescent="0.25">
      <c r="A1079">
        <v>32.31</v>
      </c>
      <c r="B1079">
        <v>0.25</v>
      </c>
      <c r="C1079">
        <v>300</v>
      </c>
      <c r="D1079">
        <f t="shared" si="27"/>
        <v>50.269189537208717</v>
      </c>
    </row>
    <row r="1080" spans="1:4" x14ac:dyDescent="0.25">
      <c r="A1080">
        <v>32.340000000000003</v>
      </c>
      <c r="B1080">
        <v>0.25</v>
      </c>
      <c r="C1080">
        <v>300</v>
      </c>
      <c r="D1080">
        <f t="shared" si="27"/>
        <v>50.269189537208717</v>
      </c>
    </row>
    <row r="1081" spans="1:4" x14ac:dyDescent="0.25">
      <c r="A1081">
        <v>32.369999999999997</v>
      </c>
      <c r="B1081">
        <v>0.25</v>
      </c>
      <c r="C1081">
        <v>300</v>
      </c>
      <c r="D1081">
        <f t="shared" si="27"/>
        <v>50.269189537208717</v>
      </c>
    </row>
    <row r="1082" spans="1:4" x14ac:dyDescent="0.25">
      <c r="A1082">
        <v>32.4</v>
      </c>
      <c r="B1082">
        <v>0.25</v>
      </c>
      <c r="C1082">
        <v>300</v>
      </c>
      <c r="D1082">
        <f t="shared" si="27"/>
        <v>50.269189537208717</v>
      </c>
    </row>
    <row r="1083" spans="1:4" x14ac:dyDescent="0.25">
      <c r="A1083">
        <v>32.43</v>
      </c>
      <c r="B1083">
        <v>0.25</v>
      </c>
      <c r="C1083">
        <v>300</v>
      </c>
      <c r="D1083">
        <f t="shared" si="27"/>
        <v>50.269189537208717</v>
      </c>
    </row>
    <row r="1084" spans="1:4" x14ac:dyDescent="0.25">
      <c r="A1084">
        <v>32.46</v>
      </c>
      <c r="B1084">
        <v>0.25</v>
      </c>
      <c r="C1084">
        <v>300</v>
      </c>
      <c r="D1084">
        <f t="shared" si="27"/>
        <v>50.269189537208717</v>
      </c>
    </row>
    <row r="1085" spans="1:4" x14ac:dyDescent="0.25">
      <c r="A1085">
        <v>32.49</v>
      </c>
      <c r="B1085">
        <v>0.25</v>
      </c>
      <c r="C1085">
        <v>300</v>
      </c>
      <c r="D1085">
        <f t="shared" si="27"/>
        <v>50.269189537208717</v>
      </c>
    </row>
    <row r="1086" spans="1:4" x14ac:dyDescent="0.25">
      <c r="A1086">
        <v>32.520000000000003</v>
      </c>
      <c r="B1086">
        <v>0.25</v>
      </c>
      <c r="C1086">
        <v>300</v>
      </c>
      <c r="D1086">
        <f t="shared" si="27"/>
        <v>50.269189537208717</v>
      </c>
    </row>
    <row r="1087" spans="1:4" x14ac:dyDescent="0.25">
      <c r="A1087">
        <v>32.549999999999997</v>
      </c>
      <c r="B1087">
        <v>0.25</v>
      </c>
      <c r="C1087">
        <v>300</v>
      </c>
      <c r="D1087">
        <f t="shared" si="27"/>
        <v>50.269189537208717</v>
      </c>
    </row>
    <row r="1088" spans="1:4" x14ac:dyDescent="0.25">
      <c r="A1088">
        <v>32.58</v>
      </c>
      <c r="B1088">
        <v>0.25</v>
      </c>
      <c r="C1088">
        <v>300</v>
      </c>
      <c r="D1088">
        <f t="shared" si="27"/>
        <v>50.269189537208717</v>
      </c>
    </row>
    <row r="1089" spans="1:4" x14ac:dyDescent="0.25">
      <c r="A1089">
        <v>32.61</v>
      </c>
      <c r="B1089">
        <v>0.25</v>
      </c>
      <c r="C1089">
        <v>300</v>
      </c>
      <c r="D1089">
        <f t="shared" si="27"/>
        <v>50.269189537208717</v>
      </c>
    </row>
    <row r="1090" spans="1:4" x14ac:dyDescent="0.25">
      <c r="A1090">
        <v>32.64</v>
      </c>
      <c r="B1090">
        <v>0.25</v>
      </c>
      <c r="C1090">
        <v>300</v>
      </c>
      <c r="D1090">
        <f t="shared" si="27"/>
        <v>50.269189537208717</v>
      </c>
    </row>
    <row r="1091" spans="1:4" x14ac:dyDescent="0.25">
      <c r="A1091">
        <v>32.67</v>
      </c>
      <c r="B1091">
        <v>0.25</v>
      </c>
      <c r="C1091">
        <v>300</v>
      </c>
      <c r="D1091">
        <f t="shared" ref="D1091:D1154" si="28">LN(C1091/B1091)^2</f>
        <v>50.269189537208717</v>
      </c>
    </row>
    <row r="1092" spans="1:4" x14ac:dyDescent="0.25">
      <c r="A1092">
        <v>32.700000000000003</v>
      </c>
      <c r="B1092">
        <v>0.25</v>
      </c>
      <c r="C1092">
        <v>300</v>
      </c>
      <c r="D1092">
        <f t="shared" si="28"/>
        <v>50.269189537208717</v>
      </c>
    </row>
    <row r="1093" spans="1:4" x14ac:dyDescent="0.25">
      <c r="A1093">
        <v>32.729999999999997</v>
      </c>
      <c r="B1093">
        <v>0.25</v>
      </c>
      <c r="C1093">
        <v>300</v>
      </c>
      <c r="D1093">
        <f t="shared" si="28"/>
        <v>50.269189537208717</v>
      </c>
    </row>
    <row r="1094" spans="1:4" x14ac:dyDescent="0.25">
      <c r="A1094">
        <v>32.76</v>
      </c>
      <c r="B1094">
        <v>0.25</v>
      </c>
      <c r="C1094">
        <v>300</v>
      </c>
      <c r="D1094">
        <f t="shared" si="28"/>
        <v>50.269189537208717</v>
      </c>
    </row>
    <row r="1095" spans="1:4" x14ac:dyDescent="0.25">
      <c r="A1095">
        <v>32.79</v>
      </c>
      <c r="B1095">
        <v>0.25</v>
      </c>
      <c r="C1095">
        <v>300</v>
      </c>
      <c r="D1095">
        <f t="shared" si="28"/>
        <v>50.269189537208717</v>
      </c>
    </row>
    <row r="1096" spans="1:4" x14ac:dyDescent="0.25">
      <c r="A1096">
        <v>32.82</v>
      </c>
      <c r="B1096">
        <v>0.25</v>
      </c>
      <c r="C1096">
        <v>300</v>
      </c>
      <c r="D1096">
        <f t="shared" si="28"/>
        <v>50.269189537208717</v>
      </c>
    </row>
    <row r="1097" spans="1:4" x14ac:dyDescent="0.25">
      <c r="A1097">
        <v>32.85</v>
      </c>
      <c r="B1097">
        <v>0.25</v>
      </c>
      <c r="C1097">
        <v>300</v>
      </c>
      <c r="D1097">
        <f t="shared" si="28"/>
        <v>50.269189537208717</v>
      </c>
    </row>
    <row r="1098" spans="1:4" x14ac:dyDescent="0.25">
      <c r="A1098">
        <v>32.880000000000003</v>
      </c>
      <c r="B1098">
        <v>0.25</v>
      </c>
      <c r="C1098">
        <v>300</v>
      </c>
      <c r="D1098">
        <f t="shared" si="28"/>
        <v>50.269189537208717</v>
      </c>
    </row>
    <row r="1099" spans="1:4" x14ac:dyDescent="0.25">
      <c r="A1099">
        <v>32.909999999999997</v>
      </c>
      <c r="B1099">
        <v>0.25</v>
      </c>
      <c r="C1099">
        <v>300</v>
      </c>
      <c r="D1099">
        <f t="shared" si="28"/>
        <v>50.269189537208717</v>
      </c>
    </row>
    <row r="1100" spans="1:4" x14ac:dyDescent="0.25">
      <c r="A1100">
        <v>32.94</v>
      </c>
      <c r="B1100">
        <v>0.25</v>
      </c>
      <c r="C1100">
        <v>300</v>
      </c>
      <c r="D1100">
        <f t="shared" si="28"/>
        <v>50.269189537208717</v>
      </c>
    </row>
    <row r="1101" spans="1:4" x14ac:dyDescent="0.25">
      <c r="A1101">
        <v>32.97</v>
      </c>
      <c r="B1101">
        <v>0.25</v>
      </c>
      <c r="C1101">
        <v>300</v>
      </c>
      <c r="D1101">
        <f t="shared" si="28"/>
        <v>50.269189537208717</v>
      </c>
    </row>
    <row r="1102" spans="1:4" x14ac:dyDescent="0.25">
      <c r="A1102">
        <v>33</v>
      </c>
      <c r="B1102">
        <v>0.25</v>
      </c>
      <c r="C1102">
        <v>300</v>
      </c>
      <c r="D1102">
        <f t="shared" si="28"/>
        <v>50.269189537208717</v>
      </c>
    </row>
    <row r="1103" spans="1:4" x14ac:dyDescent="0.25">
      <c r="A1103">
        <v>33.03</v>
      </c>
      <c r="B1103">
        <v>0.25</v>
      </c>
      <c r="C1103">
        <v>300</v>
      </c>
      <c r="D1103">
        <f t="shared" si="28"/>
        <v>50.269189537208717</v>
      </c>
    </row>
    <row r="1104" spans="1:4" x14ac:dyDescent="0.25">
      <c r="A1104">
        <v>33.06</v>
      </c>
      <c r="B1104">
        <v>0.25</v>
      </c>
      <c r="C1104">
        <v>300</v>
      </c>
      <c r="D1104">
        <f t="shared" si="28"/>
        <v>50.269189537208717</v>
      </c>
    </row>
    <row r="1105" spans="1:4" x14ac:dyDescent="0.25">
      <c r="A1105">
        <v>33.090000000000003</v>
      </c>
      <c r="B1105">
        <v>0.25</v>
      </c>
      <c r="C1105">
        <v>300</v>
      </c>
      <c r="D1105">
        <f t="shared" si="28"/>
        <v>50.269189537208717</v>
      </c>
    </row>
    <row r="1106" spans="1:4" x14ac:dyDescent="0.25">
      <c r="A1106">
        <v>33.119999999999997</v>
      </c>
      <c r="B1106">
        <v>0.25</v>
      </c>
      <c r="C1106">
        <v>300</v>
      </c>
      <c r="D1106">
        <f t="shared" si="28"/>
        <v>50.269189537208717</v>
      </c>
    </row>
    <row r="1107" spans="1:4" x14ac:dyDescent="0.25">
      <c r="A1107">
        <v>33.15</v>
      </c>
      <c r="B1107">
        <v>0.25</v>
      </c>
      <c r="C1107">
        <v>300</v>
      </c>
      <c r="D1107">
        <f t="shared" si="28"/>
        <v>50.269189537208717</v>
      </c>
    </row>
    <row r="1108" spans="1:4" x14ac:dyDescent="0.25">
      <c r="A1108">
        <v>33.18</v>
      </c>
      <c r="B1108">
        <v>0.25</v>
      </c>
      <c r="C1108">
        <v>300</v>
      </c>
      <c r="D1108">
        <f t="shared" si="28"/>
        <v>50.269189537208717</v>
      </c>
    </row>
    <row r="1109" spans="1:4" x14ac:dyDescent="0.25">
      <c r="A1109">
        <v>33.21</v>
      </c>
      <c r="B1109">
        <v>0.25</v>
      </c>
      <c r="C1109">
        <v>300</v>
      </c>
      <c r="D1109">
        <f t="shared" si="28"/>
        <v>50.269189537208717</v>
      </c>
    </row>
    <row r="1110" spans="1:4" x14ac:dyDescent="0.25">
      <c r="A1110">
        <v>33.24</v>
      </c>
      <c r="B1110">
        <v>0.25</v>
      </c>
      <c r="C1110">
        <v>300</v>
      </c>
      <c r="D1110">
        <f t="shared" si="28"/>
        <v>50.269189537208717</v>
      </c>
    </row>
    <row r="1111" spans="1:4" x14ac:dyDescent="0.25">
      <c r="A1111">
        <v>33.270000000000003</v>
      </c>
      <c r="B1111">
        <v>0.25</v>
      </c>
      <c r="C1111">
        <v>300</v>
      </c>
      <c r="D1111">
        <f t="shared" si="28"/>
        <v>50.269189537208717</v>
      </c>
    </row>
    <row r="1112" spans="1:4" x14ac:dyDescent="0.25">
      <c r="A1112">
        <v>33.299999999999997</v>
      </c>
      <c r="B1112">
        <v>0.25</v>
      </c>
      <c r="C1112">
        <v>300</v>
      </c>
      <c r="D1112">
        <f t="shared" si="28"/>
        <v>50.269189537208717</v>
      </c>
    </row>
    <row r="1113" spans="1:4" x14ac:dyDescent="0.25">
      <c r="A1113">
        <v>33.33</v>
      </c>
      <c r="B1113">
        <v>0.25</v>
      </c>
      <c r="C1113">
        <v>300</v>
      </c>
      <c r="D1113">
        <f t="shared" si="28"/>
        <v>50.269189537208717</v>
      </c>
    </row>
    <row r="1114" spans="1:4" x14ac:dyDescent="0.25">
      <c r="A1114">
        <v>33.36</v>
      </c>
      <c r="B1114">
        <v>0.25</v>
      </c>
      <c r="C1114">
        <v>300</v>
      </c>
      <c r="D1114">
        <f t="shared" si="28"/>
        <v>50.269189537208717</v>
      </c>
    </row>
    <row r="1115" spans="1:4" x14ac:dyDescent="0.25">
      <c r="A1115">
        <v>33.39</v>
      </c>
      <c r="B1115">
        <v>0.25</v>
      </c>
      <c r="C1115">
        <v>300</v>
      </c>
      <c r="D1115">
        <f t="shared" si="28"/>
        <v>50.269189537208717</v>
      </c>
    </row>
    <row r="1116" spans="1:4" x14ac:dyDescent="0.25">
      <c r="A1116">
        <v>33.42</v>
      </c>
      <c r="B1116">
        <v>0.25</v>
      </c>
      <c r="C1116">
        <v>300</v>
      </c>
      <c r="D1116">
        <f t="shared" si="28"/>
        <v>50.269189537208717</v>
      </c>
    </row>
    <row r="1117" spans="1:4" x14ac:dyDescent="0.25">
      <c r="A1117">
        <v>33.450000000000003</v>
      </c>
      <c r="B1117">
        <v>0.25</v>
      </c>
      <c r="C1117">
        <v>300</v>
      </c>
      <c r="D1117">
        <f t="shared" si="28"/>
        <v>50.269189537208717</v>
      </c>
    </row>
    <row r="1118" spans="1:4" x14ac:dyDescent="0.25">
      <c r="A1118">
        <v>33.479999999999997</v>
      </c>
      <c r="B1118">
        <v>0.25</v>
      </c>
      <c r="C1118">
        <v>300</v>
      </c>
      <c r="D1118">
        <f t="shared" si="28"/>
        <v>50.269189537208717</v>
      </c>
    </row>
    <row r="1119" spans="1:4" x14ac:dyDescent="0.25">
      <c r="A1119">
        <v>33.51</v>
      </c>
      <c r="B1119">
        <v>0.25</v>
      </c>
      <c r="C1119">
        <v>300</v>
      </c>
      <c r="D1119">
        <f t="shared" si="28"/>
        <v>50.269189537208717</v>
      </c>
    </row>
    <row r="1120" spans="1:4" x14ac:dyDescent="0.25">
      <c r="A1120">
        <v>33.54</v>
      </c>
      <c r="B1120">
        <v>0.25</v>
      </c>
      <c r="C1120">
        <v>300</v>
      </c>
      <c r="D1120">
        <f t="shared" si="28"/>
        <v>50.269189537208717</v>
      </c>
    </row>
    <row r="1121" spans="1:4" x14ac:dyDescent="0.25">
      <c r="A1121">
        <v>33.57</v>
      </c>
      <c r="B1121">
        <v>0.25</v>
      </c>
      <c r="C1121">
        <v>300</v>
      </c>
      <c r="D1121">
        <f t="shared" si="28"/>
        <v>50.269189537208717</v>
      </c>
    </row>
    <row r="1122" spans="1:4" x14ac:dyDescent="0.25">
      <c r="A1122">
        <v>33.6</v>
      </c>
      <c r="B1122">
        <v>0.25</v>
      </c>
      <c r="C1122">
        <v>300</v>
      </c>
      <c r="D1122">
        <f t="shared" si="28"/>
        <v>50.269189537208717</v>
      </c>
    </row>
    <row r="1123" spans="1:4" x14ac:dyDescent="0.25">
      <c r="A1123">
        <v>33.630000000000003</v>
      </c>
      <c r="B1123">
        <v>0.25</v>
      </c>
      <c r="C1123">
        <v>300</v>
      </c>
      <c r="D1123">
        <f t="shared" si="28"/>
        <v>50.269189537208717</v>
      </c>
    </row>
    <row r="1124" spans="1:4" x14ac:dyDescent="0.25">
      <c r="A1124">
        <v>33.659999999999997</v>
      </c>
      <c r="B1124">
        <v>0.25</v>
      </c>
      <c r="C1124">
        <v>300</v>
      </c>
      <c r="D1124">
        <f t="shared" si="28"/>
        <v>50.269189537208717</v>
      </c>
    </row>
    <row r="1125" spans="1:4" x14ac:dyDescent="0.25">
      <c r="A1125">
        <v>33.69</v>
      </c>
      <c r="B1125">
        <v>0.25</v>
      </c>
      <c r="C1125">
        <v>300</v>
      </c>
      <c r="D1125">
        <f t="shared" si="28"/>
        <v>50.269189537208717</v>
      </c>
    </row>
    <row r="1126" spans="1:4" x14ac:dyDescent="0.25">
      <c r="A1126">
        <v>33.72</v>
      </c>
      <c r="B1126">
        <v>0.25</v>
      </c>
      <c r="C1126">
        <v>300</v>
      </c>
      <c r="D1126">
        <f t="shared" si="28"/>
        <v>50.269189537208717</v>
      </c>
    </row>
    <row r="1127" spans="1:4" x14ac:dyDescent="0.25">
      <c r="A1127">
        <v>33.75</v>
      </c>
      <c r="B1127">
        <v>0.25</v>
      </c>
      <c r="C1127">
        <v>300</v>
      </c>
      <c r="D1127">
        <f t="shared" si="28"/>
        <v>50.269189537208717</v>
      </c>
    </row>
    <row r="1128" spans="1:4" x14ac:dyDescent="0.25">
      <c r="A1128">
        <v>33.78</v>
      </c>
      <c r="B1128">
        <v>0.25</v>
      </c>
      <c r="C1128">
        <v>300</v>
      </c>
      <c r="D1128">
        <f t="shared" si="28"/>
        <v>50.269189537208717</v>
      </c>
    </row>
    <row r="1129" spans="1:4" x14ac:dyDescent="0.25">
      <c r="A1129">
        <v>33.81</v>
      </c>
      <c r="B1129">
        <v>0.25</v>
      </c>
      <c r="C1129">
        <v>300</v>
      </c>
      <c r="D1129">
        <f t="shared" si="28"/>
        <v>50.269189537208717</v>
      </c>
    </row>
    <row r="1130" spans="1:4" x14ac:dyDescent="0.25">
      <c r="A1130">
        <v>33.840000000000003</v>
      </c>
      <c r="B1130">
        <v>0.25</v>
      </c>
      <c r="C1130">
        <v>300</v>
      </c>
      <c r="D1130">
        <f t="shared" si="28"/>
        <v>50.269189537208717</v>
      </c>
    </row>
    <row r="1131" spans="1:4" x14ac:dyDescent="0.25">
      <c r="A1131">
        <v>33.869999999999997</v>
      </c>
      <c r="B1131">
        <v>0.25</v>
      </c>
      <c r="C1131">
        <v>300</v>
      </c>
      <c r="D1131">
        <f t="shared" si="28"/>
        <v>50.269189537208717</v>
      </c>
    </row>
    <row r="1132" spans="1:4" x14ac:dyDescent="0.25">
      <c r="A1132">
        <v>33.9</v>
      </c>
      <c r="B1132">
        <v>0.25</v>
      </c>
      <c r="C1132">
        <v>300</v>
      </c>
      <c r="D1132">
        <f t="shared" si="28"/>
        <v>50.269189537208717</v>
      </c>
    </row>
    <row r="1133" spans="1:4" x14ac:dyDescent="0.25">
      <c r="A1133">
        <v>33.93</v>
      </c>
      <c r="B1133">
        <v>0.25</v>
      </c>
      <c r="C1133">
        <v>300</v>
      </c>
      <c r="D1133">
        <f t="shared" si="28"/>
        <v>50.269189537208717</v>
      </c>
    </row>
    <row r="1134" spans="1:4" x14ac:dyDescent="0.25">
      <c r="A1134">
        <v>33.96</v>
      </c>
      <c r="B1134">
        <v>0.25</v>
      </c>
      <c r="C1134">
        <v>300</v>
      </c>
      <c r="D1134">
        <f t="shared" si="28"/>
        <v>50.269189537208717</v>
      </c>
    </row>
    <row r="1135" spans="1:4" x14ac:dyDescent="0.25">
      <c r="A1135">
        <v>33.99</v>
      </c>
      <c r="B1135">
        <v>0.25</v>
      </c>
      <c r="C1135">
        <v>300</v>
      </c>
      <c r="D1135">
        <f t="shared" si="28"/>
        <v>50.269189537208717</v>
      </c>
    </row>
    <row r="1136" spans="1:4" x14ac:dyDescent="0.25">
      <c r="A1136">
        <v>34.020000000000003</v>
      </c>
      <c r="B1136">
        <v>0.25</v>
      </c>
      <c r="C1136">
        <v>300</v>
      </c>
      <c r="D1136">
        <f t="shared" si="28"/>
        <v>50.269189537208717</v>
      </c>
    </row>
    <row r="1137" spans="1:4" x14ac:dyDescent="0.25">
      <c r="A1137">
        <v>34.049999999999997</v>
      </c>
      <c r="B1137">
        <v>0.25</v>
      </c>
      <c r="C1137">
        <v>300</v>
      </c>
      <c r="D1137">
        <f t="shared" si="28"/>
        <v>50.269189537208717</v>
      </c>
    </row>
    <row r="1138" spans="1:4" x14ac:dyDescent="0.25">
      <c r="A1138">
        <v>34.08</v>
      </c>
      <c r="B1138">
        <v>0.25</v>
      </c>
      <c r="C1138">
        <v>300</v>
      </c>
      <c r="D1138">
        <f t="shared" si="28"/>
        <v>50.269189537208717</v>
      </c>
    </row>
    <row r="1139" spans="1:4" x14ac:dyDescent="0.25">
      <c r="A1139">
        <v>34.11</v>
      </c>
      <c r="B1139">
        <v>0.25</v>
      </c>
      <c r="C1139">
        <v>300</v>
      </c>
      <c r="D1139">
        <f t="shared" si="28"/>
        <v>50.269189537208717</v>
      </c>
    </row>
    <row r="1140" spans="1:4" x14ac:dyDescent="0.25">
      <c r="A1140">
        <v>34.14</v>
      </c>
      <c r="B1140">
        <v>0.25</v>
      </c>
      <c r="C1140">
        <v>300</v>
      </c>
      <c r="D1140">
        <f t="shared" si="28"/>
        <v>50.269189537208717</v>
      </c>
    </row>
    <row r="1141" spans="1:4" x14ac:dyDescent="0.25">
      <c r="A1141">
        <v>34.17</v>
      </c>
      <c r="B1141">
        <v>0.25</v>
      </c>
      <c r="C1141">
        <v>300</v>
      </c>
      <c r="D1141">
        <f t="shared" si="28"/>
        <v>50.269189537208717</v>
      </c>
    </row>
    <row r="1142" spans="1:4" x14ac:dyDescent="0.25">
      <c r="A1142">
        <v>34.200000000000003</v>
      </c>
      <c r="B1142">
        <v>0.25</v>
      </c>
      <c r="C1142">
        <v>300</v>
      </c>
      <c r="D1142">
        <f t="shared" si="28"/>
        <v>50.269189537208717</v>
      </c>
    </row>
    <row r="1143" spans="1:4" x14ac:dyDescent="0.25">
      <c r="A1143">
        <v>34.229999999999997</v>
      </c>
      <c r="B1143">
        <v>0.25</v>
      </c>
      <c r="C1143">
        <v>300</v>
      </c>
      <c r="D1143">
        <f t="shared" si="28"/>
        <v>50.269189537208717</v>
      </c>
    </row>
    <row r="1144" spans="1:4" x14ac:dyDescent="0.25">
      <c r="A1144">
        <v>34.26</v>
      </c>
      <c r="B1144">
        <v>0.25</v>
      </c>
      <c r="C1144">
        <v>300</v>
      </c>
      <c r="D1144">
        <f t="shared" si="28"/>
        <v>50.269189537208717</v>
      </c>
    </row>
    <row r="1145" spans="1:4" x14ac:dyDescent="0.25">
      <c r="A1145">
        <v>34.29</v>
      </c>
      <c r="B1145">
        <v>0.25</v>
      </c>
      <c r="C1145">
        <v>300</v>
      </c>
      <c r="D1145">
        <f t="shared" si="28"/>
        <v>50.269189537208717</v>
      </c>
    </row>
    <row r="1146" spans="1:4" x14ac:dyDescent="0.25">
      <c r="A1146">
        <v>34.32</v>
      </c>
      <c r="B1146">
        <v>0.25</v>
      </c>
      <c r="C1146">
        <v>300</v>
      </c>
      <c r="D1146">
        <f t="shared" si="28"/>
        <v>50.269189537208717</v>
      </c>
    </row>
    <row r="1147" spans="1:4" x14ac:dyDescent="0.25">
      <c r="A1147">
        <v>34.35</v>
      </c>
      <c r="B1147">
        <v>0.25</v>
      </c>
      <c r="C1147">
        <v>300</v>
      </c>
      <c r="D1147">
        <f t="shared" si="28"/>
        <v>50.269189537208717</v>
      </c>
    </row>
    <row r="1148" spans="1:4" x14ac:dyDescent="0.25">
      <c r="A1148">
        <v>34.380000000000003</v>
      </c>
      <c r="B1148">
        <v>0.25</v>
      </c>
      <c r="C1148">
        <v>300</v>
      </c>
      <c r="D1148">
        <f t="shared" si="28"/>
        <v>50.269189537208717</v>
      </c>
    </row>
    <row r="1149" spans="1:4" x14ac:dyDescent="0.25">
      <c r="A1149">
        <v>34.409999999999997</v>
      </c>
      <c r="B1149">
        <v>0.25</v>
      </c>
      <c r="C1149">
        <v>300</v>
      </c>
      <c r="D1149">
        <f t="shared" si="28"/>
        <v>50.269189537208717</v>
      </c>
    </row>
    <row r="1150" spans="1:4" x14ac:dyDescent="0.25">
      <c r="A1150">
        <v>34.44</v>
      </c>
      <c r="B1150">
        <v>0.25</v>
      </c>
      <c r="C1150">
        <v>300</v>
      </c>
      <c r="D1150">
        <f t="shared" si="28"/>
        <v>50.269189537208717</v>
      </c>
    </row>
    <row r="1151" spans="1:4" x14ac:dyDescent="0.25">
      <c r="A1151">
        <v>34.47</v>
      </c>
      <c r="B1151">
        <v>0.25</v>
      </c>
      <c r="C1151">
        <v>300</v>
      </c>
      <c r="D1151">
        <f t="shared" si="28"/>
        <v>50.269189537208717</v>
      </c>
    </row>
    <row r="1152" spans="1:4" x14ac:dyDescent="0.25">
      <c r="A1152">
        <v>34.5</v>
      </c>
      <c r="B1152">
        <v>0.25</v>
      </c>
      <c r="C1152">
        <v>300</v>
      </c>
      <c r="D1152">
        <f t="shared" si="28"/>
        <v>50.269189537208717</v>
      </c>
    </row>
    <row r="1153" spans="1:4" x14ac:dyDescent="0.25">
      <c r="A1153">
        <v>34.53</v>
      </c>
      <c r="B1153">
        <v>0.25</v>
      </c>
      <c r="C1153">
        <v>300</v>
      </c>
      <c r="D1153">
        <f t="shared" si="28"/>
        <v>50.269189537208717</v>
      </c>
    </row>
    <row r="1154" spans="1:4" x14ac:dyDescent="0.25">
      <c r="A1154">
        <v>34.56</v>
      </c>
      <c r="B1154">
        <v>0.25</v>
      </c>
      <c r="C1154">
        <v>300</v>
      </c>
      <c r="D1154">
        <f t="shared" si="28"/>
        <v>50.269189537208717</v>
      </c>
    </row>
    <row r="1155" spans="1:4" x14ac:dyDescent="0.25">
      <c r="A1155">
        <v>34.590000000000003</v>
      </c>
      <c r="B1155">
        <v>0.25</v>
      </c>
      <c r="C1155">
        <v>300</v>
      </c>
      <c r="D1155">
        <f t="shared" ref="D1155:D1218" si="29">LN(C1155/B1155)^2</f>
        <v>50.269189537208717</v>
      </c>
    </row>
    <row r="1156" spans="1:4" x14ac:dyDescent="0.25">
      <c r="A1156">
        <v>34.619999999999997</v>
      </c>
      <c r="B1156">
        <v>0.25</v>
      </c>
      <c r="C1156">
        <v>300</v>
      </c>
      <c r="D1156">
        <f t="shared" si="29"/>
        <v>50.269189537208717</v>
      </c>
    </row>
    <row r="1157" spans="1:4" x14ac:dyDescent="0.25">
      <c r="A1157">
        <v>34.65</v>
      </c>
      <c r="B1157">
        <v>0.25</v>
      </c>
      <c r="C1157">
        <v>300</v>
      </c>
      <c r="D1157">
        <f t="shared" si="29"/>
        <v>50.269189537208717</v>
      </c>
    </row>
    <row r="1158" spans="1:4" x14ac:dyDescent="0.25">
      <c r="A1158">
        <v>34.68</v>
      </c>
      <c r="B1158">
        <v>0.25</v>
      </c>
      <c r="C1158">
        <v>300</v>
      </c>
      <c r="D1158">
        <f t="shared" si="29"/>
        <v>50.269189537208717</v>
      </c>
    </row>
    <row r="1159" spans="1:4" x14ac:dyDescent="0.25">
      <c r="A1159">
        <v>34.71</v>
      </c>
      <c r="B1159">
        <v>0.25</v>
      </c>
      <c r="C1159">
        <v>300</v>
      </c>
      <c r="D1159">
        <f t="shared" si="29"/>
        <v>50.269189537208717</v>
      </c>
    </row>
    <row r="1160" spans="1:4" x14ac:dyDescent="0.25">
      <c r="A1160">
        <v>34.74</v>
      </c>
      <c r="B1160">
        <v>0.25</v>
      </c>
      <c r="C1160">
        <v>300</v>
      </c>
      <c r="D1160">
        <f t="shared" si="29"/>
        <v>50.269189537208717</v>
      </c>
    </row>
    <row r="1161" spans="1:4" x14ac:dyDescent="0.25">
      <c r="A1161">
        <v>34.770000000000003</v>
      </c>
      <c r="B1161">
        <v>0.25</v>
      </c>
      <c r="C1161">
        <v>300</v>
      </c>
      <c r="D1161">
        <f t="shared" si="29"/>
        <v>50.269189537208717</v>
      </c>
    </row>
    <row r="1162" spans="1:4" x14ac:dyDescent="0.25">
      <c r="A1162">
        <v>34.799999999999997</v>
      </c>
      <c r="B1162">
        <v>0.25</v>
      </c>
      <c r="C1162">
        <v>300</v>
      </c>
      <c r="D1162">
        <f t="shared" si="29"/>
        <v>50.269189537208717</v>
      </c>
    </row>
    <row r="1163" spans="1:4" x14ac:dyDescent="0.25">
      <c r="A1163">
        <v>34.83</v>
      </c>
      <c r="B1163">
        <v>0.25</v>
      </c>
      <c r="C1163">
        <v>300</v>
      </c>
      <c r="D1163">
        <f t="shared" si="29"/>
        <v>50.269189537208717</v>
      </c>
    </row>
    <row r="1164" spans="1:4" x14ac:dyDescent="0.25">
      <c r="A1164">
        <v>34.86</v>
      </c>
      <c r="B1164">
        <v>0.25</v>
      </c>
      <c r="C1164">
        <v>300</v>
      </c>
      <c r="D1164">
        <f t="shared" si="29"/>
        <v>50.269189537208717</v>
      </c>
    </row>
    <row r="1165" spans="1:4" x14ac:dyDescent="0.25">
      <c r="A1165">
        <v>34.89</v>
      </c>
      <c r="B1165">
        <v>0.25</v>
      </c>
      <c r="C1165">
        <v>300</v>
      </c>
      <c r="D1165">
        <f t="shared" si="29"/>
        <v>50.269189537208717</v>
      </c>
    </row>
    <row r="1166" spans="1:4" x14ac:dyDescent="0.25">
      <c r="A1166">
        <v>34.92</v>
      </c>
      <c r="B1166">
        <v>0.25</v>
      </c>
      <c r="C1166">
        <v>300</v>
      </c>
      <c r="D1166">
        <f t="shared" si="29"/>
        <v>50.269189537208717</v>
      </c>
    </row>
    <row r="1167" spans="1:4" x14ac:dyDescent="0.25">
      <c r="A1167">
        <v>34.950000000000003</v>
      </c>
      <c r="B1167">
        <v>0.25</v>
      </c>
      <c r="C1167">
        <v>300</v>
      </c>
      <c r="D1167">
        <f t="shared" si="29"/>
        <v>50.269189537208717</v>
      </c>
    </row>
    <row r="1168" spans="1:4" x14ac:dyDescent="0.25">
      <c r="A1168">
        <v>34.979999999999997</v>
      </c>
      <c r="B1168">
        <v>0.25</v>
      </c>
      <c r="C1168">
        <v>300</v>
      </c>
      <c r="D1168">
        <f t="shared" si="29"/>
        <v>50.269189537208717</v>
      </c>
    </row>
    <row r="1169" spans="1:4" x14ac:dyDescent="0.25">
      <c r="A1169">
        <v>35.01</v>
      </c>
      <c r="B1169">
        <v>0.25</v>
      </c>
      <c r="C1169">
        <v>300</v>
      </c>
      <c r="D1169">
        <f t="shared" si="29"/>
        <v>50.269189537208717</v>
      </c>
    </row>
    <row r="1170" spans="1:4" x14ac:dyDescent="0.25">
      <c r="A1170">
        <v>35.04</v>
      </c>
      <c r="B1170">
        <v>0.25</v>
      </c>
      <c r="C1170">
        <v>300</v>
      </c>
      <c r="D1170">
        <f t="shared" si="29"/>
        <v>50.269189537208717</v>
      </c>
    </row>
    <row r="1171" spans="1:4" x14ac:dyDescent="0.25">
      <c r="A1171">
        <v>35.07</v>
      </c>
      <c r="B1171">
        <v>0.25</v>
      </c>
      <c r="C1171">
        <v>300</v>
      </c>
      <c r="D1171">
        <f t="shared" si="29"/>
        <v>50.269189537208717</v>
      </c>
    </row>
    <row r="1172" spans="1:4" x14ac:dyDescent="0.25">
      <c r="A1172">
        <v>35.1</v>
      </c>
      <c r="B1172">
        <v>0.25</v>
      </c>
      <c r="C1172">
        <v>300</v>
      </c>
      <c r="D1172">
        <f t="shared" si="29"/>
        <v>50.269189537208717</v>
      </c>
    </row>
    <row r="1173" spans="1:4" x14ac:dyDescent="0.25">
      <c r="A1173">
        <v>35.130000000000003</v>
      </c>
      <c r="B1173">
        <v>0.25</v>
      </c>
      <c r="C1173">
        <v>300</v>
      </c>
      <c r="D1173">
        <f t="shared" si="29"/>
        <v>50.269189537208717</v>
      </c>
    </row>
    <row r="1174" spans="1:4" x14ac:dyDescent="0.25">
      <c r="A1174">
        <v>35.159999999999997</v>
      </c>
      <c r="B1174">
        <v>0.25</v>
      </c>
      <c r="C1174">
        <v>300</v>
      </c>
      <c r="D1174">
        <f t="shared" si="29"/>
        <v>50.269189537208717</v>
      </c>
    </row>
    <row r="1175" spans="1:4" x14ac:dyDescent="0.25">
      <c r="A1175">
        <v>35.19</v>
      </c>
      <c r="B1175">
        <v>0.25</v>
      </c>
      <c r="C1175">
        <v>300</v>
      </c>
      <c r="D1175">
        <f t="shared" si="29"/>
        <v>50.269189537208717</v>
      </c>
    </row>
    <row r="1176" spans="1:4" x14ac:dyDescent="0.25">
      <c r="A1176">
        <v>35.22</v>
      </c>
      <c r="B1176">
        <v>0.25</v>
      </c>
      <c r="C1176">
        <v>300</v>
      </c>
      <c r="D1176">
        <f t="shared" si="29"/>
        <v>50.269189537208717</v>
      </c>
    </row>
    <row r="1177" spans="1:4" x14ac:dyDescent="0.25">
      <c r="A1177">
        <v>35.25</v>
      </c>
      <c r="B1177">
        <v>0.25</v>
      </c>
      <c r="C1177">
        <v>300</v>
      </c>
      <c r="D1177">
        <f t="shared" si="29"/>
        <v>50.269189537208717</v>
      </c>
    </row>
    <row r="1178" spans="1:4" x14ac:dyDescent="0.25">
      <c r="A1178">
        <v>35.28</v>
      </c>
      <c r="B1178">
        <v>0.25</v>
      </c>
      <c r="C1178">
        <v>300</v>
      </c>
      <c r="D1178">
        <f t="shared" si="29"/>
        <v>50.269189537208717</v>
      </c>
    </row>
    <row r="1179" spans="1:4" x14ac:dyDescent="0.25">
      <c r="A1179">
        <v>35.31</v>
      </c>
      <c r="B1179">
        <v>0.25</v>
      </c>
      <c r="C1179">
        <v>300</v>
      </c>
      <c r="D1179">
        <f t="shared" si="29"/>
        <v>50.269189537208717</v>
      </c>
    </row>
    <row r="1180" spans="1:4" x14ac:dyDescent="0.25">
      <c r="A1180">
        <v>35.340000000000003</v>
      </c>
      <c r="B1180">
        <v>0.25</v>
      </c>
      <c r="C1180">
        <v>300</v>
      </c>
      <c r="D1180">
        <f t="shared" si="29"/>
        <v>50.269189537208717</v>
      </c>
    </row>
    <row r="1181" spans="1:4" x14ac:dyDescent="0.25">
      <c r="A1181">
        <v>35.369999999999997</v>
      </c>
      <c r="B1181">
        <v>0.25</v>
      </c>
      <c r="C1181">
        <v>300</v>
      </c>
      <c r="D1181">
        <f t="shared" si="29"/>
        <v>50.269189537208717</v>
      </c>
    </row>
    <row r="1182" spans="1:4" x14ac:dyDescent="0.25">
      <c r="A1182">
        <v>35.4</v>
      </c>
      <c r="B1182">
        <v>0.25</v>
      </c>
      <c r="C1182">
        <v>300</v>
      </c>
      <c r="D1182">
        <f t="shared" si="29"/>
        <v>50.269189537208717</v>
      </c>
    </row>
    <row r="1183" spans="1:4" x14ac:dyDescent="0.25">
      <c r="A1183">
        <v>35.43</v>
      </c>
      <c r="B1183">
        <v>0.25</v>
      </c>
      <c r="C1183">
        <v>300</v>
      </c>
      <c r="D1183">
        <f t="shared" si="29"/>
        <v>50.269189537208717</v>
      </c>
    </row>
    <row r="1184" spans="1:4" x14ac:dyDescent="0.25">
      <c r="A1184">
        <v>35.46</v>
      </c>
      <c r="B1184">
        <v>0.25</v>
      </c>
      <c r="C1184">
        <v>300</v>
      </c>
      <c r="D1184">
        <f t="shared" si="29"/>
        <v>50.269189537208717</v>
      </c>
    </row>
    <row r="1185" spans="1:4" x14ac:dyDescent="0.25">
      <c r="A1185">
        <v>35.49</v>
      </c>
      <c r="B1185">
        <v>0.25</v>
      </c>
      <c r="C1185">
        <v>300</v>
      </c>
      <c r="D1185">
        <f t="shared" si="29"/>
        <v>50.269189537208717</v>
      </c>
    </row>
    <row r="1186" spans="1:4" x14ac:dyDescent="0.25">
      <c r="A1186">
        <v>35.520000000000003</v>
      </c>
      <c r="B1186">
        <v>0.25</v>
      </c>
      <c r="C1186">
        <v>300</v>
      </c>
      <c r="D1186">
        <f t="shared" si="29"/>
        <v>50.269189537208717</v>
      </c>
    </row>
    <row r="1187" spans="1:4" x14ac:dyDescent="0.25">
      <c r="A1187">
        <v>35.549999999999997</v>
      </c>
      <c r="B1187">
        <v>0.25</v>
      </c>
      <c r="C1187">
        <v>300</v>
      </c>
      <c r="D1187">
        <f t="shared" si="29"/>
        <v>50.269189537208717</v>
      </c>
    </row>
    <row r="1188" spans="1:4" x14ac:dyDescent="0.25">
      <c r="A1188">
        <v>35.58</v>
      </c>
      <c r="B1188">
        <v>0.25</v>
      </c>
      <c r="C1188">
        <v>300</v>
      </c>
      <c r="D1188">
        <f t="shared" si="29"/>
        <v>50.269189537208717</v>
      </c>
    </row>
    <row r="1189" spans="1:4" x14ac:dyDescent="0.25">
      <c r="A1189">
        <v>35.61</v>
      </c>
      <c r="B1189">
        <v>0.25</v>
      </c>
      <c r="C1189">
        <v>300</v>
      </c>
      <c r="D1189">
        <f t="shared" si="29"/>
        <v>50.269189537208717</v>
      </c>
    </row>
    <row r="1190" spans="1:4" x14ac:dyDescent="0.25">
      <c r="A1190">
        <v>35.64</v>
      </c>
      <c r="B1190">
        <v>0.25</v>
      </c>
      <c r="C1190">
        <v>300</v>
      </c>
      <c r="D1190">
        <f t="shared" si="29"/>
        <v>50.269189537208717</v>
      </c>
    </row>
    <row r="1191" spans="1:4" x14ac:dyDescent="0.25">
      <c r="A1191">
        <v>35.67</v>
      </c>
      <c r="B1191">
        <v>0.25</v>
      </c>
      <c r="C1191">
        <v>300</v>
      </c>
      <c r="D1191">
        <f t="shared" si="29"/>
        <v>50.269189537208717</v>
      </c>
    </row>
    <row r="1192" spans="1:4" x14ac:dyDescent="0.25">
      <c r="A1192">
        <v>35.700000000000003</v>
      </c>
      <c r="B1192">
        <v>0.25</v>
      </c>
      <c r="C1192">
        <v>300</v>
      </c>
      <c r="D1192">
        <f t="shared" si="29"/>
        <v>50.269189537208717</v>
      </c>
    </row>
    <row r="1193" spans="1:4" x14ac:dyDescent="0.25">
      <c r="A1193">
        <v>35.729999999999997</v>
      </c>
      <c r="B1193">
        <v>0.25</v>
      </c>
      <c r="C1193">
        <v>300</v>
      </c>
      <c r="D1193">
        <f t="shared" si="29"/>
        <v>50.269189537208717</v>
      </c>
    </row>
    <row r="1194" spans="1:4" x14ac:dyDescent="0.25">
      <c r="A1194">
        <v>35.76</v>
      </c>
      <c r="B1194">
        <v>0.25</v>
      </c>
      <c r="C1194">
        <v>300</v>
      </c>
      <c r="D1194">
        <f t="shared" si="29"/>
        <v>50.269189537208717</v>
      </c>
    </row>
    <row r="1195" spans="1:4" x14ac:dyDescent="0.25">
      <c r="A1195">
        <v>35.79</v>
      </c>
      <c r="B1195">
        <v>0.25</v>
      </c>
      <c r="C1195">
        <v>300</v>
      </c>
      <c r="D1195">
        <f t="shared" si="29"/>
        <v>50.269189537208717</v>
      </c>
    </row>
    <row r="1196" spans="1:4" x14ac:dyDescent="0.25">
      <c r="A1196">
        <v>35.82</v>
      </c>
      <c r="B1196">
        <v>0.25</v>
      </c>
      <c r="C1196">
        <v>300</v>
      </c>
      <c r="D1196">
        <f t="shared" si="29"/>
        <v>50.269189537208717</v>
      </c>
    </row>
    <row r="1197" spans="1:4" x14ac:dyDescent="0.25">
      <c r="A1197">
        <v>35.85</v>
      </c>
      <c r="B1197">
        <v>0.25</v>
      </c>
      <c r="C1197">
        <v>300</v>
      </c>
      <c r="D1197">
        <f t="shared" si="29"/>
        <v>50.269189537208717</v>
      </c>
    </row>
    <row r="1198" spans="1:4" x14ac:dyDescent="0.25">
      <c r="A1198">
        <v>35.880000000000003</v>
      </c>
      <c r="B1198">
        <v>0.25</v>
      </c>
      <c r="C1198">
        <v>300</v>
      </c>
      <c r="D1198">
        <f t="shared" si="29"/>
        <v>50.269189537208717</v>
      </c>
    </row>
    <row r="1199" spans="1:4" x14ac:dyDescent="0.25">
      <c r="A1199">
        <v>35.909999999999997</v>
      </c>
      <c r="B1199">
        <v>0.25</v>
      </c>
      <c r="C1199">
        <v>300</v>
      </c>
      <c r="D1199">
        <f t="shared" si="29"/>
        <v>50.269189537208717</v>
      </c>
    </row>
    <row r="1200" spans="1:4" x14ac:dyDescent="0.25">
      <c r="A1200">
        <v>35.94</v>
      </c>
      <c r="B1200">
        <v>0.25</v>
      </c>
      <c r="C1200">
        <v>300</v>
      </c>
      <c r="D1200">
        <f t="shared" si="29"/>
        <v>50.269189537208717</v>
      </c>
    </row>
    <row r="1201" spans="1:4" x14ac:dyDescent="0.25">
      <c r="A1201">
        <v>35.97</v>
      </c>
      <c r="B1201">
        <v>0.25</v>
      </c>
      <c r="C1201">
        <v>300</v>
      </c>
      <c r="D1201">
        <f t="shared" si="29"/>
        <v>50.269189537208717</v>
      </c>
    </row>
    <row r="1202" spans="1:4" x14ac:dyDescent="0.25">
      <c r="A1202">
        <v>36</v>
      </c>
      <c r="B1202">
        <v>0.25</v>
      </c>
      <c r="C1202">
        <v>300</v>
      </c>
      <c r="D1202">
        <f t="shared" si="29"/>
        <v>50.269189537208717</v>
      </c>
    </row>
    <row r="1203" spans="1:4" x14ac:dyDescent="0.25">
      <c r="A1203">
        <v>36.03</v>
      </c>
      <c r="B1203">
        <v>0.25</v>
      </c>
      <c r="C1203">
        <v>300</v>
      </c>
      <c r="D1203">
        <f t="shared" si="29"/>
        <v>50.269189537208717</v>
      </c>
    </row>
    <row r="1204" spans="1:4" x14ac:dyDescent="0.25">
      <c r="A1204">
        <v>36.06</v>
      </c>
      <c r="B1204">
        <v>0.25</v>
      </c>
      <c r="C1204">
        <v>300</v>
      </c>
      <c r="D1204">
        <f t="shared" si="29"/>
        <v>50.269189537208717</v>
      </c>
    </row>
    <row r="1205" spans="1:4" x14ac:dyDescent="0.25">
      <c r="A1205">
        <v>36.090000000000003</v>
      </c>
      <c r="B1205">
        <v>0.25</v>
      </c>
      <c r="C1205">
        <v>300</v>
      </c>
      <c r="D1205">
        <f t="shared" si="29"/>
        <v>50.269189537208717</v>
      </c>
    </row>
    <row r="1206" spans="1:4" x14ac:dyDescent="0.25">
      <c r="A1206">
        <v>36.119999999999997</v>
      </c>
      <c r="B1206">
        <v>0.25</v>
      </c>
      <c r="C1206">
        <v>300</v>
      </c>
      <c r="D1206">
        <f t="shared" si="29"/>
        <v>50.269189537208717</v>
      </c>
    </row>
    <row r="1207" spans="1:4" x14ac:dyDescent="0.25">
      <c r="A1207">
        <v>36.15</v>
      </c>
      <c r="B1207">
        <v>0.25</v>
      </c>
      <c r="C1207">
        <v>300</v>
      </c>
      <c r="D1207">
        <f t="shared" si="29"/>
        <v>50.269189537208717</v>
      </c>
    </row>
    <row r="1208" spans="1:4" x14ac:dyDescent="0.25">
      <c r="A1208">
        <v>36.18</v>
      </c>
      <c r="B1208">
        <v>0.25</v>
      </c>
      <c r="C1208">
        <v>300</v>
      </c>
      <c r="D1208">
        <f t="shared" si="29"/>
        <v>50.269189537208717</v>
      </c>
    </row>
    <row r="1209" spans="1:4" x14ac:dyDescent="0.25">
      <c r="A1209">
        <v>36.21</v>
      </c>
      <c r="B1209">
        <v>0.25</v>
      </c>
      <c r="C1209">
        <v>300</v>
      </c>
      <c r="D1209">
        <f t="shared" si="29"/>
        <v>50.269189537208717</v>
      </c>
    </row>
    <row r="1210" spans="1:4" x14ac:dyDescent="0.25">
      <c r="A1210">
        <v>36.24</v>
      </c>
      <c r="B1210">
        <v>0.25</v>
      </c>
      <c r="C1210">
        <v>300</v>
      </c>
      <c r="D1210">
        <f t="shared" si="29"/>
        <v>50.269189537208717</v>
      </c>
    </row>
    <row r="1211" spans="1:4" x14ac:dyDescent="0.25">
      <c r="A1211">
        <v>36.270000000000003</v>
      </c>
      <c r="B1211">
        <v>0.25</v>
      </c>
      <c r="C1211">
        <v>300</v>
      </c>
      <c r="D1211">
        <f t="shared" si="29"/>
        <v>50.269189537208717</v>
      </c>
    </row>
    <row r="1212" spans="1:4" x14ac:dyDescent="0.25">
      <c r="A1212">
        <v>36.299999999999997</v>
      </c>
      <c r="B1212">
        <v>0.25</v>
      </c>
      <c r="C1212">
        <v>300</v>
      </c>
      <c r="D1212">
        <f t="shared" si="29"/>
        <v>50.269189537208717</v>
      </c>
    </row>
    <row r="1213" spans="1:4" x14ac:dyDescent="0.25">
      <c r="A1213">
        <v>36.33</v>
      </c>
      <c r="B1213">
        <v>0.25</v>
      </c>
      <c r="C1213">
        <v>300</v>
      </c>
      <c r="D1213">
        <f t="shared" si="29"/>
        <v>50.269189537208717</v>
      </c>
    </row>
    <row r="1214" spans="1:4" x14ac:dyDescent="0.25">
      <c r="A1214">
        <v>36.36</v>
      </c>
      <c r="B1214">
        <v>0.25</v>
      </c>
      <c r="C1214">
        <v>300</v>
      </c>
      <c r="D1214">
        <f t="shared" si="29"/>
        <v>50.269189537208717</v>
      </c>
    </row>
    <row r="1215" spans="1:4" x14ac:dyDescent="0.25">
      <c r="A1215">
        <v>36.39</v>
      </c>
      <c r="B1215">
        <v>0.25</v>
      </c>
      <c r="C1215">
        <v>300</v>
      </c>
      <c r="D1215">
        <f t="shared" si="29"/>
        <v>50.269189537208717</v>
      </c>
    </row>
    <row r="1216" spans="1:4" x14ac:dyDescent="0.25">
      <c r="A1216">
        <v>36.42</v>
      </c>
      <c r="B1216">
        <v>0.25</v>
      </c>
      <c r="C1216">
        <v>300</v>
      </c>
      <c r="D1216">
        <f t="shared" si="29"/>
        <v>50.269189537208717</v>
      </c>
    </row>
    <row r="1217" spans="1:4" x14ac:dyDescent="0.25">
      <c r="A1217">
        <v>36.450000000000003</v>
      </c>
      <c r="B1217">
        <v>0.25</v>
      </c>
      <c r="C1217">
        <v>300</v>
      </c>
      <c r="D1217">
        <f t="shared" si="29"/>
        <v>50.269189537208717</v>
      </c>
    </row>
    <row r="1218" spans="1:4" x14ac:dyDescent="0.25">
      <c r="A1218">
        <v>36.479999999999997</v>
      </c>
      <c r="B1218">
        <v>0.25</v>
      </c>
      <c r="C1218">
        <v>300</v>
      </c>
      <c r="D1218">
        <f t="shared" si="29"/>
        <v>50.269189537208717</v>
      </c>
    </row>
    <row r="1219" spans="1:4" x14ac:dyDescent="0.25">
      <c r="A1219">
        <v>36.51</v>
      </c>
      <c r="B1219">
        <v>0.25</v>
      </c>
      <c r="C1219">
        <v>300</v>
      </c>
      <c r="D1219">
        <f t="shared" ref="D1219:D1282" si="30">LN(C1219/B1219)^2</f>
        <v>50.269189537208717</v>
      </c>
    </row>
    <row r="1220" spans="1:4" x14ac:dyDescent="0.25">
      <c r="A1220">
        <v>36.54</v>
      </c>
      <c r="B1220">
        <v>0.25</v>
      </c>
      <c r="C1220">
        <v>300</v>
      </c>
      <c r="D1220">
        <f t="shared" si="30"/>
        <v>50.269189537208717</v>
      </c>
    </row>
    <row r="1221" spans="1:4" x14ac:dyDescent="0.25">
      <c r="A1221">
        <v>36.57</v>
      </c>
      <c r="B1221">
        <v>0.25</v>
      </c>
      <c r="C1221">
        <v>300</v>
      </c>
      <c r="D1221">
        <f t="shared" si="30"/>
        <v>50.269189537208717</v>
      </c>
    </row>
    <row r="1222" spans="1:4" x14ac:dyDescent="0.25">
      <c r="A1222">
        <v>36.6</v>
      </c>
      <c r="B1222">
        <v>0.25</v>
      </c>
      <c r="C1222">
        <v>300</v>
      </c>
      <c r="D1222">
        <f t="shared" si="30"/>
        <v>50.269189537208717</v>
      </c>
    </row>
    <row r="1223" spans="1:4" x14ac:dyDescent="0.25">
      <c r="A1223">
        <v>36.630000000000003</v>
      </c>
      <c r="B1223">
        <v>0.25</v>
      </c>
      <c r="C1223">
        <v>300</v>
      </c>
      <c r="D1223">
        <f t="shared" si="30"/>
        <v>50.269189537208717</v>
      </c>
    </row>
    <row r="1224" spans="1:4" x14ac:dyDescent="0.25">
      <c r="A1224">
        <v>36.659999999999997</v>
      </c>
      <c r="B1224">
        <v>0.25</v>
      </c>
      <c r="C1224">
        <v>300</v>
      </c>
      <c r="D1224">
        <f t="shared" si="30"/>
        <v>50.269189537208717</v>
      </c>
    </row>
    <row r="1225" spans="1:4" x14ac:dyDescent="0.25">
      <c r="A1225">
        <v>36.69</v>
      </c>
      <c r="B1225">
        <v>0.25</v>
      </c>
      <c r="C1225">
        <v>300</v>
      </c>
      <c r="D1225">
        <f t="shared" si="30"/>
        <v>50.269189537208717</v>
      </c>
    </row>
    <row r="1226" spans="1:4" x14ac:dyDescent="0.25">
      <c r="A1226">
        <v>36.72</v>
      </c>
      <c r="B1226">
        <v>0.25</v>
      </c>
      <c r="C1226">
        <v>300</v>
      </c>
      <c r="D1226">
        <f t="shared" si="30"/>
        <v>50.269189537208717</v>
      </c>
    </row>
    <row r="1227" spans="1:4" x14ac:dyDescent="0.25">
      <c r="A1227">
        <v>36.75</v>
      </c>
      <c r="B1227">
        <v>0.25</v>
      </c>
      <c r="C1227">
        <v>300</v>
      </c>
      <c r="D1227">
        <f t="shared" si="30"/>
        <v>50.269189537208717</v>
      </c>
    </row>
    <row r="1228" spans="1:4" x14ac:dyDescent="0.25">
      <c r="A1228">
        <v>36.78</v>
      </c>
      <c r="B1228">
        <v>0.25</v>
      </c>
      <c r="C1228">
        <v>300</v>
      </c>
      <c r="D1228">
        <f t="shared" si="30"/>
        <v>50.269189537208717</v>
      </c>
    </row>
    <row r="1229" spans="1:4" x14ac:dyDescent="0.25">
      <c r="A1229">
        <v>36.81</v>
      </c>
      <c r="B1229">
        <v>0.25</v>
      </c>
      <c r="C1229">
        <v>300</v>
      </c>
      <c r="D1229">
        <f t="shared" si="30"/>
        <v>50.269189537208717</v>
      </c>
    </row>
    <row r="1230" spans="1:4" x14ac:dyDescent="0.25">
      <c r="A1230">
        <v>36.840000000000003</v>
      </c>
      <c r="B1230">
        <v>0.25</v>
      </c>
      <c r="C1230">
        <v>300</v>
      </c>
      <c r="D1230">
        <f t="shared" si="30"/>
        <v>50.269189537208717</v>
      </c>
    </row>
    <row r="1231" spans="1:4" x14ac:dyDescent="0.25">
      <c r="A1231">
        <v>36.869999999999997</v>
      </c>
      <c r="B1231">
        <v>0.25</v>
      </c>
      <c r="C1231">
        <v>300</v>
      </c>
      <c r="D1231">
        <f t="shared" si="30"/>
        <v>50.269189537208717</v>
      </c>
    </row>
    <row r="1232" spans="1:4" x14ac:dyDescent="0.25">
      <c r="A1232">
        <v>36.9</v>
      </c>
      <c r="B1232">
        <v>0.25</v>
      </c>
      <c r="C1232">
        <v>300</v>
      </c>
      <c r="D1232">
        <f t="shared" si="30"/>
        <v>50.269189537208717</v>
      </c>
    </row>
    <row r="1233" spans="1:4" x14ac:dyDescent="0.25">
      <c r="A1233">
        <v>36.93</v>
      </c>
      <c r="B1233">
        <v>0.25</v>
      </c>
      <c r="C1233">
        <v>300</v>
      </c>
      <c r="D1233">
        <f t="shared" si="30"/>
        <v>50.269189537208717</v>
      </c>
    </row>
    <row r="1234" spans="1:4" x14ac:dyDescent="0.25">
      <c r="A1234">
        <v>36.96</v>
      </c>
      <c r="B1234">
        <v>0.25</v>
      </c>
      <c r="C1234">
        <v>300</v>
      </c>
      <c r="D1234">
        <f t="shared" si="30"/>
        <v>50.269189537208717</v>
      </c>
    </row>
    <row r="1235" spans="1:4" x14ac:dyDescent="0.25">
      <c r="A1235">
        <v>36.99</v>
      </c>
      <c r="B1235">
        <v>0.25</v>
      </c>
      <c r="C1235">
        <v>300</v>
      </c>
      <c r="D1235">
        <f t="shared" si="30"/>
        <v>50.269189537208717</v>
      </c>
    </row>
    <row r="1236" spans="1:4" x14ac:dyDescent="0.25">
      <c r="A1236">
        <v>37.020000000000003</v>
      </c>
      <c r="B1236">
        <v>0.25</v>
      </c>
      <c r="C1236">
        <v>300</v>
      </c>
      <c r="D1236">
        <f t="shared" si="30"/>
        <v>50.269189537208717</v>
      </c>
    </row>
    <row r="1237" spans="1:4" x14ac:dyDescent="0.25">
      <c r="A1237">
        <v>37.049999999999997</v>
      </c>
      <c r="B1237">
        <v>0.25</v>
      </c>
      <c r="C1237">
        <v>300</v>
      </c>
      <c r="D1237">
        <f t="shared" si="30"/>
        <v>50.269189537208717</v>
      </c>
    </row>
    <row r="1238" spans="1:4" x14ac:dyDescent="0.25">
      <c r="A1238">
        <v>37.08</v>
      </c>
      <c r="B1238">
        <v>0.25</v>
      </c>
      <c r="C1238">
        <v>300</v>
      </c>
      <c r="D1238">
        <f t="shared" si="30"/>
        <v>50.269189537208717</v>
      </c>
    </row>
    <row r="1239" spans="1:4" x14ac:dyDescent="0.25">
      <c r="A1239">
        <v>37.11</v>
      </c>
      <c r="B1239">
        <v>0.25</v>
      </c>
      <c r="C1239">
        <v>300</v>
      </c>
      <c r="D1239">
        <f t="shared" si="30"/>
        <v>50.269189537208717</v>
      </c>
    </row>
    <row r="1240" spans="1:4" x14ac:dyDescent="0.25">
      <c r="A1240">
        <v>37.14</v>
      </c>
      <c r="B1240">
        <v>0.25</v>
      </c>
      <c r="C1240">
        <v>300</v>
      </c>
      <c r="D1240">
        <f t="shared" si="30"/>
        <v>50.269189537208717</v>
      </c>
    </row>
    <row r="1241" spans="1:4" x14ac:dyDescent="0.25">
      <c r="A1241">
        <v>37.17</v>
      </c>
      <c r="B1241">
        <v>0.25</v>
      </c>
      <c r="C1241">
        <v>300</v>
      </c>
      <c r="D1241">
        <f t="shared" si="30"/>
        <v>50.269189537208717</v>
      </c>
    </row>
    <row r="1242" spans="1:4" x14ac:dyDescent="0.25">
      <c r="A1242">
        <v>37.200000000000003</v>
      </c>
      <c r="B1242">
        <v>0.25</v>
      </c>
      <c r="C1242">
        <v>300</v>
      </c>
      <c r="D1242">
        <f t="shared" si="30"/>
        <v>50.269189537208717</v>
      </c>
    </row>
    <row r="1243" spans="1:4" x14ac:dyDescent="0.25">
      <c r="A1243">
        <v>37.229999999999997</v>
      </c>
      <c r="B1243">
        <v>0.25</v>
      </c>
      <c r="C1243">
        <v>300</v>
      </c>
      <c r="D1243">
        <f t="shared" si="30"/>
        <v>50.269189537208717</v>
      </c>
    </row>
    <row r="1244" spans="1:4" x14ac:dyDescent="0.25">
      <c r="A1244">
        <v>37.26</v>
      </c>
      <c r="B1244">
        <v>0.25</v>
      </c>
      <c r="C1244">
        <v>300</v>
      </c>
      <c r="D1244">
        <f t="shared" si="30"/>
        <v>50.269189537208717</v>
      </c>
    </row>
    <row r="1245" spans="1:4" x14ac:dyDescent="0.25">
      <c r="A1245">
        <v>37.29</v>
      </c>
      <c r="B1245">
        <v>0.25</v>
      </c>
      <c r="C1245">
        <v>300</v>
      </c>
      <c r="D1245">
        <f t="shared" si="30"/>
        <v>50.269189537208717</v>
      </c>
    </row>
    <row r="1246" spans="1:4" x14ac:dyDescent="0.25">
      <c r="A1246">
        <v>37.32</v>
      </c>
      <c r="B1246">
        <v>0.25</v>
      </c>
      <c r="C1246">
        <v>300</v>
      </c>
      <c r="D1246">
        <f t="shared" si="30"/>
        <v>50.269189537208717</v>
      </c>
    </row>
    <row r="1247" spans="1:4" x14ac:dyDescent="0.25">
      <c r="A1247">
        <v>37.35</v>
      </c>
      <c r="B1247">
        <v>0.25</v>
      </c>
      <c r="C1247">
        <v>300</v>
      </c>
      <c r="D1247">
        <f t="shared" si="30"/>
        <v>50.269189537208717</v>
      </c>
    </row>
    <row r="1248" spans="1:4" x14ac:dyDescent="0.25">
      <c r="A1248">
        <v>37.380000000000003</v>
      </c>
      <c r="B1248">
        <v>0.25</v>
      </c>
      <c r="C1248">
        <v>300</v>
      </c>
      <c r="D1248">
        <f t="shared" si="30"/>
        <v>50.269189537208717</v>
      </c>
    </row>
    <row r="1249" spans="1:4" x14ac:dyDescent="0.25">
      <c r="A1249">
        <v>37.409999999999997</v>
      </c>
      <c r="B1249">
        <v>0.25</v>
      </c>
      <c r="C1249">
        <v>300</v>
      </c>
      <c r="D1249">
        <f t="shared" si="30"/>
        <v>50.269189537208717</v>
      </c>
    </row>
    <row r="1250" spans="1:4" x14ac:dyDescent="0.25">
      <c r="A1250">
        <v>37.44</v>
      </c>
      <c r="B1250">
        <v>0.25</v>
      </c>
      <c r="C1250">
        <v>300</v>
      </c>
      <c r="D1250">
        <f t="shared" si="30"/>
        <v>50.269189537208717</v>
      </c>
    </row>
    <row r="1251" spans="1:4" x14ac:dyDescent="0.25">
      <c r="A1251">
        <v>37.47</v>
      </c>
      <c r="B1251">
        <v>0.25</v>
      </c>
      <c r="C1251">
        <v>300</v>
      </c>
      <c r="D1251">
        <f t="shared" si="30"/>
        <v>50.269189537208717</v>
      </c>
    </row>
    <row r="1252" spans="1:4" x14ac:dyDescent="0.25">
      <c r="A1252">
        <v>37.5</v>
      </c>
      <c r="B1252">
        <v>0.25</v>
      </c>
      <c r="C1252">
        <v>300</v>
      </c>
      <c r="D1252">
        <f t="shared" si="30"/>
        <v>50.269189537208717</v>
      </c>
    </row>
    <row r="1253" spans="1:4" x14ac:dyDescent="0.25">
      <c r="A1253">
        <v>37.53</v>
      </c>
      <c r="B1253">
        <v>0.25</v>
      </c>
      <c r="C1253">
        <v>300</v>
      </c>
      <c r="D1253">
        <f t="shared" si="30"/>
        <v>50.269189537208717</v>
      </c>
    </row>
    <row r="1254" spans="1:4" x14ac:dyDescent="0.25">
      <c r="A1254">
        <v>37.56</v>
      </c>
      <c r="B1254">
        <v>0.25</v>
      </c>
      <c r="C1254">
        <v>300</v>
      </c>
      <c r="D1254">
        <f t="shared" si="30"/>
        <v>50.269189537208717</v>
      </c>
    </row>
    <row r="1255" spans="1:4" x14ac:dyDescent="0.25">
      <c r="A1255">
        <v>37.590000000000003</v>
      </c>
      <c r="B1255">
        <v>0.25</v>
      </c>
      <c r="C1255">
        <v>300</v>
      </c>
      <c r="D1255">
        <f t="shared" si="30"/>
        <v>50.269189537208717</v>
      </c>
    </row>
    <row r="1256" spans="1:4" x14ac:dyDescent="0.25">
      <c r="A1256">
        <v>37.619999999999997</v>
      </c>
      <c r="B1256">
        <v>0.25</v>
      </c>
      <c r="C1256">
        <v>300</v>
      </c>
      <c r="D1256">
        <f t="shared" si="30"/>
        <v>50.269189537208717</v>
      </c>
    </row>
    <row r="1257" spans="1:4" x14ac:dyDescent="0.25">
      <c r="A1257">
        <v>37.65</v>
      </c>
      <c r="B1257">
        <v>0.25</v>
      </c>
      <c r="C1257">
        <v>300</v>
      </c>
      <c r="D1257">
        <f t="shared" si="30"/>
        <v>50.269189537208717</v>
      </c>
    </row>
    <row r="1258" spans="1:4" x14ac:dyDescent="0.25">
      <c r="A1258">
        <v>37.68</v>
      </c>
      <c r="B1258">
        <v>0.25</v>
      </c>
      <c r="C1258">
        <v>300</v>
      </c>
      <c r="D1258">
        <f t="shared" si="30"/>
        <v>50.269189537208717</v>
      </c>
    </row>
    <row r="1259" spans="1:4" x14ac:dyDescent="0.25">
      <c r="A1259">
        <v>37.71</v>
      </c>
      <c r="B1259">
        <v>0.25</v>
      </c>
      <c r="C1259">
        <v>300</v>
      </c>
      <c r="D1259">
        <f t="shared" si="30"/>
        <v>50.269189537208717</v>
      </c>
    </row>
    <row r="1260" spans="1:4" x14ac:dyDescent="0.25">
      <c r="A1260">
        <v>37.74</v>
      </c>
      <c r="B1260">
        <v>0.25</v>
      </c>
      <c r="C1260">
        <v>300</v>
      </c>
      <c r="D1260">
        <f t="shared" si="30"/>
        <v>50.269189537208717</v>
      </c>
    </row>
    <row r="1261" spans="1:4" x14ac:dyDescent="0.25">
      <c r="A1261">
        <v>37.770000000000003</v>
      </c>
      <c r="B1261">
        <v>0.25</v>
      </c>
      <c r="C1261">
        <v>300</v>
      </c>
      <c r="D1261">
        <f t="shared" si="30"/>
        <v>50.269189537208717</v>
      </c>
    </row>
    <row r="1262" spans="1:4" x14ac:dyDescent="0.25">
      <c r="A1262">
        <v>37.799999999999997</v>
      </c>
      <c r="B1262">
        <v>0.25</v>
      </c>
      <c r="C1262">
        <v>300</v>
      </c>
      <c r="D1262">
        <f t="shared" si="30"/>
        <v>50.269189537208717</v>
      </c>
    </row>
    <row r="1263" spans="1:4" x14ac:dyDescent="0.25">
      <c r="A1263">
        <v>37.83</v>
      </c>
      <c r="B1263">
        <v>0.25</v>
      </c>
      <c r="C1263">
        <v>300</v>
      </c>
      <c r="D1263">
        <f t="shared" si="30"/>
        <v>50.269189537208717</v>
      </c>
    </row>
    <row r="1264" spans="1:4" x14ac:dyDescent="0.25">
      <c r="A1264">
        <v>37.86</v>
      </c>
      <c r="B1264">
        <v>0.25</v>
      </c>
      <c r="C1264">
        <v>300</v>
      </c>
      <c r="D1264">
        <f t="shared" si="30"/>
        <v>50.269189537208717</v>
      </c>
    </row>
    <row r="1265" spans="1:4" x14ac:dyDescent="0.25">
      <c r="A1265">
        <v>37.89</v>
      </c>
      <c r="B1265">
        <v>0.25</v>
      </c>
      <c r="C1265">
        <v>300</v>
      </c>
      <c r="D1265">
        <f t="shared" si="30"/>
        <v>50.269189537208717</v>
      </c>
    </row>
    <row r="1266" spans="1:4" x14ac:dyDescent="0.25">
      <c r="A1266">
        <v>37.92</v>
      </c>
      <c r="B1266">
        <v>0.25</v>
      </c>
      <c r="C1266">
        <v>300</v>
      </c>
      <c r="D1266">
        <f t="shared" si="30"/>
        <v>50.269189537208717</v>
      </c>
    </row>
    <row r="1267" spans="1:4" x14ac:dyDescent="0.25">
      <c r="A1267">
        <v>37.950000000000003</v>
      </c>
      <c r="B1267">
        <v>0.25</v>
      </c>
      <c r="C1267">
        <v>300</v>
      </c>
      <c r="D1267">
        <f t="shared" si="30"/>
        <v>50.269189537208717</v>
      </c>
    </row>
    <row r="1268" spans="1:4" x14ac:dyDescent="0.25">
      <c r="A1268">
        <v>37.979999999999997</v>
      </c>
      <c r="B1268">
        <v>0.25</v>
      </c>
      <c r="C1268">
        <v>300</v>
      </c>
      <c r="D1268">
        <f t="shared" si="30"/>
        <v>50.269189537208717</v>
      </c>
    </row>
    <row r="1269" spans="1:4" x14ac:dyDescent="0.25">
      <c r="A1269">
        <v>38.01</v>
      </c>
      <c r="B1269">
        <v>0.25</v>
      </c>
      <c r="C1269">
        <v>300</v>
      </c>
      <c r="D1269">
        <f t="shared" si="30"/>
        <v>50.269189537208717</v>
      </c>
    </row>
    <row r="1270" spans="1:4" x14ac:dyDescent="0.25">
      <c r="A1270">
        <v>38.04</v>
      </c>
      <c r="B1270">
        <v>0.25</v>
      </c>
      <c r="C1270">
        <v>300</v>
      </c>
      <c r="D1270">
        <f t="shared" si="30"/>
        <v>50.269189537208717</v>
      </c>
    </row>
    <row r="1271" spans="1:4" x14ac:dyDescent="0.25">
      <c r="A1271">
        <v>38.07</v>
      </c>
      <c r="B1271">
        <v>0.25</v>
      </c>
      <c r="C1271">
        <v>300</v>
      </c>
      <c r="D1271">
        <f t="shared" si="30"/>
        <v>50.269189537208717</v>
      </c>
    </row>
    <row r="1272" spans="1:4" x14ac:dyDescent="0.25">
      <c r="A1272">
        <v>38.1</v>
      </c>
      <c r="B1272">
        <v>0.25</v>
      </c>
      <c r="C1272">
        <v>300</v>
      </c>
      <c r="D1272">
        <f t="shared" si="30"/>
        <v>50.269189537208717</v>
      </c>
    </row>
    <row r="1273" spans="1:4" x14ac:dyDescent="0.25">
      <c r="A1273">
        <v>38.130000000000003</v>
      </c>
      <c r="B1273">
        <v>0.25</v>
      </c>
      <c r="C1273">
        <v>300</v>
      </c>
      <c r="D1273">
        <f t="shared" si="30"/>
        <v>50.269189537208717</v>
      </c>
    </row>
    <row r="1274" spans="1:4" x14ac:dyDescent="0.25">
      <c r="A1274">
        <v>38.159999999999997</v>
      </c>
      <c r="B1274">
        <v>0.25</v>
      </c>
      <c r="C1274">
        <v>300</v>
      </c>
      <c r="D1274">
        <f t="shared" si="30"/>
        <v>50.269189537208717</v>
      </c>
    </row>
    <row r="1275" spans="1:4" x14ac:dyDescent="0.25">
      <c r="A1275">
        <v>38.19</v>
      </c>
      <c r="B1275">
        <v>0.25</v>
      </c>
      <c r="C1275">
        <v>300</v>
      </c>
      <c r="D1275">
        <f t="shared" si="30"/>
        <v>50.269189537208717</v>
      </c>
    </row>
    <row r="1276" spans="1:4" x14ac:dyDescent="0.25">
      <c r="A1276">
        <v>38.22</v>
      </c>
      <c r="B1276">
        <v>0.25</v>
      </c>
      <c r="C1276">
        <v>300</v>
      </c>
      <c r="D1276">
        <f t="shared" si="30"/>
        <v>50.269189537208717</v>
      </c>
    </row>
    <row r="1277" spans="1:4" x14ac:dyDescent="0.25">
      <c r="A1277">
        <v>38.25</v>
      </c>
      <c r="B1277">
        <v>0.25</v>
      </c>
      <c r="C1277">
        <v>300</v>
      </c>
      <c r="D1277">
        <f t="shared" si="30"/>
        <v>50.269189537208717</v>
      </c>
    </row>
    <row r="1278" spans="1:4" x14ac:dyDescent="0.25">
      <c r="A1278">
        <v>38.28</v>
      </c>
      <c r="B1278">
        <v>0.25</v>
      </c>
      <c r="C1278">
        <v>300</v>
      </c>
      <c r="D1278">
        <f t="shared" si="30"/>
        <v>50.269189537208717</v>
      </c>
    </row>
    <row r="1279" spans="1:4" x14ac:dyDescent="0.25">
      <c r="A1279">
        <v>38.31</v>
      </c>
      <c r="B1279">
        <v>0.25</v>
      </c>
      <c r="C1279">
        <v>300</v>
      </c>
      <c r="D1279">
        <f t="shared" si="30"/>
        <v>50.269189537208717</v>
      </c>
    </row>
    <row r="1280" spans="1:4" x14ac:dyDescent="0.25">
      <c r="A1280">
        <v>38.340000000000003</v>
      </c>
      <c r="B1280">
        <v>0.25</v>
      </c>
      <c r="C1280">
        <v>300</v>
      </c>
      <c r="D1280">
        <f t="shared" si="30"/>
        <v>50.269189537208717</v>
      </c>
    </row>
    <row r="1281" spans="1:4" x14ac:dyDescent="0.25">
      <c r="A1281">
        <v>38.369999999999997</v>
      </c>
      <c r="B1281">
        <v>0.25</v>
      </c>
      <c r="C1281">
        <v>300</v>
      </c>
      <c r="D1281">
        <f t="shared" si="30"/>
        <v>50.269189537208717</v>
      </c>
    </row>
    <row r="1282" spans="1:4" x14ac:dyDescent="0.25">
      <c r="A1282">
        <v>38.4</v>
      </c>
      <c r="B1282">
        <v>0.25</v>
      </c>
      <c r="C1282">
        <v>300</v>
      </c>
      <c r="D1282">
        <f t="shared" si="30"/>
        <v>50.269189537208717</v>
      </c>
    </row>
    <row r="1283" spans="1:4" x14ac:dyDescent="0.25">
      <c r="A1283">
        <v>38.43</v>
      </c>
      <c r="B1283">
        <v>0.25</v>
      </c>
      <c r="C1283">
        <v>300</v>
      </c>
      <c r="D1283">
        <f t="shared" ref="D1283:D1346" si="31">LN(C1283/B1283)^2</f>
        <v>50.269189537208717</v>
      </c>
    </row>
    <row r="1284" spans="1:4" x14ac:dyDescent="0.25">
      <c r="A1284">
        <v>38.46</v>
      </c>
      <c r="B1284">
        <v>0.25</v>
      </c>
      <c r="C1284">
        <v>300</v>
      </c>
      <c r="D1284">
        <f t="shared" si="31"/>
        <v>50.269189537208717</v>
      </c>
    </row>
    <row r="1285" spans="1:4" x14ac:dyDescent="0.25">
      <c r="A1285">
        <v>38.49</v>
      </c>
      <c r="B1285">
        <v>0.25</v>
      </c>
      <c r="C1285">
        <v>300</v>
      </c>
      <c r="D1285">
        <f t="shared" si="31"/>
        <v>50.269189537208717</v>
      </c>
    </row>
    <row r="1286" spans="1:4" x14ac:dyDescent="0.25">
      <c r="A1286">
        <v>38.520000000000003</v>
      </c>
      <c r="B1286">
        <v>0.25</v>
      </c>
      <c r="C1286">
        <v>300</v>
      </c>
      <c r="D1286">
        <f t="shared" si="31"/>
        <v>50.269189537208717</v>
      </c>
    </row>
    <row r="1287" spans="1:4" x14ac:dyDescent="0.25">
      <c r="A1287">
        <v>38.549999999999997</v>
      </c>
      <c r="B1287">
        <v>0.25</v>
      </c>
      <c r="C1287">
        <v>300</v>
      </c>
      <c r="D1287">
        <f t="shared" si="31"/>
        <v>50.269189537208717</v>
      </c>
    </row>
    <row r="1288" spans="1:4" x14ac:dyDescent="0.25">
      <c r="A1288">
        <v>38.58</v>
      </c>
      <c r="B1288">
        <v>0.25</v>
      </c>
      <c r="C1288">
        <v>300</v>
      </c>
      <c r="D1288">
        <f t="shared" si="31"/>
        <v>50.269189537208717</v>
      </c>
    </row>
    <row r="1289" spans="1:4" x14ac:dyDescent="0.25">
      <c r="A1289">
        <v>38.61</v>
      </c>
      <c r="B1289">
        <v>0.25</v>
      </c>
      <c r="C1289">
        <v>300</v>
      </c>
      <c r="D1289">
        <f t="shared" si="31"/>
        <v>50.269189537208717</v>
      </c>
    </row>
    <row r="1290" spans="1:4" x14ac:dyDescent="0.25">
      <c r="A1290">
        <v>38.64</v>
      </c>
      <c r="B1290">
        <v>0.25</v>
      </c>
      <c r="C1290">
        <v>300</v>
      </c>
      <c r="D1290">
        <f t="shared" si="31"/>
        <v>50.269189537208717</v>
      </c>
    </row>
    <row r="1291" spans="1:4" x14ac:dyDescent="0.25">
      <c r="A1291">
        <v>38.67</v>
      </c>
      <c r="B1291">
        <v>0.25</v>
      </c>
      <c r="C1291">
        <v>300</v>
      </c>
      <c r="D1291">
        <f t="shared" si="31"/>
        <v>50.269189537208717</v>
      </c>
    </row>
    <row r="1292" spans="1:4" x14ac:dyDescent="0.25">
      <c r="A1292">
        <v>38.700000000000003</v>
      </c>
      <c r="B1292">
        <v>0.25</v>
      </c>
      <c r="C1292">
        <v>300</v>
      </c>
      <c r="D1292">
        <f t="shared" si="31"/>
        <v>50.269189537208717</v>
      </c>
    </row>
    <row r="1293" spans="1:4" x14ac:dyDescent="0.25">
      <c r="A1293">
        <v>38.729999999999997</v>
      </c>
      <c r="B1293">
        <v>0.25</v>
      </c>
      <c r="C1293">
        <v>300</v>
      </c>
      <c r="D1293">
        <f t="shared" si="31"/>
        <v>50.269189537208717</v>
      </c>
    </row>
    <row r="1294" spans="1:4" x14ac:dyDescent="0.25">
      <c r="A1294">
        <v>38.76</v>
      </c>
      <c r="B1294">
        <v>0.25</v>
      </c>
      <c r="C1294">
        <v>300</v>
      </c>
      <c r="D1294">
        <f t="shared" si="31"/>
        <v>50.269189537208717</v>
      </c>
    </row>
    <row r="1295" spans="1:4" x14ac:dyDescent="0.25">
      <c r="A1295">
        <v>38.79</v>
      </c>
      <c r="B1295">
        <v>0.25</v>
      </c>
      <c r="C1295">
        <v>300</v>
      </c>
      <c r="D1295">
        <f t="shared" si="31"/>
        <v>50.269189537208717</v>
      </c>
    </row>
    <row r="1296" spans="1:4" x14ac:dyDescent="0.25">
      <c r="A1296">
        <v>38.82</v>
      </c>
      <c r="B1296">
        <v>0.25</v>
      </c>
      <c r="C1296">
        <v>300</v>
      </c>
      <c r="D1296">
        <f t="shared" si="31"/>
        <v>50.269189537208717</v>
      </c>
    </row>
    <row r="1297" spans="1:4" x14ac:dyDescent="0.25">
      <c r="A1297">
        <v>38.85</v>
      </c>
      <c r="B1297">
        <v>0.25</v>
      </c>
      <c r="C1297">
        <v>300</v>
      </c>
      <c r="D1297">
        <f t="shared" si="31"/>
        <v>50.269189537208717</v>
      </c>
    </row>
    <row r="1298" spans="1:4" x14ac:dyDescent="0.25">
      <c r="A1298">
        <v>38.880000000000003</v>
      </c>
      <c r="B1298">
        <v>0.25</v>
      </c>
      <c r="C1298">
        <v>300</v>
      </c>
      <c r="D1298">
        <f t="shared" si="31"/>
        <v>50.269189537208717</v>
      </c>
    </row>
    <row r="1299" spans="1:4" x14ac:dyDescent="0.25">
      <c r="A1299">
        <v>38.909999999999997</v>
      </c>
      <c r="B1299">
        <v>0.25</v>
      </c>
      <c r="C1299">
        <v>300</v>
      </c>
      <c r="D1299">
        <f t="shared" si="31"/>
        <v>50.269189537208717</v>
      </c>
    </row>
    <row r="1300" spans="1:4" x14ac:dyDescent="0.25">
      <c r="A1300">
        <v>38.94</v>
      </c>
      <c r="B1300">
        <v>0.25</v>
      </c>
      <c r="C1300">
        <v>300</v>
      </c>
      <c r="D1300">
        <f t="shared" si="31"/>
        <v>50.269189537208717</v>
      </c>
    </row>
    <row r="1301" spans="1:4" x14ac:dyDescent="0.25">
      <c r="A1301">
        <v>38.97</v>
      </c>
      <c r="B1301">
        <v>0.25</v>
      </c>
      <c r="C1301">
        <v>300</v>
      </c>
      <c r="D1301">
        <f t="shared" si="31"/>
        <v>50.269189537208717</v>
      </c>
    </row>
    <row r="1302" spans="1:4" x14ac:dyDescent="0.25">
      <c r="A1302">
        <v>39</v>
      </c>
      <c r="B1302">
        <v>0.25</v>
      </c>
      <c r="C1302">
        <v>300</v>
      </c>
      <c r="D1302">
        <f t="shared" si="31"/>
        <v>50.269189537208717</v>
      </c>
    </row>
    <row r="1303" spans="1:4" x14ac:dyDescent="0.25">
      <c r="A1303">
        <v>39.03</v>
      </c>
      <c r="B1303">
        <v>0.25</v>
      </c>
      <c r="C1303">
        <v>300</v>
      </c>
      <c r="D1303">
        <f t="shared" si="31"/>
        <v>50.269189537208717</v>
      </c>
    </row>
    <row r="1304" spans="1:4" x14ac:dyDescent="0.25">
      <c r="A1304">
        <v>39.06</v>
      </c>
      <c r="B1304">
        <v>0.25</v>
      </c>
      <c r="C1304">
        <v>300</v>
      </c>
      <c r="D1304">
        <f t="shared" si="31"/>
        <v>50.269189537208717</v>
      </c>
    </row>
    <row r="1305" spans="1:4" x14ac:dyDescent="0.25">
      <c r="A1305">
        <v>39.090000000000003</v>
      </c>
      <c r="B1305">
        <v>0.25</v>
      </c>
      <c r="C1305">
        <v>300</v>
      </c>
      <c r="D1305">
        <f t="shared" si="31"/>
        <v>50.269189537208717</v>
      </c>
    </row>
    <row r="1306" spans="1:4" x14ac:dyDescent="0.25">
      <c r="A1306">
        <v>39.119999999999997</v>
      </c>
      <c r="B1306">
        <v>0.25</v>
      </c>
      <c r="C1306">
        <v>300</v>
      </c>
      <c r="D1306">
        <f t="shared" si="31"/>
        <v>50.269189537208717</v>
      </c>
    </row>
    <row r="1307" spans="1:4" x14ac:dyDescent="0.25">
      <c r="A1307">
        <v>39.15</v>
      </c>
      <c r="B1307">
        <v>0.25</v>
      </c>
      <c r="C1307">
        <v>300</v>
      </c>
      <c r="D1307">
        <f t="shared" si="31"/>
        <v>50.269189537208717</v>
      </c>
    </row>
    <row r="1308" spans="1:4" x14ac:dyDescent="0.25">
      <c r="A1308">
        <v>39.18</v>
      </c>
      <c r="B1308">
        <v>0.25</v>
      </c>
      <c r="C1308">
        <v>300</v>
      </c>
      <c r="D1308">
        <f t="shared" si="31"/>
        <v>50.269189537208717</v>
      </c>
    </row>
    <row r="1309" spans="1:4" x14ac:dyDescent="0.25">
      <c r="A1309">
        <v>39.21</v>
      </c>
      <c r="B1309">
        <v>0.25</v>
      </c>
      <c r="C1309">
        <v>300</v>
      </c>
      <c r="D1309">
        <f t="shared" si="31"/>
        <v>50.269189537208717</v>
      </c>
    </row>
    <row r="1310" spans="1:4" x14ac:dyDescent="0.25">
      <c r="A1310">
        <v>39.24</v>
      </c>
      <c r="B1310">
        <v>0.25</v>
      </c>
      <c r="C1310">
        <v>300</v>
      </c>
      <c r="D1310">
        <f t="shared" si="31"/>
        <v>50.269189537208717</v>
      </c>
    </row>
    <row r="1311" spans="1:4" x14ac:dyDescent="0.25">
      <c r="A1311">
        <v>39.270000000000003</v>
      </c>
      <c r="B1311">
        <v>0.25</v>
      </c>
      <c r="C1311">
        <v>300</v>
      </c>
      <c r="D1311">
        <f t="shared" si="31"/>
        <v>50.269189537208717</v>
      </c>
    </row>
    <row r="1312" spans="1:4" x14ac:dyDescent="0.25">
      <c r="A1312">
        <v>39.299999999999997</v>
      </c>
      <c r="B1312">
        <v>0.25</v>
      </c>
      <c r="C1312">
        <v>300</v>
      </c>
      <c r="D1312">
        <f t="shared" si="31"/>
        <v>50.269189537208717</v>
      </c>
    </row>
    <row r="1313" spans="1:4" x14ac:dyDescent="0.25">
      <c r="A1313">
        <v>39.33</v>
      </c>
      <c r="B1313">
        <v>0.25</v>
      </c>
      <c r="C1313">
        <v>300</v>
      </c>
      <c r="D1313">
        <f t="shared" si="31"/>
        <v>50.269189537208717</v>
      </c>
    </row>
    <row r="1314" spans="1:4" x14ac:dyDescent="0.25">
      <c r="A1314">
        <v>39.36</v>
      </c>
      <c r="B1314">
        <v>0.25</v>
      </c>
      <c r="C1314">
        <v>300</v>
      </c>
      <c r="D1314">
        <f t="shared" si="31"/>
        <v>50.269189537208717</v>
      </c>
    </row>
    <row r="1315" spans="1:4" x14ac:dyDescent="0.25">
      <c r="A1315">
        <v>39.39</v>
      </c>
      <c r="B1315">
        <v>0.25</v>
      </c>
      <c r="C1315">
        <v>300</v>
      </c>
      <c r="D1315">
        <f t="shared" si="31"/>
        <v>50.269189537208717</v>
      </c>
    </row>
    <row r="1316" spans="1:4" x14ac:dyDescent="0.25">
      <c r="A1316">
        <v>39.42</v>
      </c>
      <c r="B1316">
        <v>0.25</v>
      </c>
      <c r="C1316">
        <v>300</v>
      </c>
      <c r="D1316">
        <f t="shared" si="31"/>
        <v>50.269189537208717</v>
      </c>
    </row>
    <row r="1317" spans="1:4" x14ac:dyDescent="0.25">
      <c r="A1317">
        <v>39.450000000000003</v>
      </c>
      <c r="B1317">
        <v>0.25</v>
      </c>
      <c r="C1317">
        <v>300</v>
      </c>
      <c r="D1317">
        <f t="shared" si="31"/>
        <v>50.269189537208717</v>
      </c>
    </row>
    <row r="1318" spans="1:4" x14ac:dyDescent="0.25">
      <c r="A1318">
        <v>39.479999999999997</v>
      </c>
      <c r="B1318">
        <v>0.25</v>
      </c>
      <c r="C1318">
        <v>300</v>
      </c>
      <c r="D1318">
        <f t="shared" si="31"/>
        <v>50.269189537208717</v>
      </c>
    </row>
    <row r="1319" spans="1:4" x14ac:dyDescent="0.25">
      <c r="A1319">
        <v>39.51</v>
      </c>
      <c r="B1319">
        <v>0.25</v>
      </c>
      <c r="C1319">
        <v>300</v>
      </c>
      <c r="D1319">
        <f t="shared" si="31"/>
        <v>50.269189537208717</v>
      </c>
    </row>
    <row r="1320" spans="1:4" x14ac:dyDescent="0.25">
      <c r="A1320">
        <v>39.54</v>
      </c>
      <c r="B1320">
        <v>0.25</v>
      </c>
      <c r="C1320">
        <v>300</v>
      </c>
      <c r="D1320">
        <f t="shared" si="31"/>
        <v>50.269189537208717</v>
      </c>
    </row>
    <row r="1321" spans="1:4" x14ac:dyDescent="0.25">
      <c r="A1321">
        <v>39.57</v>
      </c>
      <c r="B1321">
        <v>0.25</v>
      </c>
      <c r="C1321">
        <v>300</v>
      </c>
      <c r="D1321">
        <f t="shared" si="31"/>
        <v>50.269189537208717</v>
      </c>
    </row>
    <row r="1322" spans="1:4" x14ac:dyDescent="0.25">
      <c r="A1322">
        <v>39.6</v>
      </c>
      <c r="B1322">
        <v>0.25</v>
      </c>
      <c r="C1322">
        <v>300</v>
      </c>
      <c r="D1322">
        <f t="shared" si="31"/>
        <v>50.269189537208717</v>
      </c>
    </row>
    <row r="1323" spans="1:4" x14ac:dyDescent="0.25">
      <c r="A1323">
        <v>39.630000000000003</v>
      </c>
      <c r="B1323">
        <v>0.25</v>
      </c>
      <c r="C1323">
        <v>300</v>
      </c>
      <c r="D1323">
        <f t="shared" si="31"/>
        <v>50.269189537208717</v>
      </c>
    </row>
    <row r="1324" spans="1:4" x14ac:dyDescent="0.25">
      <c r="A1324">
        <v>39.659999999999997</v>
      </c>
      <c r="B1324">
        <v>0.25</v>
      </c>
      <c r="C1324">
        <v>300</v>
      </c>
      <c r="D1324">
        <f t="shared" si="31"/>
        <v>50.269189537208717</v>
      </c>
    </row>
    <row r="1325" spans="1:4" x14ac:dyDescent="0.25">
      <c r="A1325">
        <v>39.69</v>
      </c>
      <c r="B1325">
        <v>0.25</v>
      </c>
      <c r="C1325">
        <v>300</v>
      </c>
      <c r="D1325">
        <f t="shared" si="31"/>
        <v>50.269189537208717</v>
      </c>
    </row>
    <row r="1326" spans="1:4" x14ac:dyDescent="0.25">
      <c r="A1326">
        <v>39.72</v>
      </c>
      <c r="B1326">
        <v>0.25</v>
      </c>
      <c r="C1326">
        <v>300</v>
      </c>
      <c r="D1326">
        <f t="shared" si="31"/>
        <v>50.269189537208717</v>
      </c>
    </row>
    <row r="1327" spans="1:4" x14ac:dyDescent="0.25">
      <c r="A1327">
        <v>39.75</v>
      </c>
      <c r="B1327">
        <v>0.25</v>
      </c>
      <c r="C1327">
        <v>300</v>
      </c>
      <c r="D1327">
        <f t="shared" si="31"/>
        <v>50.269189537208717</v>
      </c>
    </row>
    <row r="1328" spans="1:4" x14ac:dyDescent="0.25">
      <c r="A1328">
        <v>39.78</v>
      </c>
      <c r="B1328">
        <v>0.25</v>
      </c>
      <c r="C1328">
        <v>300</v>
      </c>
      <c r="D1328">
        <f t="shared" si="31"/>
        <v>50.269189537208717</v>
      </c>
    </row>
    <row r="1329" spans="1:4" x14ac:dyDescent="0.25">
      <c r="A1329">
        <v>39.81</v>
      </c>
      <c r="B1329">
        <v>0.25</v>
      </c>
      <c r="C1329">
        <v>300</v>
      </c>
      <c r="D1329">
        <f t="shared" si="31"/>
        <v>50.269189537208717</v>
      </c>
    </row>
    <row r="1330" spans="1:4" x14ac:dyDescent="0.25">
      <c r="A1330">
        <v>39.840000000000003</v>
      </c>
      <c r="B1330">
        <v>0.25</v>
      </c>
      <c r="C1330">
        <v>300</v>
      </c>
      <c r="D1330">
        <f t="shared" si="31"/>
        <v>50.269189537208717</v>
      </c>
    </row>
    <row r="1331" spans="1:4" x14ac:dyDescent="0.25">
      <c r="A1331">
        <v>39.869999999999997</v>
      </c>
      <c r="B1331">
        <v>0.25</v>
      </c>
      <c r="C1331">
        <v>300</v>
      </c>
      <c r="D1331">
        <f t="shared" si="31"/>
        <v>50.269189537208717</v>
      </c>
    </row>
    <row r="1332" spans="1:4" x14ac:dyDescent="0.25">
      <c r="A1332">
        <v>39.9</v>
      </c>
      <c r="B1332">
        <v>0.25</v>
      </c>
      <c r="C1332">
        <v>300</v>
      </c>
      <c r="D1332">
        <f t="shared" si="31"/>
        <v>50.269189537208717</v>
      </c>
    </row>
    <row r="1333" spans="1:4" x14ac:dyDescent="0.25">
      <c r="A1333">
        <v>39.93</v>
      </c>
      <c r="B1333">
        <v>0.25</v>
      </c>
      <c r="C1333">
        <v>300</v>
      </c>
      <c r="D1333">
        <f t="shared" si="31"/>
        <v>50.269189537208717</v>
      </c>
    </row>
    <row r="1334" spans="1:4" x14ac:dyDescent="0.25">
      <c r="A1334">
        <v>39.96</v>
      </c>
      <c r="B1334">
        <v>0.25</v>
      </c>
      <c r="C1334">
        <v>300</v>
      </c>
      <c r="D1334">
        <f t="shared" si="31"/>
        <v>50.269189537208717</v>
      </c>
    </row>
    <row r="1335" spans="1:4" x14ac:dyDescent="0.25">
      <c r="A1335">
        <v>39.99</v>
      </c>
      <c r="B1335">
        <v>0.25</v>
      </c>
      <c r="C1335">
        <v>300</v>
      </c>
      <c r="D1335">
        <f t="shared" si="31"/>
        <v>50.269189537208717</v>
      </c>
    </row>
    <row r="1336" spans="1:4" x14ac:dyDescent="0.25">
      <c r="A1336">
        <v>40.020000000000003</v>
      </c>
      <c r="B1336">
        <v>0.25</v>
      </c>
      <c r="C1336">
        <v>300</v>
      </c>
      <c r="D1336">
        <f t="shared" si="31"/>
        <v>50.269189537208717</v>
      </c>
    </row>
    <row r="1337" spans="1:4" x14ac:dyDescent="0.25">
      <c r="A1337">
        <v>40.049999999999997</v>
      </c>
      <c r="B1337">
        <v>0.25</v>
      </c>
      <c r="C1337">
        <v>300</v>
      </c>
      <c r="D1337">
        <f t="shared" si="31"/>
        <v>50.269189537208717</v>
      </c>
    </row>
    <row r="1338" spans="1:4" x14ac:dyDescent="0.25">
      <c r="A1338">
        <v>40.08</v>
      </c>
      <c r="B1338">
        <v>0.25</v>
      </c>
      <c r="C1338">
        <v>300</v>
      </c>
      <c r="D1338">
        <f t="shared" si="31"/>
        <v>50.269189537208717</v>
      </c>
    </row>
    <row r="1339" spans="1:4" x14ac:dyDescent="0.25">
      <c r="A1339">
        <v>40.11</v>
      </c>
      <c r="B1339">
        <v>0.25</v>
      </c>
      <c r="C1339">
        <v>300</v>
      </c>
      <c r="D1339">
        <f t="shared" si="31"/>
        <v>50.269189537208717</v>
      </c>
    </row>
    <row r="1340" spans="1:4" x14ac:dyDescent="0.25">
      <c r="A1340">
        <v>40.14</v>
      </c>
      <c r="B1340">
        <v>0.25</v>
      </c>
      <c r="C1340">
        <v>300</v>
      </c>
      <c r="D1340">
        <f t="shared" si="31"/>
        <v>50.269189537208717</v>
      </c>
    </row>
    <row r="1341" spans="1:4" x14ac:dyDescent="0.25">
      <c r="A1341">
        <v>40.17</v>
      </c>
      <c r="B1341">
        <v>0.25</v>
      </c>
      <c r="C1341">
        <v>300</v>
      </c>
      <c r="D1341">
        <f t="shared" si="31"/>
        <v>50.269189537208717</v>
      </c>
    </row>
    <row r="1342" spans="1:4" x14ac:dyDescent="0.25">
      <c r="A1342">
        <v>40.200000000000003</v>
      </c>
      <c r="B1342">
        <v>0.25</v>
      </c>
      <c r="C1342">
        <v>300</v>
      </c>
      <c r="D1342">
        <f t="shared" si="31"/>
        <v>50.269189537208717</v>
      </c>
    </row>
    <row r="1343" spans="1:4" x14ac:dyDescent="0.25">
      <c r="A1343">
        <v>40.229999999999997</v>
      </c>
      <c r="B1343">
        <v>0.25</v>
      </c>
      <c r="C1343">
        <v>300</v>
      </c>
      <c r="D1343">
        <f t="shared" si="31"/>
        <v>50.269189537208717</v>
      </c>
    </row>
    <row r="1344" spans="1:4" x14ac:dyDescent="0.25">
      <c r="A1344">
        <v>40.26</v>
      </c>
      <c r="B1344">
        <v>0.25</v>
      </c>
      <c r="C1344">
        <v>300</v>
      </c>
      <c r="D1344">
        <f t="shared" si="31"/>
        <v>50.269189537208717</v>
      </c>
    </row>
    <row r="1345" spans="1:4" x14ac:dyDescent="0.25">
      <c r="A1345">
        <v>40.29</v>
      </c>
      <c r="B1345">
        <v>0.25</v>
      </c>
      <c r="C1345">
        <v>300</v>
      </c>
      <c r="D1345">
        <f t="shared" si="31"/>
        <v>50.269189537208717</v>
      </c>
    </row>
    <row r="1346" spans="1:4" x14ac:dyDescent="0.25">
      <c r="A1346">
        <v>40.32</v>
      </c>
      <c r="B1346">
        <v>0.25</v>
      </c>
      <c r="C1346">
        <v>300</v>
      </c>
      <c r="D1346">
        <f t="shared" si="31"/>
        <v>50.269189537208717</v>
      </c>
    </row>
    <row r="1347" spans="1:4" x14ac:dyDescent="0.25">
      <c r="A1347">
        <v>40.35</v>
      </c>
      <c r="B1347">
        <v>0.25</v>
      </c>
      <c r="C1347">
        <v>300</v>
      </c>
      <c r="D1347">
        <f t="shared" ref="D1347:D1410" si="32">LN(C1347/B1347)^2</f>
        <v>50.269189537208717</v>
      </c>
    </row>
    <row r="1348" spans="1:4" x14ac:dyDescent="0.25">
      <c r="A1348">
        <v>40.380000000000003</v>
      </c>
      <c r="B1348">
        <v>0.25</v>
      </c>
      <c r="C1348">
        <v>300</v>
      </c>
      <c r="D1348">
        <f t="shared" si="32"/>
        <v>50.269189537208717</v>
      </c>
    </row>
    <row r="1349" spans="1:4" x14ac:dyDescent="0.25">
      <c r="A1349">
        <v>40.409999999999997</v>
      </c>
      <c r="B1349">
        <v>0.25</v>
      </c>
      <c r="C1349">
        <v>300</v>
      </c>
      <c r="D1349">
        <f t="shared" si="32"/>
        <v>50.269189537208717</v>
      </c>
    </row>
    <row r="1350" spans="1:4" x14ac:dyDescent="0.25">
      <c r="A1350">
        <v>40.44</v>
      </c>
      <c r="B1350">
        <v>0.25</v>
      </c>
      <c r="C1350">
        <v>300</v>
      </c>
      <c r="D1350">
        <f t="shared" si="32"/>
        <v>50.269189537208717</v>
      </c>
    </row>
    <row r="1351" spans="1:4" x14ac:dyDescent="0.25">
      <c r="A1351">
        <v>40.47</v>
      </c>
      <c r="B1351">
        <v>0.25</v>
      </c>
      <c r="C1351">
        <v>300</v>
      </c>
      <c r="D1351">
        <f t="shared" si="32"/>
        <v>50.269189537208717</v>
      </c>
    </row>
    <row r="1352" spans="1:4" x14ac:dyDescent="0.25">
      <c r="A1352">
        <v>40.5</v>
      </c>
      <c r="B1352">
        <v>0.25</v>
      </c>
      <c r="C1352">
        <v>300</v>
      </c>
      <c r="D1352">
        <f t="shared" si="32"/>
        <v>50.269189537208717</v>
      </c>
    </row>
    <row r="1353" spans="1:4" x14ac:dyDescent="0.25">
      <c r="A1353">
        <v>40.53</v>
      </c>
      <c r="B1353">
        <v>0.25</v>
      </c>
      <c r="C1353">
        <v>300</v>
      </c>
      <c r="D1353">
        <f t="shared" si="32"/>
        <v>50.269189537208717</v>
      </c>
    </row>
    <row r="1354" spans="1:4" x14ac:dyDescent="0.25">
      <c r="A1354">
        <v>40.56</v>
      </c>
      <c r="B1354">
        <v>0.25</v>
      </c>
      <c r="C1354">
        <v>300</v>
      </c>
      <c r="D1354">
        <f t="shared" si="32"/>
        <v>50.269189537208717</v>
      </c>
    </row>
    <row r="1355" spans="1:4" x14ac:dyDescent="0.25">
      <c r="A1355">
        <v>40.590000000000003</v>
      </c>
      <c r="B1355">
        <v>0.25</v>
      </c>
      <c r="C1355">
        <v>300</v>
      </c>
      <c r="D1355">
        <f t="shared" si="32"/>
        <v>50.269189537208717</v>
      </c>
    </row>
    <row r="1356" spans="1:4" x14ac:dyDescent="0.25">
      <c r="A1356">
        <v>40.619999999999997</v>
      </c>
      <c r="B1356">
        <v>0.25</v>
      </c>
      <c r="C1356">
        <v>300</v>
      </c>
      <c r="D1356">
        <f t="shared" si="32"/>
        <v>50.269189537208717</v>
      </c>
    </row>
    <row r="1357" spans="1:4" x14ac:dyDescent="0.25">
      <c r="A1357">
        <v>40.65</v>
      </c>
      <c r="B1357">
        <v>0.25</v>
      </c>
      <c r="C1357">
        <v>300</v>
      </c>
      <c r="D1357">
        <f t="shared" si="32"/>
        <v>50.269189537208717</v>
      </c>
    </row>
    <row r="1358" spans="1:4" x14ac:dyDescent="0.25">
      <c r="A1358">
        <v>40.68</v>
      </c>
      <c r="B1358">
        <v>0.25</v>
      </c>
      <c r="C1358">
        <v>300</v>
      </c>
      <c r="D1358">
        <f t="shared" si="32"/>
        <v>50.269189537208717</v>
      </c>
    </row>
    <row r="1359" spans="1:4" x14ac:dyDescent="0.25">
      <c r="A1359">
        <v>40.71</v>
      </c>
      <c r="B1359">
        <v>0.25</v>
      </c>
      <c r="C1359">
        <v>300</v>
      </c>
      <c r="D1359">
        <f t="shared" si="32"/>
        <v>50.269189537208717</v>
      </c>
    </row>
    <row r="1360" spans="1:4" x14ac:dyDescent="0.25">
      <c r="A1360">
        <v>40.74</v>
      </c>
      <c r="B1360">
        <v>0.25</v>
      </c>
      <c r="C1360">
        <v>300</v>
      </c>
      <c r="D1360">
        <f t="shared" si="32"/>
        <v>50.269189537208717</v>
      </c>
    </row>
    <row r="1361" spans="1:4" x14ac:dyDescent="0.25">
      <c r="A1361">
        <v>40.770000000000003</v>
      </c>
      <c r="B1361">
        <v>0.25</v>
      </c>
      <c r="C1361">
        <v>300</v>
      </c>
      <c r="D1361">
        <f t="shared" si="32"/>
        <v>50.269189537208717</v>
      </c>
    </row>
    <row r="1362" spans="1:4" x14ac:dyDescent="0.25">
      <c r="A1362">
        <v>40.799999999999997</v>
      </c>
      <c r="B1362">
        <v>0.25</v>
      </c>
      <c r="C1362">
        <v>300</v>
      </c>
      <c r="D1362">
        <f t="shared" si="32"/>
        <v>50.269189537208717</v>
      </c>
    </row>
    <row r="1363" spans="1:4" x14ac:dyDescent="0.25">
      <c r="A1363">
        <v>40.83</v>
      </c>
      <c r="B1363">
        <v>0.25</v>
      </c>
      <c r="C1363">
        <v>300</v>
      </c>
      <c r="D1363">
        <f t="shared" si="32"/>
        <v>50.269189537208717</v>
      </c>
    </row>
    <row r="1364" spans="1:4" x14ac:dyDescent="0.25">
      <c r="A1364">
        <v>40.86</v>
      </c>
      <c r="B1364">
        <v>0.25</v>
      </c>
      <c r="C1364">
        <v>300</v>
      </c>
      <c r="D1364">
        <f t="shared" si="32"/>
        <v>50.269189537208717</v>
      </c>
    </row>
    <row r="1365" spans="1:4" x14ac:dyDescent="0.25">
      <c r="A1365">
        <v>40.89</v>
      </c>
      <c r="B1365">
        <v>0.25</v>
      </c>
      <c r="C1365">
        <v>300</v>
      </c>
      <c r="D1365">
        <f t="shared" si="32"/>
        <v>50.269189537208717</v>
      </c>
    </row>
    <row r="1366" spans="1:4" x14ac:dyDescent="0.25">
      <c r="A1366">
        <v>40.92</v>
      </c>
      <c r="B1366">
        <v>0.25</v>
      </c>
      <c r="C1366">
        <v>300</v>
      </c>
      <c r="D1366">
        <f t="shared" si="32"/>
        <v>50.269189537208717</v>
      </c>
    </row>
    <row r="1367" spans="1:4" x14ac:dyDescent="0.25">
      <c r="A1367">
        <v>40.950000000000003</v>
      </c>
      <c r="B1367">
        <v>0.25</v>
      </c>
      <c r="C1367">
        <v>300</v>
      </c>
      <c r="D1367">
        <f t="shared" si="32"/>
        <v>50.269189537208717</v>
      </c>
    </row>
    <row r="1368" spans="1:4" x14ac:dyDescent="0.25">
      <c r="A1368">
        <v>40.98</v>
      </c>
      <c r="B1368">
        <v>0.25</v>
      </c>
      <c r="C1368">
        <v>300</v>
      </c>
      <c r="D1368">
        <f t="shared" si="32"/>
        <v>50.269189537208717</v>
      </c>
    </row>
    <row r="1369" spans="1:4" x14ac:dyDescent="0.25">
      <c r="A1369">
        <v>41.01</v>
      </c>
      <c r="B1369">
        <v>0.25</v>
      </c>
      <c r="C1369">
        <v>300</v>
      </c>
      <c r="D1369">
        <f t="shared" si="32"/>
        <v>50.269189537208717</v>
      </c>
    </row>
    <row r="1370" spans="1:4" x14ac:dyDescent="0.25">
      <c r="A1370">
        <v>41.04</v>
      </c>
      <c r="B1370">
        <v>0.25</v>
      </c>
      <c r="C1370">
        <v>300</v>
      </c>
      <c r="D1370">
        <f t="shared" si="32"/>
        <v>50.269189537208717</v>
      </c>
    </row>
    <row r="1371" spans="1:4" x14ac:dyDescent="0.25">
      <c r="A1371">
        <v>41.07</v>
      </c>
      <c r="B1371">
        <v>0.25</v>
      </c>
      <c r="C1371">
        <v>300</v>
      </c>
      <c r="D1371">
        <f t="shared" si="32"/>
        <v>50.269189537208717</v>
      </c>
    </row>
    <row r="1372" spans="1:4" x14ac:dyDescent="0.25">
      <c r="A1372">
        <v>41.1</v>
      </c>
      <c r="B1372">
        <v>0.25</v>
      </c>
      <c r="C1372">
        <v>300</v>
      </c>
      <c r="D1372">
        <f t="shared" si="32"/>
        <v>50.269189537208717</v>
      </c>
    </row>
    <row r="1373" spans="1:4" x14ac:dyDescent="0.25">
      <c r="A1373">
        <v>41.13</v>
      </c>
      <c r="B1373">
        <v>0.25</v>
      </c>
      <c r="C1373">
        <v>300</v>
      </c>
      <c r="D1373">
        <f t="shared" si="32"/>
        <v>50.269189537208717</v>
      </c>
    </row>
    <row r="1374" spans="1:4" x14ac:dyDescent="0.25">
      <c r="A1374">
        <v>41.16</v>
      </c>
      <c r="B1374">
        <v>0.25</v>
      </c>
      <c r="C1374">
        <v>300</v>
      </c>
      <c r="D1374">
        <f t="shared" si="32"/>
        <v>50.269189537208717</v>
      </c>
    </row>
    <row r="1375" spans="1:4" x14ac:dyDescent="0.25">
      <c r="A1375">
        <v>41.19</v>
      </c>
      <c r="B1375">
        <v>0.25</v>
      </c>
      <c r="C1375">
        <v>300</v>
      </c>
      <c r="D1375">
        <f t="shared" si="32"/>
        <v>50.269189537208717</v>
      </c>
    </row>
    <row r="1376" spans="1:4" x14ac:dyDescent="0.25">
      <c r="A1376">
        <v>41.22</v>
      </c>
      <c r="B1376">
        <v>0.25</v>
      </c>
      <c r="C1376">
        <v>300</v>
      </c>
      <c r="D1376">
        <f t="shared" si="32"/>
        <v>50.269189537208717</v>
      </c>
    </row>
    <row r="1377" spans="1:4" x14ac:dyDescent="0.25">
      <c r="A1377">
        <v>41.25</v>
      </c>
      <c r="B1377">
        <v>0.25</v>
      </c>
      <c r="C1377">
        <v>300</v>
      </c>
      <c r="D1377">
        <f t="shared" si="32"/>
        <v>50.269189537208717</v>
      </c>
    </row>
    <row r="1378" spans="1:4" x14ac:dyDescent="0.25">
      <c r="A1378">
        <v>41.28</v>
      </c>
      <c r="B1378">
        <v>0.25</v>
      </c>
      <c r="C1378">
        <v>300</v>
      </c>
      <c r="D1378">
        <f t="shared" si="32"/>
        <v>50.269189537208717</v>
      </c>
    </row>
    <row r="1379" spans="1:4" x14ac:dyDescent="0.25">
      <c r="A1379">
        <v>41.31</v>
      </c>
      <c r="B1379">
        <v>0.25</v>
      </c>
      <c r="C1379">
        <v>300</v>
      </c>
      <c r="D1379">
        <f t="shared" si="32"/>
        <v>50.269189537208717</v>
      </c>
    </row>
    <row r="1380" spans="1:4" x14ac:dyDescent="0.25">
      <c r="A1380">
        <v>41.34</v>
      </c>
      <c r="B1380">
        <v>0.25</v>
      </c>
      <c r="C1380">
        <v>300</v>
      </c>
      <c r="D1380">
        <f t="shared" si="32"/>
        <v>50.269189537208717</v>
      </c>
    </row>
    <row r="1381" spans="1:4" x14ac:dyDescent="0.25">
      <c r="A1381">
        <v>41.37</v>
      </c>
      <c r="B1381">
        <v>0.25</v>
      </c>
      <c r="C1381">
        <v>300</v>
      </c>
      <c r="D1381">
        <f t="shared" si="32"/>
        <v>50.269189537208717</v>
      </c>
    </row>
    <row r="1382" spans="1:4" x14ac:dyDescent="0.25">
      <c r="A1382">
        <v>41.4</v>
      </c>
      <c r="B1382">
        <v>0.25</v>
      </c>
      <c r="C1382">
        <v>300</v>
      </c>
      <c r="D1382">
        <f t="shared" si="32"/>
        <v>50.269189537208717</v>
      </c>
    </row>
    <row r="1383" spans="1:4" x14ac:dyDescent="0.25">
      <c r="A1383">
        <v>41.43</v>
      </c>
      <c r="B1383">
        <v>0.25</v>
      </c>
      <c r="C1383">
        <v>300</v>
      </c>
      <c r="D1383">
        <f t="shared" si="32"/>
        <v>50.269189537208717</v>
      </c>
    </row>
    <row r="1384" spans="1:4" x14ac:dyDescent="0.25">
      <c r="A1384">
        <v>41.46</v>
      </c>
      <c r="B1384">
        <v>0.25</v>
      </c>
      <c r="C1384">
        <v>300</v>
      </c>
      <c r="D1384">
        <f t="shared" si="32"/>
        <v>50.269189537208717</v>
      </c>
    </row>
    <row r="1385" spans="1:4" x14ac:dyDescent="0.25">
      <c r="A1385">
        <v>41.49</v>
      </c>
      <c r="B1385">
        <v>0.25</v>
      </c>
      <c r="C1385">
        <v>300</v>
      </c>
      <c r="D1385">
        <f t="shared" si="32"/>
        <v>50.269189537208717</v>
      </c>
    </row>
    <row r="1386" spans="1:4" x14ac:dyDescent="0.25">
      <c r="A1386">
        <v>41.52</v>
      </c>
      <c r="B1386">
        <v>0.25</v>
      </c>
      <c r="C1386">
        <v>300</v>
      </c>
      <c r="D1386">
        <f t="shared" si="32"/>
        <v>50.269189537208717</v>
      </c>
    </row>
    <row r="1387" spans="1:4" x14ac:dyDescent="0.25">
      <c r="A1387">
        <v>41.55</v>
      </c>
      <c r="B1387">
        <v>0.25</v>
      </c>
      <c r="C1387">
        <v>300</v>
      </c>
      <c r="D1387">
        <f t="shared" si="32"/>
        <v>50.269189537208717</v>
      </c>
    </row>
    <row r="1388" spans="1:4" x14ac:dyDescent="0.25">
      <c r="A1388">
        <v>41.58</v>
      </c>
      <c r="B1388">
        <v>0.25</v>
      </c>
      <c r="C1388">
        <v>300</v>
      </c>
      <c r="D1388">
        <f t="shared" si="32"/>
        <v>50.269189537208717</v>
      </c>
    </row>
    <row r="1389" spans="1:4" x14ac:dyDescent="0.25">
      <c r="A1389">
        <v>41.61</v>
      </c>
      <c r="B1389">
        <v>0.25</v>
      </c>
      <c r="C1389">
        <v>300</v>
      </c>
      <c r="D1389">
        <f t="shared" si="32"/>
        <v>50.269189537208717</v>
      </c>
    </row>
    <row r="1390" spans="1:4" x14ac:dyDescent="0.25">
      <c r="A1390">
        <v>41.64</v>
      </c>
      <c r="B1390">
        <v>0.25</v>
      </c>
      <c r="C1390">
        <v>300</v>
      </c>
      <c r="D1390">
        <f t="shared" si="32"/>
        <v>50.269189537208717</v>
      </c>
    </row>
    <row r="1391" spans="1:4" x14ac:dyDescent="0.25">
      <c r="A1391">
        <v>41.67</v>
      </c>
      <c r="B1391">
        <v>0.25</v>
      </c>
      <c r="C1391">
        <v>300</v>
      </c>
      <c r="D1391">
        <f t="shared" si="32"/>
        <v>50.269189537208717</v>
      </c>
    </row>
    <row r="1392" spans="1:4" x14ac:dyDescent="0.25">
      <c r="A1392">
        <v>41.7</v>
      </c>
      <c r="B1392">
        <v>0.25</v>
      </c>
      <c r="C1392">
        <v>300</v>
      </c>
      <c r="D1392">
        <f t="shared" si="32"/>
        <v>50.269189537208717</v>
      </c>
    </row>
    <row r="1393" spans="1:4" x14ac:dyDescent="0.25">
      <c r="A1393">
        <v>41.73</v>
      </c>
      <c r="B1393">
        <v>0.25</v>
      </c>
      <c r="C1393">
        <v>300</v>
      </c>
      <c r="D1393">
        <f t="shared" si="32"/>
        <v>50.269189537208717</v>
      </c>
    </row>
    <row r="1394" spans="1:4" x14ac:dyDescent="0.25">
      <c r="A1394">
        <v>41.76</v>
      </c>
      <c r="B1394">
        <v>0.25</v>
      </c>
      <c r="C1394">
        <v>300</v>
      </c>
      <c r="D1394">
        <f t="shared" si="32"/>
        <v>50.269189537208717</v>
      </c>
    </row>
    <row r="1395" spans="1:4" x14ac:dyDescent="0.25">
      <c r="A1395">
        <v>41.79</v>
      </c>
      <c r="B1395">
        <v>0.25</v>
      </c>
      <c r="C1395">
        <v>300</v>
      </c>
      <c r="D1395">
        <f t="shared" si="32"/>
        <v>50.269189537208717</v>
      </c>
    </row>
    <row r="1396" spans="1:4" x14ac:dyDescent="0.25">
      <c r="A1396">
        <v>41.82</v>
      </c>
      <c r="B1396">
        <v>0.25</v>
      </c>
      <c r="C1396">
        <v>300</v>
      </c>
      <c r="D1396">
        <f t="shared" si="32"/>
        <v>50.269189537208717</v>
      </c>
    </row>
    <row r="1397" spans="1:4" x14ac:dyDescent="0.25">
      <c r="A1397">
        <v>41.85</v>
      </c>
      <c r="B1397">
        <v>0.25</v>
      </c>
      <c r="C1397">
        <v>300</v>
      </c>
      <c r="D1397">
        <f t="shared" si="32"/>
        <v>50.269189537208717</v>
      </c>
    </row>
    <row r="1398" spans="1:4" x14ac:dyDescent="0.25">
      <c r="A1398">
        <v>41.88</v>
      </c>
      <c r="B1398">
        <v>0.25</v>
      </c>
      <c r="C1398">
        <v>300</v>
      </c>
      <c r="D1398">
        <f t="shared" si="32"/>
        <v>50.269189537208717</v>
      </c>
    </row>
    <row r="1399" spans="1:4" x14ac:dyDescent="0.25">
      <c r="A1399">
        <v>41.91</v>
      </c>
      <c r="B1399">
        <v>0.25</v>
      </c>
      <c r="C1399">
        <v>300</v>
      </c>
      <c r="D1399">
        <f t="shared" si="32"/>
        <v>50.269189537208717</v>
      </c>
    </row>
    <row r="1400" spans="1:4" x14ac:dyDescent="0.25">
      <c r="A1400">
        <v>41.94</v>
      </c>
      <c r="B1400">
        <v>0.25</v>
      </c>
      <c r="C1400">
        <v>300</v>
      </c>
      <c r="D1400">
        <f t="shared" si="32"/>
        <v>50.269189537208717</v>
      </c>
    </row>
    <row r="1401" spans="1:4" x14ac:dyDescent="0.25">
      <c r="A1401">
        <v>41.97</v>
      </c>
      <c r="B1401">
        <v>0.25</v>
      </c>
      <c r="C1401">
        <v>300</v>
      </c>
      <c r="D1401">
        <f t="shared" si="32"/>
        <v>50.269189537208717</v>
      </c>
    </row>
    <row r="1402" spans="1:4" x14ac:dyDescent="0.25">
      <c r="A1402">
        <v>42</v>
      </c>
      <c r="B1402">
        <v>0.25</v>
      </c>
      <c r="C1402">
        <v>300</v>
      </c>
      <c r="D1402">
        <f t="shared" si="32"/>
        <v>50.269189537208717</v>
      </c>
    </row>
    <row r="1403" spans="1:4" x14ac:dyDescent="0.25">
      <c r="A1403">
        <v>42.03</v>
      </c>
      <c r="B1403">
        <v>0.25</v>
      </c>
      <c r="C1403">
        <v>300</v>
      </c>
      <c r="D1403">
        <f t="shared" si="32"/>
        <v>50.269189537208717</v>
      </c>
    </row>
    <row r="1404" spans="1:4" x14ac:dyDescent="0.25">
      <c r="A1404">
        <v>42.06</v>
      </c>
      <c r="B1404">
        <v>0.25</v>
      </c>
      <c r="C1404">
        <v>300</v>
      </c>
      <c r="D1404">
        <f t="shared" si="32"/>
        <v>50.269189537208717</v>
      </c>
    </row>
    <row r="1405" spans="1:4" x14ac:dyDescent="0.25">
      <c r="A1405">
        <v>42.09</v>
      </c>
      <c r="B1405">
        <v>0.25</v>
      </c>
      <c r="C1405">
        <v>300</v>
      </c>
      <c r="D1405">
        <f t="shared" si="32"/>
        <v>50.269189537208717</v>
      </c>
    </row>
    <row r="1406" spans="1:4" x14ac:dyDescent="0.25">
      <c r="A1406">
        <v>42.12</v>
      </c>
      <c r="B1406">
        <v>0.25</v>
      </c>
      <c r="C1406">
        <v>300</v>
      </c>
      <c r="D1406">
        <f t="shared" si="32"/>
        <v>50.269189537208717</v>
      </c>
    </row>
    <row r="1407" spans="1:4" x14ac:dyDescent="0.25">
      <c r="A1407">
        <v>42.15</v>
      </c>
      <c r="B1407">
        <v>0.25</v>
      </c>
      <c r="C1407">
        <v>300</v>
      </c>
      <c r="D1407">
        <f t="shared" si="32"/>
        <v>50.269189537208717</v>
      </c>
    </row>
    <row r="1408" spans="1:4" x14ac:dyDescent="0.25">
      <c r="A1408">
        <v>42.18</v>
      </c>
      <c r="B1408">
        <v>0.25</v>
      </c>
      <c r="C1408">
        <v>300</v>
      </c>
      <c r="D1408">
        <f t="shared" si="32"/>
        <v>50.269189537208717</v>
      </c>
    </row>
    <row r="1409" spans="1:4" x14ac:dyDescent="0.25">
      <c r="A1409">
        <v>42.21</v>
      </c>
      <c r="B1409">
        <v>0.25</v>
      </c>
      <c r="C1409">
        <v>300</v>
      </c>
      <c r="D1409">
        <f t="shared" si="32"/>
        <v>50.269189537208717</v>
      </c>
    </row>
    <row r="1410" spans="1:4" x14ac:dyDescent="0.25">
      <c r="A1410">
        <v>42.24</v>
      </c>
      <c r="B1410">
        <v>0.25</v>
      </c>
      <c r="C1410">
        <v>300</v>
      </c>
      <c r="D1410">
        <f t="shared" si="32"/>
        <v>50.269189537208717</v>
      </c>
    </row>
    <row r="1411" spans="1:4" x14ac:dyDescent="0.25">
      <c r="A1411">
        <v>42.27</v>
      </c>
      <c r="B1411">
        <v>0.25</v>
      </c>
      <c r="C1411">
        <v>300</v>
      </c>
      <c r="D1411">
        <f t="shared" ref="D1411:D1474" si="33">LN(C1411/B1411)^2</f>
        <v>50.269189537208717</v>
      </c>
    </row>
    <row r="1412" spans="1:4" x14ac:dyDescent="0.25">
      <c r="A1412">
        <v>42.3</v>
      </c>
      <c r="B1412">
        <v>0.25</v>
      </c>
      <c r="C1412">
        <v>300</v>
      </c>
      <c r="D1412">
        <f t="shared" si="33"/>
        <v>50.269189537208717</v>
      </c>
    </row>
    <row r="1413" spans="1:4" x14ac:dyDescent="0.25">
      <c r="A1413">
        <v>42.33</v>
      </c>
      <c r="B1413">
        <v>0.25</v>
      </c>
      <c r="C1413">
        <v>300</v>
      </c>
      <c r="D1413">
        <f t="shared" si="33"/>
        <v>50.269189537208717</v>
      </c>
    </row>
    <row r="1414" spans="1:4" x14ac:dyDescent="0.25">
      <c r="A1414">
        <v>42.36</v>
      </c>
      <c r="B1414">
        <v>0.25</v>
      </c>
      <c r="C1414">
        <v>300</v>
      </c>
      <c r="D1414">
        <f t="shared" si="33"/>
        <v>50.269189537208717</v>
      </c>
    </row>
    <row r="1415" spans="1:4" x14ac:dyDescent="0.25">
      <c r="A1415">
        <v>42.39</v>
      </c>
      <c r="B1415">
        <v>0.25</v>
      </c>
      <c r="C1415">
        <v>300</v>
      </c>
      <c r="D1415">
        <f t="shared" si="33"/>
        <v>50.269189537208717</v>
      </c>
    </row>
    <row r="1416" spans="1:4" x14ac:dyDescent="0.25">
      <c r="A1416">
        <v>42.42</v>
      </c>
      <c r="B1416">
        <v>0.25</v>
      </c>
      <c r="C1416">
        <v>300</v>
      </c>
      <c r="D1416">
        <f t="shared" si="33"/>
        <v>50.269189537208717</v>
      </c>
    </row>
    <row r="1417" spans="1:4" x14ac:dyDescent="0.25">
      <c r="A1417">
        <v>42.45</v>
      </c>
      <c r="B1417">
        <v>0.25</v>
      </c>
      <c r="C1417">
        <v>300</v>
      </c>
      <c r="D1417">
        <f t="shared" si="33"/>
        <v>50.269189537208717</v>
      </c>
    </row>
    <row r="1418" spans="1:4" x14ac:dyDescent="0.25">
      <c r="A1418">
        <v>42.48</v>
      </c>
      <c r="B1418">
        <v>0.25</v>
      </c>
      <c r="C1418">
        <v>300</v>
      </c>
      <c r="D1418">
        <f t="shared" si="33"/>
        <v>50.269189537208717</v>
      </c>
    </row>
    <row r="1419" spans="1:4" x14ac:dyDescent="0.25">
      <c r="A1419">
        <v>42.51</v>
      </c>
      <c r="B1419">
        <v>0.25</v>
      </c>
      <c r="C1419">
        <v>300</v>
      </c>
      <c r="D1419">
        <f t="shared" si="33"/>
        <v>50.269189537208717</v>
      </c>
    </row>
    <row r="1420" spans="1:4" x14ac:dyDescent="0.25">
      <c r="A1420">
        <v>42.54</v>
      </c>
      <c r="B1420">
        <v>0.25</v>
      </c>
      <c r="C1420">
        <v>300</v>
      </c>
      <c r="D1420">
        <f t="shared" si="33"/>
        <v>50.269189537208717</v>
      </c>
    </row>
    <row r="1421" spans="1:4" x14ac:dyDescent="0.25">
      <c r="A1421">
        <v>42.57</v>
      </c>
      <c r="B1421">
        <v>0.25</v>
      </c>
      <c r="C1421">
        <v>300</v>
      </c>
      <c r="D1421">
        <f t="shared" si="33"/>
        <v>50.269189537208717</v>
      </c>
    </row>
    <row r="1422" spans="1:4" x14ac:dyDescent="0.25">
      <c r="A1422">
        <v>42.6</v>
      </c>
      <c r="B1422">
        <v>0.25</v>
      </c>
      <c r="C1422">
        <v>300</v>
      </c>
      <c r="D1422">
        <f t="shared" si="33"/>
        <v>50.269189537208717</v>
      </c>
    </row>
    <row r="1423" spans="1:4" x14ac:dyDescent="0.25">
      <c r="A1423">
        <v>42.63</v>
      </c>
      <c r="B1423">
        <v>0.25</v>
      </c>
      <c r="C1423">
        <v>300</v>
      </c>
      <c r="D1423">
        <f t="shared" si="33"/>
        <v>50.269189537208717</v>
      </c>
    </row>
    <row r="1424" spans="1:4" x14ac:dyDescent="0.25">
      <c r="A1424">
        <v>42.66</v>
      </c>
      <c r="B1424">
        <v>0.25</v>
      </c>
      <c r="C1424">
        <v>300</v>
      </c>
      <c r="D1424">
        <f t="shared" si="33"/>
        <v>50.269189537208717</v>
      </c>
    </row>
    <row r="1425" spans="1:4" x14ac:dyDescent="0.25">
      <c r="A1425">
        <v>42.69</v>
      </c>
      <c r="B1425">
        <v>0.25</v>
      </c>
      <c r="C1425">
        <v>300</v>
      </c>
      <c r="D1425">
        <f t="shared" si="33"/>
        <v>50.269189537208717</v>
      </c>
    </row>
    <row r="1426" spans="1:4" x14ac:dyDescent="0.25">
      <c r="A1426">
        <v>42.72</v>
      </c>
      <c r="B1426">
        <v>0.25</v>
      </c>
      <c r="C1426">
        <v>300</v>
      </c>
      <c r="D1426">
        <f t="shared" si="33"/>
        <v>50.269189537208717</v>
      </c>
    </row>
    <row r="1427" spans="1:4" x14ac:dyDescent="0.25">
      <c r="A1427">
        <v>42.75</v>
      </c>
      <c r="B1427">
        <v>0.25</v>
      </c>
      <c r="C1427">
        <v>300</v>
      </c>
      <c r="D1427">
        <f t="shared" si="33"/>
        <v>50.269189537208717</v>
      </c>
    </row>
    <row r="1428" spans="1:4" x14ac:dyDescent="0.25">
      <c r="A1428">
        <v>42.78</v>
      </c>
      <c r="B1428">
        <v>0.25</v>
      </c>
      <c r="C1428">
        <v>300</v>
      </c>
      <c r="D1428">
        <f t="shared" si="33"/>
        <v>50.269189537208717</v>
      </c>
    </row>
    <row r="1429" spans="1:4" x14ac:dyDescent="0.25">
      <c r="A1429">
        <v>42.81</v>
      </c>
      <c r="B1429">
        <v>0.25</v>
      </c>
      <c r="C1429">
        <v>300</v>
      </c>
      <c r="D1429">
        <f t="shared" si="33"/>
        <v>50.269189537208717</v>
      </c>
    </row>
    <row r="1430" spans="1:4" x14ac:dyDescent="0.25">
      <c r="A1430">
        <v>42.84</v>
      </c>
      <c r="B1430">
        <v>0.25</v>
      </c>
      <c r="C1430">
        <v>300</v>
      </c>
      <c r="D1430">
        <f t="shared" si="33"/>
        <v>50.269189537208717</v>
      </c>
    </row>
    <row r="1431" spans="1:4" x14ac:dyDescent="0.25">
      <c r="A1431">
        <v>42.87</v>
      </c>
      <c r="B1431">
        <v>0.25</v>
      </c>
      <c r="C1431">
        <v>300</v>
      </c>
      <c r="D1431">
        <f t="shared" si="33"/>
        <v>50.269189537208717</v>
      </c>
    </row>
    <row r="1432" spans="1:4" x14ac:dyDescent="0.25">
      <c r="A1432">
        <v>42.9</v>
      </c>
      <c r="B1432">
        <v>0.25</v>
      </c>
      <c r="C1432">
        <v>300</v>
      </c>
      <c r="D1432">
        <f t="shared" si="33"/>
        <v>50.269189537208717</v>
      </c>
    </row>
    <row r="1433" spans="1:4" x14ac:dyDescent="0.25">
      <c r="A1433">
        <v>42.93</v>
      </c>
      <c r="B1433">
        <v>0.25</v>
      </c>
      <c r="C1433">
        <v>300</v>
      </c>
      <c r="D1433">
        <f t="shared" si="33"/>
        <v>50.269189537208717</v>
      </c>
    </row>
    <row r="1434" spans="1:4" x14ac:dyDescent="0.25">
      <c r="A1434">
        <v>42.96</v>
      </c>
      <c r="B1434">
        <v>0.25</v>
      </c>
      <c r="C1434">
        <v>300</v>
      </c>
      <c r="D1434">
        <f t="shared" si="33"/>
        <v>50.269189537208717</v>
      </c>
    </row>
    <row r="1435" spans="1:4" x14ac:dyDescent="0.25">
      <c r="A1435">
        <v>42.99</v>
      </c>
      <c r="B1435">
        <v>0.25</v>
      </c>
      <c r="C1435">
        <v>300</v>
      </c>
      <c r="D1435">
        <f t="shared" si="33"/>
        <v>50.269189537208717</v>
      </c>
    </row>
    <row r="1436" spans="1:4" x14ac:dyDescent="0.25">
      <c r="A1436">
        <v>43.02</v>
      </c>
      <c r="B1436">
        <v>0.25</v>
      </c>
      <c r="C1436">
        <v>300</v>
      </c>
      <c r="D1436">
        <f t="shared" si="33"/>
        <v>50.269189537208717</v>
      </c>
    </row>
    <row r="1437" spans="1:4" x14ac:dyDescent="0.25">
      <c r="A1437">
        <v>43.05</v>
      </c>
      <c r="B1437">
        <v>0.25</v>
      </c>
      <c r="C1437">
        <v>300</v>
      </c>
      <c r="D1437">
        <f t="shared" si="33"/>
        <v>50.269189537208717</v>
      </c>
    </row>
    <row r="1438" spans="1:4" x14ac:dyDescent="0.25">
      <c r="A1438">
        <v>43.08</v>
      </c>
      <c r="B1438">
        <v>0.25</v>
      </c>
      <c r="C1438">
        <v>300</v>
      </c>
      <c r="D1438">
        <f t="shared" si="33"/>
        <v>50.269189537208717</v>
      </c>
    </row>
    <row r="1439" spans="1:4" x14ac:dyDescent="0.25">
      <c r="A1439">
        <v>43.11</v>
      </c>
      <c r="B1439">
        <v>0.25</v>
      </c>
      <c r="C1439">
        <v>300</v>
      </c>
      <c r="D1439">
        <f t="shared" si="33"/>
        <v>50.269189537208717</v>
      </c>
    </row>
    <row r="1440" spans="1:4" x14ac:dyDescent="0.25">
      <c r="A1440">
        <v>43.14</v>
      </c>
      <c r="B1440">
        <v>0.25</v>
      </c>
      <c r="C1440">
        <v>300</v>
      </c>
      <c r="D1440">
        <f t="shared" si="33"/>
        <v>50.269189537208717</v>
      </c>
    </row>
    <row r="1441" spans="1:4" x14ac:dyDescent="0.25">
      <c r="A1441">
        <v>43.17</v>
      </c>
      <c r="B1441">
        <v>0.25</v>
      </c>
      <c r="C1441">
        <v>300</v>
      </c>
      <c r="D1441">
        <f t="shared" si="33"/>
        <v>50.269189537208717</v>
      </c>
    </row>
    <row r="1442" spans="1:4" x14ac:dyDescent="0.25">
      <c r="A1442">
        <v>43.2</v>
      </c>
      <c r="B1442">
        <v>0.25</v>
      </c>
      <c r="C1442">
        <v>300</v>
      </c>
      <c r="D1442">
        <f t="shared" si="33"/>
        <v>50.269189537208717</v>
      </c>
    </row>
    <row r="1443" spans="1:4" x14ac:dyDescent="0.25">
      <c r="A1443">
        <v>43.23</v>
      </c>
      <c r="B1443">
        <v>0.25</v>
      </c>
      <c r="C1443">
        <v>300</v>
      </c>
      <c r="D1443">
        <f t="shared" si="33"/>
        <v>50.269189537208717</v>
      </c>
    </row>
    <row r="1444" spans="1:4" x14ac:dyDescent="0.25">
      <c r="A1444">
        <v>43.26</v>
      </c>
      <c r="B1444">
        <v>0.25</v>
      </c>
      <c r="C1444">
        <v>300</v>
      </c>
      <c r="D1444">
        <f t="shared" si="33"/>
        <v>50.269189537208717</v>
      </c>
    </row>
    <row r="1445" spans="1:4" x14ac:dyDescent="0.25">
      <c r="A1445">
        <v>43.29</v>
      </c>
      <c r="B1445">
        <v>0.25</v>
      </c>
      <c r="C1445">
        <v>300</v>
      </c>
      <c r="D1445">
        <f t="shared" si="33"/>
        <v>50.269189537208717</v>
      </c>
    </row>
    <row r="1446" spans="1:4" x14ac:dyDescent="0.25">
      <c r="A1446">
        <v>43.32</v>
      </c>
      <c r="B1446">
        <v>0.25</v>
      </c>
      <c r="C1446">
        <v>300</v>
      </c>
      <c r="D1446">
        <f t="shared" si="33"/>
        <v>50.269189537208717</v>
      </c>
    </row>
    <row r="1447" spans="1:4" x14ac:dyDescent="0.25">
      <c r="A1447">
        <v>43.35</v>
      </c>
      <c r="B1447">
        <v>0.25</v>
      </c>
      <c r="C1447">
        <v>300</v>
      </c>
      <c r="D1447">
        <f t="shared" si="33"/>
        <v>50.269189537208717</v>
      </c>
    </row>
    <row r="1448" spans="1:4" x14ac:dyDescent="0.25">
      <c r="A1448">
        <v>43.38</v>
      </c>
      <c r="B1448">
        <v>0.25</v>
      </c>
      <c r="C1448">
        <v>300</v>
      </c>
      <c r="D1448">
        <f t="shared" si="33"/>
        <v>50.269189537208717</v>
      </c>
    </row>
    <row r="1449" spans="1:4" x14ac:dyDescent="0.25">
      <c r="A1449">
        <v>43.41</v>
      </c>
      <c r="B1449">
        <v>0.25</v>
      </c>
      <c r="C1449">
        <v>300</v>
      </c>
      <c r="D1449">
        <f t="shared" si="33"/>
        <v>50.269189537208717</v>
      </c>
    </row>
    <row r="1450" spans="1:4" x14ac:dyDescent="0.25">
      <c r="A1450">
        <v>43.44</v>
      </c>
      <c r="B1450">
        <v>0.25</v>
      </c>
      <c r="C1450">
        <v>300</v>
      </c>
      <c r="D1450">
        <f t="shared" si="33"/>
        <v>50.269189537208717</v>
      </c>
    </row>
    <row r="1451" spans="1:4" x14ac:dyDescent="0.25">
      <c r="A1451">
        <v>43.47</v>
      </c>
      <c r="B1451">
        <v>0.25</v>
      </c>
      <c r="C1451">
        <v>300</v>
      </c>
      <c r="D1451">
        <f t="shared" si="33"/>
        <v>50.269189537208717</v>
      </c>
    </row>
    <row r="1452" spans="1:4" x14ac:dyDescent="0.25">
      <c r="A1452">
        <v>43.5</v>
      </c>
      <c r="B1452">
        <v>0.25</v>
      </c>
      <c r="C1452">
        <v>300</v>
      </c>
      <c r="D1452">
        <f t="shared" si="33"/>
        <v>50.269189537208717</v>
      </c>
    </row>
    <row r="1453" spans="1:4" x14ac:dyDescent="0.25">
      <c r="A1453">
        <v>43.53</v>
      </c>
      <c r="B1453">
        <v>0.25</v>
      </c>
      <c r="C1453">
        <v>300</v>
      </c>
      <c r="D1453">
        <f t="shared" si="33"/>
        <v>50.269189537208717</v>
      </c>
    </row>
    <row r="1454" spans="1:4" x14ac:dyDescent="0.25">
      <c r="A1454">
        <v>43.56</v>
      </c>
      <c r="B1454">
        <v>0.25</v>
      </c>
      <c r="C1454">
        <v>300</v>
      </c>
      <c r="D1454">
        <f t="shared" si="33"/>
        <v>50.269189537208717</v>
      </c>
    </row>
    <row r="1455" spans="1:4" x14ac:dyDescent="0.25">
      <c r="A1455">
        <v>43.59</v>
      </c>
      <c r="B1455">
        <v>0.25</v>
      </c>
      <c r="C1455">
        <v>300</v>
      </c>
      <c r="D1455">
        <f t="shared" si="33"/>
        <v>50.269189537208717</v>
      </c>
    </row>
    <row r="1456" spans="1:4" x14ac:dyDescent="0.25">
      <c r="A1456">
        <v>43.62</v>
      </c>
      <c r="B1456">
        <v>0.25</v>
      </c>
      <c r="C1456">
        <v>300</v>
      </c>
      <c r="D1456">
        <f t="shared" si="33"/>
        <v>50.269189537208717</v>
      </c>
    </row>
    <row r="1457" spans="1:4" x14ac:dyDescent="0.25">
      <c r="A1457">
        <v>43.65</v>
      </c>
      <c r="B1457">
        <v>0.25</v>
      </c>
      <c r="C1457">
        <v>300</v>
      </c>
      <c r="D1457">
        <f t="shared" si="33"/>
        <v>50.269189537208717</v>
      </c>
    </row>
    <row r="1458" spans="1:4" x14ac:dyDescent="0.25">
      <c r="A1458">
        <v>43.68</v>
      </c>
      <c r="B1458">
        <v>0.25</v>
      </c>
      <c r="C1458">
        <v>300</v>
      </c>
      <c r="D1458">
        <f t="shared" si="33"/>
        <v>50.269189537208717</v>
      </c>
    </row>
    <row r="1459" spans="1:4" x14ac:dyDescent="0.25">
      <c r="A1459">
        <v>43.71</v>
      </c>
      <c r="B1459">
        <v>0.25</v>
      </c>
      <c r="C1459">
        <v>300</v>
      </c>
      <c r="D1459">
        <f t="shared" si="33"/>
        <v>50.269189537208717</v>
      </c>
    </row>
    <row r="1460" spans="1:4" x14ac:dyDescent="0.25">
      <c r="A1460">
        <v>43.74</v>
      </c>
      <c r="B1460">
        <v>0.25</v>
      </c>
      <c r="C1460">
        <v>300</v>
      </c>
      <c r="D1460">
        <f t="shared" si="33"/>
        <v>50.269189537208717</v>
      </c>
    </row>
    <row r="1461" spans="1:4" x14ac:dyDescent="0.25">
      <c r="A1461">
        <v>43.77</v>
      </c>
      <c r="B1461">
        <v>0.25</v>
      </c>
      <c r="C1461">
        <v>300</v>
      </c>
      <c r="D1461">
        <f t="shared" si="33"/>
        <v>50.269189537208717</v>
      </c>
    </row>
    <row r="1462" spans="1:4" x14ac:dyDescent="0.25">
      <c r="A1462">
        <v>43.8</v>
      </c>
      <c r="B1462">
        <v>0.25</v>
      </c>
      <c r="C1462">
        <v>300</v>
      </c>
      <c r="D1462">
        <f t="shared" si="33"/>
        <v>50.269189537208717</v>
      </c>
    </row>
    <row r="1463" spans="1:4" x14ac:dyDescent="0.25">
      <c r="A1463">
        <v>43.83</v>
      </c>
      <c r="B1463">
        <v>0.25</v>
      </c>
      <c r="C1463">
        <v>300</v>
      </c>
      <c r="D1463">
        <f t="shared" si="33"/>
        <v>50.269189537208717</v>
      </c>
    </row>
    <row r="1464" spans="1:4" x14ac:dyDescent="0.25">
      <c r="A1464">
        <v>43.86</v>
      </c>
      <c r="B1464">
        <v>0.25</v>
      </c>
      <c r="C1464">
        <v>300</v>
      </c>
      <c r="D1464">
        <f t="shared" si="33"/>
        <v>50.269189537208717</v>
      </c>
    </row>
    <row r="1465" spans="1:4" x14ac:dyDescent="0.25">
      <c r="A1465">
        <v>43.89</v>
      </c>
      <c r="B1465">
        <v>0.25</v>
      </c>
      <c r="C1465">
        <v>300</v>
      </c>
      <c r="D1465">
        <f t="shared" si="33"/>
        <v>50.269189537208717</v>
      </c>
    </row>
    <row r="1466" spans="1:4" x14ac:dyDescent="0.25">
      <c r="A1466">
        <v>43.92</v>
      </c>
      <c r="B1466">
        <v>0.25</v>
      </c>
      <c r="C1466">
        <v>300</v>
      </c>
      <c r="D1466">
        <f t="shared" si="33"/>
        <v>50.269189537208717</v>
      </c>
    </row>
    <row r="1467" spans="1:4" x14ac:dyDescent="0.25">
      <c r="A1467">
        <v>43.95</v>
      </c>
      <c r="B1467">
        <v>0.25</v>
      </c>
      <c r="C1467">
        <v>300</v>
      </c>
      <c r="D1467">
        <f t="shared" si="33"/>
        <v>50.269189537208717</v>
      </c>
    </row>
    <row r="1468" spans="1:4" x14ac:dyDescent="0.25">
      <c r="A1468">
        <v>43.98</v>
      </c>
      <c r="B1468">
        <v>0.25</v>
      </c>
      <c r="C1468">
        <v>300</v>
      </c>
      <c r="D1468">
        <f t="shared" si="33"/>
        <v>50.269189537208717</v>
      </c>
    </row>
    <row r="1469" spans="1:4" x14ac:dyDescent="0.25">
      <c r="A1469">
        <v>44.01</v>
      </c>
      <c r="B1469">
        <v>0.25</v>
      </c>
      <c r="C1469">
        <v>300</v>
      </c>
      <c r="D1469">
        <f t="shared" si="33"/>
        <v>50.269189537208717</v>
      </c>
    </row>
    <row r="1470" spans="1:4" x14ac:dyDescent="0.25">
      <c r="A1470">
        <v>44.04</v>
      </c>
      <c r="B1470">
        <v>0.25</v>
      </c>
      <c r="C1470">
        <v>300</v>
      </c>
      <c r="D1470">
        <f t="shared" si="33"/>
        <v>50.269189537208717</v>
      </c>
    </row>
    <row r="1471" spans="1:4" x14ac:dyDescent="0.25">
      <c r="A1471">
        <v>44.07</v>
      </c>
      <c r="B1471">
        <v>0.25</v>
      </c>
      <c r="C1471">
        <v>300</v>
      </c>
      <c r="D1471">
        <f t="shared" si="33"/>
        <v>50.269189537208717</v>
      </c>
    </row>
    <row r="1472" spans="1:4" x14ac:dyDescent="0.25">
      <c r="A1472">
        <v>44.1</v>
      </c>
      <c r="B1472">
        <v>0.25</v>
      </c>
      <c r="C1472">
        <v>300</v>
      </c>
      <c r="D1472">
        <f t="shared" si="33"/>
        <v>50.269189537208717</v>
      </c>
    </row>
    <row r="1473" spans="1:4" x14ac:dyDescent="0.25">
      <c r="A1473">
        <v>44.13</v>
      </c>
      <c r="B1473">
        <v>0.25</v>
      </c>
      <c r="C1473">
        <v>300</v>
      </c>
      <c r="D1473">
        <f t="shared" si="33"/>
        <v>50.269189537208717</v>
      </c>
    </row>
    <row r="1474" spans="1:4" x14ac:dyDescent="0.25">
      <c r="A1474">
        <v>44.16</v>
      </c>
      <c r="B1474">
        <v>0.25</v>
      </c>
      <c r="C1474">
        <v>300</v>
      </c>
      <c r="D1474">
        <f t="shared" si="33"/>
        <v>50.269189537208717</v>
      </c>
    </row>
    <row r="1475" spans="1:4" x14ac:dyDescent="0.25">
      <c r="A1475">
        <v>44.19</v>
      </c>
      <c r="B1475">
        <v>0.25</v>
      </c>
      <c r="C1475">
        <v>300</v>
      </c>
      <c r="D1475">
        <f t="shared" ref="D1475:D1538" si="34">LN(C1475/B1475)^2</f>
        <v>50.269189537208717</v>
      </c>
    </row>
    <row r="1476" spans="1:4" x14ac:dyDescent="0.25">
      <c r="A1476">
        <v>44.22</v>
      </c>
      <c r="B1476">
        <v>0.25</v>
      </c>
      <c r="C1476">
        <v>300</v>
      </c>
      <c r="D1476">
        <f t="shared" si="34"/>
        <v>50.269189537208717</v>
      </c>
    </row>
    <row r="1477" spans="1:4" x14ac:dyDescent="0.25">
      <c r="A1477">
        <v>44.25</v>
      </c>
      <c r="B1477">
        <v>0.25</v>
      </c>
      <c r="C1477">
        <v>300</v>
      </c>
      <c r="D1477">
        <f t="shared" si="34"/>
        <v>50.269189537208717</v>
      </c>
    </row>
    <row r="1478" spans="1:4" x14ac:dyDescent="0.25">
      <c r="A1478">
        <v>44.28</v>
      </c>
      <c r="B1478">
        <v>0.25</v>
      </c>
      <c r="C1478">
        <v>300</v>
      </c>
      <c r="D1478">
        <f t="shared" si="34"/>
        <v>50.269189537208717</v>
      </c>
    </row>
    <row r="1479" spans="1:4" x14ac:dyDescent="0.25">
      <c r="A1479">
        <v>44.31</v>
      </c>
      <c r="B1479">
        <v>0.25</v>
      </c>
      <c r="C1479">
        <v>300</v>
      </c>
      <c r="D1479">
        <f t="shared" si="34"/>
        <v>50.269189537208717</v>
      </c>
    </row>
    <row r="1480" spans="1:4" x14ac:dyDescent="0.25">
      <c r="A1480">
        <v>44.34</v>
      </c>
      <c r="B1480">
        <v>0.25</v>
      </c>
      <c r="C1480">
        <v>300</v>
      </c>
      <c r="D1480">
        <f t="shared" si="34"/>
        <v>50.269189537208717</v>
      </c>
    </row>
    <row r="1481" spans="1:4" x14ac:dyDescent="0.25">
      <c r="A1481">
        <v>44.37</v>
      </c>
      <c r="B1481">
        <v>0.25</v>
      </c>
      <c r="C1481">
        <v>300</v>
      </c>
      <c r="D1481">
        <f t="shared" si="34"/>
        <v>50.269189537208717</v>
      </c>
    </row>
    <row r="1482" spans="1:4" x14ac:dyDescent="0.25">
      <c r="A1482">
        <v>44.4</v>
      </c>
      <c r="B1482">
        <v>0.25</v>
      </c>
      <c r="C1482">
        <v>300</v>
      </c>
      <c r="D1482">
        <f t="shared" si="34"/>
        <v>50.269189537208717</v>
      </c>
    </row>
    <row r="1483" spans="1:4" x14ac:dyDescent="0.25">
      <c r="A1483">
        <v>44.43</v>
      </c>
      <c r="B1483">
        <v>0.25</v>
      </c>
      <c r="C1483">
        <v>300</v>
      </c>
      <c r="D1483">
        <f t="shared" si="34"/>
        <v>50.269189537208717</v>
      </c>
    </row>
    <row r="1484" spans="1:4" x14ac:dyDescent="0.25">
      <c r="A1484">
        <v>44.46</v>
      </c>
      <c r="B1484">
        <v>0.25</v>
      </c>
      <c r="C1484">
        <v>300</v>
      </c>
      <c r="D1484">
        <f t="shared" si="34"/>
        <v>50.269189537208717</v>
      </c>
    </row>
    <row r="1485" spans="1:4" x14ac:dyDescent="0.25">
      <c r="A1485">
        <v>44.49</v>
      </c>
      <c r="B1485">
        <v>0.25</v>
      </c>
      <c r="C1485">
        <v>300</v>
      </c>
      <c r="D1485">
        <f t="shared" si="34"/>
        <v>50.269189537208717</v>
      </c>
    </row>
    <row r="1486" spans="1:4" x14ac:dyDescent="0.25">
      <c r="A1486">
        <v>44.52</v>
      </c>
      <c r="B1486">
        <v>0.25</v>
      </c>
      <c r="C1486">
        <v>300</v>
      </c>
      <c r="D1486">
        <f t="shared" si="34"/>
        <v>50.269189537208717</v>
      </c>
    </row>
    <row r="1487" spans="1:4" x14ac:dyDescent="0.25">
      <c r="A1487">
        <v>44.55</v>
      </c>
      <c r="B1487">
        <v>0.25</v>
      </c>
      <c r="C1487">
        <v>300</v>
      </c>
      <c r="D1487">
        <f t="shared" si="34"/>
        <v>50.269189537208717</v>
      </c>
    </row>
    <row r="1488" spans="1:4" x14ac:dyDescent="0.25">
      <c r="A1488">
        <v>44.58</v>
      </c>
      <c r="B1488">
        <v>0.25</v>
      </c>
      <c r="C1488">
        <v>300</v>
      </c>
      <c r="D1488">
        <f t="shared" si="34"/>
        <v>50.269189537208717</v>
      </c>
    </row>
    <row r="1489" spans="1:4" x14ac:dyDescent="0.25">
      <c r="A1489">
        <v>44.61</v>
      </c>
      <c r="B1489">
        <v>0.25</v>
      </c>
      <c r="C1489">
        <v>300</v>
      </c>
      <c r="D1489">
        <f t="shared" si="34"/>
        <v>50.269189537208717</v>
      </c>
    </row>
    <row r="1490" spans="1:4" x14ac:dyDescent="0.25">
      <c r="A1490">
        <v>44.64</v>
      </c>
      <c r="B1490">
        <v>0.25</v>
      </c>
      <c r="C1490">
        <v>300</v>
      </c>
      <c r="D1490">
        <f t="shared" si="34"/>
        <v>50.269189537208717</v>
      </c>
    </row>
    <row r="1491" spans="1:4" x14ac:dyDescent="0.25">
      <c r="A1491">
        <v>44.67</v>
      </c>
      <c r="B1491">
        <v>0.25</v>
      </c>
      <c r="C1491">
        <v>300</v>
      </c>
      <c r="D1491">
        <f t="shared" si="34"/>
        <v>50.269189537208717</v>
      </c>
    </row>
    <row r="1492" spans="1:4" x14ac:dyDescent="0.25">
      <c r="A1492">
        <v>44.7</v>
      </c>
      <c r="B1492">
        <v>0.25</v>
      </c>
      <c r="C1492">
        <v>300</v>
      </c>
      <c r="D1492">
        <f t="shared" si="34"/>
        <v>50.269189537208717</v>
      </c>
    </row>
    <row r="1493" spans="1:4" x14ac:dyDescent="0.25">
      <c r="A1493">
        <v>44.73</v>
      </c>
      <c r="B1493">
        <v>0.25</v>
      </c>
      <c r="C1493">
        <v>300</v>
      </c>
      <c r="D1493">
        <f t="shared" si="34"/>
        <v>50.269189537208717</v>
      </c>
    </row>
    <row r="1494" spans="1:4" x14ac:dyDescent="0.25">
      <c r="A1494">
        <v>44.76</v>
      </c>
      <c r="B1494">
        <v>0.25</v>
      </c>
      <c r="C1494">
        <v>300</v>
      </c>
      <c r="D1494">
        <f t="shared" si="34"/>
        <v>50.269189537208717</v>
      </c>
    </row>
    <row r="1495" spans="1:4" x14ac:dyDescent="0.25">
      <c r="A1495">
        <v>44.79</v>
      </c>
      <c r="B1495">
        <v>0.25</v>
      </c>
      <c r="C1495">
        <v>300</v>
      </c>
      <c r="D1495">
        <f t="shared" si="34"/>
        <v>50.269189537208717</v>
      </c>
    </row>
    <row r="1496" spans="1:4" x14ac:dyDescent="0.25">
      <c r="A1496">
        <v>44.82</v>
      </c>
      <c r="B1496">
        <v>0.25</v>
      </c>
      <c r="C1496">
        <v>300</v>
      </c>
      <c r="D1496">
        <f t="shared" si="34"/>
        <v>50.269189537208717</v>
      </c>
    </row>
    <row r="1497" spans="1:4" x14ac:dyDescent="0.25">
      <c r="A1497">
        <v>44.85</v>
      </c>
      <c r="B1497">
        <v>0.25</v>
      </c>
      <c r="C1497">
        <v>300</v>
      </c>
      <c r="D1497">
        <f t="shared" si="34"/>
        <v>50.269189537208717</v>
      </c>
    </row>
    <row r="1498" spans="1:4" x14ac:dyDescent="0.25">
      <c r="A1498">
        <v>44.88</v>
      </c>
      <c r="B1498">
        <v>0.25</v>
      </c>
      <c r="C1498">
        <v>300</v>
      </c>
      <c r="D1498">
        <f t="shared" si="34"/>
        <v>50.269189537208717</v>
      </c>
    </row>
    <row r="1499" spans="1:4" x14ac:dyDescent="0.25">
      <c r="A1499">
        <v>44.91</v>
      </c>
      <c r="B1499">
        <v>0.25</v>
      </c>
      <c r="C1499">
        <v>300</v>
      </c>
      <c r="D1499">
        <f t="shared" si="34"/>
        <v>50.269189537208717</v>
      </c>
    </row>
    <row r="1500" spans="1:4" x14ac:dyDescent="0.25">
      <c r="A1500">
        <v>44.94</v>
      </c>
      <c r="B1500">
        <v>0.25</v>
      </c>
      <c r="C1500">
        <v>300</v>
      </c>
      <c r="D1500">
        <f t="shared" si="34"/>
        <v>50.269189537208717</v>
      </c>
    </row>
    <row r="1501" spans="1:4" x14ac:dyDescent="0.25">
      <c r="A1501">
        <v>44.97</v>
      </c>
      <c r="B1501">
        <v>0.25</v>
      </c>
      <c r="C1501">
        <v>300</v>
      </c>
      <c r="D1501">
        <f t="shared" si="34"/>
        <v>50.269189537208717</v>
      </c>
    </row>
    <row r="1502" spans="1:4" x14ac:dyDescent="0.25">
      <c r="A1502">
        <v>45</v>
      </c>
      <c r="B1502">
        <v>0.25</v>
      </c>
      <c r="C1502">
        <v>300</v>
      </c>
      <c r="D1502">
        <f t="shared" si="34"/>
        <v>50.269189537208717</v>
      </c>
    </row>
    <row r="1503" spans="1:4" x14ac:dyDescent="0.25">
      <c r="A1503">
        <v>45.03</v>
      </c>
      <c r="B1503">
        <v>0.25</v>
      </c>
      <c r="C1503">
        <v>300</v>
      </c>
      <c r="D1503">
        <f t="shared" si="34"/>
        <v>50.269189537208717</v>
      </c>
    </row>
    <row r="1504" spans="1:4" x14ac:dyDescent="0.25">
      <c r="A1504">
        <v>45.06</v>
      </c>
      <c r="B1504">
        <v>0.25</v>
      </c>
      <c r="C1504">
        <v>300</v>
      </c>
      <c r="D1504">
        <f t="shared" si="34"/>
        <v>50.269189537208717</v>
      </c>
    </row>
    <row r="1505" spans="1:4" x14ac:dyDescent="0.25">
      <c r="A1505">
        <v>45.09</v>
      </c>
      <c r="B1505">
        <v>0.25</v>
      </c>
      <c r="C1505">
        <v>300</v>
      </c>
      <c r="D1505">
        <f t="shared" si="34"/>
        <v>50.269189537208717</v>
      </c>
    </row>
    <row r="1506" spans="1:4" x14ac:dyDescent="0.25">
      <c r="A1506">
        <v>45.12</v>
      </c>
      <c r="B1506">
        <v>0.25</v>
      </c>
      <c r="C1506">
        <v>300</v>
      </c>
      <c r="D1506">
        <f t="shared" si="34"/>
        <v>50.269189537208717</v>
      </c>
    </row>
    <row r="1507" spans="1:4" x14ac:dyDescent="0.25">
      <c r="A1507">
        <v>45.15</v>
      </c>
      <c r="B1507">
        <v>0.25</v>
      </c>
      <c r="C1507">
        <v>300</v>
      </c>
      <c r="D1507">
        <f t="shared" si="34"/>
        <v>50.269189537208717</v>
      </c>
    </row>
    <row r="1508" spans="1:4" x14ac:dyDescent="0.25">
      <c r="A1508">
        <v>45.18</v>
      </c>
      <c r="B1508">
        <v>0.25</v>
      </c>
      <c r="C1508">
        <v>300</v>
      </c>
      <c r="D1508">
        <f t="shared" si="34"/>
        <v>50.269189537208717</v>
      </c>
    </row>
    <row r="1509" spans="1:4" x14ac:dyDescent="0.25">
      <c r="A1509">
        <v>45.21</v>
      </c>
      <c r="B1509">
        <v>0.25</v>
      </c>
      <c r="C1509">
        <v>300</v>
      </c>
      <c r="D1509">
        <f t="shared" si="34"/>
        <v>50.269189537208717</v>
      </c>
    </row>
    <row r="1510" spans="1:4" x14ac:dyDescent="0.25">
      <c r="A1510">
        <v>45.24</v>
      </c>
      <c r="B1510">
        <v>0.25</v>
      </c>
      <c r="C1510">
        <v>300</v>
      </c>
      <c r="D1510">
        <f t="shared" si="34"/>
        <v>50.269189537208717</v>
      </c>
    </row>
    <row r="1511" spans="1:4" x14ac:dyDescent="0.25">
      <c r="A1511">
        <v>45.27</v>
      </c>
      <c r="B1511">
        <v>0.25</v>
      </c>
      <c r="C1511">
        <v>300</v>
      </c>
      <c r="D1511">
        <f t="shared" si="34"/>
        <v>50.269189537208717</v>
      </c>
    </row>
    <row r="1512" spans="1:4" x14ac:dyDescent="0.25">
      <c r="A1512">
        <v>45.3</v>
      </c>
      <c r="B1512">
        <v>0.25</v>
      </c>
      <c r="C1512">
        <v>300</v>
      </c>
      <c r="D1512">
        <f t="shared" si="34"/>
        <v>50.269189537208717</v>
      </c>
    </row>
    <row r="1513" spans="1:4" x14ac:dyDescent="0.25">
      <c r="A1513">
        <v>45.33</v>
      </c>
      <c r="B1513">
        <v>0.25</v>
      </c>
      <c r="C1513">
        <v>300</v>
      </c>
      <c r="D1513">
        <f t="shared" si="34"/>
        <v>50.269189537208717</v>
      </c>
    </row>
    <row r="1514" spans="1:4" x14ac:dyDescent="0.25">
      <c r="A1514">
        <v>45.36</v>
      </c>
      <c r="B1514">
        <v>0.25</v>
      </c>
      <c r="C1514">
        <v>300</v>
      </c>
      <c r="D1514">
        <f t="shared" si="34"/>
        <v>50.269189537208717</v>
      </c>
    </row>
    <row r="1515" spans="1:4" x14ac:dyDescent="0.25">
      <c r="A1515">
        <v>45.39</v>
      </c>
      <c r="B1515">
        <v>0.25</v>
      </c>
      <c r="C1515">
        <v>300</v>
      </c>
      <c r="D1515">
        <f t="shared" si="34"/>
        <v>50.269189537208717</v>
      </c>
    </row>
    <row r="1516" spans="1:4" x14ac:dyDescent="0.25">
      <c r="A1516">
        <v>45.42</v>
      </c>
      <c r="B1516">
        <v>0.25</v>
      </c>
      <c r="C1516">
        <v>300</v>
      </c>
      <c r="D1516">
        <f t="shared" si="34"/>
        <v>50.269189537208717</v>
      </c>
    </row>
    <row r="1517" spans="1:4" x14ac:dyDescent="0.25">
      <c r="A1517">
        <v>45.45</v>
      </c>
      <c r="B1517">
        <v>0.25</v>
      </c>
      <c r="C1517">
        <v>300</v>
      </c>
      <c r="D1517">
        <f t="shared" si="34"/>
        <v>50.269189537208717</v>
      </c>
    </row>
    <row r="1518" spans="1:4" x14ac:dyDescent="0.25">
      <c r="A1518">
        <v>45.48</v>
      </c>
      <c r="B1518">
        <v>0.25</v>
      </c>
      <c r="C1518">
        <v>300</v>
      </c>
      <c r="D1518">
        <f t="shared" si="34"/>
        <v>50.269189537208717</v>
      </c>
    </row>
    <row r="1519" spans="1:4" x14ac:dyDescent="0.25">
      <c r="A1519">
        <v>45.51</v>
      </c>
      <c r="B1519">
        <v>0.25</v>
      </c>
      <c r="C1519">
        <v>300</v>
      </c>
      <c r="D1519">
        <f t="shared" si="34"/>
        <v>50.269189537208717</v>
      </c>
    </row>
    <row r="1520" spans="1:4" x14ac:dyDescent="0.25">
      <c r="A1520">
        <v>45.54</v>
      </c>
      <c r="B1520">
        <v>0.25</v>
      </c>
      <c r="C1520">
        <v>300</v>
      </c>
      <c r="D1520">
        <f t="shared" si="34"/>
        <v>50.269189537208717</v>
      </c>
    </row>
    <row r="1521" spans="1:4" x14ac:dyDescent="0.25">
      <c r="A1521">
        <v>45.57</v>
      </c>
      <c r="B1521">
        <v>0.25</v>
      </c>
      <c r="C1521">
        <v>300</v>
      </c>
      <c r="D1521">
        <f t="shared" si="34"/>
        <v>50.269189537208717</v>
      </c>
    </row>
    <row r="1522" spans="1:4" x14ac:dyDescent="0.25">
      <c r="A1522">
        <v>45.6</v>
      </c>
      <c r="B1522">
        <v>0.25</v>
      </c>
      <c r="C1522">
        <v>300</v>
      </c>
      <c r="D1522">
        <f t="shared" si="34"/>
        <v>50.269189537208717</v>
      </c>
    </row>
    <row r="1523" spans="1:4" x14ac:dyDescent="0.25">
      <c r="A1523">
        <v>45.63</v>
      </c>
      <c r="B1523">
        <v>0.25</v>
      </c>
      <c r="C1523">
        <v>300</v>
      </c>
      <c r="D1523">
        <f t="shared" si="34"/>
        <v>50.269189537208717</v>
      </c>
    </row>
    <row r="1524" spans="1:4" x14ac:dyDescent="0.25">
      <c r="A1524">
        <v>45.66</v>
      </c>
      <c r="B1524">
        <v>0.25</v>
      </c>
      <c r="C1524">
        <v>300</v>
      </c>
      <c r="D1524">
        <f t="shared" si="34"/>
        <v>50.269189537208717</v>
      </c>
    </row>
    <row r="1525" spans="1:4" x14ac:dyDescent="0.25">
      <c r="A1525">
        <v>45.69</v>
      </c>
      <c r="B1525">
        <v>0.25</v>
      </c>
      <c r="C1525">
        <v>300</v>
      </c>
      <c r="D1525">
        <f t="shared" si="34"/>
        <v>50.269189537208717</v>
      </c>
    </row>
    <row r="1526" spans="1:4" x14ac:dyDescent="0.25">
      <c r="A1526">
        <v>45.72</v>
      </c>
      <c r="B1526">
        <v>0.25</v>
      </c>
      <c r="C1526">
        <v>300</v>
      </c>
      <c r="D1526">
        <f t="shared" si="34"/>
        <v>50.269189537208717</v>
      </c>
    </row>
    <row r="1527" spans="1:4" x14ac:dyDescent="0.25">
      <c r="A1527">
        <v>45.75</v>
      </c>
      <c r="B1527">
        <v>0.25</v>
      </c>
      <c r="C1527">
        <v>300</v>
      </c>
      <c r="D1527">
        <f t="shared" si="34"/>
        <v>50.269189537208717</v>
      </c>
    </row>
    <row r="1528" spans="1:4" x14ac:dyDescent="0.25">
      <c r="A1528">
        <v>45.78</v>
      </c>
      <c r="B1528">
        <v>0.25</v>
      </c>
      <c r="C1528">
        <v>300</v>
      </c>
      <c r="D1528">
        <f t="shared" si="34"/>
        <v>50.269189537208717</v>
      </c>
    </row>
    <row r="1529" spans="1:4" x14ac:dyDescent="0.25">
      <c r="A1529">
        <v>45.81</v>
      </c>
      <c r="B1529">
        <v>0.25</v>
      </c>
      <c r="C1529">
        <v>300</v>
      </c>
      <c r="D1529">
        <f t="shared" si="34"/>
        <v>50.269189537208717</v>
      </c>
    </row>
    <row r="1530" spans="1:4" x14ac:dyDescent="0.25">
      <c r="A1530">
        <v>45.84</v>
      </c>
      <c r="B1530">
        <v>0.25</v>
      </c>
      <c r="C1530">
        <v>300</v>
      </c>
      <c r="D1530">
        <f t="shared" si="34"/>
        <v>50.269189537208717</v>
      </c>
    </row>
    <row r="1531" spans="1:4" x14ac:dyDescent="0.25">
      <c r="A1531">
        <v>45.87</v>
      </c>
      <c r="B1531">
        <v>0.25</v>
      </c>
      <c r="C1531">
        <v>300</v>
      </c>
      <c r="D1531">
        <f t="shared" si="34"/>
        <v>50.269189537208717</v>
      </c>
    </row>
    <row r="1532" spans="1:4" x14ac:dyDescent="0.25">
      <c r="A1532">
        <v>45.9</v>
      </c>
      <c r="B1532">
        <v>0.25</v>
      </c>
      <c r="C1532">
        <v>300</v>
      </c>
      <c r="D1532">
        <f t="shared" si="34"/>
        <v>50.269189537208717</v>
      </c>
    </row>
    <row r="1533" spans="1:4" x14ac:dyDescent="0.25">
      <c r="A1533">
        <v>45.93</v>
      </c>
      <c r="B1533">
        <v>0.25</v>
      </c>
      <c r="C1533">
        <v>300</v>
      </c>
      <c r="D1533">
        <f t="shared" si="34"/>
        <v>50.269189537208717</v>
      </c>
    </row>
    <row r="1534" spans="1:4" x14ac:dyDescent="0.25">
      <c r="A1534">
        <v>45.96</v>
      </c>
      <c r="B1534">
        <v>0.25</v>
      </c>
      <c r="C1534">
        <v>300</v>
      </c>
      <c r="D1534">
        <f t="shared" si="34"/>
        <v>50.269189537208717</v>
      </c>
    </row>
    <row r="1535" spans="1:4" x14ac:dyDescent="0.25">
      <c r="A1535">
        <v>45.99</v>
      </c>
      <c r="B1535">
        <v>0.25</v>
      </c>
      <c r="C1535">
        <v>300</v>
      </c>
      <c r="D1535">
        <f t="shared" si="34"/>
        <v>50.269189537208717</v>
      </c>
    </row>
    <row r="1536" spans="1:4" x14ac:dyDescent="0.25">
      <c r="A1536">
        <v>46.02</v>
      </c>
      <c r="B1536">
        <v>0.25</v>
      </c>
      <c r="C1536">
        <v>300</v>
      </c>
      <c r="D1536">
        <f t="shared" si="34"/>
        <v>50.269189537208717</v>
      </c>
    </row>
    <row r="1537" spans="1:4" x14ac:dyDescent="0.25">
      <c r="A1537">
        <v>46.05</v>
      </c>
      <c r="B1537">
        <v>0.25</v>
      </c>
      <c r="C1537">
        <v>300</v>
      </c>
      <c r="D1537">
        <f t="shared" si="34"/>
        <v>50.269189537208717</v>
      </c>
    </row>
    <row r="1538" spans="1:4" x14ac:dyDescent="0.25">
      <c r="A1538">
        <v>46.08</v>
      </c>
      <c r="B1538">
        <v>0.25</v>
      </c>
      <c r="C1538">
        <v>300</v>
      </c>
      <c r="D1538">
        <f t="shared" si="34"/>
        <v>50.269189537208717</v>
      </c>
    </row>
    <row r="1539" spans="1:4" x14ac:dyDescent="0.25">
      <c r="A1539">
        <v>46.11</v>
      </c>
      <c r="B1539">
        <v>0.25</v>
      </c>
      <c r="C1539">
        <v>300</v>
      </c>
      <c r="D1539">
        <f t="shared" ref="D1539:D1602" si="35">LN(C1539/B1539)^2</f>
        <v>50.269189537208717</v>
      </c>
    </row>
    <row r="1540" spans="1:4" x14ac:dyDescent="0.25">
      <c r="A1540">
        <v>46.14</v>
      </c>
      <c r="B1540">
        <v>0.25</v>
      </c>
      <c r="C1540">
        <v>300</v>
      </c>
      <c r="D1540">
        <f t="shared" si="35"/>
        <v>50.269189537208717</v>
      </c>
    </row>
    <row r="1541" spans="1:4" x14ac:dyDescent="0.25">
      <c r="A1541">
        <v>46.17</v>
      </c>
      <c r="B1541">
        <v>0.25</v>
      </c>
      <c r="C1541">
        <v>300</v>
      </c>
      <c r="D1541">
        <f t="shared" si="35"/>
        <v>50.269189537208717</v>
      </c>
    </row>
    <row r="1542" spans="1:4" x14ac:dyDescent="0.25">
      <c r="A1542">
        <v>46.2</v>
      </c>
      <c r="B1542">
        <v>0.25</v>
      </c>
      <c r="C1542">
        <v>300</v>
      </c>
      <c r="D1542">
        <f t="shared" si="35"/>
        <v>50.269189537208717</v>
      </c>
    </row>
    <row r="1543" spans="1:4" x14ac:dyDescent="0.25">
      <c r="A1543">
        <v>46.23</v>
      </c>
      <c r="B1543">
        <v>0.25</v>
      </c>
      <c r="C1543">
        <v>300</v>
      </c>
      <c r="D1543">
        <f t="shared" si="35"/>
        <v>50.269189537208717</v>
      </c>
    </row>
    <row r="1544" spans="1:4" x14ac:dyDescent="0.25">
      <c r="A1544">
        <v>46.26</v>
      </c>
      <c r="B1544">
        <v>0.25</v>
      </c>
      <c r="C1544">
        <v>300</v>
      </c>
      <c r="D1544">
        <f t="shared" si="35"/>
        <v>50.269189537208717</v>
      </c>
    </row>
    <row r="1545" spans="1:4" x14ac:dyDescent="0.25">
      <c r="A1545">
        <v>46.29</v>
      </c>
      <c r="B1545">
        <v>0.25</v>
      </c>
      <c r="C1545">
        <v>300</v>
      </c>
      <c r="D1545">
        <f t="shared" si="35"/>
        <v>50.269189537208717</v>
      </c>
    </row>
    <row r="1546" spans="1:4" x14ac:dyDescent="0.25">
      <c r="A1546">
        <v>46.32</v>
      </c>
      <c r="B1546">
        <v>0.25</v>
      </c>
      <c r="C1546">
        <v>300</v>
      </c>
      <c r="D1546">
        <f t="shared" si="35"/>
        <v>50.269189537208717</v>
      </c>
    </row>
    <row r="1547" spans="1:4" x14ac:dyDescent="0.25">
      <c r="A1547">
        <v>46.35</v>
      </c>
      <c r="B1547">
        <v>0.25</v>
      </c>
      <c r="C1547">
        <v>300</v>
      </c>
      <c r="D1547">
        <f t="shared" si="35"/>
        <v>50.269189537208717</v>
      </c>
    </row>
    <row r="1548" spans="1:4" x14ac:dyDescent="0.25">
      <c r="A1548">
        <v>46.38</v>
      </c>
      <c r="B1548">
        <v>0.25</v>
      </c>
      <c r="C1548">
        <v>300</v>
      </c>
      <c r="D1548">
        <f t="shared" si="35"/>
        <v>50.269189537208717</v>
      </c>
    </row>
    <row r="1549" spans="1:4" x14ac:dyDescent="0.25">
      <c r="A1549">
        <v>46.41</v>
      </c>
      <c r="B1549">
        <v>0.25</v>
      </c>
      <c r="C1549">
        <v>300</v>
      </c>
      <c r="D1549">
        <f t="shared" si="35"/>
        <v>50.269189537208717</v>
      </c>
    </row>
    <row r="1550" spans="1:4" x14ac:dyDescent="0.25">
      <c r="A1550">
        <v>46.44</v>
      </c>
      <c r="B1550">
        <v>0.25</v>
      </c>
      <c r="C1550">
        <v>300</v>
      </c>
      <c r="D1550">
        <f t="shared" si="35"/>
        <v>50.269189537208717</v>
      </c>
    </row>
    <row r="1551" spans="1:4" x14ac:dyDescent="0.25">
      <c r="A1551">
        <v>46.47</v>
      </c>
      <c r="B1551">
        <v>0.25</v>
      </c>
      <c r="C1551">
        <v>300</v>
      </c>
      <c r="D1551">
        <f t="shared" si="35"/>
        <v>50.269189537208717</v>
      </c>
    </row>
    <row r="1552" spans="1:4" x14ac:dyDescent="0.25">
      <c r="A1552">
        <v>46.5</v>
      </c>
      <c r="B1552">
        <v>0.25</v>
      </c>
      <c r="C1552">
        <v>300</v>
      </c>
      <c r="D1552">
        <f t="shared" si="35"/>
        <v>50.269189537208717</v>
      </c>
    </row>
    <row r="1553" spans="1:4" x14ac:dyDescent="0.25">
      <c r="A1553">
        <v>46.53</v>
      </c>
      <c r="B1553">
        <v>0.25</v>
      </c>
      <c r="C1553">
        <v>300</v>
      </c>
      <c r="D1553">
        <f t="shared" si="35"/>
        <v>50.269189537208717</v>
      </c>
    </row>
    <row r="1554" spans="1:4" x14ac:dyDescent="0.25">
      <c r="A1554">
        <v>46.56</v>
      </c>
      <c r="B1554">
        <v>0.25</v>
      </c>
      <c r="C1554">
        <v>300</v>
      </c>
      <c r="D1554">
        <f t="shared" si="35"/>
        <v>50.269189537208717</v>
      </c>
    </row>
    <row r="1555" spans="1:4" x14ac:dyDescent="0.25">
      <c r="A1555">
        <v>46.59</v>
      </c>
      <c r="B1555">
        <v>0.25</v>
      </c>
      <c r="C1555">
        <v>300</v>
      </c>
      <c r="D1555">
        <f t="shared" si="35"/>
        <v>50.269189537208717</v>
      </c>
    </row>
    <row r="1556" spans="1:4" x14ac:dyDescent="0.25">
      <c r="A1556">
        <v>46.62</v>
      </c>
      <c r="B1556">
        <v>0.25</v>
      </c>
      <c r="C1556">
        <v>300</v>
      </c>
      <c r="D1556">
        <f t="shared" si="35"/>
        <v>50.269189537208717</v>
      </c>
    </row>
    <row r="1557" spans="1:4" x14ac:dyDescent="0.25">
      <c r="A1557">
        <v>46.65</v>
      </c>
      <c r="B1557">
        <v>0.25</v>
      </c>
      <c r="C1557">
        <v>300</v>
      </c>
      <c r="D1557">
        <f t="shared" si="35"/>
        <v>50.269189537208717</v>
      </c>
    </row>
    <row r="1558" spans="1:4" x14ac:dyDescent="0.25">
      <c r="A1558">
        <v>46.68</v>
      </c>
      <c r="B1558">
        <v>0.25</v>
      </c>
      <c r="C1558">
        <v>300</v>
      </c>
      <c r="D1558">
        <f t="shared" si="35"/>
        <v>50.269189537208717</v>
      </c>
    </row>
    <row r="1559" spans="1:4" x14ac:dyDescent="0.25">
      <c r="A1559">
        <v>46.71</v>
      </c>
      <c r="B1559">
        <v>0.25</v>
      </c>
      <c r="C1559">
        <v>300</v>
      </c>
      <c r="D1559">
        <f t="shared" si="35"/>
        <v>50.269189537208717</v>
      </c>
    </row>
    <row r="1560" spans="1:4" x14ac:dyDescent="0.25">
      <c r="A1560">
        <v>46.74</v>
      </c>
      <c r="B1560">
        <v>0.25</v>
      </c>
      <c r="C1560">
        <v>300</v>
      </c>
      <c r="D1560">
        <f t="shared" si="35"/>
        <v>50.269189537208717</v>
      </c>
    </row>
    <row r="1561" spans="1:4" x14ac:dyDescent="0.25">
      <c r="A1561">
        <v>46.77</v>
      </c>
      <c r="B1561">
        <v>0.25</v>
      </c>
      <c r="C1561">
        <v>300</v>
      </c>
      <c r="D1561">
        <f t="shared" si="35"/>
        <v>50.269189537208717</v>
      </c>
    </row>
    <row r="1562" spans="1:4" x14ac:dyDescent="0.25">
      <c r="A1562">
        <v>46.8</v>
      </c>
      <c r="B1562">
        <v>0.25</v>
      </c>
      <c r="C1562">
        <v>300</v>
      </c>
      <c r="D1562">
        <f t="shared" si="35"/>
        <v>50.269189537208717</v>
      </c>
    </row>
    <row r="1563" spans="1:4" x14ac:dyDescent="0.25">
      <c r="A1563">
        <v>46.83</v>
      </c>
      <c r="B1563">
        <v>0.25</v>
      </c>
      <c r="C1563">
        <v>300</v>
      </c>
      <c r="D1563">
        <f t="shared" si="35"/>
        <v>50.269189537208717</v>
      </c>
    </row>
    <row r="1564" spans="1:4" x14ac:dyDescent="0.25">
      <c r="A1564">
        <v>46.86</v>
      </c>
      <c r="B1564">
        <v>0.25</v>
      </c>
      <c r="C1564">
        <v>300</v>
      </c>
      <c r="D1564">
        <f t="shared" si="35"/>
        <v>50.269189537208717</v>
      </c>
    </row>
    <row r="1565" spans="1:4" x14ac:dyDescent="0.25">
      <c r="A1565">
        <v>46.89</v>
      </c>
      <c r="B1565">
        <v>0.25</v>
      </c>
      <c r="C1565">
        <v>300</v>
      </c>
      <c r="D1565">
        <f t="shared" si="35"/>
        <v>50.269189537208717</v>
      </c>
    </row>
    <row r="1566" spans="1:4" x14ac:dyDescent="0.25">
      <c r="A1566">
        <v>46.92</v>
      </c>
      <c r="B1566">
        <v>0.25</v>
      </c>
      <c r="C1566">
        <v>300</v>
      </c>
      <c r="D1566">
        <f t="shared" si="35"/>
        <v>50.269189537208717</v>
      </c>
    </row>
    <row r="1567" spans="1:4" x14ac:dyDescent="0.25">
      <c r="A1567">
        <v>46.95</v>
      </c>
      <c r="B1567">
        <v>0.25</v>
      </c>
      <c r="C1567">
        <v>300</v>
      </c>
      <c r="D1567">
        <f t="shared" si="35"/>
        <v>50.269189537208717</v>
      </c>
    </row>
    <row r="1568" spans="1:4" x14ac:dyDescent="0.25">
      <c r="A1568">
        <v>46.98</v>
      </c>
      <c r="B1568">
        <v>0.25</v>
      </c>
      <c r="C1568">
        <v>300</v>
      </c>
      <c r="D1568">
        <f t="shared" si="35"/>
        <v>50.269189537208717</v>
      </c>
    </row>
    <row r="1569" spans="1:4" x14ac:dyDescent="0.25">
      <c r="A1569">
        <v>47.01</v>
      </c>
      <c r="B1569">
        <v>0.25</v>
      </c>
      <c r="C1569">
        <v>300</v>
      </c>
      <c r="D1569">
        <f t="shared" si="35"/>
        <v>50.269189537208717</v>
      </c>
    </row>
    <row r="1570" spans="1:4" x14ac:dyDescent="0.25">
      <c r="A1570">
        <v>47.04</v>
      </c>
      <c r="B1570">
        <v>0.25</v>
      </c>
      <c r="C1570">
        <v>300</v>
      </c>
      <c r="D1570">
        <f t="shared" si="35"/>
        <v>50.269189537208717</v>
      </c>
    </row>
    <row r="1571" spans="1:4" x14ac:dyDescent="0.25">
      <c r="A1571">
        <v>47.07</v>
      </c>
      <c r="B1571">
        <v>0.25</v>
      </c>
      <c r="C1571">
        <v>300</v>
      </c>
      <c r="D1571">
        <f t="shared" si="35"/>
        <v>50.269189537208717</v>
      </c>
    </row>
    <row r="1572" spans="1:4" x14ac:dyDescent="0.25">
      <c r="A1572">
        <v>47.1</v>
      </c>
      <c r="B1572">
        <v>0.25</v>
      </c>
      <c r="C1572">
        <v>300</v>
      </c>
      <c r="D1572">
        <f t="shared" si="35"/>
        <v>50.269189537208717</v>
      </c>
    </row>
    <row r="1573" spans="1:4" x14ac:dyDescent="0.25">
      <c r="A1573">
        <v>47.13</v>
      </c>
      <c r="B1573">
        <v>0.25</v>
      </c>
      <c r="C1573">
        <v>300</v>
      </c>
      <c r="D1573">
        <f t="shared" si="35"/>
        <v>50.269189537208717</v>
      </c>
    </row>
    <row r="1574" spans="1:4" x14ac:dyDescent="0.25">
      <c r="A1574">
        <v>47.16</v>
      </c>
      <c r="B1574">
        <v>0.25</v>
      </c>
      <c r="C1574">
        <v>300</v>
      </c>
      <c r="D1574">
        <f t="shared" si="35"/>
        <v>50.269189537208717</v>
      </c>
    </row>
    <row r="1575" spans="1:4" x14ac:dyDescent="0.25">
      <c r="A1575">
        <v>47.19</v>
      </c>
      <c r="B1575">
        <v>0.25</v>
      </c>
      <c r="C1575">
        <v>300</v>
      </c>
      <c r="D1575">
        <f t="shared" si="35"/>
        <v>50.269189537208717</v>
      </c>
    </row>
    <row r="1576" spans="1:4" x14ac:dyDescent="0.25">
      <c r="A1576">
        <v>47.22</v>
      </c>
      <c r="B1576">
        <v>0.25</v>
      </c>
      <c r="C1576">
        <v>300</v>
      </c>
      <c r="D1576">
        <f t="shared" si="35"/>
        <v>50.269189537208717</v>
      </c>
    </row>
    <row r="1577" spans="1:4" x14ac:dyDescent="0.25">
      <c r="A1577">
        <v>47.25</v>
      </c>
      <c r="B1577">
        <v>0.25</v>
      </c>
      <c r="C1577">
        <v>300</v>
      </c>
      <c r="D1577">
        <f t="shared" si="35"/>
        <v>50.269189537208717</v>
      </c>
    </row>
    <row r="1578" spans="1:4" x14ac:dyDescent="0.25">
      <c r="A1578">
        <v>47.28</v>
      </c>
      <c r="B1578">
        <v>0.25</v>
      </c>
      <c r="C1578">
        <v>300</v>
      </c>
      <c r="D1578">
        <f t="shared" si="35"/>
        <v>50.269189537208717</v>
      </c>
    </row>
    <row r="1579" spans="1:4" x14ac:dyDescent="0.25">
      <c r="A1579">
        <v>47.31</v>
      </c>
      <c r="B1579">
        <v>0.25</v>
      </c>
      <c r="C1579">
        <v>300</v>
      </c>
      <c r="D1579">
        <f t="shared" si="35"/>
        <v>50.269189537208717</v>
      </c>
    </row>
    <row r="1580" spans="1:4" x14ac:dyDescent="0.25">
      <c r="A1580">
        <v>47.34</v>
      </c>
      <c r="B1580">
        <v>0.25</v>
      </c>
      <c r="C1580">
        <v>300</v>
      </c>
      <c r="D1580">
        <f t="shared" si="35"/>
        <v>50.269189537208717</v>
      </c>
    </row>
    <row r="1581" spans="1:4" x14ac:dyDescent="0.25">
      <c r="A1581">
        <v>47.37</v>
      </c>
      <c r="B1581">
        <v>0.25</v>
      </c>
      <c r="C1581">
        <v>300</v>
      </c>
      <c r="D1581">
        <f t="shared" si="35"/>
        <v>50.269189537208717</v>
      </c>
    </row>
    <row r="1582" spans="1:4" x14ac:dyDescent="0.25">
      <c r="A1582">
        <v>47.4</v>
      </c>
      <c r="B1582">
        <v>0.25</v>
      </c>
      <c r="C1582">
        <v>300</v>
      </c>
      <c r="D1582">
        <f t="shared" si="35"/>
        <v>50.269189537208717</v>
      </c>
    </row>
    <row r="1583" spans="1:4" x14ac:dyDescent="0.25">
      <c r="A1583">
        <v>47.43</v>
      </c>
      <c r="B1583">
        <v>0.25</v>
      </c>
      <c r="C1583">
        <v>300</v>
      </c>
      <c r="D1583">
        <f t="shared" si="35"/>
        <v>50.269189537208717</v>
      </c>
    </row>
    <row r="1584" spans="1:4" x14ac:dyDescent="0.25">
      <c r="A1584">
        <v>47.46</v>
      </c>
      <c r="B1584">
        <v>0.25</v>
      </c>
      <c r="C1584">
        <v>300</v>
      </c>
      <c r="D1584">
        <f t="shared" si="35"/>
        <v>50.269189537208717</v>
      </c>
    </row>
    <row r="1585" spans="1:4" x14ac:dyDescent="0.25">
      <c r="A1585">
        <v>47.49</v>
      </c>
      <c r="B1585">
        <v>0.25</v>
      </c>
      <c r="C1585">
        <v>300</v>
      </c>
      <c r="D1585">
        <f t="shared" si="35"/>
        <v>50.269189537208717</v>
      </c>
    </row>
    <row r="1586" spans="1:4" x14ac:dyDescent="0.25">
      <c r="A1586">
        <v>47.52</v>
      </c>
      <c r="B1586">
        <v>0.25</v>
      </c>
      <c r="C1586">
        <v>300</v>
      </c>
      <c r="D1586">
        <f t="shared" si="35"/>
        <v>50.269189537208717</v>
      </c>
    </row>
    <row r="1587" spans="1:4" x14ac:dyDescent="0.25">
      <c r="A1587">
        <v>47.55</v>
      </c>
      <c r="B1587">
        <v>0.25</v>
      </c>
      <c r="C1587">
        <v>300</v>
      </c>
      <c r="D1587">
        <f t="shared" si="35"/>
        <v>50.269189537208717</v>
      </c>
    </row>
    <row r="1588" spans="1:4" x14ac:dyDescent="0.25">
      <c r="A1588">
        <v>47.58</v>
      </c>
      <c r="B1588">
        <v>0.25</v>
      </c>
      <c r="C1588">
        <v>300</v>
      </c>
      <c r="D1588">
        <f t="shared" si="35"/>
        <v>50.269189537208717</v>
      </c>
    </row>
    <row r="1589" spans="1:4" x14ac:dyDescent="0.25">
      <c r="A1589">
        <v>47.61</v>
      </c>
      <c r="B1589">
        <v>0.25</v>
      </c>
      <c r="C1589">
        <v>300</v>
      </c>
      <c r="D1589">
        <f t="shared" si="35"/>
        <v>50.269189537208717</v>
      </c>
    </row>
    <row r="1590" spans="1:4" x14ac:dyDescent="0.25">
      <c r="A1590">
        <v>47.64</v>
      </c>
      <c r="B1590">
        <v>0.25</v>
      </c>
      <c r="C1590">
        <v>300</v>
      </c>
      <c r="D1590">
        <f t="shared" si="35"/>
        <v>50.269189537208717</v>
      </c>
    </row>
    <row r="1591" spans="1:4" x14ac:dyDescent="0.25">
      <c r="A1591">
        <v>47.67</v>
      </c>
      <c r="B1591">
        <v>0.25</v>
      </c>
      <c r="C1591">
        <v>300</v>
      </c>
      <c r="D1591">
        <f t="shared" si="35"/>
        <v>50.269189537208717</v>
      </c>
    </row>
    <row r="1592" spans="1:4" x14ac:dyDescent="0.25">
      <c r="A1592">
        <v>47.7</v>
      </c>
      <c r="B1592">
        <v>0.25</v>
      </c>
      <c r="C1592">
        <v>300</v>
      </c>
      <c r="D1592">
        <f t="shared" si="35"/>
        <v>50.269189537208717</v>
      </c>
    </row>
    <row r="1593" spans="1:4" x14ac:dyDescent="0.25">
      <c r="A1593">
        <v>47.73</v>
      </c>
      <c r="B1593">
        <v>0.25</v>
      </c>
      <c r="C1593">
        <v>300</v>
      </c>
      <c r="D1593">
        <f t="shared" si="35"/>
        <v>50.269189537208717</v>
      </c>
    </row>
    <row r="1594" spans="1:4" x14ac:dyDescent="0.25">
      <c r="A1594">
        <v>47.76</v>
      </c>
      <c r="B1594">
        <v>0.25</v>
      </c>
      <c r="C1594">
        <v>300</v>
      </c>
      <c r="D1594">
        <f t="shared" si="35"/>
        <v>50.269189537208717</v>
      </c>
    </row>
    <row r="1595" spans="1:4" x14ac:dyDescent="0.25">
      <c r="A1595">
        <v>47.79</v>
      </c>
      <c r="B1595">
        <v>0.25</v>
      </c>
      <c r="C1595">
        <v>300</v>
      </c>
      <c r="D1595">
        <f t="shared" si="35"/>
        <v>50.269189537208717</v>
      </c>
    </row>
    <row r="1596" spans="1:4" x14ac:dyDescent="0.25">
      <c r="A1596">
        <v>47.82</v>
      </c>
      <c r="B1596">
        <v>0.25</v>
      </c>
      <c r="C1596">
        <v>300</v>
      </c>
      <c r="D1596">
        <f t="shared" si="35"/>
        <v>50.269189537208717</v>
      </c>
    </row>
    <row r="1597" spans="1:4" x14ac:dyDescent="0.25">
      <c r="A1597">
        <v>47.85</v>
      </c>
      <c r="B1597">
        <v>0.25</v>
      </c>
      <c r="C1597">
        <v>300</v>
      </c>
      <c r="D1597">
        <f t="shared" si="35"/>
        <v>50.269189537208717</v>
      </c>
    </row>
    <row r="1598" spans="1:4" x14ac:dyDescent="0.25">
      <c r="A1598">
        <v>47.88</v>
      </c>
      <c r="B1598">
        <v>0.25</v>
      </c>
      <c r="C1598">
        <v>300</v>
      </c>
      <c r="D1598">
        <f t="shared" si="35"/>
        <v>50.269189537208717</v>
      </c>
    </row>
    <row r="1599" spans="1:4" x14ac:dyDescent="0.25">
      <c r="A1599">
        <v>47.91</v>
      </c>
      <c r="B1599">
        <v>0.25</v>
      </c>
      <c r="C1599">
        <v>300</v>
      </c>
      <c r="D1599">
        <f t="shared" si="35"/>
        <v>50.269189537208717</v>
      </c>
    </row>
    <row r="1600" spans="1:4" x14ac:dyDescent="0.25">
      <c r="A1600">
        <v>47.94</v>
      </c>
      <c r="B1600">
        <v>0.25</v>
      </c>
      <c r="C1600">
        <v>300</v>
      </c>
      <c r="D1600">
        <f t="shared" si="35"/>
        <v>50.269189537208717</v>
      </c>
    </row>
    <row r="1601" spans="1:4" x14ac:dyDescent="0.25">
      <c r="A1601">
        <v>47.97</v>
      </c>
      <c r="B1601">
        <v>0.25</v>
      </c>
      <c r="C1601">
        <v>300</v>
      </c>
      <c r="D1601">
        <f t="shared" si="35"/>
        <v>50.269189537208717</v>
      </c>
    </row>
    <row r="1602" spans="1:4" x14ac:dyDescent="0.25">
      <c r="A1602">
        <v>48</v>
      </c>
      <c r="B1602">
        <v>0.25</v>
      </c>
      <c r="C1602">
        <v>300</v>
      </c>
      <c r="D1602">
        <f t="shared" si="35"/>
        <v>50.269189537208717</v>
      </c>
    </row>
    <row r="1603" spans="1:4" x14ac:dyDescent="0.25">
      <c r="A1603">
        <v>48.03</v>
      </c>
      <c r="B1603">
        <v>0.25</v>
      </c>
      <c r="C1603">
        <v>300</v>
      </c>
      <c r="D1603">
        <f t="shared" ref="D1603:D1666" si="36">LN(C1603/B1603)^2</f>
        <v>50.269189537208717</v>
      </c>
    </row>
    <row r="1604" spans="1:4" x14ac:dyDescent="0.25">
      <c r="A1604">
        <v>48.06</v>
      </c>
      <c r="B1604">
        <v>0.25</v>
      </c>
      <c r="C1604">
        <v>300</v>
      </c>
      <c r="D1604">
        <f t="shared" si="36"/>
        <v>50.269189537208717</v>
      </c>
    </row>
    <row r="1605" spans="1:4" x14ac:dyDescent="0.25">
      <c r="A1605">
        <v>48.09</v>
      </c>
      <c r="B1605">
        <v>0.25</v>
      </c>
      <c r="C1605">
        <v>300</v>
      </c>
      <c r="D1605">
        <f t="shared" si="36"/>
        <v>50.269189537208717</v>
      </c>
    </row>
    <row r="1606" spans="1:4" x14ac:dyDescent="0.25">
      <c r="A1606">
        <v>48.12</v>
      </c>
      <c r="B1606">
        <v>0.25</v>
      </c>
      <c r="C1606">
        <v>300</v>
      </c>
      <c r="D1606">
        <f t="shared" si="36"/>
        <v>50.269189537208717</v>
      </c>
    </row>
    <row r="1607" spans="1:4" x14ac:dyDescent="0.25">
      <c r="A1607">
        <v>48.15</v>
      </c>
      <c r="B1607">
        <v>0.25</v>
      </c>
      <c r="C1607">
        <v>300</v>
      </c>
      <c r="D1607">
        <f t="shared" si="36"/>
        <v>50.269189537208717</v>
      </c>
    </row>
    <row r="1608" spans="1:4" x14ac:dyDescent="0.25">
      <c r="A1608">
        <v>48.18</v>
      </c>
      <c r="B1608">
        <v>0.25</v>
      </c>
      <c r="C1608">
        <v>300</v>
      </c>
      <c r="D1608">
        <f t="shared" si="36"/>
        <v>50.269189537208717</v>
      </c>
    </row>
    <row r="1609" spans="1:4" x14ac:dyDescent="0.25">
      <c r="A1609">
        <v>48.21</v>
      </c>
      <c r="B1609">
        <v>0.25</v>
      </c>
      <c r="C1609">
        <v>300</v>
      </c>
      <c r="D1609">
        <f t="shared" si="36"/>
        <v>50.269189537208717</v>
      </c>
    </row>
    <row r="1610" spans="1:4" x14ac:dyDescent="0.25">
      <c r="A1610">
        <v>48.24</v>
      </c>
      <c r="B1610">
        <v>0.25</v>
      </c>
      <c r="C1610">
        <v>300</v>
      </c>
      <c r="D1610">
        <f t="shared" si="36"/>
        <v>50.269189537208717</v>
      </c>
    </row>
    <row r="1611" spans="1:4" x14ac:dyDescent="0.25">
      <c r="A1611">
        <v>48.27</v>
      </c>
      <c r="B1611">
        <v>0.25</v>
      </c>
      <c r="C1611">
        <v>300</v>
      </c>
      <c r="D1611">
        <f t="shared" si="36"/>
        <v>50.269189537208717</v>
      </c>
    </row>
    <row r="1612" spans="1:4" x14ac:dyDescent="0.25">
      <c r="A1612">
        <v>48.3</v>
      </c>
      <c r="B1612">
        <v>0.25</v>
      </c>
      <c r="C1612">
        <v>300</v>
      </c>
      <c r="D1612">
        <f t="shared" si="36"/>
        <v>50.269189537208717</v>
      </c>
    </row>
    <row r="1613" spans="1:4" x14ac:dyDescent="0.25">
      <c r="A1613">
        <v>48.33</v>
      </c>
      <c r="B1613">
        <v>0.25</v>
      </c>
      <c r="C1613">
        <v>300</v>
      </c>
      <c r="D1613">
        <f t="shared" si="36"/>
        <v>50.269189537208717</v>
      </c>
    </row>
    <row r="1614" spans="1:4" x14ac:dyDescent="0.25">
      <c r="A1614">
        <v>48.36</v>
      </c>
      <c r="B1614">
        <v>0.25</v>
      </c>
      <c r="C1614">
        <v>300</v>
      </c>
      <c r="D1614">
        <f t="shared" si="36"/>
        <v>50.269189537208717</v>
      </c>
    </row>
    <row r="1615" spans="1:4" x14ac:dyDescent="0.25">
      <c r="A1615">
        <v>48.39</v>
      </c>
      <c r="B1615">
        <v>0.25</v>
      </c>
      <c r="C1615">
        <v>300</v>
      </c>
      <c r="D1615">
        <f t="shared" si="36"/>
        <v>50.269189537208717</v>
      </c>
    </row>
    <row r="1616" spans="1:4" x14ac:dyDescent="0.25">
      <c r="A1616">
        <v>48.42</v>
      </c>
      <c r="B1616">
        <v>0.25</v>
      </c>
      <c r="C1616">
        <v>300</v>
      </c>
      <c r="D1616">
        <f t="shared" si="36"/>
        <v>50.269189537208717</v>
      </c>
    </row>
    <row r="1617" spans="1:4" x14ac:dyDescent="0.25">
      <c r="A1617">
        <v>48.45</v>
      </c>
      <c r="B1617">
        <v>0.25</v>
      </c>
      <c r="C1617">
        <v>300</v>
      </c>
      <c r="D1617">
        <f t="shared" si="36"/>
        <v>50.269189537208717</v>
      </c>
    </row>
    <row r="1618" spans="1:4" x14ac:dyDescent="0.25">
      <c r="A1618">
        <v>48.48</v>
      </c>
      <c r="B1618">
        <v>0.25</v>
      </c>
      <c r="C1618">
        <v>300</v>
      </c>
      <c r="D1618">
        <f t="shared" si="36"/>
        <v>50.269189537208717</v>
      </c>
    </row>
    <row r="1619" spans="1:4" x14ac:dyDescent="0.25">
      <c r="A1619">
        <v>48.51</v>
      </c>
      <c r="B1619">
        <v>0.25</v>
      </c>
      <c r="C1619">
        <v>300</v>
      </c>
      <c r="D1619">
        <f t="shared" si="36"/>
        <v>50.269189537208717</v>
      </c>
    </row>
    <row r="1620" spans="1:4" x14ac:dyDescent="0.25">
      <c r="A1620">
        <v>48.54</v>
      </c>
      <c r="B1620">
        <v>0.25</v>
      </c>
      <c r="C1620">
        <v>300</v>
      </c>
      <c r="D1620">
        <f t="shared" si="36"/>
        <v>50.269189537208717</v>
      </c>
    </row>
    <row r="1621" spans="1:4" x14ac:dyDescent="0.25">
      <c r="A1621">
        <v>48.57</v>
      </c>
      <c r="B1621">
        <v>0.25</v>
      </c>
      <c r="C1621">
        <v>300</v>
      </c>
      <c r="D1621">
        <f t="shared" si="36"/>
        <v>50.269189537208717</v>
      </c>
    </row>
    <row r="1622" spans="1:4" x14ac:dyDescent="0.25">
      <c r="A1622">
        <v>48.6</v>
      </c>
      <c r="B1622">
        <v>0.25</v>
      </c>
      <c r="C1622">
        <v>300</v>
      </c>
      <c r="D1622">
        <f t="shared" si="36"/>
        <v>50.269189537208717</v>
      </c>
    </row>
    <row r="1623" spans="1:4" x14ac:dyDescent="0.25">
      <c r="A1623">
        <v>48.63</v>
      </c>
      <c r="B1623">
        <v>0.25</v>
      </c>
      <c r="C1623">
        <v>300</v>
      </c>
      <c r="D1623">
        <f t="shared" si="36"/>
        <v>50.269189537208717</v>
      </c>
    </row>
    <row r="1624" spans="1:4" x14ac:dyDescent="0.25">
      <c r="A1624">
        <v>48.66</v>
      </c>
      <c r="B1624">
        <v>0.25</v>
      </c>
      <c r="C1624">
        <v>300</v>
      </c>
      <c r="D1624">
        <f t="shared" si="36"/>
        <v>50.269189537208717</v>
      </c>
    </row>
    <row r="1625" spans="1:4" x14ac:dyDescent="0.25">
      <c r="A1625">
        <v>48.69</v>
      </c>
      <c r="B1625">
        <v>0.25</v>
      </c>
      <c r="C1625">
        <v>300</v>
      </c>
      <c r="D1625">
        <f t="shared" si="36"/>
        <v>50.269189537208717</v>
      </c>
    </row>
    <row r="1626" spans="1:4" x14ac:dyDescent="0.25">
      <c r="A1626">
        <v>48.72</v>
      </c>
      <c r="B1626">
        <v>0.25</v>
      </c>
      <c r="C1626">
        <v>300</v>
      </c>
      <c r="D1626">
        <f t="shared" si="36"/>
        <v>50.269189537208717</v>
      </c>
    </row>
    <row r="1627" spans="1:4" x14ac:dyDescent="0.25">
      <c r="A1627">
        <v>48.75</v>
      </c>
      <c r="B1627">
        <v>0.25</v>
      </c>
      <c r="C1627">
        <v>300</v>
      </c>
      <c r="D1627">
        <f t="shared" si="36"/>
        <v>50.269189537208717</v>
      </c>
    </row>
    <row r="1628" spans="1:4" x14ac:dyDescent="0.25">
      <c r="A1628">
        <v>48.78</v>
      </c>
      <c r="B1628">
        <v>0.25</v>
      </c>
      <c r="C1628">
        <v>300</v>
      </c>
      <c r="D1628">
        <f t="shared" si="36"/>
        <v>50.269189537208717</v>
      </c>
    </row>
    <row r="1629" spans="1:4" x14ac:dyDescent="0.25">
      <c r="A1629">
        <v>48.81</v>
      </c>
      <c r="B1629">
        <v>0.25</v>
      </c>
      <c r="C1629">
        <v>300</v>
      </c>
      <c r="D1629">
        <f t="shared" si="36"/>
        <v>50.269189537208717</v>
      </c>
    </row>
    <row r="1630" spans="1:4" x14ac:dyDescent="0.25">
      <c r="A1630">
        <v>48.84</v>
      </c>
      <c r="B1630">
        <v>0.25</v>
      </c>
      <c r="C1630">
        <v>300</v>
      </c>
      <c r="D1630">
        <f t="shared" si="36"/>
        <v>50.269189537208717</v>
      </c>
    </row>
    <row r="1631" spans="1:4" x14ac:dyDescent="0.25">
      <c r="A1631">
        <v>48.87</v>
      </c>
      <c r="B1631">
        <v>0.25</v>
      </c>
      <c r="C1631">
        <v>300</v>
      </c>
      <c r="D1631">
        <f t="shared" si="36"/>
        <v>50.269189537208717</v>
      </c>
    </row>
    <row r="1632" spans="1:4" x14ac:dyDescent="0.25">
      <c r="A1632">
        <v>48.9</v>
      </c>
      <c r="B1632">
        <v>0.25</v>
      </c>
      <c r="C1632">
        <v>300</v>
      </c>
      <c r="D1632">
        <f t="shared" si="36"/>
        <v>50.269189537208717</v>
      </c>
    </row>
    <row r="1633" spans="1:4" x14ac:dyDescent="0.25">
      <c r="A1633">
        <v>48.93</v>
      </c>
      <c r="B1633">
        <v>0.25</v>
      </c>
      <c r="C1633">
        <v>300</v>
      </c>
      <c r="D1633">
        <f t="shared" si="36"/>
        <v>50.269189537208717</v>
      </c>
    </row>
    <row r="1634" spans="1:4" x14ac:dyDescent="0.25">
      <c r="A1634">
        <v>48.96</v>
      </c>
      <c r="B1634">
        <v>0.25</v>
      </c>
      <c r="C1634">
        <v>300</v>
      </c>
      <c r="D1634">
        <f t="shared" si="36"/>
        <v>50.269189537208717</v>
      </c>
    </row>
    <row r="1635" spans="1:4" x14ac:dyDescent="0.25">
      <c r="A1635">
        <v>48.99</v>
      </c>
      <c r="B1635">
        <v>0.25</v>
      </c>
      <c r="C1635">
        <v>300</v>
      </c>
      <c r="D1635">
        <f t="shared" si="36"/>
        <v>50.269189537208717</v>
      </c>
    </row>
    <row r="1636" spans="1:4" x14ac:dyDescent="0.25">
      <c r="A1636">
        <v>49.02</v>
      </c>
      <c r="B1636">
        <v>0.25</v>
      </c>
      <c r="C1636">
        <v>300</v>
      </c>
      <c r="D1636">
        <f t="shared" si="36"/>
        <v>50.269189537208717</v>
      </c>
    </row>
    <row r="1637" spans="1:4" x14ac:dyDescent="0.25">
      <c r="A1637">
        <v>49.05</v>
      </c>
      <c r="B1637">
        <v>0.25</v>
      </c>
      <c r="C1637">
        <v>300</v>
      </c>
      <c r="D1637">
        <f t="shared" si="36"/>
        <v>50.269189537208717</v>
      </c>
    </row>
    <row r="1638" spans="1:4" x14ac:dyDescent="0.25">
      <c r="A1638">
        <v>49.08</v>
      </c>
      <c r="B1638">
        <v>0.25</v>
      </c>
      <c r="C1638">
        <v>300</v>
      </c>
      <c r="D1638">
        <f t="shared" si="36"/>
        <v>50.269189537208717</v>
      </c>
    </row>
    <row r="1639" spans="1:4" x14ac:dyDescent="0.25">
      <c r="A1639">
        <v>49.11</v>
      </c>
      <c r="B1639">
        <v>0.25</v>
      </c>
      <c r="C1639">
        <v>300</v>
      </c>
      <c r="D1639">
        <f t="shared" si="36"/>
        <v>50.269189537208717</v>
      </c>
    </row>
    <row r="1640" spans="1:4" x14ac:dyDescent="0.25">
      <c r="A1640">
        <v>49.14</v>
      </c>
      <c r="B1640">
        <v>0.25</v>
      </c>
      <c r="C1640">
        <v>300</v>
      </c>
      <c r="D1640">
        <f t="shared" si="36"/>
        <v>50.269189537208717</v>
      </c>
    </row>
    <row r="1641" spans="1:4" x14ac:dyDescent="0.25">
      <c r="A1641">
        <v>49.17</v>
      </c>
      <c r="B1641">
        <v>0.25</v>
      </c>
      <c r="C1641">
        <v>300</v>
      </c>
      <c r="D1641">
        <f t="shared" si="36"/>
        <v>50.269189537208717</v>
      </c>
    </row>
    <row r="1642" spans="1:4" x14ac:dyDescent="0.25">
      <c r="A1642">
        <v>49.2</v>
      </c>
      <c r="B1642">
        <v>0.25</v>
      </c>
      <c r="C1642">
        <v>300</v>
      </c>
      <c r="D1642">
        <f t="shared" si="36"/>
        <v>50.269189537208717</v>
      </c>
    </row>
    <row r="1643" spans="1:4" x14ac:dyDescent="0.25">
      <c r="A1643">
        <v>49.23</v>
      </c>
      <c r="B1643">
        <v>0.25</v>
      </c>
      <c r="C1643">
        <v>300</v>
      </c>
      <c r="D1643">
        <f t="shared" si="36"/>
        <v>50.269189537208717</v>
      </c>
    </row>
    <row r="1644" spans="1:4" x14ac:dyDescent="0.25">
      <c r="A1644">
        <v>49.26</v>
      </c>
      <c r="B1644">
        <v>0.25</v>
      </c>
      <c r="C1644">
        <v>300</v>
      </c>
      <c r="D1644">
        <f t="shared" si="36"/>
        <v>50.269189537208717</v>
      </c>
    </row>
    <row r="1645" spans="1:4" x14ac:dyDescent="0.25">
      <c r="A1645">
        <v>49.29</v>
      </c>
      <c r="B1645">
        <v>0.25</v>
      </c>
      <c r="C1645">
        <v>300</v>
      </c>
      <c r="D1645">
        <f t="shared" si="36"/>
        <v>50.269189537208717</v>
      </c>
    </row>
    <row r="1646" spans="1:4" x14ac:dyDescent="0.25">
      <c r="A1646">
        <v>49.32</v>
      </c>
      <c r="B1646">
        <v>0.25</v>
      </c>
      <c r="C1646">
        <v>300</v>
      </c>
      <c r="D1646">
        <f t="shared" si="36"/>
        <v>50.269189537208717</v>
      </c>
    </row>
    <row r="1647" spans="1:4" x14ac:dyDescent="0.25">
      <c r="A1647">
        <v>49.35</v>
      </c>
      <c r="B1647">
        <v>0.25</v>
      </c>
      <c r="C1647">
        <v>300</v>
      </c>
      <c r="D1647">
        <f t="shared" si="36"/>
        <v>50.269189537208717</v>
      </c>
    </row>
    <row r="1648" spans="1:4" x14ac:dyDescent="0.25">
      <c r="A1648">
        <v>49.38</v>
      </c>
      <c r="B1648">
        <v>0.25</v>
      </c>
      <c r="C1648">
        <v>300</v>
      </c>
      <c r="D1648">
        <f t="shared" si="36"/>
        <v>50.269189537208717</v>
      </c>
    </row>
    <row r="1649" spans="1:4" x14ac:dyDescent="0.25">
      <c r="A1649">
        <v>49.41</v>
      </c>
      <c r="B1649">
        <v>0.25</v>
      </c>
      <c r="C1649">
        <v>300</v>
      </c>
      <c r="D1649">
        <f t="shared" si="36"/>
        <v>50.269189537208717</v>
      </c>
    </row>
    <row r="1650" spans="1:4" x14ac:dyDescent="0.25">
      <c r="A1650">
        <v>49.44</v>
      </c>
      <c r="B1650">
        <v>0.25</v>
      </c>
      <c r="C1650">
        <v>300</v>
      </c>
      <c r="D1650">
        <f t="shared" si="36"/>
        <v>50.269189537208717</v>
      </c>
    </row>
    <row r="1651" spans="1:4" x14ac:dyDescent="0.25">
      <c r="A1651">
        <v>49.47</v>
      </c>
      <c r="B1651">
        <v>0.25</v>
      </c>
      <c r="C1651">
        <v>300</v>
      </c>
      <c r="D1651">
        <f t="shared" si="36"/>
        <v>50.269189537208717</v>
      </c>
    </row>
    <row r="1652" spans="1:4" x14ac:dyDescent="0.25">
      <c r="A1652">
        <v>49.5</v>
      </c>
      <c r="B1652">
        <v>0.25</v>
      </c>
      <c r="C1652">
        <v>300</v>
      </c>
      <c r="D1652">
        <f t="shared" si="36"/>
        <v>50.269189537208717</v>
      </c>
    </row>
    <row r="1653" spans="1:4" x14ac:dyDescent="0.25">
      <c r="A1653">
        <v>49.53</v>
      </c>
      <c r="B1653">
        <v>0.25</v>
      </c>
      <c r="C1653">
        <v>300</v>
      </c>
      <c r="D1653">
        <f t="shared" si="36"/>
        <v>50.269189537208717</v>
      </c>
    </row>
    <row r="1654" spans="1:4" x14ac:dyDescent="0.25">
      <c r="A1654">
        <v>49.56</v>
      </c>
      <c r="B1654">
        <v>0.25</v>
      </c>
      <c r="C1654">
        <v>300</v>
      </c>
      <c r="D1654">
        <f t="shared" si="36"/>
        <v>50.269189537208717</v>
      </c>
    </row>
    <row r="1655" spans="1:4" x14ac:dyDescent="0.25">
      <c r="A1655">
        <v>49.59</v>
      </c>
      <c r="B1655">
        <v>0.25</v>
      </c>
      <c r="C1655">
        <v>300</v>
      </c>
      <c r="D1655">
        <f t="shared" si="36"/>
        <v>50.269189537208717</v>
      </c>
    </row>
    <row r="1656" spans="1:4" x14ac:dyDescent="0.25">
      <c r="A1656">
        <v>49.62</v>
      </c>
      <c r="B1656">
        <v>0.25</v>
      </c>
      <c r="C1656">
        <v>300</v>
      </c>
      <c r="D1656">
        <f t="shared" si="36"/>
        <v>50.269189537208717</v>
      </c>
    </row>
    <row r="1657" spans="1:4" x14ac:dyDescent="0.25">
      <c r="A1657">
        <v>49.65</v>
      </c>
      <c r="B1657">
        <v>0.25</v>
      </c>
      <c r="C1657">
        <v>300</v>
      </c>
      <c r="D1657">
        <f t="shared" si="36"/>
        <v>50.269189537208717</v>
      </c>
    </row>
    <row r="1658" spans="1:4" x14ac:dyDescent="0.25">
      <c r="A1658">
        <v>49.68</v>
      </c>
      <c r="B1658">
        <v>0.25</v>
      </c>
      <c r="C1658">
        <v>300</v>
      </c>
      <c r="D1658">
        <f t="shared" si="36"/>
        <v>50.269189537208717</v>
      </c>
    </row>
    <row r="1659" spans="1:4" x14ac:dyDescent="0.25">
      <c r="A1659">
        <v>49.71</v>
      </c>
      <c r="B1659">
        <v>0.25</v>
      </c>
      <c r="C1659">
        <v>300</v>
      </c>
      <c r="D1659">
        <f t="shared" si="36"/>
        <v>50.269189537208717</v>
      </c>
    </row>
    <row r="1660" spans="1:4" x14ac:dyDescent="0.25">
      <c r="A1660">
        <v>49.74</v>
      </c>
      <c r="B1660">
        <v>0.25</v>
      </c>
      <c r="C1660">
        <v>300</v>
      </c>
      <c r="D1660">
        <f t="shared" si="36"/>
        <v>50.269189537208717</v>
      </c>
    </row>
    <row r="1661" spans="1:4" x14ac:dyDescent="0.25">
      <c r="A1661">
        <v>49.77</v>
      </c>
      <c r="B1661">
        <v>0.25</v>
      </c>
      <c r="C1661">
        <v>300</v>
      </c>
      <c r="D1661">
        <f t="shared" si="36"/>
        <v>50.269189537208717</v>
      </c>
    </row>
    <row r="1662" spans="1:4" x14ac:dyDescent="0.25">
      <c r="A1662">
        <v>49.8</v>
      </c>
      <c r="B1662">
        <v>0.25</v>
      </c>
      <c r="C1662">
        <v>300</v>
      </c>
      <c r="D1662">
        <f t="shared" si="36"/>
        <v>50.269189537208717</v>
      </c>
    </row>
    <row r="1663" spans="1:4" x14ac:dyDescent="0.25">
      <c r="A1663">
        <v>49.83</v>
      </c>
      <c r="B1663">
        <v>0.25</v>
      </c>
      <c r="C1663">
        <v>300</v>
      </c>
      <c r="D1663">
        <f t="shared" si="36"/>
        <v>50.269189537208717</v>
      </c>
    </row>
    <row r="1664" spans="1:4" x14ac:dyDescent="0.25">
      <c r="A1664">
        <v>49.86</v>
      </c>
      <c r="B1664">
        <v>0.25</v>
      </c>
      <c r="C1664">
        <v>300</v>
      </c>
      <c r="D1664">
        <f t="shared" si="36"/>
        <v>50.269189537208717</v>
      </c>
    </row>
    <row r="1665" spans="1:4" x14ac:dyDescent="0.25">
      <c r="A1665">
        <v>49.89</v>
      </c>
      <c r="B1665">
        <v>0.25</v>
      </c>
      <c r="C1665">
        <v>300</v>
      </c>
      <c r="D1665">
        <f t="shared" si="36"/>
        <v>50.269189537208717</v>
      </c>
    </row>
    <row r="1666" spans="1:4" x14ac:dyDescent="0.25">
      <c r="A1666">
        <v>49.92</v>
      </c>
      <c r="B1666">
        <v>0.25</v>
      </c>
      <c r="C1666">
        <v>300</v>
      </c>
      <c r="D1666">
        <f t="shared" si="36"/>
        <v>50.269189537208717</v>
      </c>
    </row>
    <row r="1667" spans="1:4" x14ac:dyDescent="0.25">
      <c r="A1667">
        <v>49.95</v>
      </c>
      <c r="B1667">
        <v>0.25</v>
      </c>
      <c r="C1667">
        <v>300</v>
      </c>
      <c r="D1667">
        <f t="shared" ref="D1667:D1730" si="37">LN(C1667/B1667)^2</f>
        <v>50.269189537208717</v>
      </c>
    </row>
    <row r="1668" spans="1:4" x14ac:dyDescent="0.25">
      <c r="A1668">
        <v>49.98</v>
      </c>
      <c r="B1668">
        <v>0.25</v>
      </c>
      <c r="C1668">
        <v>300</v>
      </c>
      <c r="D1668">
        <f t="shared" si="37"/>
        <v>50.269189537208717</v>
      </c>
    </row>
    <row r="1669" spans="1:4" x14ac:dyDescent="0.25">
      <c r="A1669">
        <v>50.01</v>
      </c>
      <c r="B1669">
        <v>0.25</v>
      </c>
      <c r="C1669">
        <v>300</v>
      </c>
      <c r="D1669">
        <f t="shared" si="37"/>
        <v>50.269189537208717</v>
      </c>
    </row>
    <row r="1670" spans="1:4" x14ac:dyDescent="0.25">
      <c r="A1670">
        <v>50.04</v>
      </c>
      <c r="B1670">
        <v>0.25</v>
      </c>
      <c r="C1670">
        <v>300</v>
      </c>
      <c r="D1670">
        <f t="shared" si="37"/>
        <v>50.269189537208717</v>
      </c>
    </row>
    <row r="1671" spans="1:4" x14ac:dyDescent="0.25">
      <c r="A1671">
        <v>50.07</v>
      </c>
      <c r="B1671">
        <v>0.25</v>
      </c>
      <c r="C1671">
        <v>300</v>
      </c>
      <c r="D1671">
        <f t="shared" si="37"/>
        <v>50.269189537208717</v>
      </c>
    </row>
    <row r="1672" spans="1:4" x14ac:dyDescent="0.25">
      <c r="A1672">
        <v>50.1</v>
      </c>
      <c r="B1672">
        <v>0.25</v>
      </c>
      <c r="C1672">
        <v>300</v>
      </c>
      <c r="D1672">
        <f t="shared" si="37"/>
        <v>50.269189537208717</v>
      </c>
    </row>
    <row r="1673" spans="1:4" x14ac:dyDescent="0.25">
      <c r="A1673">
        <v>50.13</v>
      </c>
      <c r="B1673">
        <v>0.25</v>
      </c>
      <c r="C1673">
        <v>300</v>
      </c>
      <c r="D1673">
        <f t="shared" si="37"/>
        <v>50.269189537208717</v>
      </c>
    </row>
    <row r="1674" spans="1:4" x14ac:dyDescent="0.25">
      <c r="A1674">
        <v>50.16</v>
      </c>
      <c r="B1674">
        <v>0.25</v>
      </c>
      <c r="C1674">
        <v>300</v>
      </c>
      <c r="D1674">
        <f t="shared" si="37"/>
        <v>50.269189537208717</v>
      </c>
    </row>
    <row r="1675" spans="1:4" x14ac:dyDescent="0.25">
      <c r="A1675">
        <v>50.19</v>
      </c>
      <c r="B1675">
        <v>0.25</v>
      </c>
      <c r="C1675">
        <v>300</v>
      </c>
      <c r="D1675">
        <f t="shared" si="37"/>
        <v>50.269189537208717</v>
      </c>
    </row>
    <row r="1676" spans="1:4" x14ac:dyDescent="0.25">
      <c r="A1676">
        <v>50.22</v>
      </c>
      <c r="B1676">
        <v>0.25</v>
      </c>
      <c r="C1676">
        <v>300</v>
      </c>
      <c r="D1676">
        <f t="shared" si="37"/>
        <v>50.269189537208717</v>
      </c>
    </row>
    <row r="1677" spans="1:4" x14ac:dyDescent="0.25">
      <c r="A1677">
        <v>50.25</v>
      </c>
      <c r="B1677">
        <v>0.25</v>
      </c>
      <c r="C1677">
        <v>300</v>
      </c>
      <c r="D1677">
        <f t="shared" si="37"/>
        <v>50.269189537208717</v>
      </c>
    </row>
    <row r="1678" spans="1:4" x14ac:dyDescent="0.25">
      <c r="A1678">
        <v>50.28</v>
      </c>
      <c r="B1678">
        <v>0.25</v>
      </c>
      <c r="C1678">
        <v>300</v>
      </c>
      <c r="D1678">
        <f t="shared" si="37"/>
        <v>50.269189537208717</v>
      </c>
    </row>
    <row r="1679" spans="1:4" x14ac:dyDescent="0.25">
      <c r="A1679">
        <v>50.31</v>
      </c>
      <c r="B1679">
        <v>0.25</v>
      </c>
      <c r="C1679">
        <v>300</v>
      </c>
      <c r="D1679">
        <f t="shared" si="37"/>
        <v>50.269189537208717</v>
      </c>
    </row>
    <row r="1680" spans="1:4" x14ac:dyDescent="0.25">
      <c r="A1680">
        <v>50.34</v>
      </c>
      <c r="B1680">
        <v>0.25</v>
      </c>
      <c r="C1680">
        <v>300</v>
      </c>
      <c r="D1680">
        <f t="shared" si="37"/>
        <v>50.269189537208717</v>
      </c>
    </row>
    <row r="1681" spans="1:4" x14ac:dyDescent="0.25">
      <c r="A1681">
        <v>50.37</v>
      </c>
      <c r="B1681">
        <v>0.25</v>
      </c>
      <c r="C1681">
        <v>300</v>
      </c>
      <c r="D1681">
        <f t="shared" si="37"/>
        <v>50.269189537208717</v>
      </c>
    </row>
    <row r="1682" spans="1:4" x14ac:dyDescent="0.25">
      <c r="A1682">
        <v>50.4</v>
      </c>
      <c r="B1682">
        <v>0.25</v>
      </c>
      <c r="C1682">
        <v>300</v>
      </c>
      <c r="D1682">
        <f t="shared" si="37"/>
        <v>50.269189537208717</v>
      </c>
    </row>
    <row r="1683" spans="1:4" x14ac:dyDescent="0.25">
      <c r="A1683">
        <v>50.43</v>
      </c>
      <c r="B1683">
        <v>0.25</v>
      </c>
      <c r="C1683">
        <v>300</v>
      </c>
      <c r="D1683">
        <f t="shared" si="37"/>
        <v>50.269189537208717</v>
      </c>
    </row>
    <row r="1684" spans="1:4" x14ac:dyDescent="0.25">
      <c r="A1684">
        <v>50.46</v>
      </c>
      <c r="B1684">
        <v>0.25</v>
      </c>
      <c r="C1684">
        <v>300</v>
      </c>
      <c r="D1684">
        <f t="shared" si="37"/>
        <v>50.269189537208717</v>
      </c>
    </row>
    <row r="1685" spans="1:4" x14ac:dyDescent="0.25">
      <c r="A1685">
        <v>50.49</v>
      </c>
      <c r="B1685">
        <v>0.25</v>
      </c>
      <c r="C1685">
        <v>300</v>
      </c>
      <c r="D1685">
        <f t="shared" si="37"/>
        <v>50.269189537208717</v>
      </c>
    </row>
    <row r="1686" spans="1:4" x14ac:dyDescent="0.25">
      <c r="A1686">
        <v>50.52</v>
      </c>
      <c r="B1686">
        <v>0.25</v>
      </c>
      <c r="C1686">
        <v>300</v>
      </c>
      <c r="D1686">
        <f t="shared" si="37"/>
        <v>50.269189537208717</v>
      </c>
    </row>
    <row r="1687" spans="1:4" x14ac:dyDescent="0.25">
      <c r="A1687">
        <v>50.55</v>
      </c>
      <c r="B1687">
        <v>0.25</v>
      </c>
      <c r="C1687">
        <v>300</v>
      </c>
      <c r="D1687">
        <f t="shared" si="37"/>
        <v>50.269189537208717</v>
      </c>
    </row>
    <row r="1688" spans="1:4" x14ac:dyDescent="0.25">
      <c r="A1688">
        <v>50.58</v>
      </c>
      <c r="B1688">
        <v>0.25</v>
      </c>
      <c r="C1688">
        <v>300</v>
      </c>
      <c r="D1688">
        <f t="shared" si="37"/>
        <v>50.269189537208717</v>
      </c>
    </row>
    <row r="1689" spans="1:4" x14ac:dyDescent="0.25">
      <c r="A1689">
        <v>50.61</v>
      </c>
      <c r="B1689">
        <v>0.25</v>
      </c>
      <c r="C1689">
        <v>300</v>
      </c>
      <c r="D1689">
        <f t="shared" si="37"/>
        <v>50.269189537208717</v>
      </c>
    </row>
    <row r="1690" spans="1:4" x14ac:dyDescent="0.25">
      <c r="A1690">
        <v>50.64</v>
      </c>
      <c r="B1690">
        <v>0.25</v>
      </c>
      <c r="C1690">
        <v>300</v>
      </c>
      <c r="D1690">
        <f t="shared" si="37"/>
        <v>50.269189537208717</v>
      </c>
    </row>
    <row r="1691" spans="1:4" x14ac:dyDescent="0.25">
      <c r="A1691">
        <v>50.67</v>
      </c>
      <c r="B1691">
        <v>0.25</v>
      </c>
      <c r="C1691">
        <v>300</v>
      </c>
      <c r="D1691">
        <f t="shared" si="37"/>
        <v>50.269189537208717</v>
      </c>
    </row>
    <row r="1692" spans="1:4" x14ac:dyDescent="0.25">
      <c r="A1692">
        <v>50.7</v>
      </c>
      <c r="B1692">
        <v>0.25</v>
      </c>
      <c r="C1692">
        <v>300</v>
      </c>
      <c r="D1692">
        <f t="shared" si="37"/>
        <v>50.269189537208717</v>
      </c>
    </row>
    <row r="1693" spans="1:4" x14ac:dyDescent="0.25">
      <c r="A1693">
        <v>50.73</v>
      </c>
      <c r="B1693">
        <v>0.25</v>
      </c>
      <c r="C1693">
        <v>300</v>
      </c>
      <c r="D1693">
        <f t="shared" si="37"/>
        <v>50.269189537208717</v>
      </c>
    </row>
    <row r="1694" spans="1:4" x14ac:dyDescent="0.25">
      <c r="A1694">
        <v>50.76</v>
      </c>
      <c r="B1694">
        <v>0.25</v>
      </c>
      <c r="C1694">
        <v>300</v>
      </c>
      <c r="D1694">
        <f t="shared" si="37"/>
        <v>50.269189537208717</v>
      </c>
    </row>
    <row r="1695" spans="1:4" x14ac:dyDescent="0.25">
      <c r="A1695">
        <v>50.79</v>
      </c>
      <c r="B1695">
        <v>0.25</v>
      </c>
      <c r="C1695">
        <v>300</v>
      </c>
      <c r="D1695">
        <f t="shared" si="37"/>
        <v>50.269189537208717</v>
      </c>
    </row>
    <row r="1696" spans="1:4" x14ac:dyDescent="0.25">
      <c r="A1696">
        <v>50.82</v>
      </c>
      <c r="B1696">
        <v>0.25</v>
      </c>
      <c r="C1696">
        <v>300</v>
      </c>
      <c r="D1696">
        <f t="shared" si="37"/>
        <v>50.269189537208717</v>
      </c>
    </row>
    <row r="1697" spans="1:4" x14ac:dyDescent="0.25">
      <c r="A1697">
        <v>50.85</v>
      </c>
      <c r="B1697">
        <v>0.25</v>
      </c>
      <c r="C1697">
        <v>300</v>
      </c>
      <c r="D1697">
        <f t="shared" si="37"/>
        <v>50.269189537208717</v>
      </c>
    </row>
    <row r="1698" spans="1:4" x14ac:dyDescent="0.25">
      <c r="A1698">
        <v>50.88</v>
      </c>
      <c r="B1698">
        <v>0.25</v>
      </c>
      <c r="C1698">
        <v>300</v>
      </c>
      <c r="D1698">
        <f t="shared" si="37"/>
        <v>50.269189537208717</v>
      </c>
    </row>
    <row r="1699" spans="1:4" x14ac:dyDescent="0.25">
      <c r="A1699">
        <v>50.91</v>
      </c>
      <c r="B1699">
        <v>0.25</v>
      </c>
      <c r="C1699">
        <v>300</v>
      </c>
      <c r="D1699">
        <f t="shared" si="37"/>
        <v>50.269189537208717</v>
      </c>
    </row>
    <row r="1700" spans="1:4" x14ac:dyDescent="0.25">
      <c r="A1700">
        <v>50.94</v>
      </c>
      <c r="B1700">
        <v>0.25</v>
      </c>
      <c r="C1700">
        <v>300</v>
      </c>
      <c r="D1700">
        <f t="shared" si="37"/>
        <v>50.269189537208717</v>
      </c>
    </row>
    <row r="1701" spans="1:4" x14ac:dyDescent="0.25">
      <c r="A1701">
        <v>50.97</v>
      </c>
      <c r="B1701">
        <v>0.25</v>
      </c>
      <c r="C1701">
        <v>300</v>
      </c>
      <c r="D1701">
        <f t="shared" si="37"/>
        <v>50.269189537208717</v>
      </c>
    </row>
    <row r="1702" spans="1:4" x14ac:dyDescent="0.25">
      <c r="A1702">
        <v>51</v>
      </c>
      <c r="B1702">
        <v>0.25</v>
      </c>
      <c r="C1702">
        <v>300</v>
      </c>
      <c r="D1702">
        <f t="shared" si="37"/>
        <v>50.269189537208717</v>
      </c>
    </row>
    <row r="1703" spans="1:4" x14ac:dyDescent="0.25">
      <c r="A1703">
        <v>51.03</v>
      </c>
      <c r="B1703">
        <v>0.25</v>
      </c>
      <c r="C1703">
        <v>300</v>
      </c>
      <c r="D1703">
        <f t="shared" si="37"/>
        <v>50.269189537208717</v>
      </c>
    </row>
    <row r="1704" spans="1:4" x14ac:dyDescent="0.25">
      <c r="A1704">
        <v>51.06</v>
      </c>
      <c r="B1704">
        <v>0.25</v>
      </c>
      <c r="C1704">
        <v>300</v>
      </c>
      <c r="D1704">
        <f t="shared" si="37"/>
        <v>50.269189537208717</v>
      </c>
    </row>
    <row r="1705" spans="1:4" x14ac:dyDescent="0.25">
      <c r="A1705">
        <v>51.09</v>
      </c>
      <c r="B1705">
        <v>0.25</v>
      </c>
      <c r="C1705">
        <v>300</v>
      </c>
      <c r="D1705">
        <f t="shared" si="37"/>
        <v>50.269189537208717</v>
      </c>
    </row>
    <row r="1706" spans="1:4" x14ac:dyDescent="0.25">
      <c r="A1706">
        <v>51.12</v>
      </c>
      <c r="B1706">
        <v>0.25</v>
      </c>
      <c r="C1706">
        <v>300</v>
      </c>
      <c r="D1706">
        <f t="shared" si="37"/>
        <v>50.269189537208717</v>
      </c>
    </row>
    <row r="1707" spans="1:4" x14ac:dyDescent="0.25">
      <c r="A1707">
        <v>51.15</v>
      </c>
      <c r="B1707">
        <v>0.25</v>
      </c>
      <c r="C1707">
        <v>300</v>
      </c>
      <c r="D1707">
        <f t="shared" si="37"/>
        <v>50.269189537208717</v>
      </c>
    </row>
    <row r="1708" spans="1:4" x14ac:dyDescent="0.25">
      <c r="A1708">
        <v>51.18</v>
      </c>
      <c r="B1708">
        <v>0.25</v>
      </c>
      <c r="C1708">
        <v>300</v>
      </c>
      <c r="D1708">
        <f t="shared" si="37"/>
        <v>50.269189537208717</v>
      </c>
    </row>
    <row r="1709" spans="1:4" x14ac:dyDescent="0.25">
      <c r="A1709">
        <v>51.21</v>
      </c>
      <c r="B1709">
        <v>0.25</v>
      </c>
      <c r="C1709">
        <v>300</v>
      </c>
      <c r="D1709">
        <f t="shared" si="37"/>
        <v>50.269189537208717</v>
      </c>
    </row>
    <row r="1710" spans="1:4" x14ac:dyDescent="0.25">
      <c r="A1710">
        <v>51.24</v>
      </c>
      <c r="B1710">
        <v>0.25</v>
      </c>
      <c r="C1710">
        <v>300</v>
      </c>
      <c r="D1710">
        <f t="shared" si="37"/>
        <v>50.269189537208717</v>
      </c>
    </row>
    <row r="1711" spans="1:4" x14ac:dyDescent="0.25">
      <c r="A1711">
        <v>51.27</v>
      </c>
      <c r="B1711">
        <v>0.25</v>
      </c>
      <c r="C1711">
        <v>300</v>
      </c>
      <c r="D1711">
        <f t="shared" si="37"/>
        <v>50.269189537208717</v>
      </c>
    </row>
    <row r="1712" spans="1:4" x14ac:dyDescent="0.25">
      <c r="A1712">
        <v>51.3</v>
      </c>
      <c r="B1712">
        <v>0.25</v>
      </c>
      <c r="C1712">
        <v>300</v>
      </c>
      <c r="D1712">
        <f t="shared" si="37"/>
        <v>50.269189537208717</v>
      </c>
    </row>
    <row r="1713" spans="1:4" x14ac:dyDescent="0.25">
      <c r="A1713">
        <v>51.33</v>
      </c>
      <c r="B1713">
        <v>0.25</v>
      </c>
      <c r="C1713">
        <v>300</v>
      </c>
      <c r="D1713">
        <f t="shared" si="37"/>
        <v>50.269189537208717</v>
      </c>
    </row>
    <row r="1714" spans="1:4" x14ac:dyDescent="0.25">
      <c r="A1714">
        <v>51.36</v>
      </c>
      <c r="B1714">
        <v>0.25</v>
      </c>
      <c r="C1714">
        <v>300</v>
      </c>
      <c r="D1714">
        <f t="shared" si="37"/>
        <v>50.269189537208717</v>
      </c>
    </row>
    <row r="1715" spans="1:4" x14ac:dyDescent="0.25">
      <c r="A1715">
        <v>51.39</v>
      </c>
      <c r="B1715">
        <v>0.25</v>
      </c>
      <c r="C1715">
        <v>300</v>
      </c>
      <c r="D1715">
        <f t="shared" si="37"/>
        <v>50.269189537208717</v>
      </c>
    </row>
    <row r="1716" spans="1:4" x14ac:dyDescent="0.25">
      <c r="A1716">
        <v>51.42</v>
      </c>
      <c r="B1716">
        <v>0.25</v>
      </c>
      <c r="C1716">
        <v>300</v>
      </c>
      <c r="D1716">
        <f t="shared" si="37"/>
        <v>50.269189537208717</v>
      </c>
    </row>
    <row r="1717" spans="1:4" x14ac:dyDescent="0.25">
      <c r="A1717">
        <v>51.45</v>
      </c>
      <c r="B1717">
        <v>0.25</v>
      </c>
      <c r="C1717">
        <v>300</v>
      </c>
      <c r="D1717">
        <f t="shared" si="37"/>
        <v>50.269189537208717</v>
      </c>
    </row>
    <row r="1718" spans="1:4" x14ac:dyDescent="0.25">
      <c r="A1718">
        <v>51.48</v>
      </c>
      <c r="B1718">
        <v>0.25</v>
      </c>
      <c r="C1718">
        <v>300</v>
      </c>
      <c r="D1718">
        <f t="shared" si="37"/>
        <v>50.269189537208717</v>
      </c>
    </row>
    <row r="1719" spans="1:4" x14ac:dyDescent="0.25">
      <c r="A1719">
        <v>51.51</v>
      </c>
      <c r="B1719">
        <v>0.25</v>
      </c>
      <c r="C1719">
        <v>300</v>
      </c>
      <c r="D1719">
        <f t="shared" si="37"/>
        <v>50.269189537208717</v>
      </c>
    </row>
    <row r="1720" spans="1:4" x14ac:dyDescent="0.25">
      <c r="A1720">
        <v>51.54</v>
      </c>
      <c r="B1720">
        <v>0.25</v>
      </c>
      <c r="C1720">
        <v>300</v>
      </c>
      <c r="D1720">
        <f t="shared" si="37"/>
        <v>50.269189537208717</v>
      </c>
    </row>
    <row r="1721" spans="1:4" x14ac:dyDescent="0.25">
      <c r="A1721">
        <v>51.57</v>
      </c>
      <c r="B1721">
        <v>0.25</v>
      </c>
      <c r="C1721">
        <v>300</v>
      </c>
      <c r="D1721">
        <f t="shared" si="37"/>
        <v>50.269189537208717</v>
      </c>
    </row>
    <row r="1722" spans="1:4" x14ac:dyDescent="0.25">
      <c r="A1722">
        <v>51.6</v>
      </c>
      <c r="B1722">
        <v>0.25</v>
      </c>
      <c r="C1722">
        <v>300</v>
      </c>
      <c r="D1722">
        <f t="shared" si="37"/>
        <v>50.269189537208717</v>
      </c>
    </row>
    <row r="1723" spans="1:4" x14ac:dyDescent="0.25">
      <c r="A1723">
        <v>51.63</v>
      </c>
      <c r="B1723">
        <v>0.25</v>
      </c>
      <c r="C1723">
        <v>300</v>
      </c>
      <c r="D1723">
        <f t="shared" si="37"/>
        <v>50.269189537208717</v>
      </c>
    </row>
    <row r="1724" spans="1:4" x14ac:dyDescent="0.25">
      <c r="A1724">
        <v>51.66</v>
      </c>
      <c r="B1724">
        <v>0.25</v>
      </c>
      <c r="C1724">
        <v>300</v>
      </c>
      <c r="D1724">
        <f t="shared" si="37"/>
        <v>50.269189537208717</v>
      </c>
    </row>
    <row r="1725" spans="1:4" x14ac:dyDescent="0.25">
      <c r="A1725">
        <v>51.69</v>
      </c>
      <c r="B1725">
        <v>0.25</v>
      </c>
      <c r="C1725">
        <v>300</v>
      </c>
      <c r="D1725">
        <f t="shared" si="37"/>
        <v>50.269189537208717</v>
      </c>
    </row>
    <row r="1726" spans="1:4" x14ac:dyDescent="0.25">
      <c r="A1726">
        <v>51.72</v>
      </c>
      <c r="B1726">
        <v>0.25</v>
      </c>
      <c r="C1726">
        <v>300</v>
      </c>
      <c r="D1726">
        <f t="shared" si="37"/>
        <v>50.269189537208717</v>
      </c>
    </row>
    <row r="1727" spans="1:4" x14ac:dyDescent="0.25">
      <c r="A1727">
        <v>51.75</v>
      </c>
      <c r="B1727">
        <v>0.25</v>
      </c>
      <c r="C1727">
        <v>300</v>
      </c>
      <c r="D1727">
        <f t="shared" si="37"/>
        <v>50.269189537208717</v>
      </c>
    </row>
    <row r="1728" spans="1:4" x14ac:dyDescent="0.25">
      <c r="A1728">
        <v>51.78</v>
      </c>
      <c r="B1728">
        <v>0.25</v>
      </c>
      <c r="C1728">
        <v>300</v>
      </c>
      <c r="D1728">
        <f t="shared" si="37"/>
        <v>50.269189537208717</v>
      </c>
    </row>
    <row r="1729" spans="1:4" x14ac:dyDescent="0.25">
      <c r="A1729">
        <v>51.81</v>
      </c>
      <c r="B1729">
        <v>0.25</v>
      </c>
      <c r="C1729">
        <v>300</v>
      </c>
      <c r="D1729">
        <f t="shared" si="37"/>
        <v>50.269189537208717</v>
      </c>
    </row>
    <row r="1730" spans="1:4" x14ac:dyDescent="0.25">
      <c r="A1730">
        <v>51.84</v>
      </c>
      <c r="B1730">
        <v>0.25</v>
      </c>
      <c r="C1730">
        <v>300</v>
      </c>
      <c r="D1730">
        <f t="shared" si="37"/>
        <v>50.269189537208717</v>
      </c>
    </row>
    <row r="1731" spans="1:4" x14ac:dyDescent="0.25">
      <c r="A1731">
        <v>51.87</v>
      </c>
      <c r="B1731">
        <v>0.25</v>
      </c>
      <c r="C1731">
        <v>300</v>
      </c>
      <c r="D1731">
        <f t="shared" ref="D1731:D1794" si="38">LN(C1731/B1731)^2</f>
        <v>50.269189537208717</v>
      </c>
    </row>
    <row r="1732" spans="1:4" x14ac:dyDescent="0.25">
      <c r="A1732">
        <v>51.9</v>
      </c>
      <c r="B1732">
        <v>0.25</v>
      </c>
      <c r="C1732">
        <v>300</v>
      </c>
      <c r="D1732">
        <f t="shared" si="38"/>
        <v>50.269189537208717</v>
      </c>
    </row>
    <row r="1733" spans="1:4" x14ac:dyDescent="0.25">
      <c r="A1733">
        <v>51.93</v>
      </c>
      <c r="B1733">
        <v>0.25</v>
      </c>
      <c r="C1733">
        <v>300</v>
      </c>
      <c r="D1733">
        <f t="shared" si="38"/>
        <v>50.269189537208717</v>
      </c>
    </row>
    <row r="1734" spans="1:4" x14ac:dyDescent="0.25">
      <c r="A1734">
        <v>51.96</v>
      </c>
      <c r="B1734">
        <v>0.25</v>
      </c>
      <c r="C1734">
        <v>300</v>
      </c>
      <c r="D1734">
        <f t="shared" si="38"/>
        <v>50.269189537208717</v>
      </c>
    </row>
    <row r="1735" spans="1:4" x14ac:dyDescent="0.25">
      <c r="A1735">
        <v>51.99</v>
      </c>
      <c r="B1735">
        <v>0.25</v>
      </c>
      <c r="C1735">
        <v>300</v>
      </c>
      <c r="D1735">
        <f t="shared" si="38"/>
        <v>50.269189537208717</v>
      </c>
    </row>
    <row r="1736" spans="1:4" x14ac:dyDescent="0.25">
      <c r="A1736">
        <v>52.02</v>
      </c>
      <c r="B1736">
        <v>0.25</v>
      </c>
      <c r="C1736">
        <v>300</v>
      </c>
      <c r="D1736">
        <f t="shared" si="38"/>
        <v>50.269189537208717</v>
      </c>
    </row>
    <row r="1737" spans="1:4" x14ac:dyDescent="0.25">
      <c r="A1737">
        <v>52.05</v>
      </c>
      <c r="B1737">
        <v>0.25</v>
      </c>
      <c r="C1737">
        <v>300</v>
      </c>
      <c r="D1737">
        <f t="shared" si="38"/>
        <v>50.269189537208717</v>
      </c>
    </row>
    <row r="1738" spans="1:4" x14ac:dyDescent="0.25">
      <c r="A1738">
        <v>52.08</v>
      </c>
      <c r="B1738">
        <v>0.25</v>
      </c>
      <c r="C1738">
        <v>300</v>
      </c>
      <c r="D1738">
        <f t="shared" si="38"/>
        <v>50.269189537208717</v>
      </c>
    </row>
    <row r="1739" spans="1:4" x14ac:dyDescent="0.25">
      <c r="A1739">
        <v>52.11</v>
      </c>
      <c r="B1739">
        <v>0.25</v>
      </c>
      <c r="C1739">
        <v>300</v>
      </c>
      <c r="D1739">
        <f t="shared" si="38"/>
        <v>50.269189537208717</v>
      </c>
    </row>
    <row r="1740" spans="1:4" x14ac:dyDescent="0.25">
      <c r="A1740">
        <v>52.14</v>
      </c>
      <c r="B1740">
        <v>0.25</v>
      </c>
      <c r="C1740">
        <v>300</v>
      </c>
      <c r="D1740">
        <f t="shared" si="38"/>
        <v>50.269189537208717</v>
      </c>
    </row>
    <row r="1741" spans="1:4" x14ac:dyDescent="0.25">
      <c r="A1741">
        <v>52.17</v>
      </c>
      <c r="B1741">
        <v>0.25</v>
      </c>
      <c r="C1741">
        <v>300</v>
      </c>
      <c r="D1741">
        <f t="shared" si="38"/>
        <v>50.269189537208717</v>
      </c>
    </row>
    <row r="1742" spans="1:4" x14ac:dyDescent="0.25">
      <c r="A1742">
        <v>52.2</v>
      </c>
      <c r="B1742">
        <v>0.25</v>
      </c>
      <c r="C1742">
        <v>300</v>
      </c>
      <c r="D1742">
        <f t="shared" si="38"/>
        <v>50.269189537208717</v>
      </c>
    </row>
    <row r="1743" spans="1:4" x14ac:dyDescent="0.25">
      <c r="A1743">
        <v>52.23</v>
      </c>
      <c r="B1743">
        <v>0.25</v>
      </c>
      <c r="C1743">
        <v>300</v>
      </c>
      <c r="D1743">
        <f t="shared" si="38"/>
        <v>50.269189537208717</v>
      </c>
    </row>
    <row r="1744" spans="1:4" x14ac:dyDescent="0.25">
      <c r="A1744">
        <v>52.26</v>
      </c>
      <c r="B1744">
        <v>0.25</v>
      </c>
      <c r="C1744">
        <v>300</v>
      </c>
      <c r="D1744">
        <f t="shared" si="38"/>
        <v>50.269189537208717</v>
      </c>
    </row>
    <row r="1745" spans="1:4" x14ac:dyDescent="0.25">
      <c r="A1745">
        <v>52.29</v>
      </c>
      <c r="B1745">
        <v>0.25</v>
      </c>
      <c r="C1745">
        <v>300</v>
      </c>
      <c r="D1745">
        <f t="shared" si="38"/>
        <v>50.269189537208717</v>
      </c>
    </row>
    <row r="1746" spans="1:4" x14ac:dyDescent="0.25">
      <c r="A1746">
        <v>52.32</v>
      </c>
      <c r="B1746">
        <v>0.25</v>
      </c>
      <c r="C1746">
        <v>300</v>
      </c>
      <c r="D1746">
        <f t="shared" si="38"/>
        <v>50.269189537208717</v>
      </c>
    </row>
    <row r="1747" spans="1:4" x14ac:dyDescent="0.25">
      <c r="A1747">
        <v>52.35</v>
      </c>
      <c r="B1747">
        <v>0.25</v>
      </c>
      <c r="C1747">
        <v>300</v>
      </c>
      <c r="D1747">
        <f t="shared" si="38"/>
        <v>50.269189537208717</v>
      </c>
    </row>
    <row r="1748" spans="1:4" x14ac:dyDescent="0.25">
      <c r="A1748">
        <v>52.38</v>
      </c>
      <c r="B1748">
        <v>0.25</v>
      </c>
      <c r="C1748">
        <v>300</v>
      </c>
      <c r="D1748">
        <f t="shared" si="38"/>
        <v>50.269189537208717</v>
      </c>
    </row>
    <row r="1749" spans="1:4" x14ac:dyDescent="0.25">
      <c r="A1749">
        <v>52.41</v>
      </c>
      <c r="B1749">
        <v>0.25</v>
      </c>
      <c r="C1749">
        <v>300</v>
      </c>
      <c r="D1749">
        <f t="shared" si="38"/>
        <v>50.269189537208717</v>
      </c>
    </row>
    <row r="1750" spans="1:4" x14ac:dyDescent="0.25">
      <c r="A1750">
        <v>52.44</v>
      </c>
      <c r="B1750">
        <v>0.25</v>
      </c>
      <c r="C1750">
        <v>300</v>
      </c>
      <c r="D1750">
        <f t="shared" si="38"/>
        <v>50.269189537208717</v>
      </c>
    </row>
    <row r="1751" spans="1:4" x14ac:dyDescent="0.25">
      <c r="A1751">
        <v>52.47</v>
      </c>
      <c r="B1751">
        <v>0.25</v>
      </c>
      <c r="C1751">
        <v>300</v>
      </c>
      <c r="D1751">
        <f t="shared" si="38"/>
        <v>50.269189537208717</v>
      </c>
    </row>
    <row r="1752" spans="1:4" x14ac:dyDescent="0.25">
      <c r="A1752">
        <v>52.5</v>
      </c>
      <c r="B1752">
        <v>0.25</v>
      </c>
      <c r="C1752">
        <v>300</v>
      </c>
      <c r="D1752">
        <f t="shared" si="38"/>
        <v>50.269189537208717</v>
      </c>
    </row>
    <row r="1753" spans="1:4" x14ac:dyDescent="0.25">
      <c r="A1753">
        <v>52.53</v>
      </c>
      <c r="B1753">
        <v>0.25</v>
      </c>
      <c r="C1753">
        <v>300</v>
      </c>
      <c r="D1753">
        <f t="shared" si="38"/>
        <v>50.269189537208717</v>
      </c>
    </row>
    <row r="1754" spans="1:4" x14ac:dyDescent="0.25">
      <c r="A1754">
        <v>52.56</v>
      </c>
      <c r="B1754">
        <v>0.25</v>
      </c>
      <c r="C1754">
        <v>300</v>
      </c>
      <c r="D1754">
        <f t="shared" si="38"/>
        <v>50.269189537208717</v>
      </c>
    </row>
    <row r="1755" spans="1:4" x14ac:dyDescent="0.25">
      <c r="A1755">
        <v>52.59</v>
      </c>
      <c r="B1755">
        <v>0.25</v>
      </c>
      <c r="C1755">
        <v>300</v>
      </c>
      <c r="D1755">
        <f t="shared" si="38"/>
        <v>50.269189537208717</v>
      </c>
    </row>
    <row r="1756" spans="1:4" x14ac:dyDescent="0.25">
      <c r="A1756">
        <v>52.62</v>
      </c>
      <c r="B1756">
        <v>0.25</v>
      </c>
      <c r="C1756">
        <v>300</v>
      </c>
      <c r="D1756">
        <f t="shared" si="38"/>
        <v>50.269189537208717</v>
      </c>
    </row>
    <row r="1757" spans="1:4" x14ac:dyDescent="0.25">
      <c r="A1757">
        <v>52.65</v>
      </c>
      <c r="B1757">
        <v>0.25</v>
      </c>
      <c r="C1757">
        <v>300</v>
      </c>
      <c r="D1757">
        <f t="shared" si="38"/>
        <v>50.269189537208717</v>
      </c>
    </row>
    <row r="1758" spans="1:4" x14ac:dyDescent="0.25">
      <c r="A1758">
        <v>52.68</v>
      </c>
      <c r="B1758">
        <v>0.25</v>
      </c>
      <c r="C1758">
        <v>300</v>
      </c>
      <c r="D1758">
        <f t="shared" si="38"/>
        <v>50.269189537208717</v>
      </c>
    </row>
    <row r="1759" spans="1:4" x14ac:dyDescent="0.25">
      <c r="A1759">
        <v>52.71</v>
      </c>
      <c r="B1759">
        <v>0.25</v>
      </c>
      <c r="C1759">
        <v>300</v>
      </c>
      <c r="D1759">
        <f t="shared" si="38"/>
        <v>50.269189537208717</v>
      </c>
    </row>
    <row r="1760" spans="1:4" x14ac:dyDescent="0.25">
      <c r="A1760">
        <v>52.74</v>
      </c>
      <c r="B1760">
        <v>0.25</v>
      </c>
      <c r="C1760">
        <v>300</v>
      </c>
      <c r="D1760">
        <f t="shared" si="38"/>
        <v>50.269189537208717</v>
      </c>
    </row>
    <row r="1761" spans="1:4" x14ac:dyDescent="0.25">
      <c r="A1761">
        <v>52.77</v>
      </c>
      <c r="B1761">
        <v>0.25</v>
      </c>
      <c r="C1761">
        <v>300</v>
      </c>
      <c r="D1761">
        <f t="shared" si="38"/>
        <v>50.269189537208717</v>
      </c>
    </row>
    <row r="1762" spans="1:4" x14ac:dyDescent="0.25">
      <c r="A1762">
        <v>52.8</v>
      </c>
      <c r="B1762">
        <v>0.25</v>
      </c>
      <c r="C1762">
        <v>300</v>
      </c>
      <c r="D1762">
        <f t="shared" si="38"/>
        <v>50.269189537208717</v>
      </c>
    </row>
    <row r="1763" spans="1:4" x14ac:dyDescent="0.25">
      <c r="A1763">
        <v>52.83</v>
      </c>
      <c r="B1763">
        <v>0.25</v>
      </c>
      <c r="C1763">
        <v>300</v>
      </c>
      <c r="D1763">
        <f t="shared" si="38"/>
        <v>50.269189537208717</v>
      </c>
    </row>
    <row r="1764" spans="1:4" x14ac:dyDescent="0.25">
      <c r="A1764">
        <v>52.86</v>
      </c>
      <c r="B1764">
        <v>0.25</v>
      </c>
      <c r="C1764">
        <v>300</v>
      </c>
      <c r="D1764">
        <f t="shared" si="38"/>
        <v>50.269189537208717</v>
      </c>
    </row>
    <row r="1765" spans="1:4" x14ac:dyDescent="0.25">
      <c r="A1765">
        <v>52.89</v>
      </c>
      <c r="B1765">
        <v>0.25</v>
      </c>
      <c r="C1765">
        <v>300</v>
      </c>
      <c r="D1765">
        <f t="shared" si="38"/>
        <v>50.269189537208717</v>
      </c>
    </row>
    <row r="1766" spans="1:4" x14ac:dyDescent="0.25">
      <c r="A1766">
        <v>52.92</v>
      </c>
      <c r="B1766">
        <v>0.25</v>
      </c>
      <c r="C1766">
        <v>300</v>
      </c>
      <c r="D1766">
        <f t="shared" si="38"/>
        <v>50.269189537208717</v>
      </c>
    </row>
    <row r="1767" spans="1:4" x14ac:dyDescent="0.25">
      <c r="A1767">
        <v>52.95</v>
      </c>
      <c r="B1767">
        <v>0.25</v>
      </c>
      <c r="C1767">
        <v>300</v>
      </c>
      <c r="D1767">
        <f t="shared" si="38"/>
        <v>50.269189537208717</v>
      </c>
    </row>
    <row r="1768" spans="1:4" x14ac:dyDescent="0.25">
      <c r="A1768">
        <v>52.98</v>
      </c>
      <c r="B1768">
        <v>0.25</v>
      </c>
      <c r="C1768">
        <v>300</v>
      </c>
      <c r="D1768">
        <f t="shared" si="38"/>
        <v>50.269189537208717</v>
      </c>
    </row>
    <row r="1769" spans="1:4" x14ac:dyDescent="0.25">
      <c r="A1769">
        <v>53.01</v>
      </c>
      <c r="B1769">
        <v>0.25</v>
      </c>
      <c r="C1769">
        <v>300</v>
      </c>
      <c r="D1769">
        <f t="shared" si="38"/>
        <v>50.269189537208717</v>
      </c>
    </row>
    <row r="1770" spans="1:4" x14ac:dyDescent="0.25">
      <c r="A1770">
        <v>53.04</v>
      </c>
      <c r="B1770">
        <v>0.25</v>
      </c>
      <c r="C1770">
        <v>300</v>
      </c>
      <c r="D1770">
        <f t="shared" si="38"/>
        <v>50.269189537208717</v>
      </c>
    </row>
    <row r="1771" spans="1:4" x14ac:dyDescent="0.25">
      <c r="A1771">
        <v>53.07</v>
      </c>
      <c r="B1771">
        <v>0.25</v>
      </c>
      <c r="C1771">
        <v>300</v>
      </c>
      <c r="D1771">
        <f t="shared" si="38"/>
        <v>50.269189537208717</v>
      </c>
    </row>
    <row r="1772" spans="1:4" x14ac:dyDescent="0.25">
      <c r="A1772">
        <v>53.1</v>
      </c>
      <c r="B1772">
        <v>0.25</v>
      </c>
      <c r="C1772">
        <v>300</v>
      </c>
      <c r="D1772">
        <f t="shared" si="38"/>
        <v>50.269189537208717</v>
      </c>
    </row>
    <row r="1773" spans="1:4" x14ac:dyDescent="0.25">
      <c r="A1773">
        <v>53.13</v>
      </c>
      <c r="B1773">
        <v>0.25</v>
      </c>
      <c r="C1773">
        <v>300</v>
      </c>
      <c r="D1773">
        <f t="shared" si="38"/>
        <v>50.269189537208717</v>
      </c>
    </row>
    <row r="1774" spans="1:4" x14ac:dyDescent="0.25">
      <c r="A1774">
        <v>53.16</v>
      </c>
      <c r="B1774">
        <v>0.25</v>
      </c>
      <c r="C1774">
        <v>300</v>
      </c>
      <c r="D1774">
        <f t="shared" si="38"/>
        <v>50.269189537208717</v>
      </c>
    </row>
    <row r="1775" spans="1:4" x14ac:dyDescent="0.25">
      <c r="A1775">
        <v>53.19</v>
      </c>
      <c r="B1775">
        <v>0.25</v>
      </c>
      <c r="C1775">
        <v>300</v>
      </c>
      <c r="D1775">
        <f t="shared" si="38"/>
        <v>50.269189537208717</v>
      </c>
    </row>
    <row r="1776" spans="1:4" x14ac:dyDescent="0.25">
      <c r="A1776">
        <v>53.22</v>
      </c>
      <c r="B1776">
        <v>0.25</v>
      </c>
      <c r="C1776">
        <v>300</v>
      </c>
      <c r="D1776">
        <f t="shared" si="38"/>
        <v>50.269189537208717</v>
      </c>
    </row>
    <row r="1777" spans="1:4" x14ac:dyDescent="0.25">
      <c r="A1777">
        <v>53.25</v>
      </c>
      <c r="B1777">
        <v>0.25</v>
      </c>
      <c r="C1777">
        <v>300</v>
      </c>
      <c r="D1777">
        <f t="shared" si="38"/>
        <v>50.269189537208717</v>
      </c>
    </row>
    <row r="1778" spans="1:4" x14ac:dyDescent="0.25">
      <c r="A1778">
        <v>53.28</v>
      </c>
      <c r="B1778">
        <v>0.25</v>
      </c>
      <c r="C1778">
        <v>300</v>
      </c>
      <c r="D1778">
        <f t="shared" si="38"/>
        <v>50.269189537208717</v>
      </c>
    </row>
    <row r="1779" spans="1:4" x14ac:dyDescent="0.25">
      <c r="A1779">
        <v>53.31</v>
      </c>
      <c r="B1779">
        <v>0.25</v>
      </c>
      <c r="C1779">
        <v>300</v>
      </c>
      <c r="D1779">
        <f t="shared" si="38"/>
        <v>50.269189537208717</v>
      </c>
    </row>
    <row r="1780" spans="1:4" x14ac:dyDescent="0.25">
      <c r="A1780">
        <v>53.34</v>
      </c>
      <c r="B1780">
        <v>0.25</v>
      </c>
      <c r="C1780">
        <v>300</v>
      </c>
      <c r="D1780">
        <f t="shared" si="38"/>
        <v>50.269189537208717</v>
      </c>
    </row>
    <row r="1781" spans="1:4" x14ac:dyDescent="0.25">
      <c r="A1781">
        <v>53.37</v>
      </c>
      <c r="B1781">
        <v>0.25</v>
      </c>
      <c r="C1781">
        <v>300</v>
      </c>
      <c r="D1781">
        <f t="shared" si="38"/>
        <v>50.269189537208717</v>
      </c>
    </row>
    <row r="1782" spans="1:4" x14ac:dyDescent="0.25">
      <c r="A1782">
        <v>53.4</v>
      </c>
      <c r="B1782">
        <v>0.25</v>
      </c>
      <c r="C1782">
        <v>300</v>
      </c>
      <c r="D1782">
        <f t="shared" si="38"/>
        <v>50.269189537208717</v>
      </c>
    </row>
    <row r="1783" spans="1:4" x14ac:dyDescent="0.25">
      <c r="A1783">
        <v>53.43</v>
      </c>
      <c r="B1783">
        <v>0.25</v>
      </c>
      <c r="C1783">
        <v>300</v>
      </c>
      <c r="D1783">
        <f t="shared" si="38"/>
        <v>50.269189537208717</v>
      </c>
    </row>
    <row r="1784" spans="1:4" x14ac:dyDescent="0.25">
      <c r="A1784">
        <v>53.46</v>
      </c>
      <c r="B1784">
        <v>0.25</v>
      </c>
      <c r="C1784">
        <v>300</v>
      </c>
      <c r="D1784">
        <f t="shared" si="38"/>
        <v>50.269189537208717</v>
      </c>
    </row>
    <row r="1785" spans="1:4" x14ac:dyDescent="0.25">
      <c r="A1785">
        <v>53.49</v>
      </c>
      <c r="B1785">
        <v>0.25</v>
      </c>
      <c r="C1785">
        <v>300</v>
      </c>
      <c r="D1785">
        <f t="shared" si="38"/>
        <v>50.269189537208717</v>
      </c>
    </row>
    <row r="1786" spans="1:4" x14ac:dyDescent="0.25">
      <c r="A1786">
        <v>53.52</v>
      </c>
      <c r="B1786">
        <v>0.25</v>
      </c>
      <c r="C1786">
        <v>300</v>
      </c>
      <c r="D1786">
        <f t="shared" si="38"/>
        <v>50.269189537208717</v>
      </c>
    </row>
    <row r="1787" spans="1:4" x14ac:dyDescent="0.25">
      <c r="A1787">
        <v>53.55</v>
      </c>
      <c r="B1787">
        <v>0.25</v>
      </c>
      <c r="C1787">
        <v>300</v>
      </c>
      <c r="D1787">
        <f t="shared" si="38"/>
        <v>50.269189537208717</v>
      </c>
    </row>
    <row r="1788" spans="1:4" x14ac:dyDescent="0.25">
      <c r="A1788">
        <v>53.58</v>
      </c>
      <c r="B1788">
        <v>0.25</v>
      </c>
      <c r="C1788">
        <v>300</v>
      </c>
      <c r="D1788">
        <f t="shared" si="38"/>
        <v>50.269189537208717</v>
      </c>
    </row>
    <row r="1789" spans="1:4" x14ac:dyDescent="0.25">
      <c r="A1789">
        <v>53.61</v>
      </c>
      <c r="B1789">
        <v>0.25</v>
      </c>
      <c r="C1789">
        <v>300</v>
      </c>
      <c r="D1789">
        <f t="shared" si="38"/>
        <v>50.269189537208717</v>
      </c>
    </row>
    <row r="1790" spans="1:4" x14ac:dyDescent="0.25">
      <c r="A1790">
        <v>53.64</v>
      </c>
      <c r="B1790">
        <v>0.25</v>
      </c>
      <c r="C1790">
        <v>300</v>
      </c>
      <c r="D1790">
        <f t="shared" si="38"/>
        <v>50.269189537208717</v>
      </c>
    </row>
    <row r="1791" spans="1:4" x14ac:dyDescent="0.25">
      <c r="A1791">
        <v>53.67</v>
      </c>
      <c r="B1791">
        <v>0.25</v>
      </c>
      <c r="C1791">
        <v>300</v>
      </c>
      <c r="D1791">
        <f t="shared" si="38"/>
        <v>50.269189537208717</v>
      </c>
    </row>
    <row r="1792" spans="1:4" x14ac:dyDescent="0.25">
      <c r="A1792">
        <v>53.7</v>
      </c>
      <c r="B1792">
        <v>0.25</v>
      </c>
      <c r="C1792">
        <v>300</v>
      </c>
      <c r="D1792">
        <f t="shared" si="38"/>
        <v>50.269189537208717</v>
      </c>
    </row>
    <row r="1793" spans="1:4" x14ac:dyDescent="0.25">
      <c r="A1793">
        <v>53.73</v>
      </c>
      <c r="B1793">
        <v>0.25</v>
      </c>
      <c r="C1793">
        <v>300</v>
      </c>
      <c r="D1793">
        <f t="shared" si="38"/>
        <v>50.269189537208717</v>
      </c>
    </row>
    <row r="1794" spans="1:4" x14ac:dyDescent="0.25">
      <c r="A1794">
        <v>53.76</v>
      </c>
      <c r="B1794">
        <v>0.25</v>
      </c>
      <c r="C1794">
        <v>300</v>
      </c>
      <c r="D1794">
        <f t="shared" si="38"/>
        <v>50.269189537208717</v>
      </c>
    </row>
    <row r="1795" spans="1:4" x14ac:dyDescent="0.25">
      <c r="A1795">
        <v>53.79</v>
      </c>
      <c r="B1795">
        <v>0.25</v>
      </c>
      <c r="C1795">
        <v>300</v>
      </c>
      <c r="D1795">
        <f t="shared" ref="D1795:D1858" si="39">LN(C1795/B1795)^2</f>
        <v>50.269189537208717</v>
      </c>
    </row>
    <row r="1796" spans="1:4" x14ac:dyDescent="0.25">
      <c r="A1796">
        <v>53.82</v>
      </c>
      <c r="B1796">
        <v>0.25</v>
      </c>
      <c r="C1796">
        <v>300</v>
      </c>
      <c r="D1796">
        <f t="shared" si="39"/>
        <v>50.269189537208717</v>
      </c>
    </row>
    <row r="1797" spans="1:4" x14ac:dyDescent="0.25">
      <c r="A1797">
        <v>53.85</v>
      </c>
      <c r="B1797">
        <v>0.25</v>
      </c>
      <c r="C1797">
        <v>300</v>
      </c>
      <c r="D1797">
        <f t="shared" si="39"/>
        <v>50.269189537208717</v>
      </c>
    </row>
    <row r="1798" spans="1:4" x14ac:dyDescent="0.25">
      <c r="A1798">
        <v>53.88</v>
      </c>
      <c r="B1798">
        <v>0.25</v>
      </c>
      <c r="C1798">
        <v>300</v>
      </c>
      <c r="D1798">
        <f t="shared" si="39"/>
        <v>50.269189537208717</v>
      </c>
    </row>
    <row r="1799" spans="1:4" x14ac:dyDescent="0.25">
      <c r="A1799">
        <v>53.91</v>
      </c>
      <c r="B1799">
        <v>0.25</v>
      </c>
      <c r="C1799">
        <v>300</v>
      </c>
      <c r="D1799">
        <f t="shared" si="39"/>
        <v>50.269189537208717</v>
      </c>
    </row>
    <row r="1800" spans="1:4" x14ac:dyDescent="0.25">
      <c r="A1800">
        <v>53.94</v>
      </c>
      <c r="B1800">
        <v>0.25</v>
      </c>
      <c r="C1800">
        <v>300</v>
      </c>
      <c r="D1800">
        <f t="shared" si="39"/>
        <v>50.269189537208717</v>
      </c>
    </row>
    <row r="1801" spans="1:4" x14ac:dyDescent="0.25">
      <c r="A1801">
        <v>53.97</v>
      </c>
      <c r="B1801">
        <v>0.25</v>
      </c>
      <c r="C1801">
        <v>300</v>
      </c>
      <c r="D1801">
        <f t="shared" si="39"/>
        <v>50.269189537208717</v>
      </c>
    </row>
    <row r="1802" spans="1:4" x14ac:dyDescent="0.25">
      <c r="A1802">
        <v>54</v>
      </c>
      <c r="B1802">
        <v>0.25</v>
      </c>
      <c r="C1802">
        <v>300</v>
      </c>
      <c r="D1802">
        <f t="shared" si="39"/>
        <v>50.269189537208717</v>
      </c>
    </row>
    <row r="1803" spans="1:4" x14ac:dyDescent="0.25">
      <c r="A1803">
        <v>54.03</v>
      </c>
      <c r="B1803">
        <v>0.25</v>
      </c>
      <c r="C1803">
        <v>300</v>
      </c>
      <c r="D1803">
        <f t="shared" si="39"/>
        <v>50.269189537208717</v>
      </c>
    </row>
    <row r="1804" spans="1:4" x14ac:dyDescent="0.25">
      <c r="A1804">
        <v>54.06</v>
      </c>
      <c r="B1804">
        <v>0.25</v>
      </c>
      <c r="C1804">
        <v>300</v>
      </c>
      <c r="D1804">
        <f t="shared" si="39"/>
        <v>50.269189537208717</v>
      </c>
    </row>
    <row r="1805" spans="1:4" x14ac:dyDescent="0.25">
      <c r="A1805">
        <v>54.09</v>
      </c>
      <c r="B1805">
        <v>0.25</v>
      </c>
      <c r="C1805">
        <v>300</v>
      </c>
      <c r="D1805">
        <f t="shared" si="39"/>
        <v>50.269189537208717</v>
      </c>
    </row>
    <row r="1806" spans="1:4" x14ac:dyDescent="0.25">
      <c r="A1806">
        <v>54.12</v>
      </c>
      <c r="B1806">
        <v>0.25</v>
      </c>
      <c r="C1806">
        <v>300</v>
      </c>
      <c r="D1806">
        <f t="shared" si="39"/>
        <v>50.269189537208717</v>
      </c>
    </row>
    <row r="1807" spans="1:4" x14ac:dyDescent="0.25">
      <c r="A1807">
        <v>54.15</v>
      </c>
      <c r="B1807">
        <v>0.25</v>
      </c>
      <c r="C1807">
        <v>300</v>
      </c>
      <c r="D1807">
        <f t="shared" si="39"/>
        <v>50.269189537208717</v>
      </c>
    </row>
    <row r="1808" spans="1:4" x14ac:dyDescent="0.25">
      <c r="A1808">
        <v>54.18</v>
      </c>
      <c r="B1808">
        <v>0.25</v>
      </c>
      <c r="C1808">
        <v>300</v>
      </c>
      <c r="D1808">
        <f t="shared" si="39"/>
        <v>50.269189537208717</v>
      </c>
    </row>
    <row r="1809" spans="1:4" x14ac:dyDescent="0.25">
      <c r="A1809">
        <v>54.21</v>
      </c>
      <c r="B1809">
        <v>0.25</v>
      </c>
      <c r="C1809">
        <v>300</v>
      </c>
      <c r="D1809">
        <f t="shared" si="39"/>
        <v>50.269189537208717</v>
      </c>
    </row>
    <row r="1810" spans="1:4" x14ac:dyDescent="0.25">
      <c r="A1810">
        <v>54.24</v>
      </c>
      <c r="B1810">
        <v>0.25</v>
      </c>
      <c r="C1810">
        <v>300</v>
      </c>
      <c r="D1810">
        <f t="shared" si="39"/>
        <v>50.269189537208717</v>
      </c>
    </row>
    <row r="1811" spans="1:4" x14ac:dyDescent="0.25">
      <c r="A1811">
        <v>54.27</v>
      </c>
      <c r="B1811">
        <v>0.25</v>
      </c>
      <c r="C1811">
        <v>300</v>
      </c>
      <c r="D1811">
        <f t="shared" si="39"/>
        <v>50.269189537208717</v>
      </c>
    </row>
    <row r="1812" spans="1:4" x14ac:dyDescent="0.25">
      <c r="A1812">
        <v>54.3</v>
      </c>
      <c r="B1812">
        <v>0.25</v>
      </c>
      <c r="C1812">
        <v>300</v>
      </c>
      <c r="D1812">
        <f t="shared" si="39"/>
        <v>50.269189537208717</v>
      </c>
    </row>
    <row r="1813" spans="1:4" x14ac:dyDescent="0.25">
      <c r="A1813">
        <v>54.33</v>
      </c>
      <c r="B1813">
        <v>0.25</v>
      </c>
      <c r="C1813">
        <v>300</v>
      </c>
      <c r="D1813">
        <f t="shared" si="39"/>
        <v>50.269189537208717</v>
      </c>
    </row>
    <row r="1814" spans="1:4" x14ac:dyDescent="0.25">
      <c r="A1814">
        <v>54.36</v>
      </c>
      <c r="B1814">
        <v>0.25</v>
      </c>
      <c r="C1814">
        <v>300</v>
      </c>
      <c r="D1814">
        <f t="shared" si="39"/>
        <v>50.269189537208717</v>
      </c>
    </row>
    <row r="1815" spans="1:4" x14ac:dyDescent="0.25">
      <c r="A1815">
        <v>54.39</v>
      </c>
      <c r="B1815">
        <v>0.25</v>
      </c>
      <c r="C1815">
        <v>300</v>
      </c>
      <c r="D1815">
        <f t="shared" si="39"/>
        <v>50.269189537208717</v>
      </c>
    </row>
    <row r="1816" spans="1:4" x14ac:dyDescent="0.25">
      <c r="A1816">
        <v>54.42</v>
      </c>
      <c r="B1816">
        <v>0.25</v>
      </c>
      <c r="C1816">
        <v>300</v>
      </c>
      <c r="D1816">
        <f t="shared" si="39"/>
        <v>50.269189537208717</v>
      </c>
    </row>
    <row r="1817" spans="1:4" x14ac:dyDescent="0.25">
      <c r="A1817">
        <v>54.45</v>
      </c>
      <c r="B1817">
        <v>0.25</v>
      </c>
      <c r="C1817">
        <v>300</v>
      </c>
      <c r="D1817">
        <f t="shared" si="39"/>
        <v>50.269189537208717</v>
      </c>
    </row>
    <row r="1818" spans="1:4" x14ac:dyDescent="0.25">
      <c r="A1818">
        <v>54.48</v>
      </c>
      <c r="B1818">
        <v>0.25</v>
      </c>
      <c r="C1818">
        <v>300</v>
      </c>
      <c r="D1818">
        <f t="shared" si="39"/>
        <v>50.269189537208717</v>
      </c>
    </row>
    <row r="1819" spans="1:4" x14ac:dyDescent="0.25">
      <c r="A1819">
        <v>54.51</v>
      </c>
      <c r="B1819">
        <v>0.25</v>
      </c>
      <c r="C1819">
        <v>300</v>
      </c>
      <c r="D1819">
        <f t="shared" si="39"/>
        <v>50.269189537208717</v>
      </c>
    </row>
    <row r="1820" spans="1:4" x14ac:dyDescent="0.25">
      <c r="A1820">
        <v>54.54</v>
      </c>
      <c r="B1820">
        <v>0.25</v>
      </c>
      <c r="C1820">
        <v>300</v>
      </c>
      <c r="D1820">
        <f t="shared" si="39"/>
        <v>50.269189537208717</v>
      </c>
    </row>
    <row r="1821" spans="1:4" x14ac:dyDescent="0.25">
      <c r="A1821">
        <v>54.57</v>
      </c>
      <c r="B1821">
        <v>0.25</v>
      </c>
      <c r="C1821">
        <v>300</v>
      </c>
      <c r="D1821">
        <f t="shared" si="39"/>
        <v>50.269189537208717</v>
      </c>
    </row>
    <row r="1822" spans="1:4" x14ac:dyDescent="0.25">
      <c r="A1822">
        <v>54.6</v>
      </c>
      <c r="B1822">
        <v>0.25</v>
      </c>
      <c r="C1822">
        <v>300</v>
      </c>
      <c r="D1822">
        <f t="shared" si="39"/>
        <v>50.269189537208717</v>
      </c>
    </row>
    <row r="1823" spans="1:4" x14ac:dyDescent="0.25">
      <c r="A1823">
        <v>54.63</v>
      </c>
      <c r="B1823">
        <v>0.25</v>
      </c>
      <c r="C1823">
        <v>300</v>
      </c>
      <c r="D1823">
        <f t="shared" si="39"/>
        <v>50.269189537208717</v>
      </c>
    </row>
    <row r="1824" spans="1:4" x14ac:dyDescent="0.25">
      <c r="A1824">
        <v>54.66</v>
      </c>
      <c r="B1824">
        <v>0.25</v>
      </c>
      <c r="C1824">
        <v>300</v>
      </c>
      <c r="D1824">
        <f t="shared" si="39"/>
        <v>50.269189537208717</v>
      </c>
    </row>
    <row r="1825" spans="1:4" x14ac:dyDescent="0.25">
      <c r="A1825">
        <v>54.69</v>
      </c>
      <c r="B1825">
        <v>0.25</v>
      </c>
      <c r="C1825">
        <v>300</v>
      </c>
      <c r="D1825">
        <f t="shared" si="39"/>
        <v>50.269189537208717</v>
      </c>
    </row>
    <row r="1826" spans="1:4" x14ac:dyDescent="0.25">
      <c r="A1826">
        <v>54.72</v>
      </c>
      <c r="B1826">
        <v>0.25</v>
      </c>
      <c r="C1826">
        <v>300</v>
      </c>
      <c r="D1826">
        <f t="shared" si="39"/>
        <v>50.269189537208717</v>
      </c>
    </row>
    <row r="1827" spans="1:4" x14ac:dyDescent="0.25">
      <c r="A1827">
        <v>54.75</v>
      </c>
      <c r="B1827">
        <v>0.25</v>
      </c>
      <c r="C1827">
        <v>300</v>
      </c>
      <c r="D1827">
        <f t="shared" si="39"/>
        <v>50.269189537208717</v>
      </c>
    </row>
    <row r="1828" spans="1:4" x14ac:dyDescent="0.25">
      <c r="A1828">
        <v>54.78</v>
      </c>
      <c r="B1828">
        <v>0.25</v>
      </c>
      <c r="C1828">
        <v>300</v>
      </c>
      <c r="D1828">
        <f t="shared" si="39"/>
        <v>50.269189537208717</v>
      </c>
    </row>
    <row r="1829" spans="1:4" x14ac:dyDescent="0.25">
      <c r="A1829">
        <v>54.81</v>
      </c>
      <c r="B1829">
        <v>0.25</v>
      </c>
      <c r="C1829">
        <v>300</v>
      </c>
      <c r="D1829">
        <f t="shared" si="39"/>
        <v>50.269189537208717</v>
      </c>
    </row>
    <row r="1830" spans="1:4" x14ac:dyDescent="0.25">
      <c r="A1830">
        <v>54.84</v>
      </c>
      <c r="B1830">
        <v>0.25</v>
      </c>
      <c r="C1830">
        <v>300</v>
      </c>
      <c r="D1830">
        <f t="shared" si="39"/>
        <v>50.269189537208717</v>
      </c>
    </row>
    <row r="1831" spans="1:4" x14ac:dyDescent="0.25">
      <c r="A1831">
        <v>54.87</v>
      </c>
      <c r="B1831">
        <v>0.25</v>
      </c>
      <c r="C1831">
        <v>300</v>
      </c>
      <c r="D1831">
        <f t="shared" si="39"/>
        <v>50.269189537208717</v>
      </c>
    </row>
    <row r="1832" spans="1:4" x14ac:dyDescent="0.25">
      <c r="A1832">
        <v>54.9</v>
      </c>
      <c r="B1832">
        <v>0.25</v>
      </c>
      <c r="C1832">
        <v>300</v>
      </c>
      <c r="D1832">
        <f t="shared" si="39"/>
        <v>50.269189537208717</v>
      </c>
    </row>
    <row r="1833" spans="1:4" x14ac:dyDescent="0.25">
      <c r="A1833">
        <v>54.93</v>
      </c>
      <c r="B1833">
        <v>0.25</v>
      </c>
      <c r="C1833">
        <v>300</v>
      </c>
      <c r="D1833">
        <f t="shared" si="39"/>
        <v>50.269189537208717</v>
      </c>
    </row>
    <row r="1834" spans="1:4" x14ac:dyDescent="0.25">
      <c r="A1834">
        <v>54.96</v>
      </c>
      <c r="B1834">
        <v>0.25</v>
      </c>
      <c r="C1834">
        <v>300</v>
      </c>
      <c r="D1834">
        <f t="shared" si="39"/>
        <v>50.269189537208717</v>
      </c>
    </row>
    <row r="1835" spans="1:4" x14ac:dyDescent="0.25">
      <c r="A1835">
        <v>54.99</v>
      </c>
      <c r="B1835">
        <v>0.25</v>
      </c>
      <c r="C1835">
        <v>300</v>
      </c>
      <c r="D1835">
        <f t="shared" si="39"/>
        <v>50.269189537208717</v>
      </c>
    </row>
    <row r="1836" spans="1:4" x14ac:dyDescent="0.25">
      <c r="A1836">
        <v>55.02</v>
      </c>
      <c r="B1836">
        <v>0.25</v>
      </c>
      <c r="C1836">
        <v>300</v>
      </c>
      <c r="D1836">
        <f t="shared" si="39"/>
        <v>50.269189537208717</v>
      </c>
    </row>
    <row r="1837" spans="1:4" x14ac:dyDescent="0.25">
      <c r="A1837">
        <v>55.05</v>
      </c>
      <c r="B1837">
        <v>0.25</v>
      </c>
      <c r="C1837">
        <v>300</v>
      </c>
      <c r="D1837">
        <f t="shared" si="39"/>
        <v>50.269189537208717</v>
      </c>
    </row>
    <row r="1838" spans="1:4" x14ac:dyDescent="0.25">
      <c r="A1838">
        <v>55.08</v>
      </c>
      <c r="B1838">
        <v>0.25</v>
      </c>
      <c r="C1838">
        <v>300</v>
      </c>
      <c r="D1838">
        <f t="shared" si="39"/>
        <v>50.269189537208717</v>
      </c>
    </row>
    <row r="1839" spans="1:4" x14ac:dyDescent="0.25">
      <c r="A1839">
        <v>55.11</v>
      </c>
      <c r="B1839">
        <v>0.25</v>
      </c>
      <c r="C1839">
        <v>300</v>
      </c>
      <c r="D1839">
        <f t="shared" si="39"/>
        <v>50.269189537208717</v>
      </c>
    </row>
    <row r="1840" spans="1:4" x14ac:dyDescent="0.25">
      <c r="A1840">
        <v>55.14</v>
      </c>
      <c r="B1840">
        <v>0.25</v>
      </c>
      <c r="C1840">
        <v>300</v>
      </c>
      <c r="D1840">
        <f t="shared" si="39"/>
        <v>50.269189537208717</v>
      </c>
    </row>
    <row r="1841" spans="1:4" x14ac:dyDescent="0.25">
      <c r="A1841">
        <v>55.17</v>
      </c>
      <c r="B1841">
        <v>0.25</v>
      </c>
      <c r="C1841">
        <v>300</v>
      </c>
      <c r="D1841">
        <f t="shared" si="39"/>
        <v>50.269189537208717</v>
      </c>
    </row>
    <row r="1842" spans="1:4" x14ac:dyDescent="0.25">
      <c r="A1842">
        <v>55.2</v>
      </c>
      <c r="B1842">
        <v>0.25</v>
      </c>
      <c r="C1842">
        <v>300</v>
      </c>
      <c r="D1842">
        <f t="shared" si="39"/>
        <v>50.269189537208717</v>
      </c>
    </row>
    <row r="1843" spans="1:4" x14ac:dyDescent="0.25">
      <c r="A1843">
        <v>55.23</v>
      </c>
      <c r="B1843">
        <v>0.25</v>
      </c>
      <c r="C1843">
        <v>300</v>
      </c>
      <c r="D1843">
        <f t="shared" si="39"/>
        <v>50.269189537208717</v>
      </c>
    </row>
    <row r="1844" spans="1:4" x14ac:dyDescent="0.25">
      <c r="A1844">
        <v>55.26</v>
      </c>
      <c r="B1844">
        <v>0.25</v>
      </c>
      <c r="C1844">
        <v>300</v>
      </c>
      <c r="D1844">
        <f t="shared" si="39"/>
        <v>50.269189537208717</v>
      </c>
    </row>
    <row r="1845" spans="1:4" x14ac:dyDescent="0.25">
      <c r="A1845">
        <v>55.29</v>
      </c>
      <c r="B1845">
        <v>0.25</v>
      </c>
      <c r="C1845">
        <v>300</v>
      </c>
      <c r="D1845">
        <f t="shared" si="39"/>
        <v>50.269189537208717</v>
      </c>
    </row>
    <row r="1846" spans="1:4" x14ac:dyDescent="0.25">
      <c r="A1846">
        <v>55.32</v>
      </c>
      <c r="B1846">
        <v>0.25</v>
      </c>
      <c r="C1846">
        <v>300</v>
      </c>
      <c r="D1846">
        <f t="shared" si="39"/>
        <v>50.269189537208717</v>
      </c>
    </row>
    <row r="1847" spans="1:4" x14ac:dyDescent="0.25">
      <c r="A1847">
        <v>55.35</v>
      </c>
      <c r="B1847">
        <v>0.25</v>
      </c>
      <c r="C1847">
        <v>300</v>
      </c>
      <c r="D1847">
        <f t="shared" si="39"/>
        <v>50.269189537208717</v>
      </c>
    </row>
    <row r="1848" spans="1:4" x14ac:dyDescent="0.25">
      <c r="A1848">
        <v>55.38</v>
      </c>
      <c r="B1848">
        <v>0.25</v>
      </c>
      <c r="C1848">
        <v>300</v>
      </c>
      <c r="D1848">
        <f t="shared" si="39"/>
        <v>50.269189537208717</v>
      </c>
    </row>
    <row r="1849" spans="1:4" x14ac:dyDescent="0.25">
      <c r="A1849">
        <v>55.41</v>
      </c>
      <c r="B1849">
        <v>0.25</v>
      </c>
      <c r="C1849">
        <v>300</v>
      </c>
      <c r="D1849">
        <f t="shared" si="39"/>
        <v>50.269189537208717</v>
      </c>
    </row>
    <row r="1850" spans="1:4" x14ac:dyDescent="0.25">
      <c r="A1850">
        <v>55.44</v>
      </c>
      <c r="B1850">
        <v>0.25</v>
      </c>
      <c r="C1850">
        <v>300</v>
      </c>
      <c r="D1850">
        <f t="shared" si="39"/>
        <v>50.269189537208717</v>
      </c>
    </row>
    <row r="1851" spans="1:4" x14ac:dyDescent="0.25">
      <c r="A1851">
        <v>55.47</v>
      </c>
      <c r="B1851">
        <v>0.25</v>
      </c>
      <c r="C1851">
        <v>300</v>
      </c>
      <c r="D1851">
        <f t="shared" si="39"/>
        <v>50.269189537208717</v>
      </c>
    </row>
    <row r="1852" spans="1:4" x14ac:dyDescent="0.25">
      <c r="A1852">
        <v>55.5</v>
      </c>
      <c r="B1852">
        <v>0.25</v>
      </c>
      <c r="C1852">
        <v>300</v>
      </c>
      <c r="D1852">
        <f t="shared" si="39"/>
        <v>50.269189537208717</v>
      </c>
    </row>
    <row r="1853" spans="1:4" x14ac:dyDescent="0.25">
      <c r="A1853">
        <v>55.53</v>
      </c>
      <c r="B1853">
        <v>0.25</v>
      </c>
      <c r="C1853">
        <v>300</v>
      </c>
      <c r="D1853">
        <f t="shared" si="39"/>
        <v>50.269189537208717</v>
      </c>
    </row>
    <row r="1854" spans="1:4" x14ac:dyDescent="0.25">
      <c r="A1854">
        <v>55.56</v>
      </c>
      <c r="B1854">
        <v>0.25</v>
      </c>
      <c r="C1854">
        <v>300</v>
      </c>
      <c r="D1854">
        <f t="shared" si="39"/>
        <v>50.269189537208717</v>
      </c>
    </row>
    <row r="1855" spans="1:4" x14ac:dyDescent="0.25">
      <c r="A1855">
        <v>55.59</v>
      </c>
      <c r="B1855">
        <v>0.25</v>
      </c>
      <c r="C1855">
        <v>300</v>
      </c>
      <c r="D1855">
        <f t="shared" si="39"/>
        <v>50.269189537208717</v>
      </c>
    </row>
    <row r="1856" spans="1:4" x14ac:dyDescent="0.25">
      <c r="A1856">
        <v>55.62</v>
      </c>
      <c r="B1856">
        <v>0.25</v>
      </c>
      <c r="C1856">
        <v>300</v>
      </c>
      <c r="D1856">
        <f t="shared" si="39"/>
        <v>50.269189537208717</v>
      </c>
    </row>
    <row r="1857" spans="1:4" x14ac:dyDescent="0.25">
      <c r="A1857">
        <v>55.65</v>
      </c>
      <c r="B1857">
        <v>0.25</v>
      </c>
      <c r="C1857">
        <v>300</v>
      </c>
      <c r="D1857">
        <f t="shared" si="39"/>
        <v>50.269189537208717</v>
      </c>
    </row>
    <row r="1858" spans="1:4" x14ac:dyDescent="0.25">
      <c r="A1858">
        <v>55.68</v>
      </c>
      <c r="B1858">
        <v>0.25</v>
      </c>
      <c r="C1858">
        <v>300</v>
      </c>
      <c r="D1858">
        <f t="shared" si="39"/>
        <v>50.269189537208717</v>
      </c>
    </row>
    <row r="1859" spans="1:4" x14ac:dyDescent="0.25">
      <c r="A1859">
        <v>55.71</v>
      </c>
      <c r="B1859">
        <v>0.25</v>
      </c>
      <c r="C1859">
        <v>300</v>
      </c>
      <c r="D1859">
        <f t="shared" ref="D1859:D1922" si="40">LN(C1859/B1859)^2</f>
        <v>50.269189537208717</v>
      </c>
    </row>
    <row r="1860" spans="1:4" x14ac:dyDescent="0.25">
      <c r="A1860">
        <v>55.74</v>
      </c>
      <c r="B1860">
        <v>0.25</v>
      </c>
      <c r="C1860">
        <v>300</v>
      </c>
      <c r="D1860">
        <f t="shared" si="40"/>
        <v>50.269189537208717</v>
      </c>
    </row>
    <row r="1861" spans="1:4" x14ac:dyDescent="0.25">
      <c r="A1861">
        <v>55.77</v>
      </c>
      <c r="B1861">
        <v>0.25</v>
      </c>
      <c r="C1861">
        <v>300</v>
      </c>
      <c r="D1861">
        <f t="shared" si="40"/>
        <v>50.269189537208717</v>
      </c>
    </row>
    <row r="1862" spans="1:4" x14ac:dyDescent="0.25">
      <c r="A1862">
        <v>55.8</v>
      </c>
      <c r="B1862">
        <v>0.25</v>
      </c>
      <c r="C1862">
        <v>300</v>
      </c>
      <c r="D1862">
        <f t="shared" si="40"/>
        <v>50.269189537208717</v>
      </c>
    </row>
    <row r="1863" spans="1:4" x14ac:dyDescent="0.25">
      <c r="A1863">
        <v>55.83</v>
      </c>
      <c r="B1863">
        <v>0.25</v>
      </c>
      <c r="C1863">
        <v>300</v>
      </c>
      <c r="D1863">
        <f t="shared" si="40"/>
        <v>50.269189537208717</v>
      </c>
    </row>
    <row r="1864" spans="1:4" x14ac:dyDescent="0.25">
      <c r="A1864">
        <v>55.86</v>
      </c>
      <c r="B1864">
        <v>0.25</v>
      </c>
      <c r="C1864">
        <v>300</v>
      </c>
      <c r="D1864">
        <f t="shared" si="40"/>
        <v>50.269189537208717</v>
      </c>
    </row>
    <row r="1865" spans="1:4" x14ac:dyDescent="0.25">
      <c r="A1865">
        <v>55.89</v>
      </c>
      <c r="B1865">
        <v>0.25</v>
      </c>
      <c r="C1865">
        <v>300</v>
      </c>
      <c r="D1865">
        <f t="shared" si="40"/>
        <v>50.269189537208717</v>
      </c>
    </row>
    <row r="1866" spans="1:4" x14ac:dyDescent="0.25">
      <c r="A1866">
        <v>55.92</v>
      </c>
      <c r="B1866">
        <v>0.25</v>
      </c>
      <c r="C1866">
        <v>300</v>
      </c>
      <c r="D1866">
        <f t="shared" si="40"/>
        <v>50.269189537208717</v>
      </c>
    </row>
    <row r="1867" spans="1:4" x14ac:dyDescent="0.25">
      <c r="A1867">
        <v>55.95</v>
      </c>
      <c r="B1867">
        <v>0.25</v>
      </c>
      <c r="C1867">
        <v>300</v>
      </c>
      <c r="D1867">
        <f t="shared" si="40"/>
        <v>50.269189537208717</v>
      </c>
    </row>
    <row r="1868" spans="1:4" x14ac:dyDescent="0.25">
      <c r="A1868">
        <v>55.98</v>
      </c>
      <c r="B1868">
        <v>0.25</v>
      </c>
      <c r="C1868">
        <v>300</v>
      </c>
      <c r="D1868">
        <f t="shared" si="40"/>
        <v>50.269189537208717</v>
      </c>
    </row>
    <row r="1869" spans="1:4" x14ac:dyDescent="0.25">
      <c r="A1869">
        <v>56.01</v>
      </c>
      <c r="B1869">
        <v>0.25</v>
      </c>
      <c r="C1869">
        <v>300</v>
      </c>
      <c r="D1869">
        <f t="shared" si="40"/>
        <v>50.269189537208717</v>
      </c>
    </row>
    <row r="1870" spans="1:4" x14ac:dyDescent="0.25">
      <c r="A1870">
        <v>56.04</v>
      </c>
      <c r="B1870">
        <v>0.25</v>
      </c>
      <c r="C1870">
        <v>300</v>
      </c>
      <c r="D1870">
        <f t="shared" si="40"/>
        <v>50.269189537208717</v>
      </c>
    </row>
    <row r="1871" spans="1:4" x14ac:dyDescent="0.25">
      <c r="A1871">
        <v>56.07</v>
      </c>
      <c r="B1871">
        <v>0.25</v>
      </c>
      <c r="C1871">
        <v>300</v>
      </c>
      <c r="D1871">
        <f t="shared" si="40"/>
        <v>50.269189537208717</v>
      </c>
    </row>
    <row r="1872" spans="1:4" x14ac:dyDescent="0.25">
      <c r="A1872">
        <v>56.1</v>
      </c>
      <c r="B1872">
        <v>0.25</v>
      </c>
      <c r="C1872">
        <v>300</v>
      </c>
      <c r="D1872">
        <f t="shared" si="40"/>
        <v>50.269189537208717</v>
      </c>
    </row>
    <row r="1873" spans="1:4" x14ac:dyDescent="0.25">
      <c r="A1873">
        <v>56.13</v>
      </c>
      <c r="B1873">
        <v>0.25</v>
      </c>
      <c r="C1873">
        <v>300</v>
      </c>
      <c r="D1873">
        <f t="shared" si="40"/>
        <v>50.269189537208717</v>
      </c>
    </row>
    <row r="1874" spans="1:4" x14ac:dyDescent="0.25">
      <c r="A1874">
        <v>56.16</v>
      </c>
      <c r="B1874">
        <v>0.25</v>
      </c>
      <c r="C1874">
        <v>300</v>
      </c>
      <c r="D1874">
        <f t="shared" si="40"/>
        <v>50.269189537208717</v>
      </c>
    </row>
    <row r="1875" spans="1:4" x14ac:dyDescent="0.25">
      <c r="A1875">
        <v>56.19</v>
      </c>
      <c r="B1875">
        <v>0.25</v>
      </c>
      <c r="C1875">
        <v>300</v>
      </c>
      <c r="D1875">
        <f t="shared" si="40"/>
        <v>50.269189537208717</v>
      </c>
    </row>
    <row r="1876" spans="1:4" x14ac:dyDescent="0.25">
      <c r="A1876">
        <v>56.22</v>
      </c>
      <c r="B1876">
        <v>0.25</v>
      </c>
      <c r="C1876">
        <v>300</v>
      </c>
      <c r="D1876">
        <f t="shared" si="40"/>
        <v>50.269189537208717</v>
      </c>
    </row>
    <row r="1877" spans="1:4" x14ac:dyDescent="0.25">
      <c r="A1877">
        <v>56.25</v>
      </c>
      <c r="B1877">
        <v>0.25</v>
      </c>
      <c r="C1877">
        <v>300</v>
      </c>
      <c r="D1877">
        <f t="shared" si="40"/>
        <v>50.269189537208717</v>
      </c>
    </row>
    <row r="1878" spans="1:4" x14ac:dyDescent="0.25">
      <c r="A1878">
        <v>56.28</v>
      </c>
      <c r="B1878">
        <v>0.25</v>
      </c>
      <c r="C1878">
        <v>300</v>
      </c>
      <c r="D1878">
        <f t="shared" si="40"/>
        <v>50.269189537208717</v>
      </c>
    </row>
    <row r="1879" spans="1:4" x14ac:dyDescent="0.25">
      <c r="A1879">
        <v>56.31</v>
      </c>
      <c r="B1879">
        <v>0.25</v>
      </c>
      <c r="C1879">
        <v>300</v>
      </c>
      <c r="D1879">
        <f t="shared" si="40"/>
        <v>50.269189537208717</v>
      </c>
    </row>
    <row r="1880" spans="1:4" x14ac:dyDescent="0.25">
      <c r="A1880">
        <v>56.34</v>
      </c>
      <c r="B1880">
        <v>0.25</v>
      </c>
      <c r="C1880">
        <v>300</v>
      </c>
      <c r="D1880">
        <f t="shared" si="40"/>
        <v>50.269189537208717</v>
      </c>
    </row>
    <row r="1881" spans="1:4" x14ac:dyDescent="0.25">
      <c r="A1881">
        <v>56.37</v>
      </c>
      <c r="B1881">
        <v>0.25</v>
      </c>
      <c r="C1881">
        <v>300</v>
      </c>
      <c r="D1881">
        <f t="shared" si="40"/>
        <v>50.269189537208717</v>
      </c>
    </row>
    <row r="1882" spans="1:4" x14ac:dyDescent="0.25">
      <c r="A1882">
        <v>56.4</v>
      </c>
      <c r="B1882">
        <v>0.25</v>
      </c>
      <c r="C1882">
        <v>300</v>
      </c>
      <c r="D1882">
        <f t="shared" si="40"/>
        <v>50.269189537208717</v>
      </c>
    </row>
    <row r="1883" spans="1:4" x14ac:dyDescent="0.25">
      <c r="A1883">
        <v>56.43</v>
      </c>
      <c r="B1883">
        <v>0.25</v>
      </c>
      <c r="C1883">
        <v>300</v>
      </c>
      <c r="D1883">
        <f t="shared" si="40"/>
        <v>50.269189537208717</v>
      </c>
    </row>
    <row r="1884" spans="1:4" x14ac:dyDescent="0.25">
      <c r="A1884">
        <v>56.46</v>
      </c>
      <c r="B1884">
        <v>0.25</v>
      </c>
      <c r="C1884">
        <v>300</v>
      </c>
      <c r="D1884">
        <f t="shared" si="40"/>
        <v>50.269189537208717</v>
      </c>
    </row>
    <row r="1885" spans="1:4" x14ac:dyDescent="0.25">
      <c r="A1885">
        <v>56.49</v>
      </c>
      <c r="B1885">
        <v>0.25</v>
      </c>
      <c r="C1885">
        <v>300</v>
      </c>
      <c r="D1885">
        <f t="shared" si="40"/>
        <v>50.269189537208717</v>
      </c>
    </row>
    <row r="1886" spans="1:4" x14ac:dyDescent="0.25">
      <c r="A1886">
        <v>56.52</v>
      </c>
      <c r="B1886">
        <v>0.25</v>
      </c>
      <c r="C1886">
        <v>300</v>
      </c>
      <c r="D1886">
        <f t="shared" si="40"/>
        <v>50.269189537208717</v>
      </c>
    </row>
    <row r="1887" spans="1:4" x14ac:dyDescent="0.25">
      <c r="A1887">
        <v>56.55</v>
      </c>
      <c r="B1887">
        <v>0.25</v>
      </c>
      <c r="C1887">
        <v>300</v>
      </c>
      <c r="D1887">
        <f t="shared" si="40"/>
        <v>50.269189537208717</v>
      </c>
    </row>
    <row r="1888" spans="1:4" x14ac:dyDescent="0.25">
      <c r="A1888">
        <v>56.58</v>
      </c>
      <c r="B1888">
        <v>0.25</v>
      </c>
      <c r="C1888">
        <v>300</v>
      </c>
      <c r="D1888">
        <f t="shared" si="40"/>
        <v>50.269189537208717</v>
      </c>
    </row>
    <row r="1889" spans="1:4" x14ac:dyDescent="0.25">
      <c r="A1889">
        <v>56.61</v>
      </c>
      <c r="B1889">
        <v>0.25</v>
      </c>
      <c r="C1889">
        <v>300</v>
      </c>
      <c r="D1889">
        <f t="shared" si="40"/>
        <v>50.269189537208717</v>
      </c>
    </row>
    <row r="1890" spans="1:4" x14ac:dyDescent="0.25">
      <c r="A1890">
        <v>56.64</v>
      </c>
      <c r="B1890">
        <v>0.25</v>
      </c>
      <c r="C1890">
        <v>300</v>
      </c>
      <c r="D1890">
        <f t="shared" si="40"/>
        <v>50.269189537208717</v>
      </c>
    </row>
    <row r="1891" spans="1:4" x14ac:dyDescent="0.25">
      <c r="A1891">
        <v>56.67</v>
      </c>
      <c r="B1891">
        <v>0.25</v>
      </c>
      <c r="C1891">
        <v>300</v>
      </c>
      <c r="D1891">
        <f t="shared" si="40"/>
        <v>50.269189537208717</v>
      </c>
    </row>
    <row r="1892" spans="1:4" x14ac:dyDescent="0.25">
      <c r="A1892">
        <v>56.7</v>
      </c>
      <c r="B1892">
        <v>0.25</v>
      </c>
      <c r="C1892">
        <v>300</v>
      </c>
      <c r="D1892">
        <f t="shared" si="40"/>
        <v>50.269189537208717</v>
      </c>
    </row>
    <row r="1893" spans="1:4" x14ac:dyDescent="0.25">
      <c r="A1893">
        <v>56.73</v>
      </c>
      <c r="B1893">
        <v>0.25</v>
      </c>
      <c r="C1893">
        <v>300</v>
      </c>
      <c r="D1893">
        <f t="shared" si="40"/>
        <v>50.269189537208717</v>
      </c>
    </row>
    <row r="1894" spans="1:4" x14ac:dyDescent="0.25">
      <c r="A1894">
        <v>56.76</v>
      </c>
      <c r="B1894">
        <v>0.25</v>
      </c>
      <c r="C1894">
        <v>300</v>
      </c>
      <c r="D1894">
        <f t="shared" si="40"/>
        <v>50.269189537208717</v>
      </c>
    </row>
    <row r="1895" spans="1:4" x14ac:dyDescent="0.25">
      <c r="A1895">
        <v>56.79</v>
      </c>
      <c r="B1895">
        <v>0.25</v>
      </c>
      <c r="C1895">
        <v>300</v>
      </c>
      <c r="D1895">
        <f t="shared" si="40"/>
        <v>50.269189537208717</v>
      </c>
    </row>
    <row r="1896" spans="1:4" x14ac:dyDescent="0.25">
      <c r="A1896">
        <v>56.82</v>
      </c>
      <c r="B1896">
        <v>0.25</v>
      </c>
      <c r="C1896">
        <v>300</v>
      </c>
      <c r="D1896">
        <f t="shared" si="40"/>
        <v>50.269189537208717</v>
      </c>
    </row>
    <row r="1897" spans="1:4" x14ac:dyDescent="0.25">
      <c r="A1897">
        <v>56.85</v>
      </c>
      <c r="B1897">
        <v>0.25</v>
      </c>
      <c r="C1897">
        <v>300</v>
      </c>
      <c r="D1897">
        <f t="shared" si="40"/>
        <v>50.269189537208717</v>
      </c>
    </row>
    <row r="1898" spans="1:4" x14ac:dyDescent="0.25">
      <c r="A1898">
        <v>56.88</v>
      </c>
      <c r="B1898">
        <v>0.25</v>
      </c>
      <c r="C1898">
        <v>300</v>
      </c>
      <c r="D1898">
        <f t="shared" si="40"/>
        <v>50.269189537208717</v>
      </c>
    </row>
    <row r="1899" spans="1:4" x14ac:dyDescent="0.25">
      <c r="A1899">
        <v>56.91</v>
      </c>
      <c r="B1899">
        <v>0.25</v>
      </c>
      <c r="C1899">
        <v>300</v>
      </c>
      <c r="D1899">
        <f t="shared" si="40"/>
        <v>50.269189537208717</v>
      </c>
    </row>
    <row r="1900" spans="1:4" x14ac:dyDescent="0.25">
      <c r="A1900">
        <v>56.94</v>
      </c>
      <c r="B1900">
        <v>0.25</v>
      </c>
      <c r="C1900">
        <v>300</v>
      </c>
      <c r="D1900">
        <f t="shared" si="40"/>
        <v>50.269189537208717</v>
      </c>
    </row>
    <row r="1901" spans="1:4" x14ac:dyDescent="0.25">
      <c r="A1901">
        <v>56.97</v>
      </c>
      <c r="B1901">
        <v>0.25</v>
      </c>
      <c r="C1901">
        <v>300</v>
      </c>
      <c r="D1901">
        <f t="shared" si="40"/>
        <v>50.269189537208717</v>
      </c>
    </row>
    <row r="1902" spans="1:4" x14ac:dyDescent="0.25">
      <c r="A1902">
        <v>57</v>
      </c>
      <c r="B1902">
        <v>0.25</v>
      </c>
      <c r="C1902">
        <v>300</v>
      </c>
      <c r="D1902">
        <f t="shared" si="40"/>
        <v>50.269189537208717</v>
      </c>
    </row>
    <row r="1903" spans="1:4" x14ac:dyDescent="0.25">
      <c r="A1903">
        <v>57.03</v>
      </c>
      <c r="B1903">
        <v>0.25</v>
      </c>
      <c r="C1903">
        <v>300</v>
      </c>
      <c r="D1903">
        <f t="shared" si="40"/>
        <v>50.269189537208717</v>
      </c>
    </row>
    <row r="1904" spans="1:4" x14ac:dyDescent="0.25">
      <c r="A1904">
        <v>57.06</v>
      </c>
      <c r="B1904">
        <v>0.25</v>
      </c>
      <c r="C1904">
        <v>300</v>
      </c>
      <c r="D1904">
        <f t="shared" si="40"/>
        <v>50.269189537208717</v>
      </c>
    </row>
    <row r="1905" spans="1:4" x14ac:dyDescent="0.25">
      <c r="A1905">
        <v>57.09</v>
      </c>
      <c r="B1905">
        <v>0.25</v>
      </c>
      <c r="C1905">
        <v>300</v>
      </c>
      <c r="D1905">
        <f t="shared" si="40"/>
        <v>50.269189537208717</v>
      </c>
    </row>
    <row r="1906" spans="1:4" x14ac:dyDescent="0.25">
      <c r="A1906">
        <v>57.12</v>
      </c>
      <c r="B1906">
        <v>0.25</v>
      </c>
      <c r="C1906">
        <v>300</v>
      </c>
      <c r="D1906">
        <f t="shared" si="40"/>
        <v>50.269189537208717</v>
      </c>
    </row>
    <row r="1907" spans="1:4" x14ac:dyDescent="0.25">
      <c r="A1907">
        <v>57.15</v>
      </c>
      <c r="B1907">
        <v>0.25</v>
      </c>
      <c r="C1907">
        <v>300</v>
      </c>
      <c r="D1907">
        <f t="shared" si="40"/>
        <v>50.269189537208717</v>
      </c>
    </row>
    <row r="1908" spans="1:4" x14ac:dyDescent="0.25">
      <c r="A1908">
        <v>57.18</v>
      </c>
      <c r="B1908">
        <v>0.25</v>
      </c>
      <c r="C1908">
        <v>300</v>
      </c>
      <c r="D1908">
        <f t="shared" si="40"/>
        <v>50.269189537208717</v>
      </c>
    </row>
    <row r="1909" spans="1:4" x14ac:dyDescent="0.25">
      <c r="A1909">
        <v>57.21</v>
      </c>
      <c r="B1909">
        <v>0.25</v>
      </c>
      <c r="C1909">
        <v>300</v>
      </c>
      <c r="D1909">
        <f t="shared" si="40"/>
        <v>50.269189537208717</v>
      </c>
    </row>
    <row r="1910" spans="1:4" x14ac:dyDescent="0.25">
      <c r="A1910">
        <v>57.24</v>
      </c>
      <c r="B1910">
        <v>0.25</v>
      </c>
      <c r="C1910">
        <v>300</v>
      </c>
      <c r="D1910">
        <f t="shared" si="40"/>
        <v>50.269189537208717</v>
      </c>
    </row>
    <row r="1911" spans="1:4" x14ac:dyDescent="0.25">
      <c r="A1911">
        <v>57.27</v>
      </c>
      <c r="B1911">
        <v>0.25</v>
      </c>
      <c r="C1911">
        <v>300</v>
      </c>
      <c r="D1911">
        <f t="shared" si="40"/>
        <v>50.269189537208717</v>
      </c>
    </row>
    <row r="1912" spans="1:4" x14ac:dyDescent="0.25">
      <c r="A1912">
        <v>57.3</v>
      </c>
      <c r="B1912">
        <v>0.25</v>
      </c>
      <c r="C1912">
        <v>300</v>
      </c>
      <c r="D1912">
        <f t="shared" si="40"/>
        <v>50.269189537208717</v>
      </c>
    </row>
    <row r="1913" spans="1:4" x14ac:dyDescent="0.25">
      <c r="A1913">
        <v>57.33</v>
      </c>
      <c r="B1913">
        <v>0.25</v>
      </c>
      <c r="C1913">
        <v>300</v>
      </c>
      <c r="D1913">
        <f t="shared" si="40"/>
        <v>50.269189537208717</v>
      </c>
    </row>
    <row r="1914" spans="1:4" x14ac:dyDescent="0.25">
      <c r="A1914">
        <v>57.36</v>
      </c>
      <c r="B1914">
        <v>0.25</v>
      </c>
      <c r="C1914">
        <v>300</v>
      </c>
      <c r="D1914">
        <f t="shared" si="40"/>
        <v>50.269189537208717</v>
      </c>
    </row>
    <row r="1915" spans="1:4" x14ac:dyDescent="0.25">
      <c r="A1915">
        <v>57.39</v>
      </c>
      <c r="B1915">
        <v>0.25</v>
      </c>
      <c r="C1915">
        <v>300</v>
      </c>
      <c r="D1915">
        <f t="shared" si="40"/>
        <v>50.269189537208717</v>
      </c>
    </row>
    <row r="1916" spans="1:4" x14ac:dyDescent="0.25">
      <c r="A1916">
        <v>57.42</v>
      </c>
      <c r="B1916">
        <v>0.25</v>
      </c>
      <c r="C1916">
        <v>300</v>
      </c>
      <c r="D1916">
        <f t="shared" si="40"/>
        <v>50.269189537208717</v>
      </c>
    </row>
    <row r="1917" spans="1:4" x14ac:dyDescent="0.25">
      <c r="A1917">
        <v>57.45</v>
      </c>
      <c r="B1917">
        <v>0.25</v>
      </c>
      <c r="C1917">
        <v>300</v>
      </c>
      <c r="D1917">
        <f t="shared" si="40"/>
        <v>50.269189537208717</v>
      </c>
    </row>
    <row r="1918" spans="1:4" x14ac:dyDescent="0.25">
      <c r="A1918">
        <v>57.48</v>
      </c>
      <c r="B1918">
        <v>0.25</v>
      </c>
      <c r="C1918">
        <v>300</v>
      </c>
      <c r="D1918">
        <f t="shared" si="40"/>
        <v>50.269189537208717</v>
      </c>
    </row>
    <row r="1919" spans="1:4" x14ac:dyDescent="0.25">
      <c r="A1919">
        <v>57.51</v>
      </c>
      <c r="B1919">
        <v>0.25</v>
      </c>
      <c r="C1919">
        <v>300</v>
      </c>
      <c r="D1919">
        <f t="shared" si="40"/>
        <v>50.269189537208717</v>
      </c>
    </row>
    <row r="1920" spans="1:4" x14ac:dyDescent="0.25">
      <c r="A1920">
        <v>57.54</v>
      </c>
      <c r="B1920">
        <v>0.25</v>
      </c>
      <c r="C1920">
        <v>300</v>
      </c>
      <c r="D1920">
        <f t="shared" si="40"/>
        <v>50.269189537208717</v>
      </c>
    </row>
    <row r="1921" spans="1:4" x14ac:dyDescent="0.25">
      <c r="A1921">
        <v>57.57</v>
      </c>
      <c r="B1921">
        <v>0.25</v>
      </c>
      <c r="C1921">
        <v>300</v>
      </c>
      <c r="D1921">
        <f t="shared" si="40"/>
        <v>50.269189537208717</v>
      </c>
    </row>
    <row r="1922" spans="1:4" x14ac:dyDescent="0.25">
      <c r="A1922">
        <v>57.6</v>
      </c>
      <c r="B1922">
        <v>0.25</v>
      </c>
      <c r="C1922">
        <v>300</v>
      </c>
      <c r="D1922">
        <f t="shared" si="40"/>
        <v>50.269189537208717</v>
      </c>
    </row>
    <row r="1923" spans="1:4" x14ac:dyDescent="0.25">
      <c r="A1923">
        <v>57.63</v>
      </c>
      <c r="B1923">
        <v>0.25</v>
      </c>
      <c r="C1923">
        <v>300</v>
      </c>
      <c r="D1923">
        <f t="shared" ref="D1923:D1986" si="41">LN(C1923/B1923)^2</f>
        <v>50.269189537208717</v>
      </c>
    </row>
    <row r="1924" spans="1:4" x14ac:dyDescent="0.25">
      <c r="A1924">
        <v>57.66</v>
      </c>
      <c r="B1924">
        <v>0.25</v>
      </c>
      <c r="C1924">
        <v>300</v>
      </c>
      <c r="D1924">
        <f t="shared" si="41"/>
        <v>50.269189537208717</v>
      </c>
    </row>
    <row r="1925" spans="1:4" x14ac:dyDescent="0.25">
      <c r="A1925">
        <v>57.69</v>
      </c>
      <c r="B1925">
        <v>0.25</v>
      </c>
      <c r="C1925">
        <v>300</v>
      </c>
      <c r="D1925">
        <f t="shared" si="41"/>
        <v>50.269189537208717</v>
      </c>
    </row>
    <row r="1926" spans="1:4" x14ac:dyDescent="0.25">
      <c r="A1926">
        <v>57.72</v>
      </c>
      <c r="B1926">
        <v>0.25</v>
      </c>
      <c r="C1926">
        <v>300</v>
      </c>
      <c r="D1926">
        <f t="shared" si="41"/>
        <v>50.269189537208717</v>
      </c>
    </row>
    <row r="1927" spans="1:4" x14ac:dyDescent="0.25">
      <c r="A1927">
        <v>57.75</v>
      </c>
      <c r="B1927">
        <v>0.25</v>
      </c>
      <c r="C1927">
        <v>300</v>
      </c>
      <c r="D1927">
        <f t="shared" si="41"/>
        <v>50.269189537208717</v>
      </c>
    </row>
    <row r="1928" spans="1:4" x14ac:dyDescent="0.25">
      <c r="A1928">
        <v>57.78</v>
      </c>
      <c r="B1928">
        <v>0.25</v>
      </c>
      <c r="C1928">
        <v>300</v>
      </c>
      <c r="D1928">
        <f t="shared" si="41"/>
        <v>50.269189537208717</v>
      </c>
    </row>
    <row r="1929" spans="1:4" x14ac:dyDescent="0.25">
      <c r="A1929">
        <v>57.81</v>
      </c>
      <c r="B1929">
        <v>0.25</v>
      </c>
      <c r="C1929">
        <v>300</v>
      </c>
      <c r="D1929">
        <f t="shared" si="41"/>
        <v>50.269189537208717</v>
      </c>
    </row>
    <row r="1930" spans="1:4" x14ac:dyDescent="0.25">
      <c r="A1930">
        <v>57.84</v>
      </c>
      <c r="B1930">
        <v>0.25</v>
      </c>
      <c r="C1930">
        <v>300</v>
      </c>
      <c r="D1930">
        <f t="shared" si="41"/>
        <v>50.269189537208717</v>
      </c>
    </row>
    <row r="1931" spans="1:4" x14ac:dyDescent="0.25">
      <c r="A1931">
        <v>57.87</v>
      </c>
      <c r="B1931">
        <v>0.25</v>
      </c>
      <c r="C1931">
        <v>300</v>
      </c>
      <c r="D1931">
        <f t="shared" si="41"/>
        <v>50.269189537208717</v>
      </c>
    </row>
    <row r="1932" spans="1:4" x14ac:dyDescent="0.25">
      <c r="A1932">
        <v>57.9</v>
      </c>
      <c r="B1932">
        <v>0.25</v>
      </c>
      <c r="C1932">
        <v>300</v>
      </c>
      <c r="D1932">
        <f t="shared" si="41"/>
        <v>50.269189537208717</v>
      </c>
    </row>
    <row r="1933" spans="1:4" x14ac:dyDescent="0.25">
      <c r="A1933">
        <v>57.93</v>
      </c>
      <c r="B1933">
        <v>0.25</v>
      </c>
      <c r="C1933">
        <v>300</v>
      </c>
      <c r="D1933">
        <f t="shared" si="41"/>
        <v>50.269189537208717</v>
      </c>
    </row>
    <row r="1934" spans="1:4" x14ac:dyDescent="0.25">
      <c r="A1934">
        <v>57.96</v>
      </c>
      <c r="B1934">
        <v>0.25</v>
      </c>
      <c r="C1934">
        <v>300</v>
      </c>
      <c r="D1934">
        <f t="shared" si="41"/>
        <v>50.269189537208717</v>
      </c>
    </row>
    <row r="1935" spans="1:4" x14ac:dyDescent="0.25">
      <c r="A1935">
        <v>57.99</v>
      </c>
      <c r="B1935">
        <v>0.25</v>
      </c>
      <c r="C1935">
        <v>300</v>
      </c>
      <c r="D1935">
        <f t="shared" si="41"/>
        <v>50.269189537208717</v>
      </c>
    </row>
    <row r="1936" spans="1:4" x14ac:dyDescent="0.25">
      <c r="A1936">
        <v>58.02</v>
      </c>
      <c r="B1936">
        <v>0.25</v>
      </c>
      <c r="C1936">
        <v>300</v>
      </c>
      <c r="D1936">
        <f t="shared" si="41"/>
        <v>50.269189537208717</v>
      </c>
    </row>
    <row r="1937" spans="1:4" x14ac:dyDescent="0.25">
      <c r="A1937">
        <v>58.05</v>
      </c>
      <c r="B1937">
        <v>0.25</v>
      </c>
      <c r="C1937">
        <v>300</v>
      </c>
      <c r="D1937">
        <f t="shared" si="41"/>
        <v>50.269189537208717</v>
      </c>
    </row>
    <row r="1938" spans="1:4" x14ac:dyDescent="0.25">
      <c r="A1938">
        <v>58.08</v>
      </c>
      <c r="B1938">
        <v>0.25</v>
      </c>
      <c r="C1938">
        <v>300</v>
      </c>
      <c r="D1938">
        <f t="shared" si="41"/>
        <v>50.269189537208717</v>
      </c>
    </row>
    <row r="1939" spans="1:4" x14ac:dyDescent="0.25">
      <c r="A1939">
        <v>58.11</v>
      </c>
      <c r="B1939">
        <v>0.25</v>
      </c>
      <c r="C1939">
        <v>300</v>
      </c>
      <c r="D1939">
        <f t="shared" si="41"/>
        <v>50.269189537208717</v>
      </c>
    </row>
    <row r="1940" spans="1:4" x14ac:dyDescent="0.25">
      <c r="A1940">
        <v>58.14</v>
      </c>
      <c r="B1940">
        <v>0.25</v>
      </c>
      <c r="C1940">
        <v>300</v>
      </c>
      <c r="D1940">
        <f t="shared" si="41"/>
        <v>50.269189537208717</v>
      </c>
    </row>
    <row r="1941" spans="1:4" x14ac:dyDescent="0.25">
      <c r="A1941">
        <v>58.17</v>
      </c>
      <c r="B1941">
        <v>0.25</v>
      </c>
      <c r="C1941">
        <v>300</v>
      </c>
      <c r="D1941">
        <f t="shared" si="41"/>
        <v>50.269189537208717</v>
      </c>
    </row>
    <row r="1942" spans="1:4" x14ac:dyDescent="0.25">
      <c r="A1942">
        <v>58.2</v>
      </c>
      <c r="B1942">
        <v>0.25</v>
      </c>
      <c r="C1942">
        <v>300</v>
      </c>
      <c r="D1942">
        <f t="shared" si="41"/>
        <v>50.269189537208717</v>
      </c>
    </row>
    <row r="1943" spans="1:4" x14ac:dyDescent="0.25">
      <c r="A1943">
        <v>58.23</v>
      </c>
      <c r="B1943">
        <v>0.25</v>
      </c>
      <c r="C1943">
        <v>300</v>
      </c>
      <c r="D1943">
        <f t="shared" si="41"/>
        <v>50.269189537208717</v>
      </c>
    </row>
    <row r="1944" spans="1:4" x14ac:dyDescent="0.25">
      <c r="A1944">
        <v>58.26</v>
      </c>
      <c r="B1944">
        <v>0.25</v>
      </c>
      <c r="C1944">
        <v>300</v>
      </c>
      <c r="D1944">
        <f t="shared" si="41"/>
        <v>50.269189537208717</v>
      </c>
    </row>
    <row r="1945" spans="1:4" x14ac:dyDescent="0.25">
      <c r="A1945">
        <v>58.29</v>
      </c>
      <c r="B1945">
        <v>0.25</v>
      </c>
      <c r="C1945">
        <v>300</v>
      </c>
      <c r="D1945">
        <f t="shared" si="41"/>
        <v>50.269189537208717</v>
      </c>
    </row>
    <row r="1946" spans="1:4" x14ac:dyDescent="0.25">
      <c r="A1946">
        <v>58.32</v>
      </c>
      <c r="B1946">
        <v>0.25</v>
      </c>
      <c r="C1946">
        <v>300</v>
      </c>
      <c r="D1946">
        <f t="shared" si="41"/>
        <v>50.269189537208717</v>
      </c>
    </row>
    <row r="1947" spans="1:4" x14ac:dyDescent="0.25">
      <c r="A1947">
        <v>58.35</v>
      </c>
      <c r="B1947">
        <v>0.25</v>
      </c>
      <c r="C1947">
        <v>300</v>
      </c>
      <c r="D1947">
        <f t="shared" si="41"/>
        <v>50.269189537208717</v>
      </c>
    </row>
    <row r="1948" spans="1:4" x14ac:dyDescent="0.25">
      <c r="A1948">
        <v>58.38</v>
      </c>
      <c r="B1948">
        <v>0.25</v>
      </c>
      <c r="C1948">
        <v>300</v>
      </c>
      <c r="D1948">
        <f t="shared" si="41"/>
        <v>50.269189537208717</v>
      </c>
    </row>
    <row r="1949" spans="1:4" x14ac:dyDescent="0.25">
      <c r="A1949">
        <v>58.41</v>
      </c>
      <c r="B1949">
        <v>0.25</v>
      </c>
      <c r="C1949">
        <v>300</v>
      </c>
      <c r="D1949">
        <f t="shared" si="41"/>
        <v>50.269189537208717</v>
      </c>
    </row>
    <row r="1950" spans="1:4" x14ac:dyDescent="0.25">
      <c r="A1950">
        <v>58.44</v>
      </c>
      <c r="B1950">
        <v>0.25</v>
      </c>
      <c r="C1950">
        <v>300</v>
      </c>
      <c r="D1950">
        <f t="shared" si="41"/>
        <v>50.269189537208717</v>
      </c>
    </row>
    <row r="1951" spans="1:4" x14ac:dyDescent="0.25">
      <c r="A1951">
        <v>58.47</v>
      </c>
      <c r="B1951">
        <v>0.25</v>
      </c>
      <c r="C1951">
        <v>300</v>
      </c>
      <c r="D1951">
        <f t="shared" si="41"/>
        <v>50.269189537208717</v>
      </c>
    </row>
    <row r="1952" spans="1:4" x14ac:dyDescent="0.25">
      <c r="A1952">
        <v>58.5</v>
      </c>
      <c r="B1952">
        <v>0.25</v>
      </c>
      <c r="C1952">
        <v>300</v>
      </c>
      <c r="D1952">
        <f t="shared" si="41"/>
        <v>50.269189537208717</v>
      </c>
    </row>
    <row r="1953" spans="1:4" x14ac:dyDescent="0.25">
      <c r="A1953">
        <v>58.53</v>
      </c>
      <c r="B1953">
        <v>0.25</v>
      </c>
      <c r="C1953">
        <v>300</v>
      </c>
      <c r="D1953">
        <f t="shared" si="41"/>
        <v>50.269189537208717</v>
      </c>
    </row>
    <row r="1954" spans="1:4" x14ac:dyDescent="0.25">
      <c r="A1954">
        <v>58.56</v>
      </c>
      <c r="B1954">
        <v>0.25</v>
      </c>
      <c r="C1954">
        <v>300</v>
      </c>
      <c r="D1954">
        <f t="shared" si="41"/>
        <v>50.269189537208717</v>
      </c>
    </row>
    <row r="1955" spans="1:4" x14ac:dyDescent="0.25">
      <c r="A1955">
        <v>58.59</v>
      </c>
      <c r="B1955">
        <v>0.25</v>
      </c>
      <c r="C1955">
        <v>300</v>
      </c>
      <c r="D1955">
        <f t="shared" si="41"/>
        <v>50.269189537208717</v>
      </c>
    </row>
    <row r="1956" spans="1:4" x14ac:dyDescent="0.25">
      <c r="A1956">
        <v>58.62</v>
      </c>
      <c r="B1956">
        <v>0.25</v>
      </c>
      <c r="C1956">
        <v>300</v>
      </c>
      <c r="D1956">
        <f t="shared" si="41"/>
        <v>50.269189537208717</v>
      </c>
    </row>
    <row r="1957" spans="1:4" x14ac:dyDescent="0.25">
      <c r="A1957">
        <v>58.65</v>
      </c>
      <c r="B1957">
        <v>0.25</v>
      </c>
      <c r="C1957">
        <v>300</v>
      </c>
      <c r="D1957">
        <f t="shared" si="41"/>
        <v>50.269189537208717</v>
      </c>
    </row>
    <row r="1958" spans="1:4" x14ac:dyDescent="0.25">
      <c r="A1958">
        <v>58.68</v>
      </c>
      <c r="B1958">
        <v>0.25</v>
      </c>
      <c r="C1958">
        <v>300</v>
      </c>
      <c r="D1958">
        <f t="shared" si="41"/>
        <v>50.269189537208717</v>
      </c>
    </row>
    <row r="1959" spans="1:4" x14ac:dyDescent="0.25">
      <c r="A1959">
        <v>58.71</v>
      </c>
      <c r="B1959">
        <v>0.25</v>
      </c>
      <c r="C1959">
        <v>300</v>
      </c>
      <c r="D1959">
        <f t="shared" si="41"/>
        <v>50.269189537208717</v>
      </c>
    </row>
    <row r="1960" spans="1:4" x14ac:dyDescent="0.25">
      <c r="A1960">
        <v>58.74</v>
      </c>
      <c r="B1960">
        <v>0.25</v>
      </c>
      <c r="C1960">
        <v>300</v>
      </c>
      <c r="D1960">
        <f t="shared" si="41"/>
        <v>50.269189537208717</v>
      </c>
    </row>
    <row r="1961" spans="1:4" x14ac:dyDescent="0.25">
      <c r="A1961">
        <v>58.77</v>
      </c>
      <c r="B1961">
        <v>0.25</v>
      </c>
      <c r="C1961">
        <v>300</v>
      </c>
      <c r="D1961">
        <f t="shared" si="41"/>
        <v>50.269189537208717</v>
      </c>
    </row>
    <row r="1962" spans="1:4" x14ac:dyDescent="0.25">
      <c r="A1962">
        <v>58.8</v>
      </c>
      <c r="B1962">
        <v>0.25</v>
      </c>
      <c r="C1962">
        <v>300</v>
      </c>
      <c r="D1962">
        <f t="shared" si="41"/>
        <v>50.269189537208717</v>
      </c>
    </row>
    <row r="1963" spans="1:4" x14ac:dyDescent="0.25">
      <c r="A1963">
        <v>58.83</v>
      </c>
      <c r="B1963">
        <v>0.25</v>
      </c>
      <c r="C1963">
        <v>300</v>
      </c>
      <c r="D1963">
        <f t="shared" si="41"/>
        <v>50.269189537208717</v>
      </c>
    </row>
    <row r="1964" spans="1:4" x14ac:dyDescent="0.25">
      <c r="A1964">
        <v>58.86</v>
      </c>
      <c r="B1964">
        <v>0.25</v>
      </c>
      <c r="C1964">
        <v>300</v>
      </c>
      <c r="D1964">
        <f t="shared" si="41"/>
        <v>50.269189537208717</v>
      </c>
    </row>
    <row r="1965" spans="1:4" x14ac:dyDescent="0.25">
      <c r="A1965">
        <v>58.89</v>
      </c>
      <c r="B1965">
        <v>0.25</v>
      </c>
      <c r="C1965">
        <v>300</v>
      </c>
      <c r="D1965">
        <f t="shared" si="41"/>
        <v>50.269189537208717</v>
      </c>
    </row>
    <row r="1966" spans="1:4" x14ac:dyDescent="0.25">
      <c r="A1966">
        <v>58.92</v>
      </c>
      <c r="B1966">
        <v>0.25</v>
      </c>
      <c r="C1966">
        <v>300</v>
      </c>
      <c r="D1966">
        <f t="shared" si="41"/>
        <v>50.269189537208717</v>
      </c>
    </row>
    <row r="1967" spans="1:4" x14ac:dyDescent="0.25">
      <c r="A1967">
        <v>58.95</v>
      </c>
      <c r="B1967">
        <v>0.25</v>
      </c>
      <c r="C1967">
        <v>300</v>
      </c>
      <c r="D1967">
        <f t="shared" si="41"/>
        <v>50.269189537208717</v>
      </c>
    </row>
    <row r="1968" spans="1:4" x14ac:dyDescent="0.25">
      <c r="A1968">
        <v>58.98</v>
      </c>
      <c r="B1968">
        <v>0.25</v>
      </c>
      <c r="C1968">
        <v>300</v>
      </c>
      <c r="D1968">
        <f t="shared" si="41"/>
        <v>50.269189537208717</v>
      </c>
    </row>
    <row r="1969" spans="1:4" x14ac:dyDescent="0.25">
      <c r="A1969">
        <v>59.01</v>
      </c>
      <c r="B1969">
        <v>0.25</v>
      </c>
      <c r="C1969">
        <v>300</v>
      </c>
      <c r="D1969">
        <f t="shared" si="41"/>
        <v>50.269189537208717</v>
      </c>
    </row>
    <row r="1970" spans="1:4" x14ac:dyDescent="0.25">
      <c r="A1970">
        <v>59.04</v>
      </c>
      <c r="B1970">
        <v>0.25</v>
      </c>
      <c r="C1970">
        <v>300</v>
      </c>
      <c r="D1970">
        <f t="shared" si="41"/>
        <v>50.269189537208717</v>
      </c>
    </row>
    <row r="1971" spans="1:4" x14ac:dyDescent="0.25">
      <c r="A1971">
        <v>59.07</v>
      </c>
      <c r="B1971">
        <v>0.25</v>
      </c>
      <c r="C1971">
        <v>300</v>
      </c>
      <c r="D1971">
        <f t="shared" si="41"/>
        <v>50.269189537208717</v>
      </c>
    </row>
    <row r="1972" spans="1:4" x14ac:dyDescent="0.25">
      <c r="A1972">
        <v>59.1</v>
      </c>
      <c r="B1972">
        <v>0.25</v>
      </c>
      <c r="C1972">
        <v>300</v>
      </c>
      <c r="D1972">
        <f t="shared" si="41"/>
        <v>50.269189537208717</v>
      </c>
    </row>
    <row r="1973" spans="1:4" x14ac:dyDescent="0.25">
      <c r="A1973">
        <v>59.13</v>
      </c>
      <c r="B1973">
        <v>0.25</v>
      </c>
      <c r="C1973">
        <v>300</v>
      </c>
      <c r="D1973">
        <f t="shared" si="41"/>
        <v>50.269189537208717</v>
      </c>
    </row>
    <row r="1974" spans="1:4" x14ac:dyDescent="0.25">
      <c r="A1974">
        <v>59.16</v>
      </c>
      <c r="B1974">
        <v>0.25</v>
      </c>
      <c r="C1974">
        <v>300</v>
      </c>
      <c r="D1974">
        <f t="shared" si="41"/>
        <v>50.269189537208717</v>
      </c>
    </row>
    <row r="1975" spans="1:4" x14ac:dyDescent="0.25">
      <c r="A1975">
        <v>59.19</v>
      </c>
      <c r="B1975">
        <v>0.25</v>
      </c>
      <c r="C1975">
        <v>300</v>
      </c>
      <c r="D1975">
        <f t="shared" si="41"/>
        <v>50.269189537208717</v>
      </c>
    </row>
    <row r="1976" spans="1:4" x14ac:dyDescent="0.25">
      <c r="A1976">
        <v>59.22</v>
      </c>
      <c r="B1976">
        <v>0.25</v>
      </c>
      <c r="C1976">
        <v>300</v>
      </c>
      <c r="D1976">
        <f t="shared" si="41"/>
        <v>50.269189537208717</v>
      </c>
    </row>
    <row r="1977" spans="1:4" x14ac:dyDescent="0.25">
      <c r="A1977">
        <v>59.25</v>
      </c>
      <c r="B1977">
        <v>0.25</v>
      </c>
      <c r="C1977">
        <v>300</v>
      </c>
      <c r="D1977">
        <f t="shared" si="41"/>
        <v>50.269189537208717</v>
      </c>
    </row>
    <row r="1978" spans="1:4" x14ac:dyDescent="0.25">
      <c r="A1978">
        <v>59.28</v>
      </c>
      <c r="B1978">
        <v>0.25</v>
      </c>
      <c r="C1978">
        <v>300</v>
      </c>
      <c r="D1978">
        <f t="shared" si="41"/>
        <v>50.269189537208717</v>
      </c>
    </row>
    <row r="1979" spans="1:4" x14ac:dyDescent="0.25">
      <c r="A1979">
        <v>59.31</v>
      </c>
      <c r="B1979">
        <v>0.25</v>
      </c>
      <c r="C1979">
        <v>300</v>
      </c>
      <c r="D1979">
        <f t="shared" si="41"/>
        <v>50.269189537208717</v>
      </c>
    </row>
    <row r="1980" spans="1:4" x14ac:dyDescent="0.25">
      <c r="A1980">
        <v>59.34</v>
      </c>
      <c r="B1980">
        <v>0.25</v>
      </c>
      <c r="C1980">
        <v>300</v>
      </c>
      <c r="D1980">
        <f t="shared" si="41"/>
        <v>50.269189537208717</v>
      </c>
    </row>
    <row r="1981" spans="1:4" x14ac:dyDescent="0.25">
      <c r="A1981">
        <v>59.37</v>
      </c>
      <c r="B1981">
        <v>0.25</v>
      </c>
      <c r="C1981">
        <v>300</v>
      </c>
      <c r="D1981">
        <f t="shared" si="41"/>
        <v>50.269189537208717</v>
      </c>
    </row>
    <row r="1982" spans="1:4" x14ac:dyDescent="0.25">
      <c r="A1982">
        <v>59.4</v>
      </c>
      <c r="B1982">
        <v>0.25</v>
      </c>
      <c r="C1982">
        <v>300</v>
      </c>
      <c r="D1982">
        <f t="shared" si="41"/>
        <v>50.269189537208717</v>
      </c>
    </row>
    <row r="1983" spans="1:4" x14ac:dyDescent="0.25">
      <c r="A1983">
        <v>59.43</v>
      </c>
      <c r="B1983">
        <v>0.25</v>
      </c>
      <c r="C1983">
        <v>300</v>
      </c>
      <c r="D1983">
        <f t="shared" si="41"/>
        <v>50.269189537208717</v>
      </c>
    </row>
    <row r="1984" spans="1:4" x14ac:dyDescent="0.25">
      <c r="A1984">
        <v>59.46</v>
      </c>
      <c r="B1984">
        <v>0.25</v>
      </c>
      <c r="C1984">
        <v>300</v>
      </c>
      <c r="D1984">
        <f t="shared" si="41"/>
        <v>50.269189537208717</v>
      </c>
    </row>
    <row r="1985" spans="1:4" x14ac:dyDescent="0.25">
      <c r="A1985">
        <v>59.49</v>
      </c>
      <c r="B1985">
        <v>0.25</v>
      </c>
      <c r="C1985">
        <v>300</v>
      </c>
      <c r="D1985">
        <f t="shared" si="41"/>
        <v>50.269189537208717</v>
      </c>
    </row>
    <row r="1986" spans="1:4" x14ac:dyDescent="0.25">
      <c r="A1986">
        <v>59.52</v>
      </c>
      <c r="B1986">
        <v>0.25</v>
      </c>
      <c r="C1986">
        <v>300</v>
      </c>
      <c r="D1986">
        <f t="shared" si="41"/>
        <v>50.269189537208717</v>
      </c>
    </row>
    <row r="1987" spans="1:4" x14ac:dyDescent="0.25">
      <c r="A1987">
        <v>59.55</v>
      </c>
      <c r="B1987">
        <v>0.25</v>
      </c>
      <c r="C1987">
        <v>300</v>
      </c>
      <c r="D1987">
        <f t="shared" ref="D1987:D2002" si="42">LN(C1987/B1987)^2</f>
        <v>50.269189537208717</v>
      </c>
    </row>
    <row r="1988" spans="1:4" x14ac:dyDescent="0.25">
      <c r="A1988">
        <v>59.58</v>
      </c>
      <c r="B1988">
        <v>0.25</v>
      </c>
      <c r="C1988">
        <v>300</v>
      </c>
      <c r="D1988">
        <f t="shared" si="42"/>
        <v>50.269189537208717</v>
      </c>
    </row>
    <row r="1989" spans="1:4" x14ac:dyDescent="0.25">
      <c r="A1989">
        <v>59.61</v>
      </c>
      <c r="B1989">
        <v>0.25</v>
      </c>
      <c r="C1989">
        <v>300</v>
      </c>
      <c r="D1989">
        <f t="shared" si="42"/>
        <v>50.269189537208717</v>
      </c>
    </row>
    <row r="1990" spans="1:4" x14ac:dyDescent="0.25">
      <c r="A1990">
        <v>59.64</v>
      </c>
      <c r="B1990">
        <v>0.25</v>
      </c>
      <c r="C1990">
        <v>300</v>
      </c>
      <c r="D1990">
        <f t="shared" si="42"/>
        <v>50.269189537208717</v>
      </c>
    </row>
    <row r="1991" spans="1:4" x14ac:dyDescent="0.25">
      <c r="A1991">
        <v>59.67</v>
      </c>
      <c r="B1991">
        <v>0.25</v>
      </c>
      <c r="C1991">
        <v>300</v>
      </c>
      <c r="D1991">
        <f t="shared" si="42"/>
        <v>50.269189537208717</v>
      </c>
    </row>
    <row r="1992" spans="1:4" x14ac:dyDescent="0.25">
      <c r="A1992">
        <v>59.7</v>
      </c>
      <c r="B1992">
        <v>0.25</v>
      </c>
      <c r="C1992">
        <v>300</v>
      </c>
      <c r="D1992">
        <f t="shared" si="42"/>
        <v>50.269189537208717</v>
      </c>
    </row>
    <row r="1993" spans="1:4" x14ac:dyDescent="0.25">
      <c r="A1993">
        <v>59.73</v>
      </c>
      <c r="B1993">
        <v>0.25</v>
      </c>
      <c r="C1993">
        <v>300</v>
      </c>
      <c r="D1993">
        <f t="shared" si="42"/>
        <v>50.269189537208717</v>
      </c>
    </row>
    <row r="1994" spans="1:4" x14ac:dyDescent="0.25">
      <c r="A1994">
        <v>59.76</v>
      </c>
      <c r="B1994">
        <v>0.25</v>
      </c>
      <c r="C1994">
        <v>300</v>
      </c>
      <c r="D1994">
        <f t="shared" si="42"/>
        <v>50.269189537208717</v>
      </c>
    </row>
    <row r="1995" spans="1:4" x14ac:dyDescent="0.25">
      <c r="A1995">
        <v>59.79</v>
      </c>
      <c r="B1995">
        <v>0.25</v>
      </c>
      <c r="C1995">
        <v>300</v>
      </c>
      <c r="D1995">
        <f t="shared" si="42"/>
        <v>50.269189537208717</v>
      </c>
    </row>
    <row r="1996" spans="1:4" x14ac:dyDescent="0.25">
      <c r="A1996">
        <v>59.82</v>
      </c>
      <c r="B1996">
        <v>0.25</v>
      </c>
      <c r="C1996">
        <v>300</v>
      </c>
      <c r="D1996">
        <f t="shared" si="42"/>
        <v>50.269189537208717</v>
      </c>
    </row>
    <row r="1997" spans="1:4" x14ac:dyDescent="0.25">
      <c r="A1997">
        <v>59.85</v>
      </c>
      <c r="B1997">
        <v>0.25</v>
      </c>
      <c r="C1997">
        <v>300</v>
      </c>
      <c r="D1997">
        <f t="shared" si="42"/>
        <v>50.269189537208717</v>
      </c>
    </row>
    <row r="1998" spans="1:4" x14ac:dyDescent="0.25">
      <c r="A1998">
        <v>59.88</v>
      </c>
      <c r="B1998">
        <v>0.25</v>
      </c>
      <c r="C1998">
        <v>300</v>
      </c>
      <c r="D1998">
        <f t="shared" si="42"/>
        <v>50.269189537208717</v>
      </c>
    </row>
    <row r="1999" spans="1:4" x14ac:dyDescent="0.25">
      <c r="A1999">
        <v>59.91</v>
      </c>
      <c r="B1999">
        <v>0.25</v>
      </c>
      <c r="C1999">
        <v>300</v>
      </c>
      <c r="D1999">
        <f t="shared" si="42"/>
        <v>50.269189537208717</v>
      </c>
    </row>
    <row r="2000" spans="1:4" x14ac:dyDescent="0.25">
      <c r="A2000">
        <v>59.94</v>
      </c>
      <c r="B2000">
        <v>0.25</v>
      </c>
      <c r="C2000">
        <v>300</v>
      </c>
      <c r="D2000">
        <f t="shared" si="42"/>
        <v>50.269189537208717</v>
      </c>
    </row>
    <row r="2001" spans="1:4" x14ac:dyDescent="0.25">
      <c r="A2001">
        <v>59.97</v>
      </c>
      <c r="B2001">
        <v>0.25</v>
      </c>
      <c r="C2001">
        <v>300</v>
      </c>
      <c r="D2001">
        <f t="shared" si="42"/>
        <v>50.269189537208717</v>
      </c>
    </row>
    <row r="2002" spans="1:4" x14ac:dyDescent="0.25">
      <c r="A2002">
        <v>60</v>
      </c>
      <c r="B2002">
        <v>0.25</v>
      </c>
      <c r="C2002">
        <v>300</v>
      </c>
      <c r="D2002">
        <f t="shared" si="42"/>
        <v>50.269189537208717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AE8B-5E23-4995-9A1D-8436B9AFABF7}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9824-C5B8-47AF-BEA9-81D7C6BE1A47}">
  <dimension ref="A1:T66"/>
  <sheetViews>
    <sheetView tabSelected="1" topLeftCell="B1" workbookViewId="0">
      <selection activeCell="O2" sqref="O2"/>
    </sheetView>
  </sheetViews>
  <sheetFormatPr defaultRowHeight="15" x14ac:dyDescent="0.25"/>
  <cols>
    <col min="1" max="1" width="9.7109375" bestFit="1" customWidth="1"/>
    <col min="7" max="7" width="9.7109375" bestFit="1" customWidth="1"/>
    <col min="15" max="15" width="9.7109375" bestFit="1" customWidth="1"/>
    <col min="18" max="18" width="9.7109375" bestFit="1" customWidth="1"/>
  </cols>
  <sheetData>
    <row r="1" spans="1:20" ht="18" x14ac:dyDescent="0.35"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I1" s="2" t="s">
        <v>217</v>
      </c>
      <c r="J1" s="2" t="s">
        <v>18</v>
      </c>
      <c r="K1" t="s">
        <v>218</v>
      </c>
      <c r="L1" t="s">
        <v>219</v>
      </c>
      <c r="N1" t="s">
        <v>92</v>
      </c>
      <c r="O1" t="s">
        <v>0</v>
      </c>
      <c r="P1" t="s">
        <v>108</v>
      </c>
      <c r="Q1" t="s">
        <v>109</v>
      </c>
      <c r="S1" t="s">
        <v>220</v>
      </c>
    </row>
    <row r="2" spans="1:20" x14ac:dyDescent="0.25">
      <c r="A2" s="1">
        <v>30866</v>
      </c>
      <c r="B2" s="60">
        <v>1.1215000000000001E-3</v>
      </c>
      <c r="C2" s="60">
        <v>2.2753999999999999E-3</v>
      </c>
      <c r="D2" s="60">
        <v>2.7539999999999999E-3</v>
      </c>
      <c r="E2" s="59" t="s">
        <v>227</v>
      </c>
      <c r="F2" s="59" t="s">
        <v>228</v>
      </c>
      <c r="G2" s="59" t="s">
        <v>229</v>
      </c>
      <c r="I2" s="2">
        <v>5.5375000000000001E-2</v>
      </c>
      <c r="J2">
        <v>1.1824300000000001</v>
      </c>
      <c r="K2">
        <v>607.76</v>
      </c>
      <c r="L2">
        <v>1260.56</v>
      </c>
      <c r="O2" s="1">
        <v>30866</v>
      </c>
      <c r="P2">
        <v>2919</v>
      </c>
      <c r="Q2">
        <v>5001</v>
      </c>
      <c r="S2">
        <v>3137</v>
      </c>
      <c r="T2">
        <v>5490</v>
      </c>
    </row>
    <row r="3" spans="1:20" x14ac:dyDescent="0.25">
      <c r="A3" s="1">
        <v>30882</v>
      </c>
      <c r="B3" s="60">
        <v>1.1203000000000001E-3</v>
      </c>
      <c r="C3" s="60">
        <v>2.2729E-3</v>
      </c>
      <c r="D3" s="60">
        <v>2.751E-3</v>
      </c>
      <c r="E3" s="59" t="s">
        <v>230</v>
      </c>
      <c r="F3" s="59" t="s">
        <v>231</v>
      </c>
      <c r="G3" s="59" t="s">
        <v>232</v>
      </c>
      <c r="O3" s="1">
        <v>30882</v>
      </c>
      <c r="P3">
        <v>2983</v>
      </c>
      <c r="Q3">
        <v>5006</v>
      </c>
      <c r="S3">
        <v>3201</v>
      </c>
      <c r="T3">
        <v>5495</v>
      </c>
    </row>
    <row r="4" spans="1:20" x14ac:dyDescent="0.25">
      <c r="A4" s="1">
        <v>30898</v>
      </c>
      <c r="B4" s="60">
        <v>1.1164E-3</v>
      </c>
      <c r="C4" s="60">
        <v>2.2650999999999999E-3</v>
      </c>
      <c r="D4" s="60">
        <v>2.7415999999999999E-3</v>
      </c>
      <c r="E4" s="59" t="s">
        <v>233</v>
      </c>
      <c r="F4" s="59" t="s">
        <v>234</v>
      </c>
      <c r="G4" s="59" t="s">
        <v>235</v>
      </c>
      <c r="O4" s="1">
        <v>30898</v>
      </c>
      <c r="P4">
        <v>3181</v>
      </c>
      <c r="Q4">
        <v>5076</v>
      </c>
      <c r="S4">
        <v>3399</v>
      </c>
      <c r="T4">
        <v>5565</v>
      </c>
    </row>
    <row r="5" spans="1:20" x14ac:dyDescent="0.25">
      <c r="A5" s="1">
        <v>31314</v>
      </c>
      <c r="B5" s="60">
        <v>1.0912999999999999E-3</v>
      </c>
      <c r="C5" s="60">
        <v>2.2141000000000001E-3</v>
      </c>
      <c r="D5" s="60">
        <v>2.6798999999999998E-3</v>
      </c>
      <c r="E5" s="59" t="s">
        <v>236</v>
      </c>
      <c r="F5" s="59" t="s">
        <v>237</v>
      </c>
      <c r="G5" s="59" t="s">
        <v>238</v>
      </c>
      <c r="O5" s="1">
        <v>31314</v>
      </c>
      <c r="P5">
        <v>3024</v>
      </c>
      <c r="Q5">
        <v>5016</v>
      </c>
      <c r="S5">
        <v>3242</v>
      </c>
      <c r="T5">
        <v>5505</v>
      </c>
    </row>
    <row r="6" spans="1:20" x14ac:dyDescent="0.25">
      <c r="A6" s="1">
        <v>31586</v>
      </c>
      <c r="B6" s="60">
        <v>1.1207999999999999E-3</v>
      </c>
      <c r="C6" s="60">
        <v>2.274E-3</v>
      </c>
      <c r="D6" s="60">
        <v>2.7523999999999999E-3</v>
      </c>
      <c r="E6" s="59" t="s">
        <v>239</v>
      </c>
      <c r="F6" s="59" t="s">
        <v>240</v>
      </c>
      <c r="G6" s="59" t="s">
        <v>241</v>
      </c>
      <c r="O6" s="1">
        <v>31586</v>
      </c>
      <c r="P6">
        <v>3302</v>
      </c>
      <c r="Q6">
        <v>5069</v>
      </c>
      <c r="S6">
        <v>3520</v>
      </c>
      <c r="T6">
        <v>5558</v>
      </c>
    </row>
    <row r="7" spans="1:20" x14ac:dyDescent="0.25">
      <c r="A7" s="1">
        <v>31650</v>
      </c>
      <c r="B7" s="60">
        <v>1.1077000000000001E-3</v>
      </c>
      <c r="C7" s="60">
        <v>2.2474999999999999E-3</v>
      </c>
      <c r="D7" s="60">
        <v>2.7201999999999999E-3</v>
      </c>
      <c r="E7" s="59" t="s">
        <v>242</v>
      </c>
      <c r="F7" s="59" t="s">
        <v>243</v>
      </c>
      <c r="G7" s="59" t="s">
        <v>244</v>
      </c>
      <c r="O7" s="1">
        <v>31650</v>
      </c>
      <c r="P7">
        <v>3153</v>
      </c>
      <c r="Q7">
        <v>5039</v>
      </c>
      <c r="S7">
        <v>3371</v>
      </c>
      <c r="T7">
        <v>5528</v>
      </c>
    </row>
    <row r="8" spans="1:20" x14ac:dyDescent="0.25">
      <c r="A8" s="1">
        <v>31954</v>
      </c>
      <c r="B8" s="60">
        <v>1.1211000000000001E-3</v>
      </c>
      <c r="C8" s="60">
        <v>2.2745999999999999E-3</v>
      </c>
      <c r="D8" s="60">
        <v>2.7531000000000001E-3</v>
      </c>
      <c r="E8" s="59" t="s">
        <v>239</v>
      </c>
      <c r="F8" s="59" t="s">
        <v>245</v>
      </c>
      <c r="G8" s="59" t="s">
        <v>246</v>
      </c>
      <c r="O8" s="1">
        <v>31954</v>
      </c>
      <c r="P8">
        <v>2792</v>
      </c>
      <c r="Q8">
        <v>4956</v>
      </c>
      <c r="S8">
        <v>3010</v>
      </c>
      <c r="T8">
        <v>5445</v>
      </c>
    </row>
    <row r="9" spans="1:20" x14ac:dyDescent="0.25">
      <c r="A9" s="1">
        <v>31970</v>
      </c>
      <c r="B9" s="60">
        <v>1.1211999999999999E-3</v>
      </c>
      <c r="C9" s="60">
        <v>2.2748E-3</v>
      </c>
      <c r="D9" s="60">
        <v>2.7533000000000002E-3</v>
      </c>
      <c r="E9" s="59" t="s">
        <v>247</v>
      </c>
      <c r="F9" s="59" t="s">
        <v>245</v>
      </c>
      <c r="G9" s="59" t="s">
        <v>248</v>
      </c>
      <c r="O9" s="1">
        <v>31970</v>
      </c>
      <c r="P9">
        <v>2711</v>
      </c>
      <c r="Q9">
        <v>4953</v>
      </c>
      <c r="S9">
        <v>2929</v>
      </c>
      <c r="T9">
        <v>5442</v>
      </c>
    </row>
    <row r="10" spans="1:20" x14ac:dyDescent="0.25">
      <c r="A10" s="1">
        <v>32018</v>
      </c>
      <c r="B10" s="60">
        <v>1.1064E-3</v>
      </c>
      <c r="C10" s="60">
        <v>2.2447000000000001E-3</v>
      </c>
      <c r="D10" s="60">
        <v>2.7169E-3</v>
      </c>
      <c r="E10" s="59" t="s">
        <v>249</v>
      </c>
      <c r="F10" s="59" t="s">
        <v>250</v>
      </c>
      <c r="G10" s="59" t="s">
        <v>251</v>
      </c>
      <c r="O10" s="1">
        <v>32018</v>
      </c>
      <c r="P10">
        <v>2772</v>
      </c>
      <c r="Q10">
        <v>4945</v>
      </c>
      <c r="S10">
        <v>2990</v>
      </c>
      <c r="T10">
        <v>5434</v>
      </c>
    </row>
    <row r="11" spans="1:20" x14ac:dyDescent="0.25">
      <c r="A11" s="1">
        <v>32050</v>
      </c>
      <c r="B11" s="60">
        <v>1.0878999999999999E-3</v>
      </c>
      <c r="C11" s="60">
        <v>2.2071999999999999E-3</v>
      </c>
      <c r="D11" s="60">
        <v>2.6714999999999998E-3</v>
      </c>
      <c r="E11" s="59" t="s">
        <v>252</v>
      </c>
      <c r="F11" s="59" t="s">
        <v>253</v>
      </c>
      <c r="G11" s="59" t="s">
        <v>254</v>
      </c>
      <c r="O11" s="1">
        <v>32050</v>
      </c>
      <c r="P11">
        <v>2792</v>
      </c>
      <c r="Q11">
        <v>4976</v>
      </c>
      <c r="S11">
        <v>3010</v>
      </c>
      <c r="T11">
        <v>5465</v>
      </c>
    </row>
    <row r="12" spans="1:20" x14ac:dyDescent="0.25">
      <c r="A12" s="1">
        <v>32386</v>
      </c>
      <c r="B12" s="60">
        <v>1.1050000000000001E-3</v>
      </c>
      <c r="C12" s="60">
        <v>2.2418999999999998E-3</v>
      </c>
      <c r="D12" s="60">
        <v>2.7135000000000002E-3</v>
      </c>
      <c r="E12" s="59" t="s">
        <v>255</v>
      </c>
      <c r="F12" s="59" t="s">
        <v>256</v>
      </c>
      <c r="G12" s="59" t="s">
        <v>257</v>
      </c>
      <c r="O12" s="1">
        <v>32386</v>
      </c>
      <c r="P12">
        <v>3045</v>
      </c>
      <c r="Q12">
        <v>4998</v>
      </c>
      <c r="S12">
        <v>3263</v>
      </c>
      <c r="T12">
        <v>5487</v>
      </c>
    </row>
    <row r="13" spans="1:20" x14ac:dyDescent="0.25">
      <c r="A13" s="1">
        <v>32754</v>
      </c>
      <c r="B13" s="60">
        <v>1.1035000000000001E-3</v>
      </c>
      <c r="C13" s="60">
        <v>2.2388999999999998E-3</v>
      </c>
      <c r="D13" s="60">
        <v>2.7098999999999999E-3</v>
      </c>
      <c r="E13" s="59" t="s">
        <v>258</v>
      </c>
      <c r="F13" s="59" t="s">
        <v>259</v>
      </c>
      <c r="G13" s="59" t="s">
        <v>260</v>
      </c>
      <c r="O13" s="1">
        <v>32754</v>
      </c>
      <c r="P13">
        <v>3203</v>
      </c>
      <c r="Q13">
        <v>5056</v>
      </c>
      <c r="S13">
        <v>3421</v>
      </c>
      <c r="T13">
        <v>5545</v>
      </c>
    </row>
    <row r="14" spans="1:20" x14ac:dyDescent="0.25">
      <c r="A14" s="1">
        <v>32770</v>
      </c>
      <c r="B14" s="60">
        <v>1.0943999999999999E-3</v>
      </c>
      <c r="C14" s="60">
        <v>2.2203000000000001E-3</v>
      </c>
      <c r="D14" s="60">
        <v>2.6873999999999999E-3</v>
      </c>
      <c r="E14" s="59" t="s">
        <v>261</v>
      </c>
      <c r="F14" s="59" t="s">
        <v>262</v>
      </c>
      <c r="G14" s="59" t="s">
        <v>263</v>
      </c>
      <c r="O14" s="1">
        <v>32770</v>
      </c>
      <c r="P14">
        <v>3126</v>
      </c>
      <c r="Q14">
        <v>5011</v>
      </c>
      <c r="S14">
        <v>3344</v>
      </c>
      <c r="T14">
        <v>5500</v>
      </c>
    </row>
    <row r="15" spans="1:20" x14ac:dyDescent="0.25">
      <c r="A15" s="1">
        <v>33074</v>
      </c>
      <c r="B15" s="60">
        <v>1.1202E-3</v>
      </c>
      <c r="C15" s="60">
        <v>2.2726999999999999E-3</v>
      </c>
      <c r="D15" s="60">
        <v>2.7507999999999999E-3</v>
      </c>
      <c r="E15" s="59" t="s">
        <v>264</v>
      </c>
      <c r="F15" s="59" t="s">
        <v>231</v>
      </c>
      <c r="G15" s="59" t="s">
        <v>265</v>
      </c>
      <c r="O15" s="1">
        <v>33074</v>
      </c>
      <c r="P15">
        <v>3061</v>
      </c>
      <c r="Q15">
        <v>5038</v>
      </c>
      <c r="S15">
        <v>3279</v>
      </c>
      <c r="T15">
        <v>5527</v>
      </c>
    </row>
    <row r="16" spans="1:20" x14ac:dyDescent="0.25">
      <c r="A16" s="1">
        <v>33138</v>
      </c>
      <c r="B16" s="60">
        <v>1.0927000000000001E-3</v>
      </c>
      <c r="C16" s="60">
        <v>2.2169999999999998E-3</v>
      </c>
      <c r="D16" s="60">
        <v>2.6833E-3</v>
      </c>
      <c r="E16" s="59" t="s">
        <v>266</v>
      </c>
      <c r="F16" s="59" t="s">
        <v>267</v>
      </c>
      <c r="G16" s="59" t="s">
        <v>268</v>
      </c>
      <c r="O16" s="1">
        <v>33138</v>
      </c>
      <c r="P16">
        <v>3115</v>
      </c>
      <c r="Q16">
        <v>5043</v>
      </c>
      <c r="S16">
        <v>3333</v>
      </c>
      <c r="T16">
        <v>5532</v>
      </c>
    </row>
    <row r="17" spans="1:20" x14ac:dyDescent="0.25">
      <c r="A17" s="1">
        <v>33426</v>
      </c>
      <c r="B17" s="60">
        <v>1.1214E-3</v>
      </c>
      <c r="C17" s="60">
        <v>2.2753000000000001E-3</v>
      </c>
      <c r="D17" s="60">
        <v>2.7539000000000001E-3</v>
      </c>
      <c r="E17" s="59" t="s">
        <v>227</v>
      </c>
      <c r="F17" s="59" t="s">
        <v>228</v>
      </c>
      <c r="G17" s="59" t="s">
        <v>229</v>
      </c>
      <c r="O17" s="1">
        <v>33426</v>
      </c>
      <c r="P17">
        <v>3081</v>
      </c>
      <c r="Q17">
        <v>5038</v>
      </c>
      <c r="S17">
        <v>3299</v>
      </c>
      <c r="T17">
        <v>5527</v>
      </c>
    </row>
    <row r="18" spans="1:20" x14ac:dyDescent="0.25">
      <c r="A18" s="1">
        <v>33458</v>
      </c>
      <c r="B18" s="60">
        <v>1.1153999999999999E-3</v>
      </c>
      <c r="C18" s="60">
        <v>2.2629999999999998E-3</v>
      </c>
      <c r="D18" s="60">
        <v>2.7390000000000001E-3</v>
      </c>
      <c r="E18" s="59" t="s">
        <v>269</v>
      </c>
      <c r="F18" s="59" t="s">
        <v>270</v>
      </c>
      <c r="G18" s="59" t="s">
        <v>271</v>
      </c>
      <c r="O18" s="1">
        <v>33458</v>
      </c>
      <c r="P18">
        <v>3042</v>
      </c>
      <c r="Q18">
        <v>5071</v>
      </c>
      <c r="S18">
        <v>3260</v>
      </c>
      <c r="T18">
        <v>5560</v>
      </c>
    </row>
    <row r="19" spans="1:20" x14ac:dyDescent="0.25">
      <c r="A19" s="1">
        <v>33842</v>
      </c>
      <c r="B19" s="60">
        <v>1.2634E-3</v>
      </c>
      <c r="C19" s="60">
        <v>2.2469999999999999E-3</v>
      </c>
      <c r="D19" s="60">
        <v>2.7196999999999998E-3</v>
      </c>
      <c r="E19" s="59" t="s">
        <v>272</v>
      </c>
      <c r="F19" s="59" t="s">
        <v>273</v>
      </c>
      <c r="G19" s="59" t="s">
        <v>274</v>
      </c>
      <c r="O19" s="1">
        <v>33842</v>
      </c>
      <c r="P19">
        <v>3163</v>
      </c>
      <c r="Q19">
        <v>5055</v>
      </c>
      <c r="S19">
        <v>3381</v>
      </c>
      <c r="T19">
        <v>5544</v>
      </c>
    </row>
    <row r="20" spans="1:20" x14ac:dyDescent="0.25">
      <c r="A20" s="1">
        <v>33874</v>
      </c>
      <c r="B20" s="60">
        <v>1.2427E-3</v>
      </c>
      <c r="C20" s="60">
        <v>2.2101E-3</v>
      </c>
      <c r="D20" s="60">
        <v>2.6749999999999999E-3</v>
      </c>
      <c r="E20" s="59" t="s">
        <v>275</v>
      </c>
      <c r="F20" s="59" t="s">
        <v>276</v>
      </c>
      <c r="G20" s="59" t="s">
        <v>277</v>
      </c>
      <c r="O20" s="1">
        <v>33874</v>
      </c>
      <c r="P20">
        <v>3138</v>
      </c>
      <c r="Q20">
        <v>5072</v>
      </c>
      <c r="S20">
        <v>3356</v>
      </c>
      <c r="T20">
        <v>5561</v>
      </c>
    </row>
    <row r="21" spans="1:20" x14ac:dyDescent="0.25">
      <c r="A21" s="1">
        <v>34546</v>
      </c>
      <c r="B21" s="60">
        <v>1.2750999999999999E-3</v>
      </c>
      <c r="C21" s="60">
        <v>2.2679000000000002E-3</v>
      </c>
      <c r="D21" s="60">
        <v>2.7449000000000002E-3</v>
      </c>
      <c r="E21" s="59" t="s">
        <v>278</v>
      </c>
      <c r="F21" s="59" t="s">
        <v>279</v>
      </c>
      <c r="G21" s="59" t="s">
        <v>280</v>
      </c>
      <c r="O21" s="1">
        <v>34546</v>
      </c>
      <c r="P21">
        <v>3114</v>
      </c>
      <c r="Q21">
        <v>5065</v>
      </c>
      <c r="S21">
        <v>3332</v>
      </c>
      <c r="T21">
        <v>5554</v>
      </c>
    </row>
    <row r="22" spans="1:20" x14ac:dyDescent="0.25">
      <c r="A22" s="1">
        <v>34930</v>
      </c>
      <c r="B22" s="60">
        <v>1.2675E-3</v>
      </c>
      <c r="C22" s="60">
        <v>2.2544000000000002E-3</v>
      </c>
      <c r="D22" s="60">
        <v>2.7285999999999999E-3</v>
      </c>
      <c r="E22" s="59" t="s">
        <v>281</v>
      </c>
      <c r="F22" s="59" t="s">
        <v>282</v>
      </c>
      <c r="G22" s="59" t="s">
        <v>283</v>
      </c>
      <c r="O22" s="1">
        <v>34930</v>
      </c>
      <c r="P22">
        <v>3283</v>
      </c>
      <c r="Q22">
        <v>5094</v>
      </c>
      <c r="S22">
        <v>3501</v>
      </c>
      <c r="T22">
        <v>5583</v>
      </c>
    </row>
    <row r="23" spans="1:20" x14ac:dyDescent="0.25">
      <c r="A23" s="1">
        <v>35218</v>
      </c>
      <c r="B23" s="60">
        <v>1.2734000000000001E-3</v>
      </c>
      <c r="C23" s="60">
        <v>2.2647000000000001E-3</v>
      </c>
      <c r="D23" s="60">
        <v>2.7410999999999998E-3</v>
      </c>
      <c r="E23" s="59" t="s">
        <v>284</v>
      </c>
      <c r="F23" s="59" t="s">
        <v>285</v>
      </c>
      <c r="G23" s="59" t="s">
        <v>286</v>
      </c>
      <c r="O23" s="1">
        <v>35218</v>
      </c>
      <c r="P23">
        <v>2752</v>
      </c>
      <c r="Q23">
        <v>4988</v>
      </c>
      <c r="S23">
        <v>2970</v>
      </c>
      <c r="T23">
        <v>5477</v>
      </c>
    </row>
    <row r="24" spans="1:20" x14ac:dyDescent="0.25">
      <c r="A24" s="1">
        <v>35298</v>
      </c>
      <c r="B24" s="60">
        <v>1.2661E-3</v>
      </c>
      <c r="C24" s="60">
        <v>2.2518999999999998E-3</v>
      </c>
      <c r="D24" s="60">
        <v>2.7255000000000001E-3</v>
      </c>
      <c r="E24" s="59" t="s">
        <v>287</v>
      </c>
      <c r="F24" s="59" t="s">
        <v>288</v>
      </c>
      <c r="G24" s="59" t="s">
        <v>289</v>
      </c>
      <c r="O24" s="1">
        <v>35298</v>
      </c>
      <c r="P24">
        <v>2552</v>
      </c>
      <c r="Q24">
        <v>4948</v>
      </c>
      <c r="S24">
        <v>2770</v>
      </c>
      <c r="T24">
        <v>5437</v>
      </c>
    </row>
    <row r="25" spans="1:20" x14ac:dyDescent="0.25">
      <c r="A25" s="1">
        <v>35634</v>
      </c>
      <c r="B25" s="60">
        <v>1.2772E-3</v>
      </c>
      <c r="C25" s="60">
        <v>2.2715999999999999E-3</v>
      </c>
      <c r="D25" s="60">
        <v>2.7493999999999999E-3</v>
      </c>
      <c r="E25" s="59" t="s">
        <v>290</v>
      </c>
      <c r="F25" s="59" t="s">
        <v>291</v>
      </c>
      <c r="G25" s="59" t="s">
        <v>292</v>
      </c>
      <c r="O25" s="1">
        <v>35634</v>
      </c>
      <c r="P25">
        <v>2742</v>
      </c>
      <c r="Q25">
        <v>4986</v>
      </c>
      <c r="S25">
        <v>2960</v>
      </c>
      <c r="T25">
        <v>5475</v>
      </c>
    </row>
    <row r="26" spans="1:20" x14ac:dyDescent="0.25">
      <c r="A26" s="1">
        <v>36034</v>
      </c>
      <c r="B26" s="60">
        <v>1.2631000000000001E-3</v>
      </c>
      <c r="C26" s="60">
        <v>2.2466000000000001E-3</v>
      </c>
      <c r="D26" s="60">
        <v>2.7192000000000002E-3</v>
      </c>
      <c r="E26" s="59" t="s">
        <v>293</v>
      </c>
      <c r="F26" s="59" t="s">
        <v>294</v>
      </c>
      <c r="G26" s="59" t="s">
        <v>295</v>
      </c>
      <c r="O26" s="1">
        <v>36034</v>
      </c>
      <c r="P26">
        <v>2922</v>
      </c>
      <c r="Q26">
        <v>5004</v>
      </c>
      <c r="S26">
        <v>3140</v>
      </c>
      <c r="T26">
        <v>5493</v>
      </c>
    </row>
    <row r="27" spans="1:20" x14ac:dyDescent="0.25">
      <c r="A27" s="1">
        <v>36050</v>
      </c>
      <c r="B27" s="60">
        <v>1.2532999999999999E-3</v>
      </c>
      <c r="C27" s="60">
        <v>2.2290999999999999E-3</v>
      </c>
      <c r="D27" s="60">
        <v>2.6979999999999999E-3</v>
      </c>
      <c r="E27" s="59" t="s">
        <v>296</v>
      </c>
      <c r="F27" s="59" t="s">
        <v>297</v>
      </c>
      <c r="G27" s="59" t="s">
        <v>298</v>
      </c>
      <c r="O27" s="1">
        <v>36050</v>
      </c>
      <c r="P27">
        <v>2912</v>
      </c>
      <c r="Q27">
        <v>5024</v>
      </c>
      <c r="S27">
        <v>3130</v>
      </c>
      <c r="T27">
        <v>5513</v>
      </c>
    </row>
    <row r="28" spans="1:20" x14ac:dyDescent="0.25">
      <c r="A28" s="1">
        <v>36066</v>
      </c>
      <c r="B28" s="60">
        <v>1.2423E-3</v>
      </c>
      <c r="C28" s="60">
        <v>2.2095999999999999E-3</v>
      </c>
      <c r="D28" s="60">
        <v>2.6744E-3</v>
      </c>
      <c r="E28" s="59" t="s">
        <v>299</v>
      </c>
      <c r="F28" s="59" t="s">
        <v>300</v>
      </c>
      <c r="G28" s="59" t="s">
        <v>301</v>
      </c>
      <c r="O28" s="1">
        <v>36066</v>
      </c>
      <c r="P28">
        <v>2922</v>
      </c>
      <c r="Q28">
        <v>5021</v>
      </c>
      <c r="S28">
        <v>3140</v>
      </c>
      <c r="T28">
        <v>5510</v>
      </c>
    </row>
    <row r="29" spans="1:20" x14ac:dyDescent="0.25">
      <c r="A29" s="1">
        <v>36706</v>
      </c>
      <c r="B29" s="60">
        <v>1.2792000000000001E-3</v>
      </c>
      <c r="C29" s="60">
        <v>2.2751E-3</v>
      </c>
      <c r="D29" s="60">
        <v>2.7537E-3</v>
      </c>
      <c r="E29" s="59" t="s">
        <v>302</v>
      </c>
      <c r="F29" s="59" t="s">
        <v>228</v>
      </c>
      <c r="G29" s="59" t="s">
        <v>303</v>
      </c>
      <c r="O29" s="1">
        <v>36706</v>
      </c>
      <c r="P29">
        <v>3022</v>
      </c>
      <c r="Q29">
        <v>5063</v>
      </c>
      <c r="S29">
        <v>3240</v>
      </c>
      <c r="T29">
        <v>5552</v>
      </c>
    </row>
    <row r="30" spans="1:20" x14ac:dyDescent="0.25">
      <c r="A30" s="1">
        <v>36722</v>
      </c>
      <c r="B30" s="60">
        <v>1.2786E-3</v>
      </c>
      <c r="C30" s="60">
        <v>2.274E-3</v>
      </c>
      <c r="D30" s="60">
        <v>2.7523999999999999E-3</v>
      </c>
      <c r="E30" s="59" t="s">
        <v>304</v>
      </c>
      <c r="F30" s="59" t="s">
        <v>240</v>
      </c>
      <c r="G30" s="59" t="s">
        <v>241</v>
      </c>
      <c r="O30" s="1">
        <v>36722</v>
      </c>
      <c r="P30">
        <v>3012</v>
      </c>
      <c r="Q30">
        <v>5097</v>
      </c>
      <c r="S30">
        <v>3230</v>
      </c>
      <c r="T30">
        <v>5586</v>
      </c>
    </row>
    <row r="31" spans="1:20" x14ac:dyDescent="0.25">
      <c r="A31" s="1">
        <v>36754</v>
      </c>
      <c r="B31" s="60">
        <v>1.2685999999999999E-3</v>
      </c>
      <c r="C31" s="60">
        <v>2.2563000000000001E-3</v>
      </c>
      <c r="D31" s="60">
        <v>2.7309000000000001E-3</v>
      </c>
      <c r="E31" s="59" t="s">
        <v>305</v>
      </c>
      <c r="F31" s="59" t="s">
        <v>306</v>
      </c>
      <c r="G31" s="59" t="s">
        <v>307</v>
      </c>
      <c r="O31" s="1">
        <v>36754</v>
      </c>
      <c r="P31">
        <v>3004</v>
      </c>
      <c r="Q31">
        <v>5066</v>
      </c>
      <c r="S31">
        <v>3222</v>
      </c>
      <c r="T31">
        <v>5555</v>
      </c>
    </row>
    <row r="32" spans="1:20" x14ac:dyDescent="0.25">
      <c r="A32" s="1">
        <v>37074</v>
      </c>
      <c r="B32" s="60">
        <v>1.2792999999999999E-3</v>
      </c>
      <c r="C32" s="60">
        <v>2.2753000000000001E-3</v>
      </c>
      <c r="D32" s="60">
        <v>2.7539000000000001E-3</v>
      </c>
      <c r="E32" s="59" t="s">
        <v>302</v>
      </c>
      <c r="F32" s="59" t="s">
        <v>228</v>
      </c>
      <c r="G32" s="59" t="s">
        <v>229</v>
      </c>
      <c r="O32" s="1">
        <v>37074</v>
      </c>
      <c r="P32">
        <v>3132</v>
      </c>
      <c r="Q32">
        <v>5066</v>
      </c>
      <c r="S32">
        <v>3350</v>
      </c>
      <c r="T32">
        <v>5555</v>
      </c>
    </row>
    <row r="33" spans="1:20" x14ac:dyDescent="0.25">
      <c r="A33" s="1">
        <v>37122</v>
      </c>
      <c r="B33" s="60">
        <v>1.2673000000000001E-3</v>
      </c>
      <c r="C33" s="60">
        <v>2.2539000000000001E-3</v>
      </c>
      <c r="D33" s="60">
        <v>2.728E-3</v>
      </c>
      <c r="E33" s="59" t="s">
        <v>281</v>
      </c>
      <c r="F33" s="59" t="s">
        <v>308</v>
      </c>
      <c r="G33" s="59" t="s">
        <v>309</v>
      </c>
      <c r="O33" s="1">
        <v>37122</v>
      </c>
      <c r="P33">
        <v>3133</v>
      </c>
      <c r="Q33">
        <v>5095</v>
      </c>
      <c r="S33">
        <v>3351</v>
      </c>
      <c r="T33">
        <v>5584</v>
      </c>
    </row>
    <row r="34" spans="1:20" x14ac:dyDescent="0.25">
      <c r="A34" s="1">
        <v>37154</v>
      </c>
      <c r="B34" s="60">
        <v>1.2478000000000001E-3</v>
      </c>
      <c r="C34" s="60">
        <v>2.2193E-3</v>
      </c>
      <c r="D34" s="60">
        <v>2.6860999999999999E-3</v>
      </c>
      <c r="E34" s="59" t="s">
        <v>310</v>
      </c>
      <c r="F34" s="59" t="s">
        <v>311</v>
      </c>
      <c r="G34" s="59" t="s">
        <v>312</v>
      </c>
      <c r="O34" s="1">
        <v>37154</v>
      </c>
      <c r="P34">
        <v>3094</v>
      </c>
      <c r="Q34">
        <v>5079</v>
      </c>
      <c r="S34">
        <v>3312</v>
      </c>
      <c r="T34">
        <v>5568</v>
      </c>
    </row>
    <row r="35" spans="1:20" x14ac:dyDescent="0.25">
      <c r="A35" s="1">
        <v>37458</v>
      </c>
      <c r="B35" s="60">
        <v>1.2777000000000001E-3</v>
      </c>
      <c r="C35" s="60">
        <v>2.2723999999999999E-3</v>
      </c>
      <c r="D35" s="60">
        <v>2.7504000000000001E-3</v>
      </c>
      <c r="E35" s="59" t="s">
        <v>313</v>
      </c>
      <c r="F35" s="59" t="s">
        <v>314</v>
      </c>
      <c r="G35" s="59" t="s">
        <v>315</v>
      </c>
      <c r="O35" s="1">
        <v>37458</v>
      </c>
      <c r="P35">
        <v>3273</v>
      </c>
      <c r="Q35">
        <v>5094</v>
      </c>
      <c r="S35">
        <v>3491</v>
      </c>
      <c r="T35">
        <v>5583</v>
      </c>
    </row>
    <row r="36" spans="1:20" x14ac:dyDescent="0.25">
      <c r="A36" s="1">
        <v>37522</v>
      </c>
      <c r="B36" s="60">
        <v>1.2459000000000001E-3</v>
      </c>
      <c r="C36" s="60">
        <v>2.2158999999999998E-3</v>
      </c>
      <c r="D36" s="60">
        <v>2.6819999999999999E-3</v>
      </c>
      <c r="E36" s="59" t="s">
        <v>316</v>
      </c>
      <c r="F36" s="59" t="s">
        <v>317</v>
      </c>
      <c r="G36" s="59" t="s">
        <v>318</v>
      </c>
      <c r="O36" s="1">
        <v>37522</v>
      </c>
      <c r="P36">
        <v>3222</v>
      </c>
      <c r="Q36">
        <v>5059</v>
      </c>
      <c r="S36">
        <v>3440</v>
      </c>
      <c r="T36">
        <v>5548</v>
      </c>
    </row>
    <row r="37" spans="1:20" x14ac:dyDescent="0.25">
      <c r="A37" s="1">
        <v>37778</v>
      </c>
      <c r="B37" s="60">
        <v>1.2745E-3</v>
      </c>
      <c r="C37" s="60">
        <v>2.2667E-3</v>
      </c>
      <c r="D37" s="60">
        <v>2.7434999999999998E-3</v>
      </c>
      <c r="E37" s="59" t="s">
        <v>319</v>
      </c>
      <c r="F37" s="59" t="s">
        <v>320</v>
      </c>
      <c r="G37" s="59" t="s">
        <v>321</v>
      </c>
      <c r="O37" s="1">
        <v>37778</v>
      </c>
      <c r="P37">
        <v>2892</v>
      </c>
      <c r="Q37">
        <v>4966</v>
      </c>
      <c r="S37">
        <v>3110</v>
      </c>
      <c r="T37">
        <v>5455</v>
      </c>
    </row>
    <row r="38" spans="1:20" x14ac:dyDescent="0.25">
      <c r="A38" s="1">
        <v>37858</v>
      </c>
      <c r="B38" s="60">
        <v>1.2643999999999999E-3</v>
      </c>
      <c r="C38" s="60">
        <v>2.2488E-3</v>
      </c>
      <c r="D38" s="60">
        <v>2.7219000000000002E-3</v>
      </c>
      <c r="E38" s="59" t="s">
        <v>322</v>
      </c>
      <c r="F38" s="59" t="s">
        <v>323</v>
      </c>
      <c r="G38" s="59" t="s">
        <v>324</v>
      </c>
      <c r="O38" s="1">
        <v>37858</v>
      </c>
      <c r="P38">
        <v>2954</v>
      </c>
      <c r="Q38">
        <v>5008</v>
      </c>
      <c r="S38">
        <v>3172</v>
      </c>
      <c r="T38">
        <v>5497</v>
      </c>
    </row>
    <row r="39" spans="1:20" x14ac:dyDescent="0.25">
      <c r="A39" s="1">
        <v>37890</v>
      </c>
      <c r="B39" s="60">
        <v>1.2440000000000001E-3</v>
      </c>
      <c r="C39" s="60">
        <v>2.2125000000000001E-3</v>
      </c>
      <c r="D39" s="60">
        <v>2.6779E-3</v>
      </c>
      <c r="E39" s="59" t="s">
        <v>325</v>
      </c>
      <c r="F39" s="59" t="s">
        <v>326</v>
      </c>
      <c r="G39" s="59" t="s">
        <v>327</v>
      </c>
      <c r="O39" s="1">
        <v>37890</v>
      </c>
      <c r="P39">
        <v>2961</v>
      </c>
      <c r="Q39">
        <v>5008</v>
      </c>
      <c r="S39">
        <v>3179</v>
      </c>
      <c r="T39">
        <v>5497</v>
      </c>
    </row>
    <row r="40" spans="1:20" x14ac:dyDescent="0.25">
      <c r="A40" s="1">
        <v>38210</v>
      </c>
      <c r="B40" s="60">
        <v>1.2708999999999999E-3</v>
      </c>
      <c r="C40" s="60">
        <v>2.2602999999999998E-3</v>
      </c>
      <c r="D40" s="60">
        <v>2.7358E-3</v>
      </c>
      <c r="E40" s="59" t="s">
        <v>328</v>
      </c>
      <c r="F40" s="59" t="s">
        <v>329</v>
      </c>
      <c r="G40" s="59" t="s">
        <v>330</v>
      </c>
      <c r="O40" s="1">
        <v>38210</v>
      </c>
      <c r="P40">
        <v>2822</v>
      </c>
      <c r="Q40">
        <v>4964</v>
      </c>
      <c r="S40">
        <v>3040</v>
      </c>
      <c r="T40">
        <v>5453</v>
      </c>
    </row>
    <row r="41" spans="1:20" x14ac:dyDescent="0.25">
      <c r="A41" s="1">
        <v>38258</v>
      </c>
      <c r="B41" s="60">
        <v>1.242E-3</v>
      </c>
      <c r="C41" s="60">
        <v>2.209E-3</v>
      </c>
      <c r="D41" s="60">
        <v>2.6737000000000002E-3</v>
      </c>
      <c r="E41" s="59" t="s">
        <v>331</v>
      </c>
      <c r="F41" s="59" t="s">
        <v>332</v>
      </c>
      <c r="G41" s="59" t="s">
        <v>333</v>
      </c>
      <c r="O41" s="1">
        <v>38258</v>
      </c>
      <c r="P41">
        <v>2904</v>
      </c>
      <c r="Q41">
        <v>4978</v>
      </c>
      <c r="S41">
        <v>3122</v>
      </c>
      <c r="T41">
        <v>5467</v>
      </c>
    </row>
    <row r="42" spans="1:20" x14ac:dyDescent="0.25">
      <c r="A42" s="1">
        <v>38562</v>
      </c>
      <c r="B42" s="60">
        <v>1.2757000000000001E-3</v>
      </c>
      <c r="C42" s="60">
        <v>2.2688000000000001E-3</v>
      </c>
      <c r="D42" s="60">
        <v>2.7461E-3</v>
      </c>
      <c r="E42" s="59" t="s">
        <v>334</v>
      </c>
      <c r="F42" s="59" t="s">
        <v>335</v>
      </c>
      <c r="G42" s="59" t="s">
        <v>336</v>
      </c>
      <c r="O42" s="1">
        <v>38562</v>
      </c>
      <c r="P42">
        <v>3070</v>
      </c>
      <c r="Q42">
        <v>5047</v>
      </c>
      <c r="S42">
        <v>3288</v>
      </c>
      <c r="T42">
        <v>5536</v>
      </c>
    </row>
    <row r="43" spans="1:20" x14ac:dyDescent="0.25">
      <c r="A43" s="1">
        <v>38578</v>
      </c>
      <c r="B43" s="60">
        <v>1.2696999999999999E-3</v>
      </c>
      <c r="C43" s="60">
        <v>2.2582000000000001E-3</v>
      </c>
      <c r="D43" s="60">
        <v>2.7331999999999999E-3</v>
      </c>
      <c r="E43" s="59" t="s">
        <v>337</v>
      </c>
      <c r="F43" s="59" t="s">
        <v>338</v>
      </c>
      <c r="G43" s="59" t="s">
        <v>339</v>
      </c>
      <c r="O43" s="1">
        <v>38578</v>
      </c>
      <c r="P43">
        <v>3112</v>
      </c>
      <c r="Q43">
        <v>5047</v>
      </c>
      <c r="S43">
        <v>3330</v>
      </c>
      <c r="T43">
        <v>5536</v>
      </c>
    </row>
    <row r="44" spans="1:20" x14ac:dyDescent="0.25">
      <c r="A44" s="1">
        <v>38914</v>
      </c>
      <c r="B44" s="60">
        <v>1.2784999999999999E-3</v>
      </c>
      <c r="C44" s="60">
        <v>2.2739000000000001E-3</v>
      </c>
      <c r="D44" s="60">
        <v>2.7521999999999998E-3</v>
      </c>
      <c r="E44" s="59" t="s">
        <v>304</v>
      </c>
      <c r="F44" s="59" t="s">
        <v>340</v>
      </c>
      <c r="G44" s="59" t="s">
        <v>341</v>
      </c>
      <c r="O44" s="1">
        <v>38914</v>
      </c>
      <c r="P44">
        <v>2931</v>
      </c>
      <c r="Q44">
        <v>5015</v>
      </c>
      <c r="S44">
        <v>3149</v>
      </c>
      <c r="T44">
        <v>5504</v>
      </c>
    </row>
    <row r="45" spans="1:20" x14ac:dyDescent="0.25">
      <c r="A45" s="1">
        <v>39234</v>
      </c>
      <c r="B45" s="60">
        <v>1.2727000000000001E-3</v>
      </c>
      <c r="C45" s="60">
        <v>2.2634999999999999E-3</v>
      </c>
      <c r="D45" s="60">
        <v>2.7396E-3</v>
      </c>
      <c r="E45" s="59" t="s">
        <v>342</v>
      </c>
      <c r="F45" s="59" t="s">
        <v>343</v>
      </c>
      <c r="G45" s="59" t="s">
        <v>344</v>
      </c>
      <c r="O45" s="1">
        <v>39234</v>
      </c>
      <c r="P45">
        <v>3252</v>
      </c>
      <c r="Q45">
        <v>5029</v>
      </c>
      <c r="S45">
        <v>3470</v>
      </c>
      <c r="T45">
        <v>5518</v>
      </c>
    </row>
    <row r="46" spans="1:20" x14ac:dyDescent="0.25">
      <c r="A46" s="1">
        <v>39618</v>
      </c>
      <c r="B46" s="60">
        <v>1.2780000000000001E-3</v>
      </c>
      <c r="C46" s="60">
        <v>2.2729E-3</v>
      </c>
      <c r="D46" s="60">
        <v>2.7510999999999998E-3</v>
      </c>
      <c r="E46" s="59" t="s">
        <v>313</v>
      </c>
      <c r="F46" s="59" t="s">
        <v>231</v>
      </c>
      <c r="G46" s="59" t="s">
        <v>232</v>
      </c>
      <c r="O46" s="1">
        <v>39618</v>
      </c>
      <c r="P46">
        <v>3161</v>
      </c>
      <c r="Q46">
        <v>5098</v>
      </c>
      <c r="S46">
        <v>3379</v>
      </c>
      <c r="T46">
        <v>5587</v>
      </c>
    </row>
    <row r="47" spans="1:20" x14ac:dyDescent="0.25">
      <c r="A47" s="1">
        <v>39698</v>
      </c>
      <c r="B47" s="60">
        <v>1.2562999999999999E-3</v>
      </c>
      <c r="C47" s="60">
        <v>2.2344000000000001E-3</v>
      </c>
      <c r="D47" s="60">
        <v>2.7044E-3</v>
      </c>
      <c r="E47" s="59" t="s">
        <v>345</v>
      </c>
      <c r="F47" s="59" t="s">
        <v>346</v>
      </c>
      <c r="G47" s="59" t="s">
        <v>347</v>
      </c>
      <c r="O47" s="1">
        <v>39698</v>
      </c>
      <c r="P47">
        <v>3284</v>
      </c>
      <c r="Q47">
        <v>5057</v>
      </c>
      <c r="S47">
        <v>3502</v>
      </c>
      <c r="T47">
        <v>5546</v>
      </c>
    </row>
    <row r="48" spans="1:20" x14ac:dyDescent="0.25">
      <c r="A48" s="1">
        <v>39714</v>
      </c>
      <c r="B48" s="60">
        <v>1.2455999999999999E-3</v>
      </c>
      <c r="C48" s="60">
        <v>2.2152999999999999E-3</v>
      </c>
      <c r="D48" s="60">
        <v>2.6813000000000002E-3</v>
      </c>
      <c r="E48" s="59" t="s">
        <v>348</v>
      </c>
      <c r="F48" s="59" t="s">
        <v>349</v>
      </c>
      <c r="G48" s="59" t="s">
        <v>350</v>
      </c>
      <c r="O48" s="1">
        <v>39714</v>
      </c>
      <c r="P48">
        <v>3308</v>
      </c>
      <c r="Q48">
        <v>5086</v>
      </c>
      <c r="S48">
        <v>3526</v>
      </c>
      <c r="T48">
        <v>5575</v>
      </c>
    </row>
    <row r="49" spans="1:20" x14ac:dyDescent="0.25">
      <c r="A49" s="1">
        <v>40066</v>
      </c>
      <c r="B49" s="60">
        <v>1.2545E-3</v>
      </c>
      <c r="C49" s="60">
        <v>2.2312999999999999E-3</v>
      </c>
      <c r="D49" s="60">
        <v>2.7006E-3</v>
      </c>
      <c r="E49" s="59" t="s">
        <v>351</v>
      </c>
      <c r="F49" s="59" t="s">
        <v>352</v>
      </c>
      <c r="G49" s="59" t="s">
        <v>353</v>
      </c>
      <c r="O49" s="1">
        <v>40066</v>
      </c>
      <c r="P49">
        <v>3028</v>
      </c>
      <c r="Q49">
        <v>5010</v>
      </c>
      <c r="S49">
        <v>3246</v>
      </c>
      <c r="T49">
        <v>5499</v>
      </c>
    </row>
    <row r="50" spans="1:20" x14ac:dyDescent="0.25">
      <c r="A50" s="1">
        <v>40402</v>
      </c>
      <c r="B50" s="60">
        <v>1.2707E-3</v>
      </c>
      <c r="C50" s="60">
        <v>2.2599999999999999E-3</v>
      </c>
      <c r="D50" s="60">
        <v>2.7353999999999998E-3</v>
      </c>
      <c r="E50" s="59" t="s">
        <v>328</v>
      </c>
      <c r="F50" s="59" t="s">
        <v>354</v>
      </c>
      <c r="G50" s="59" t="s">
        <v>355</v>
      </c>
      <c r="O50" s="1">
        <v>40402</v>
      </c>
      <c r="P50">
        <v>3082</v>
      </c>
      <c r="Q50">
        <v>5027</v>
      </c>
      <c r="S50">
        <v>3300</v>
      </c>
      <c r="T50">
        <v>5516</v>
      </c>
    </row>
    <row r="51" spans="1:20" x14ac:dyDescent="0.25">
      <c r="O51" s="1">
        <v>41458</v>
      </c>
      <c r="P51">
        <v>2860</v>
      </c>
      <c r="Q51">
        <v>5343</v>
      </c>
      <c r="S51">
        <f>P51+(S50-P50)</f>
        <v>3078</v>
      </c>
      <c r="T51">
        <f>Q51+T50-Q50</f>
        <v>5832</v>
      </c>
    </row>
    <row r="52" spans="1:20" x14ac:dyDescent="0.25">
      <c r="O52" s="1">
        <v>41826</v>
      </c>
      <c r="P52">
        <v>2840</v>
      </c>
      <c r="Q52">
        <v>5343</v>
      </c>
      <c r="S52">
        <f t="shared" ref="S52:S66" si="0">P52+(S51-P51)</f>
        <v>3058</v>
      </c>
      <c r="T52">
        <f t="shared" ref="T52:T66" si="1">Q52+T51-Q51</f>
        <v>5832</v>
      </c>
    </row>
    <row r="53" spans="1:20" x14ac:dyDescent="0.25">
      <c r="O53" s="1">
        <v>41858</v>
      </c>
      <c r="P53">
        <v>2852</v>
      </c>
      <c r="Q53">
        <v>5342</v>
      </c>
      <c r="S53">
        <f t="shared" si="0"/>
        <v>3070</v>
      </c>
      <c r="T53">
        <f t="shared" si="1"/>
        <v>5831</v>
      </c>
    </row>
    <row r="54" spans="1:20" x14ac:dyDescent="0.25">
      <c r="O54" s="1">
        <v>42066</v>
      </c>
      <c r="P54">
        <v>2939</v>
      </c>
      <c r="Q54">
        <v>5343</v>
      </c>
      <c r="S54">
        <f t="shared" si="0"/>
        <v>3157</v>
      </c>
      <c r="T54">
        <f t="shared" si="1"/>
        <v>5832</v>
      </c>
    </row>
    <row r="55" spans="1:20" x14ac:dyDescent="0.25">
      <c r="O55" s="1">
        <v>42178</v>
      </c>
      <c r="P55">
        <v>3031</v>
      </c>
      <c r="Q55">
        <v>5342</v>
      </c>
      <c r="S55">
        <f t="shared" si="0"/>
        <v>3249</v>
      </c>
      <c r="T55">
        <f t="shared" si="1"/>
        <v>5831</v>
      </c>
    </row>
    <row r="56" spans="1:20" x14ac:dyDescent="0.25">
      <c r="O56" s="1">
        <v>42194</v>
      </c>
      <c r="P56">
        <v>2852</v>
      </c>
      <c r="Q56">
        <v>5341</v>
      </c>
      <c r="S56">
        <f t="shared" si="0"/>
        <v>3070</v>
      </c>
      <c r="T56">
        <f t="shared" si="1"/>
        <v>5830</v>
      </c>
    </row>
    <row r="57" spans="1:20" x14ac:dyDescent="0.25">
      <c r="O57" s="1">
        <v>42274</v>
      </c>
      <c r="P57">
        <v>2853</v>
      </c>
      <c r="Q57">
        <v>5342</v>
      </c>
      <c r="S57">
        <f t="shared" si="0"/>
        <v>3071</v>
      </c>
      <c r="T57">
        <f t="shared" si="1"/>
        <v>5831</v>
      </c>
    </row>
    <row r="58" spans="1:20" x14ac:dyDescent="0.25">
      <c r="O58" s="1">
        <v>42594</v>
      </c>
      <c r="P58">
        <v>2802</v>
      </c>
      <c r="Q58">
        <v>5342</v>
      </c>
      <c r="S58">
        <f t="shared" si="0"/>
        <v>3020</v>
      </c>
      <c r="T58">
        <f t="shared" si="1"/>
        <v>5831</v>
      </c>
    </row>
    <row r="59" spans="1:20" x14ac:dyDescent="0.25">
      <c r="O59" s="1">
        <v>42626</v>
      </c>
      <c r="P59">
        <v>2843</v>
      </c>
      <c r="Q59">
        <v>5340</v>
      </c>
      <c r="S59">
        <f t="shared" si="0"/>
        <v>3061</v>
      </c>
      <c r="T59">
        <f t="shared" si="1"/>
        <v>5829</v>
      </c>
    </row>
    <row r="60" spans="1:20" x14ac:dyDescent="0.25">
      <c r="O60" s="1">
        <v>42738</v>
      </c>
      <c r="P60">
        <v>2917</v>
      </c>
      <c r="Q60">
        <v>5348</v>
      </c>
      <c r="S60">
        <f t="shared" si="0"/>
        <v>3135</v>
      </c>
      <c r="T60">
        <f t="shared" si="1"/>
        <v>5837</v>
      </c>
    </row>
    <row r="61" spans="1:20" x14ac:dyDescent="0.25">
      <c r="O61" s="1">
        <v>42882</v>
      </c>
      <c r="P61">
        <v>2850</v>
      </c>
      <c r="Q61">
        <v>5341</v>
      </c>
      <c r="S61">
        <f t="shared" si="0"/>
        <v>3068</v>
      </c>
      <c r="T61">
        <f t="shared" si="1"/>
        <v>5830</v>
      </c>
    </row>
    <row r="62" spans="1:20" x14ac:dyDescent="0.25">
      <c r="O62" s="1">
        <v>42930</v>
      </c>
      <c r="P62">
        <v>2804</v>
      </c>
      <c r="Q62">
        <v>5341</v>
      </c>
      <c r="S62">
        <f t="shared" si="0"/>
        <v>3022</v>
      </c>
      <c r="T62">
        <f t="shared" si="1"/>
        <v>5830</v>
      </c>
    </row>
    <row r="63" spans="1:20" x14ac:dyDescent="0.25">
      <c r="O63" s="1">
        <v>42946</v>
      </c>
      <c r="P63">
        <v>2835</v>
      </c>
      <c r="Q63">
        <v>5340</v>
      </c>
      <c r="S63">
        <f t="shared" si="0"/>
        <v>3053</v>
      </c>
      <c r="T63">
        <f t="shared" si="1"/>
        <v>5829</v>
      </c>
    </row>
    <row r="64" spans="1:20" x14ac:dyDescent="0.25">
      <c r="O64" s="1">
        <v>42962</v>
      </c>
      <c r="P64">
        <v>2858</v>
      </c>
      <c r="Q64">
        <v>5344</v>
      </c>
      <c r="S64">
        <f t="shared" si="0"/>
        <v>3076</v>
      </c>
      <c r="T64">
        <f t="shared" si="1"/>
        <v>5833</v>
      </c>
    </row>
    <row r="65" spans="15:20" x14ac:dyDescent="0.25">
      <c r="O65" s="1">
        <v>43074</v>
      </c>
      <c r="P65">
        <v>2860</v>
      </c>
      <c r="Q65">
        <v>5345</v>
      </c>
      <c r="S65">
        <f t="shared" si="0"/>
        <v>3078</v>
      </c>
      <c r="T65">
        <f t="shared" si="1"/>
        <v>5834</v>
      </c>
    </row>
    <row r="66" spans="15:20" x14ac:dyDescent="0.25">
      <c r="O66" s="1">
        <v>43170</v>
      </c>
      <c r="P66">
        <v>2879</v>
      </c>
      <c r="Q66">
        <v>5344</v>
      </c>
      <c r="S66">
        <f t="shared" si="0"/>
        <v>3097</v>
      </c>
      <c r="T66">
        <f t="shared" si="1"/>
        <v>5833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50F9-8493-475C-BAA7-9BA26C28593A}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1"/>
  <sheetViews>
    <sheetView topLeftCell="A13" zoomScale="80" zoomScaleNormal="80" workbookViewId="0">
      <selection activeCell="D32" sqref="D32"/>
    </sheetView>
  </sheetViews>
  <sheetFormatPr defaultRowHeight="15" x14ac:dyDescent="0.25"/>
  <cols>
    <col min="1" max="1" width="11.5703125" bestFit="1" customWidth="1"/>
    <col min="2" max="3" width="9.140625" style="2"/>
    <col min="4" max="5" width="9.140625" style="2" customWidth="1"/>
    <col min="6" max="7" width="9.140625" style="2"/>
    <col min="8" max="8" width="13" style="2" bestFit="1" customWidth="1"/>
    <col min="9" max="12" width="9.140625" style="2"/>
    <col min="17" max="17" width="9.5703125" bestFit="1" customWidth="1"/>
    <col min="18" max="18" width="10.85546875" bestFit="1" customWidth="1"/>
    <col min="19" max="23" width="9.5703125" bestFit="1" customWidth="1"/>
  </cols>
  <sheetData>
    <row r="1" spans="1:12" ht="18" x14ac:dyDescent="0.35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25">
      <c r="A2" s="1">
        <v>42226</v>
      </c>
      <c r="B2" s="2">
        <v>1.2219000000000001E-2</v>
      </c>
      <c r="C2" s="2">
        <v>1.2513E-2</v>
      </c>
      <c r="D2" s="2">
        <v>1.153E-2</v>
      </c>
      <c r="E2" s="2">
        <v>9.7231000000000001E-3</v>
      </c>
      <c r="F2" s="2">
        <v>5.9500999999999998E-3</v>
      </c>
      <c r="G2" s="2">
        <v>1.4797E-3</v>
      </c>
      <c r="H2" s="2">
        <v>4.9874999999999995E-4</v>
      </c>
      <c r="I2" s="2">
        <v>1.1004E-2</v>
      </c>
      <c r="J2" s="2">
        <v>2.3254E-3</v>
      </c>
      <c r="K2" s="2">
        <v>3.3419999999999999E-4</v>
      </c>
      <c r="L2" s="2">
        <v>3.3419999999999999E-4</v>
      </c>
    </row>
    <row r="3" spans="1:12" x14ac:dyDescent="0.25">
      <c r="A3" s="1">
        <v>42274</v>
      </c>
      <c r="B3" s="2">
        <v>1.2499E-2</v>
      </c>
      <c r="C3" s="2">
        <v>1.2799E-2</v>
      </c>
      <c r="D3" s="2">
        <v>1.1794000000000001E-2</v>
      </c>
      <c r="E3" s="2">
        <v>9.9457999999999994E-3</v>
      </c>
      <c r="F3" s="2">
        <v>6.0863000000000002E-3</v>
      </c>
      <c r="G3" s="2">
        <v>1.5135999999999999E-3</v>
      </c>
      <c r="H3" s="2">
        <v>5.1017E-4</v>
      </c>
      <c r="I3" s="2">
        <v>1.1256E-2</v>
      </c>
      <c r="J3" s="2">
        <v>2.3787000000000001E-3</v>
      </c>
      <c r="K3" s="2">
        <v>3.3419999999999999E-4</v>
      </c>
      <c r="L3" s="2">
        <v>3.3419999999999999E-4</v>
      </c>
    </row>
    <row r="4" spans="1:12" x14ac:dyDescent="0.25">
      <c r="A4" s="1">
        <v>42466</v>
      </c>
      <c r="B4" s="2">
        <v>1.2531E-2</v>
      </c>
      <c r="C4" s="2">
        <v>1.2832E-2</v>
      </c>
      <c r="D4" s="2">
        <v>1.1823999999999999E-2</v>
      </c>
      <c r="E4" s="2">
        <v>9.9710000000000007E-3</v>
      </c>
      <c r="F4" s="2">
        <v>6.1018000000000001E-3</v>
      </c>
      <c r="G4" s="2">
        <v>1.5175E-3</v>
      </c>
      <c r="H4" s="2">
        <v>5.1146000000000004E-4</v>
      </c>
      <c r="I4" s="2">
        <v>1.1284000000000001E-2</v>
      </c>
      <c r="J4" s="2">
        <v>2.3847E-3</v>
      </c>
      <c r="K4" s="2">
        <v>3.3419999999999999E-4</v>
      </c>
      <c r="L4" s="2">
        <v>3.3419999999999999E-4</v>
      </c>
    </row>
    <row r="5" spans="1:12" x14ac:dyDescent="0.25">
      <c r="A5" s="1">
        <v>42594</v>
      </c>
      <c r="B5" s="2">
        <v>1.2231000000000001E-2</v>
      </c>
      <c r="C5" s="2">
        <v>1.2525E-2</v>
      </c>
      <c r="D5" s="2">
        <v>1.1542E-2</v>
      </c>
      <c r="E5" s="2">
        <v>9.7327000000000004E-3</v>
      </c>
      <c r="F5" s="2">
        <v>5.9559000000000001E-3</v>
      </c>
      <c r="G5" s="2">
        <v>1.4812E-3</v>
      </c>
      <c r="H5" s="2">
        <v>4.9923999999999997E-4</v>
      </c>
      <c r="I5" s="2">
        <v>1.1015E-2</v>
      </c>
      <c r="J5" s="2">
        <v>2.3276999999999998E-3</v>
      </c>
      <c r="K5" s="2">
        <v>3.3419999999999999E-4</v>
      </c>
      <c r="L5" s="2">
        <v>3.3419999999999999E-4</v>
      </c>
    </row>
    <row r="6" spans="1:12" x14ac:dyDescent="0.25">
      <c r="A6" s="1">
        <v>42626</v>
      </c>
      <c r="B6" s="2">
        <v>1.2408000000000001E-2</v>
      </c>
      <c r="C6" s="2">
        <v>1.2706E-2</v>
      </c>
      <c r="D6" s="2">
        <v>1.1709000000000001E-2</v>
      </c>
      <c r="E6" s="2">
        <v>9.8735999999999997E-3</v>
      </c>
      <c r="F6" s="2">
        <v>6.0420999999999999E-3</v>
      </c>
      <c r="G6" s="2">
        <v>1.5026E-3</v>
      </c>
      <c r="H6" s="2">
        <v>5.0646999999999997E-4</v>
      </c>
      <c r="I6" s="2">
        <v>1.1174E-2</v>
      </c>
      <c r="J6" s="2">
        <v>2.3614E-3</v>
      </c>
      <c r="K6" s="2">
        <v>3.3419999999999999E-4</v>
      </c>
      <c r="L6" s="2">
        <v>3.3419999999999999E-4</v>
      </c>
    </row>
    <row r="7" spans="1:12" x14ac:dyDescent="0.25">
      <c r="A7" s="1">
        <v>42738</v>
      </c>
      <c r="B7" s="2">
        <v>1.2985999999999999E-2</v>
      </c>
      <c r="C7" s="2">
        <v>1.3297E-2</v>
      </c>
      <c r="D7" s="2">
        <v>1.2253E-2</v>
      </c>
      <c r="E7" s="2">
        <v>1.0333E-2</v>
      </c>
      <c r="F7" s="2">
        <v>6.3230999999999999E-3</v>
      </c>
      <c r="G7" s="2">
        <v>1.5724999999999999E-3</v>
      </c>
      <c r="H7" s="2">
        <v>5.3001999999999997E-4</v>
      </c>
      <c r="I7" s="2">
        <v>1.1694E-2</v>
      </c>
      <c r="J7" s="2">
        <v>2.4711999999999998E-3</v>
      </c>
      <c r="K7" s="2">
        <v>3.3419999999999999E-4</v>
      </c>
      <c r="L7" s="2">
        <v>3.3419999999999999E-4</v>
      </c>
    </row>
    <row r="8" spans="1:12" x14ac:dyDescent="0.25">
      <c r="A8" s="1">
        <v>42882</v>
      </c>
      <c r="B8" s="2">
        <v>1.2227E-2</v>
      </c>
      <c r="C8" s="2">
        <v>1.2520999999999999E-2</v>
      </c>
      <c r="D8" s="2">
        <v>1.1538E-2</v>
      </c>
      <c r="E8" s="2">
        <v>9.7292999999999998E-3</v>
      </c>
      <c r="F8" s="2">
        <v>5.9538999999999998E-3</v>
      </c>
      <c r="G8" s="2">
        <v>1.4806999999999999E-3</v>
      </c>
      <c r="H8" s="2">
        <v>4.9907E-4</v>
      </c>
      <c r="I8" s="2">
        <v>1.1011E-2</v>
      </c>
      <c r="J8" s="2">
        <v>2.3268999999999998E-3</v>
      </c>
      <c r="K8" s="2">
        <v>3.3419999999999999E-4</v>
      </c>
      <c r="L8" s="2">
        <v>3.3419999999999999E-4</v>
      </c>
    </row>
    <row r="9" spans="1:12" x14ac:dyDescent="0.25">
      <c r="A9" s="1">
        <v>42930</v>
      </c>
      <c r="B9" s="2">
        <v>1.2153000000000001E-2</v>
      </c>
      <c r="C9" s="2">
        <v>1.2444E-2</v>
      </c>
      <c r="D9" s="2">
        <v>1.1467E-2</v>
      </c>
      <c r="E9" s="2">
        <v>9.6699999999999998E-3</v>
      </c>
      <c r="F9" s="2">
        <v>5.9175E-3</v>
      </c>
      <c r="G9" s="2">
        <v>1.4716E-3</v>
      </c>
      <c r="H9" s="2">
        <v>4.9602000000000001E-4</v>
      </c>
      <c r="I9" s="2">
        <v>1.0944000000000001E-2</v>
      </c>
      <c r="J9" s="2">
        <v>2.3127E-3</v>
      </c>
      <c r="K9" s="2">
        <v>3.3419999999999999E-4</v>
      </c>
      <c r="L9" s="2">
        <v>3.3419999999999999E-4</v>
      </c>
    </row>
    <row r="10" spans="1:12" x14ac:dyDescent="0.25">
      <c r="A10" s="1">
        <v>42946</v>
      </c>
      <c r="B10" s="2">
        <v>1.2184E-2</v>
      </c>
      <c r="C10" s="2">
        <v>1.2477E-2</v>
      </c>
      <c r="D10" s="2">
        <v>1.1497E-2</v>
      </c>
      <c r="E10" s="2">
        <v>9.6953000000000004E-3</v>
      </c>
      <c r="F10" s="2">
        <v>5.9329999999999999E-3</v>
      </c>
      <c r="G10" s="2">
        <v>1.4755E-3</v>
      </c>
      <c r="H10" s="2">
        <v>4.9731999999999999E-4</v>
      </c>
      <c r="I10" s="2">
        <v>1.0972000000000001E-2</v>
      </c>
      <c r="J10" s="2">
        <v>2.3188000000000002E-3</v>
      </c>
      <c r="K10" s="2">
        <v>3.3419999999999999E-4</v>
      </c>
      <c r="L10" s="2">
        <v>3.3419999999999999E-4</v>
      </c>
    </row>
    <row r="11" spans="1:12" x14ac:dyDescent="0.25">
      <c r="A11" s="1">
        <v>42962</v>
      </c>
      <c r="B11" s="2">
        <v>1.2243E-2</v>
      </c>
      <c r="C11" s="2">
        <v>1.2537E-2</v>
      </c>
      <c r="D11" s="2">
        <v>1.1553000000000001E-2</v>
      </c>
      <c r="E11" s="2">
        <v>9.7421000000000001E-3</v>
      </c>
      <c r="F11" s="2">
        <v>5.9617000000000003E-3</v>
      </c>
      <c r="G11" s="2">
        <v>1.4825999999999999E-3</v>
      </c>
      <c r="H11" s="2">
        <v>4.9972000000000005E-4</v>
      </c>
      <c r="I11" s="2">
        <v>1.1025E-2</v>
      </c>
      <c r="J11" s="2">
        <v>2.33E-3</v>
      </c>
      <c r="K11" s="2">
        <v>3.3419999999999999E-4</v>
      </c>
      <c r="L11" s="2">
        <v>3.3419999999999999E-4</v>
      </c>
    </row>
    <row r="12" spans="1:12" x14ac:dyDescent="0.25">
      <c r="A12" s="1">
        <v>43084</v>
      </c>
      <c r="B12" s="2">
        <v>1.2932000000000001E-2</v>
      </c>
      <c r="C12" s="2">
        <v>1.3242E-2</v>
      </c>
      <c r="D12" s="2">
        <v>1.2203E-2</v>
      </c>
      <c r="E12" s="2">
        <v>1.0290000000000001E-2</v>
      </c>
      <c r="F12" s="2">
        <v>6.2969000000000002E-3</v>
      </c>
      <c r="G12" s="2">
        <v>1.5659999999999999E-3</v>
      </c>
      <c r="H12" s="2">
        <v>5.2782000000000003E-4</v>
      </c>
      <c r="I12" s="2">
        <v>1.1645000000000001E-2</v>
      </c>
      <c r="J12" s="2">
        <v>2.4610000000000001E-3</v>
      </c>
      <c r="K12" s="2">
        <v>3.3419999999999999E-4</v>
      </c>
      <c r="L12" s="2">
        <v>3.3419999999999999E-4</v>
      </c>
    </row>
    <row r="13" spans="1:12" x14ac:dyDescent="0.25">
      <c r="A13" s="1">
        <v>43170</v>
      </c>
      <c r="B13" s="2">
        <v>1.272E-2</v>
      </c>
      <c r="C13" s="2">
        <v>1.3025999999999999E-2</v>
      </c>
      <c r="D13" s="2">
        <v>1.2003E-2</v>
      </c>
      <c r="E13" s="2">
        <v>1.0122000000000001E-2</v>
      </c>
      <c r="F13" s="2">
        <v>6.1938999999999996E-3</v>
      </c>
      <c r="G13" s="2">
        <v>1.5403999999999999E-3</v>
      </c>
      <c r="H13" s="2">
        <v>5.1918999999999999E-4</v>
      </c>
      <c r="I13" s="2">
        <v>1.1455E-2</v>
      </c>
      <c r="J13" s="2">
        <v>2.4207E-3</v>
      </c>
      <c r="K13" s="2">
        <v>3.3419999999999999E-4</v>
      </c>
      <c r="L13" s="2">
        <v>3.3419999999999999E-4</v>
      </c>
    </row>
    <row r="14" spans="1:12" x14ac:dyDescent="0.25">
      <c r="C14" s="2" t="s">
        <v>42</v>
      </c>
    </row>
    <row r="16" spans="1:12" ht="18" x14ac:dyDescent="0.35">
      <c r="B16" s="2" t="s">
        <v>13</v>
      </c>
      <c r="C16" s="2" t="s">
        <v>14</v>
      </c>
      <c r="D16" s="2" t="s">
        <v>15</v>
      </c>
      <c r="E16" s="2" t="s">
        <v>16</v>
      </c>
      <c r="F16" s="2" t="s">
        <v>17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22</v>
      </c>
      <c r="L16" s="2" t="s">
        <v>23</v>
      </c>
    </row>
    <row r="17" spans="1:13" x14ac:dyDescent="0.25">
      <c r="A17" s="1">
        <v>42226</v>
      </c>
      <c r="B17" s="4">
        <v>-61.09695</v>
      </c>
      <c r="C17" s="4">
        <v>-62.564019999999999</v>
      </c>
      <c r="D17" s="4">
        <v>-57.652209999999997</v>
      </c>
      <c r="E17" s="4">
        <v>-48.615589999999997</v>
      </c>
      <c r="F17" s="4">
        <v>-29.750319999999999</v>
      </c>
      <c r="G17" s="4">
        <v>-7.3986299999999998</v>
      </c>
      <c r="H17" s="4">
        <v>-2.4937399999999998</v>
      </c>
      <c r="I17" s="4">
        <v>-55.019469999999998</v>
      </c>
      <c r="J17" s="4">
        <v>-11.6271</v>
      </c>
      <c r="K17" s="4">
        <v>0.1</v>
      </c>
      <c r="L17" s="4">
        <v>0.1</v>
      </c>
    </row>
    <row r="18" spans="1:13" x14ac:dyDescent="0.25">
      <c r="A18" s="1">
        <v>42274</v>
      </c>
      <c r="B18" s="4">
        <v>-62.496079999999999</v>
      </c>
      <c r="C18" s="4">
        <v>-63.996749999999999</v>
      </c>
      <c r="D18" s="4">
        <v>-58.972459999999998</v>
      </c>
      <c r="E18" s="4">
        <v>-49.728900000000003</v>
      </c>
      <c r="F18" s="4">
        <v>-30.431609999999999</v>
      </c>
      <c r="G18" s="4">
        <v>-7.56806</v>
      </c>
      <c r="H18" s="4">
        <v>-2.55084</v>
      </c>
      <c r="I18" s="4">
        <v>-56.279429999999998</v>
      </c>
      <c r="J18" s="4">
        <v>-11.893359999999999</v>
      </c>
      <c r="K18" s="4">
        <v>0.1</v>
      </c>
      <c r="L18" s="4">
        <v>0.1</v>
      </c>
    </row>
    <row r="19" spans="1:13" x14ac:dyDescent="0.25">
      <c r="A19" s="1">
        <v>42466</v>
      </c>
      <c r="B19" s="4">
        <v>-62.654780000000002</v>
      </c>
      <c r="C19" s="4">
        <v>-64.159260000000003</v>
      </c>
      <c r="D19" s="4">
        <v>-59.122210000000003</v>
      </c>
      <c r="E19" s="4">
        <v>-49.855179999999997</v>
      </c>
      <c r="F19" s="4">
        <v>-30.508880000000001</v>
      </c>
      <c r="G19" s="4">
        <v>-7.5872799999999998</v>
      </c>
      <c r="H19" s="4">
        <v>-2.5573199999999998</v>
      </c>
      <c r="I19" s="4">
        <v>-56.422339999999998</v>
      </c>
      <c r="J19" s="4">
        <v>-11.92356</v>
      </c>
      <c r="K19" s="4">
        <v>0.1</v>
      </c>
      <c r="L19" s="4">
        <v>0.1</v>
      </c>
    </row>
    <row r="20" spans="1:13" x14ac:dyDescent="0.25">
      <c r="A20" s="1">
        <v>42594</v>
      </c>
      <c r="B20" s="4">
        <v>-61.157130000000002</v>
      </c>
      <c r="C20" s="4">
        <v>-62.62565</v>
      </c>
      <c r="D20" s="4">
        <v>-57.709000000000003</v>
      </c>
      <c r="E20" s="4">
        <v>-48.66348</v>
      </c>
      <c r="F20" s="4">
        <v>-29.779620000000001</v>
      </c>
      <c r="G20" s="4">
        <v>-7.4059200000000001</v>
      </c>
      <c r="H20" s="4">
        <v>-2.4961899999999999</v>
      </c>
      <c r="I20" s="4">
        <v>-55.07367</v>
      </c>
      <c r="J20" s="4">
        <v>-11.63855</v>
      </c>
      <c r="K20" s="4">
        <v>0.1</v>
      </c>
      <c r="L20" s="4">
        <v>0.1</v>
      </c>
    </row>
    <row r="21" spans="1:13" x14ac:dyDescent="0.25">
      <c r="A21" s="1">
        <v>42626</v>
      </c>
      <c r="B21" s="4">
        <v>-62.042439999999999</v>
      </c>
      <c r="C21" s="4">
        <v>-63.532209999999999</v>
      </c>
      <c r="D21" s="4">
        <v>-58.54439</v>
      </c>
      <c r="E21" s="4">
        <v>-49.367930000000001</v>
      </c>
      <c r="F21" s="4">
        <v>-30.210709999999999</v>
      </c>
      <c r="G21" s="4">
        <v>-7.5131300000000003</v>
      </c>
      <c r="H21" s="4">
        <v>-2.53233</v>
      </c>
      <c r="I21" s="4">
        <v>-55.870910000000002</v>
      </c>
      <c r="J21" s="4">
        <v>-11.807029999999999</v>
      </c>
      <c r="K21" s="4">
        <v>0.1</v>
      </c>
      <c r="L21" s="4">
        <v>0.1</v>
      </c>
    </row>
    <row r="22" spans="1:13" x14ac:dyDescent="0.25">
      <c r="A22" s="1">
        <v>42738</v>
      </c>
      <c r="B22" s="5">
        <v>-64.927859999999995</v>
      </c>
      <c r="C22" s="5">
        <v>-66.486919999999998</v>
      </c>
      <c r="D22" s="5">
        <v>-61.267130000000002</v>
      </c>
      <c r="E22" s="5">
        <v>-51.663899999999998</v>
      </c>
      <c r="F22" s="5">
        <v>-31.6157</v>
      </c>
      <c r="G22" s="5">
        <v>-7.8625400000000001</v>
      </c>
      <c r="H22" s="5">
        <v>-2.6501000000000001</v>
      </c>
      <c r="I22" s="5">
        <v>-58.46931</v>
      </c>
      <c r="J22" s="5">
        <v>-12.35614</v>
      </c>
      <c r="K22" s="4">
        <v>0.1</v>
      </c>
      <c r="L22" s="4">
        <v>0.1</v>
      </c>
      <c r="M22" s="5"/>
    </row>
    <row r="23" spans="1:13" x14ac:dyDescent="0.25">
      <c r="A23" s="1">
        <v>42882</v>
      </c>
      <c r="B23" s="5">
        <v>-61.135959999999997</v>
      </c>
      <c r="C23" s="5">
        <v>-62.603969999999997</v>
      </c>
      <c r="D23" s="5">
        <v>-57.689030000000002</v>
      </c>
      <c r="E23" s="5">
        <v>-48.646639999999998</v>
      </c>
      <c r="F23" s="5">
        <v>-29.76932</v>
      </c>
      <c r="G23" s="5">
        <v>-7.4033600000000002</v>
      </c>
      <c r="H23" s="5">
        <v>-2.49533</v>
      </c>
      <c r="I23" s="5">
        <v>-55.054600000000001</v>
      </c>
      <c r="J23" s="5">
        <v>-11.63452</v>
      </c>
      <c r="K23" s="4">
        <v>0.1</v>
      </c>
      <c r="L23" s="4">
        <v>0.1</v>
      </c>
      <c r="M23" s="5"/>
    </row>
    <row r="24" spans="1:13" x14ac:dyDescent="0.25">
      <c r="A24" s="1">
        <v>42930</v>
      </c>
      <c r="B24" s="5">
        <v>-60.762889999999999</v>
      </c>
      <c r="C24" s="5">
        <v>-62.221939999999996</v>
      </c>
      <c r="D24" s="5">
        <v>-57.336979999999997</v>
      </c>
      <c r="E24" s="5">
        <v>-48.349780000000003</v>
      </c>
      <c r="F24" s="5">
        <v>-29.58765</v>
      </c>
      <c r="G24" s="5">
        <v>-7.3581799999999999</v>
      </c>
      <c r="H24" s="5">
        <v>-2.4801000000000002</v>
      </c>
      <c r="I24" s="5">
        <v>-54.718640000000001</v>
      </c>
      <c r="J24" s="5">
        <v>-11.56352</v>
      </c>
      <c r="K24" s="4">
        <v>0.1</v>
      </c>
      <c r="L24" s="4">
        <v>0.1</v>
      </c>
      <c r="M24" s="5"/>
    </row>
    <row r="25" spans="1:13" x14ac:dyDescent="0.25">
      <c r="A25" s="1">
        <v>42946</v>
      </c>
      <c r="B25" s="5">
        <v>-60.921930000000003</v>
      </c>
      <c r="C25" s="5">
        <v>-62.384799999999998</v>
      </c>
      <c r="D25" s="5">
        <v>-57.48706</v>
      </c>
      <c r="E25" s="5">
        <v>-48.476329999999997</v>
      </c>
      <c r="F25" s="5">
        <v>-29.665089999999999</v>
      </c>
      <c r="G25" s="5">
        <v>-7.37744</v>
      </c>
      <c r="H25" s="5">
        <v>-2.4865900000000001</v>
      </c>
      <c r="I25" s="5">
        <v>-54.86186</v>
      </c>
      <c r="J25" s="5">
        <v>-11.59379</v>
      </c>
      <c r="K25" s="4">
        <v>0.1</v>
      </c>
      <c r="L25" s="4">
        <v>0.1</v>
      </c>
      <c r="M25" s="5"/>
    </row>
    <row r="26" spans="1:13" x14ac:dyDescent="0.25">
      <c r="A26" s="1">
        <v>42962</v>
      </c>
      <c r="B26" s="5">
        <v>-61.216329999999999</v>
      </c>
      <c r="C26" s="5">
        <v>-62.686259999999997</v>
      </c>
      <c r="D26" s="5">
        <v>-57.764859999999999</v>
      </c>
      <c r="E26" s="5">
        <v>-48.71058</v>
      </c>
      <c r="F26" s="5">
        <v>-29.808450000000001</v>
      </c>
      <c r="G26" s="5">
        <v>-7.4130900000000004</v>
      </c>
      <c r="H26" s="5">
        <v>-2.4986100000000002</v>
      </c>
      <c r="I26" s="5">
        <v>-55.12697</v>
      </c>
      <c r="J26" s="5">
        <v>-11.64982</v>
      </c>
      <c r="K26" s="5">
        <v>0.1</v>
      </c>
      <c r="L26" s="5">
        <v>0.1</v>
      </c>
      <c r="M26" s="5"/>
    </row>
    <row r="27" spans="1:13" x14ac:dyDescent="0.25">
      <c r="A27" s="1">
        <v>43084</v>
      </c>
      <c r="B27" s="5">
        <v>-64.658770000000004</v>
      </c>
      <c r="C27" s="5">
        <v>-66.211370000000002</v>
      </c>
      <c r="D27" s="5">
        <v>-61.013210000000001</v>
      </c>
      <c r="E27" s="5">
        <v>-51.449779999999997</v>
      </c>
      <c r="F27" s="5">
        <v>-31.4847</v>
      </c>
      <c r="G27" s="5">
        <v>-7.8299599999999998</v>
      </c>
      <c r="H27" s="5">
        <v>-2.6391200000000001</v>
      </c>
      <c r="I27" s="5">
        <v>-58.226990000000001</v>
      </c>
      <c r="J27" s="5">
        <v>-12.304930000000001</v>
      </c>
      <c r="K27" s="5">
        <v>0.1</v>
      </c>
      <c r="L27" s="5">
        <v>0.1</v>
      </c>
      <c r="M27" s="5"/>
    </row>
    <row r="28" spans="1:13" x14ac:dyDescent="0.25">
      <c r="A28" s="1">
        <v>43170</v>
      </c>
      <c r="B28" s="5">
        <v>-63.600990000000003</v>
      </c>
      <c r="C28" s="5">
        <v>-65.128190000000004</v>
      </c>
      <c r="D28" s="5">
        <v>-60.015070000000001</v>
      </c>
      <c r="E28" s="5">
        <v>-50.608089999999997</v>
      </c>
      <c r="F28" s="5">
        <v>-30.969619999999999</v>
      </c>
      <c r="G28" s="5">
        <v>-7.7018599999999999</v>
      </c>
      <c r="H28" s="5">
        <v>-2.5959400000000001</v>
      </c>
      <c r="I28" s="5">
        <v>-57.274419999999999</v>
      </c>
      <c r="J28" s="5">
        <v>-12.103630000000001</v>
      </c>
      <c r="K28" s="5">
        <v>0.1</v>
      </c>
      <c r="L28" s="5">
        <v>0.1</v>
      </c>
      <c r="M28" s="5"/>
    </row>
    <row r="30" spans="1:13" ht="18" x14ac:dyDescent="0.35">
      <c r="B30" s="2" t="s">
        <v>24</v>
      </c>
      <c r="C30" s="2" t="s">
        <v>25</v>
      </c>
      <c r="D30" s="2" t="s">
        <v>26</v>
      </c>
      <c r="E30" s="2" t="s">
        <v>27</v>
      </c>
      <c r="F30" s="2" t="s">
        <v>28</v>
      </c>
      <c r="G30" s="2" t="s">
        <v>29</v>
      </c>
      <c r="H30" s="2" t="s">
        <v>30</v>
      </c>
      <c r="I30" s="2" t="s">
        <v>31</v>
      </c>
      <c r="J30" s="2" t="s">
        <v>32</v>
      </c>
    </row>
    <row r="31" spans="1:13" x14ac:dyDescent="0.25">
      <c r="A31" s="1">
        <v>42226</v>
      </c>
      <c r="B31" s="2">
        <v>2.0000000000000002E-5</v>
      </c>
      <c r="C31" s="2">
        <v>2.0000000000000002E-5</v>
      </c>
      <c r="D31" s="2">
        <v>2.0000000000000002E-5</v>
      </c>
      <c r="E31" s="2">
        <v>2.0000000000000002E-5</v>
      </c>
      <c r="F31" s="2">
        <v>2.0000000000000002E-5</v>
      </c>
      <c r="G31" s="2">
        <v>2.0000000000000002E-5</v>
      </c>
      <c r="H31" s="2">
        <v>2.0000000000000002E-5</v>
      </c>
      <c r="I31" s="2">
        <v>2.0000000000000002E-5</v>
      </c>
      <c r="J31" s="2">
        <v>2.0000000000000002E-5</v>
      </c>
    </row>
    <row r="32" spans="1:13" x14ac:dyDescent="0.25">
      <c r="A32" s="1">
        <v>42274</v>
      </c>
      <c r="B32" s="2">
        <v>2.0000000000000002E-5</v>
      </c>
      <c r="C32" s="2">
        <v>2.0000000000000002E-5</v>
      </c>
      <c r="D32" s="2">
        <v>2.0000000000000002E-5</v>
      </c>
      <c r="E32" s="2">
        <v>2.0000000000000002E-5</v>
      </c>
      <c r="F32" s="2">
        <v>2.0000000000000002E-5</v>
      </c>
      <c r="G32" s="2">
        <v>2.0000000000000002E-5</v>
      </c>
      <c r="H32" s="2">
        <v>2.0000000000000002E-5</v>
      </c>
      <c r="I32" s="2">
        <v>2.0000000000000002E-5</v>
      </c>
      <c r="J32" s="2">
        <v>2.0000000000000002E-5</v>
      </c>
    </row>
    <row r="33" spans="1:12" x14ac:dyDescent="0.25">
      <c r="A33" s="1">
        <v>42466</v>
      </c>
      <c r="B33" s="2">
        <v>2.0000000000000002E-5</v>
      </c>
      <c r="C33" s="2">
        <v>2.0000000000000002E-5</v>
      </c>
      <c r="D33" s="2">
        <v>2.0000000000000002E-5</v>
      </c>
      <c r="E33" s="2">
        <v>2.0000000000000002E-5</v>
      </c>
      <c r="F33" s="2">
        <v>2.0000000000000002E-5</v>
      </c>
      <c r="G33" s="2">
        <v>2.0000000000000002E-5</v>
      </c>
      <c r="H33" s="2">
        <v>2.0000000000000002E-5</v>
      </c>
      <c r="I33" s="2">
        <v>2.0000000000000002E-5</v>
      </c>
      <c r="J33" s="2">
        <v>2.0000000000000002E-5</v>
      </c>
    </row>
    <row r="34" spans="1:12" x14ac:dyDescent="0.25">
      <c r="A34" s="1">
        <v>42594</v>
      </c>
      <c r="B34" s="2">
        <v>2.0000000000000002E-5</v>
      </c>
      <c r="C34" s="2">
        <v>2.0000000000000002E-5</v>
      </c>
      <c r="D34" s="2">
        <v>2.0000000000000002E-5</v>
      </c>
      <c r="E34" s="2">
        <v>2.0000000000000002E-5</v>
      </c>
      <c r="F34" s="2">
        <v>2.0000000000000002E-5</v>
      </c>
      <c r="G34" s="2">
        <v>2.0000000000000002E-5</v>
      </c>
      <c r="H34" s="2">
        <v>2.0000000000000002E-5</v>
      </c>
      <c r="I34" s="2">
        <v>2.0000000000000002E-5</v>
      </c>
      <c r="J34" s="2">
        <v>2.0000000000000002E-5</v>
      </c>
    </row>
    <row r="35" spans="1:12" x14ac:dyDescent="0.25">
      <c r="A35" s="1">
        <v>42626</v>
      </c>
      <c r="B35" s="2">
        <v>2.0000000000000002E-5</v>
      </c>
      <c r="C35" s="2">
        <v>2.0000000000000002E-5</v>
      </c>
      <c r="D35" s="2">
        <v>2.0000000000000002E-5</v>
      </c>
      <c r="E35" s="2">
        <v>2.0000000000000002E-5</v>
      </c>
      <c r="F35" s="2">
        <v>2.0000000000000002E-5</v>
      </c>
      <c r="G35" s="2">
        <v>2.0000000000000002E-5</v>
      </c>
      <c r="H35" s="2">
        <v>2.0000000000000002E-5</v>
      </c>
      <c r="I35" s="2">
        <v>2.0000000000000002E-5</v>
      </c>
      <c r="J35" s="2">
        <v>2.0000000000000002E-5</v>
      </c>
    </row>
    <row r="36" spans="1:12" x14ac:dyDescent="0.25">
      <c r="A36" s="1">
        <v>42738</v>
      </c>
      <c r="B36" s="2">
        <v>2.0000000000000002E-5</v>
      </c>
      <c r="C36" s="2">
        <v>2.0000000000000002E-5</v>
      </c>
      <c r="D36" s="2">
        <v>2.0000000000000002E-5</v>
      </c>
      <c r="E36" s="2">
        <v>2.0000000000000002E-5</v>
      </c>
      <c r="F36" s="2">
        <v>2.0000000000000002E-5</v>
      </c>
      <c r="G36" s="2">
        <v>2.0000000000000002E-5</v>
      </c>
      <c r="H36" s="2">
        <v>2.0000000000000002E-5</v>
      </c>
      <c r="I36" s="2">
        <v>2.0000000000000002E-5</v>
      </c>
      <c r="J36" s="2">
        <v>2.0000000000000002E-5</v>
      </c>
    </row>
    <row r="37" spans="1:12" x14ac:dyDescent="0.25">
      <c r="A37" s="1">
        <v>42882</v>
      </c>
      <c r="B37" s="2">
        <v>2.0000000000000002E-5</v>
      </c>
      <c r="C37" s="2">
        <v>2.0000000000000002E-5</v>
      </c>
      <c r="D37" s="2">
        <v>2.0000000000000002E-5</v>
      </c>
      <c r="E37" s="2">
        <v>2.0000000000000002E-5</v>
      </c>
      <c r="F37" s="2">
        <v>2.0000000000000002E-5</v>
      </c>
      <c r="G37" s="2">
        <v>2.0000000000000002E-5</v>
      </c>
      <c r="H37" s="2">
        <v>2.0000000000000002E-5</v>
      </c>
      <c r="I37" s="2">
        <v>2.0000000000000002E-5</v>
      </c>
      <c r="J37" s="2">
        <v>2.0000000000000002E-5</v>
      </c>
    </row>
    <row r="38" spans="1:12" x14ac:dyDescent="0.25">
      <c r="A38" s="1">
        <v>42930</v>
      </c>
      <c r="B38" s="2">
        <v>2.0000000000000002E-5</v>
      </c>
      <c r="C38" s="2">
        <v>2.0000000000000002E-5</v>
      </c>
      <c r="D38" s="2">
        <v>2.0000000000000002E-5</v>
      </c>
      <c r="E38" s="2">
        <v>2.0000000000000002E-5</v>
      </c>
      <c r="F38" s="2">
        <v>2.0000000000000002E-5</v>
      </c>
      <c r="G38" s="2">
        <v>2.0000000000000002E-5</v>
      </c>
      <c r="H38" s="2">
        <v>2.0000000000000002E-5</v>
      </c>
      <c r="I38" s="2">
        <v>2.0000000000000002E-5</v>
      </c>
      <c r="J38" s="2">
        <v>2.0000000000000002E-5</v>
      </c>
    </row>
    <row r="39" spans="1:12" x14ac:dyDescent="0.25">
      <c r="A39" s="1">
        <v>42946</v>
      </c>
      <c r="B39" s="2">
        <v>2.0000000000000002E-5</v>
      </c>
      <c r="C39" s="2">
        <v>2.0000000000000002E-5</v>
      </c>
      <c r="D39" s="2">
        <v>2.0000000000000002E-5</v>
      </c>
      <c r="E39" s="2">
        <v>2.0000000000000002E-5</v>
      </c>
      <c r="F39" s="2">
        <v>2.0000000000000002E-5</v>
      </c>
      <c r="G39" s="2">
        <v>2.0000000000000002E-5</v>
      </c>
      <c r="H39" s="2">
        <v>2.0000000000000002E-5</v>
      </c>
      <c r="I39" s="2">
        <v>2.0000000000000002E-5</v>
      </c>
      <c r="J39" s="2">
        <v>2.0000000000000002E-5</v>
      </c>
    </row>
    <row r="40" spans="1:12" x14ac:dyDescent="0.25">
      <c r="A40" s="1">
        <v>42962</v>
      </c>
      <c r="B40" s="2">
        <v>2.0000000000000002E-5</v>
      </c>
      <c r="C40" s="2">
        <v>2.0000000000000002E-5</v>
      </c>
      <c r="D40" s="2">
        <v>2.0000000000000002E-5</v>
      </c>
      <c r="E40" s="2">
        <v>2.0000000000000002E-5</v>
      </c>
      <c r="F40" s="2">
        <v>2.0000000000000002E-5</v>
      </c>
      <c r="G40" s="2">
        <v>2.0000000000000002E-5</v>
      </c>
      <c r="H40" s="2">
        <v>2.0000000000000002E-5</v>
      </c>
      <c r="I40" s="2">
        <v>2.0000000000000002E-5</v>
      </c>
      <c r="J40" s="2">
        <v>2.0000000000000002E-5</v>
      </c>
    </row>
    <row r="41" spans="1:12" x14ac:dyDescent="0.25">
      <c r="A41" s="1">
        <v>43084</v>
      </c>
      <c r="B41" s="2">
        <v>2.0000000000000002E-5</v>
      </c>
      <c r="C41" s="2">
        <v>2.0000000000000002E-5</v>
      </c>
      <c r="D41" s="2">
        <v>2.0000000000000002E-5</v>
      </c>
      <c r="E41" s="2">
        <v>2.0000000000000002E-5</v>
      </c>
      <c r="F41" s="2">
        <v>2.0000000000000002E-5</v>
      </c>
      <c r="G41" s="2">
        <v>2.0000000000000002E-5</v>
      </c>
      <c r="H41" s="2">
        <v>2.0000000000000002E-5</v>
      </c>
      <c r="I41" s="2">
        <v>2.0000000000000002E-5</v>
      </c>
      <c r="J41" s="2">
        <v>2.0000000000000002E-5</v>
      </c>
    </row>
    <row r="42" spans="1:12" x14ac:dyDescent="0.25">
      <c r="A42" s="1">
        <v>43170</v>
      </c>
      <c r="B42" s="2">
        <v>2.0000000000000002E-5</v>
      </c>
      <c r="C42" s="2">
        <v>2.0000000000000002E-5</v>
      </c>
      <c r="D42" s="2">
        <v>2.0000000000000002E-5</v>
      </c>
      <c r="E42" s="2">
        <v>2.0000000000000002E-5</v>
      </c>
      <c r="F42" s="2">
        <v>2.0000000000000002E-5</v>
      </c>
      <c r="G42" s="2">
        <v>2.0000000000000002E-5</v>
      </c>
      <c r="H42" s="2">
        <v>2.0000000000000002E-5</v>
      </c>
      <c r="I42" s="2">
        <v>2.0000000000000002E-5</v>
      </c>
      <c r="J42" s="2">
        <v>2.0000000000000002E-5</v>
      </c>
    </row>
    <row r="44" spans="1:12" ht="18" x14ac:dyDescent="0.35">
      <c r="B44" s="3" t="s">
        <v>33</v>
      </c>
      <c r="C44" s="3" t="s">
        <v>34</v>
      </c>
      <c r="D44" s="3" t="s">
        <v>35</v>
      </c>
      <c r="E44" s="3" t="s">
        <v>36</v>
      </c>
      <c r="F44" s="3" t="s">
        <v>37</v>
      </c>
      <c r="G44" s="3" t="s">
        <v>38</v>
      </c>
      <c r="H44" s="3" t="s">
        <v>39</v>
      </c>
      <c r="I44" s="3" t="s">
        <v>40</v>
      </c>
      <c r="J44" s="3" t="s">
        <v>41</v>
      </c>
      <c r="K44" s="3"/>
      <c r="L44" s="3"/>
    </row>
    <row r="45" spans="1:12" x14ac:dyDescent="0.25">
      <c r="A45" s="1">
        <v>42226</v>
      </c>
      <c r="B45" s="5">
        <v>-0.1</v>
      </c>
      <c r="C45" s="5">
        <v>-0.1</v>
      </c>
      <c r="D45" s="5">
        <v>-0.1</v>
      </c>
      <c r="E45" s="5">
        <v>-0.1</v>
      </c>
      <c r="F45" s="5">
        <v>-0.1</v>
      </c>
      <c r="G45" s="5">
        <v>-0.1</v>
      </c>
      <c r="H45" s="5">
        <v>-0.1</v>
      </c>
      <c r="I45" s="5">
        <v>-0.1</v>
      </c>
      <c r="J45" s="5">
        <v>-0.1</v>
      </c>
    </row>
    <row r="46" spans="1:12" x14ac:dyDescent="0.25">
      <c r="A46" s="1">
        <v>42274</v>
      </c>
      <c r="B46" s="5">
        <v>-0.1</v>
      </c>
      <c r="C46" s="5">
        <v>-0.1</v>
      </c>
      <c r="D46" s="5">
        <v>-0.1</v>
      </c>
      <c r="E46" s="5">
        <v>-0.1</v>
      </c>
      <c r="F46" s="5">
        <v>-0.1</v>
      </c>
      <c r="G46" s="5">
        <v>-0.1</v>
      </c>
      <c r="H46" s="5">
        <v>-0.1</v>
      </c>
      <c r="I46" s="5">
        <v>-0.1</v>
      </c>
      <c r="J46" s="5">
        <v>-0.1</v>
      </c>
    </row>
    <row r="47" spans="1:12" x14ac:dyDescent="0.25">
      <c r="A47" s="1">
        <v>42466</v>
      </c>
      <c r="B47" s="5">
        <v>-0.1</v>
      </c>
      <c r="C47" s="5">
        <v>-0.1</v>
      </c>
      <c r="D47" s="5">
        <v>-0.1</v>
      </c>
      <c r="E47" s="5">
        <v>-0.1</v>
      </c>
      <c r="F47" s="5">
        <v>-0.1</v>
      </c>
      <c r="G47" s="5">
        <v>-0.1</v>
      </c>
      <c r="H47" s="5">
        <v>-0.1</v>
      </c>
      <c r="I47" s="5">
        <v>-0.1</v>
      </c>
      <c r="J47" s="5">
        <v>-0.1</v>
      </c>
    </row>
    <row r="48" spans="1:12" x14ac:dyDescent="0.25">
      <c r="A48" s="1">
        <v>42594</v>
      </c>
      <c r="B48" s="5">
        <v>-0.1</v>
      </c>
      <c r="C48" s="5">
        <v>-0.1</v>
      </c>
      <c r="D48" s="5">
        <v>-0.1</v>
      </c>
      <c r="E48" s="5">
        <v>-0.1</v>
      </c>
      <c r="F48" s="5">
        <v>-0.1</v>
      </c>
      <c r="G48" s="5">
        <v>-0.1</v>
      </c>
      <c r="H48" s="5">
        <v>-0.1</v>
      </c>
      <c r="I48" s="5">
        <v>-0.1</v>
      </c>
      <c r="J48" s="5">
        <v>-0.1</v>
      </c>
    </row>
    <row r="49" spans="1:14" x14ac:dyDescent="0.25">
      <c r="A49" s="1">
        <v>42626</v>
      </c>
      <c r="B49" s="5">
        <v>-0.1</v>
      </c>
      <c r="C49" s="5">
        <v>-0.1</v>
      </c>
      <c r="D49" s="5">
        <v>-0.1</v>
      </c>
      <c r="E49" s="5">
        <v>-0.1</v>
      </c>
      <c r="F49" s="5">
        <v>-0.1</v>
      </c>
      <c r="G49" s="5">
        <v>-0.1</v>
      </c>
      <c r="H49" s="5">
        <v>-0.1</v>
      </c>
      <c r="I49" s="5">
        <v>-0.1</v>
      </c>
      <c r="J49" s="5">
        <v>-0.1</v>
      </c>
    </row>
    <row r="50" spans="1:14" x14ac:dyDescent="0.25">
      <c r="A50" s="1">
        <v>42738</v>
      </c>
      <c r="B50" s="5">
        <v>-0.1</v>
      </c>
      <c r="C50" s="5">
        <v>-0.1</v>
      </c>
      <c r="D50" s="5">
        <v>-0.1</v>
      </c>
      <c r="E50" s="5">
        <v>-0.1</v>
      </c>
      <c r="F50" s="5">
        <v>-0.1</v>
      </c>
      <c r="G50" s="5">
        <v>-0.1</v>
      </c>
      <c r="H50" s="5">
        <v>-0.1</v>
      </c>
      <c r="I50" s="5">
        <v>-0.1</v>
      </c>
      <c r="J50" s="5">
        <v>-0.1</v>
      </c>
    </row>
    <row r="51" spans="1:14" x14ac:dyDescent="0.25">
      <c r="A51" s="1">
        <v>42882</v>
      </c>
      <c r="B51" s="5">
        <v>-0.1</v>
      </c>
      <c r="C51" s="5">
        <v>-0.1</v>
      </c>
      <c r="D51" s="5">
        <v>-0.1</v>
      </c>
      <c r="E51" s="5">
        <v>-0.1</v>
      </c>
      <c r="F51" s="5">
        <v>-0.1</v>
      </c>
      <c r="G51" s="5">
        <v>-0.1</v>
      </c>
      <c r="H51" s="5">
        <v>-0.1</v>
      </c>
      <c r="I51" s="5">
        <v>-0.1</v>
      </c>
      <c r="J51" s="5">
        <v>-0.1</v>
      </c>
    </row>
    <row r="52" spans="1:14" x14ac:dyDescent="0.25">
      <c r="A52" s="1">
        <v>42930</v>
      </c>
      <c r="B52" s="5">
        <v>-0.1</v>
      </c>
      <c r="C52" s="5">
        <v>-0.1</v>
      </c>
      <c r="D52" s="5">
        <v>-0.1</v>
      </c>
      <c r="E52" s="5">
        <v>-0.1</v>
      </c>
      <c r="F52" s="5">
        <v>-0.1</v>
      </c>
      <c r="G52" s="5">
        <v>-0.1</v>
      </c>
      <c r="H52" s="5">
        <v>-0.1</v>
      </c>
      <c r="I52" s="5">
        <v>-0.1</v>
      </c>
      <c r="J52" s="5">
        <v>-0.1</v>
      </c>
    </row>
    <row r="53" spans="1:14" x14ac:dyDescent="0.25">
      <c r="A53" s="1">
        <v>42946</v>
      </c>
      <c r="B53" s="5">
        <v>-0.1</v>
      </c>
      <c r="C53" s="5">
        <v>-0.1</v>
      </c>
      <c r="D53" s="5">
        <v>-0.1</v>
      </c>
      <c r="E53" s="5">
        <v>-0.1</v>
      </c>
      <c r="F53" s="5">
        <v>-0.1</v>
      </c>
      <c r="G53" s="5">
        <v>-0.1</v>
      </c>
      <c r="H53" s="5">
        <v>-0.1</v>
      </c>
      <c r="I53" s="5">
        <v>-0.1</v>
      </c>
      <c r="J53" s="5">
        <v>-0.1</v>
      </c>
    </row>
    <row r="54" spans="1:14" x14ac:dyDescent="0.25">
      <c r="A54" s="1">
        <v>42962</v>
      </c>
      <c r="B54" s="5">
        <v>-0.1</v>
      </c>
      <c r="C54" s="5">
        <v>-0.1</v>
      </c>
      <c r="D54" s="5">
        <v>-0.1</v>
      </c>
      <c r="E54" s="5">
        <v>-0.1</v>
      </c>
      <c r="F54" s="5">
        <v>-0.1</v>
      </c>
      <c r="G54" s="5">
        <v>-0.1</v>
      </c>
      <c r="H54" s="5">
        <v>-0.1</v>
      </c>
      <c r="I54" s="5">
        <v>-0.1</v>
      </c>
      <c r="J54" s="5">
        <v>-0.1</v>
      </c>
    </row>
    <row r="55" spans="1:14" x14ac:dyDescent="0.25">
      <c r="A55" s="1">
        <v>43084</v>
      </c>
      <c r="B55" s="5">
        <v>-0.1</v>
      </c>
      <c r="C55" s="5">
        <v>-0.1</v>
      </c>
      <c r="D55" s="5">
        <v>-0.1</v>
      </c>
      <c r="E55" s="5">
        <v>-0.1</v>
      </c>
      <c r="F55" s="5">
        <v>-0.1</v>
      </c>
      <c r="G55" s="5">
        <v>-0.1</v>
      </c>
      <c r="H55" s="5">
        <v>-0.1</v>
      </c>
      <c r="I55" s="5">
        <v>-0.1</v>
      </c>
      <c r="J55" s="5">
        <v>-0.1</v>
      </c>
    </row>
    <row r="56" spans="1:14" x14ac:dyDescent="0.25">
      <c r="A56" s="1">
        <v>43170</v>
      </c>
      <c r="B56" s="5">
        <v>-0.1</v>
      </c>
      <c r="C56" s="5">
        <v>-0.1</v>
      </c>
      <c r="D56" s="5">
        <v>-0.1</v>
      </c>
      <c r="E56" s="5">
        <v>-0.1</v>
      </c>
      <c r="F56" s="5">
        <v>-0.1</v>
      </c>
      <c r="G56" s="5">
        <v>-0.1</v>
      </c>
      <c r="H56" s="5">
        <v>-0.1</v>
      </c>
      <c r="I56" s="5">
        <v>-0.1</v>
      </c>
      <c r="J56" s="5">
        <v>-0.1</v>
      </c>
    </row>
    <row r="58" spans="1:14" ht="18" x14ac:dyDescent="0.35">
      <c r="B58" s="2" t="s">
        <v>99</v>
      </c>
      <c r="C58" s="2" t="s">
        <v>100</v>
      </c>
      <c r="D58" s="3" t="s">
        <v>97</v>
      </c>
      <c r="E58" s="3" t="s">
        <v>98</v>
      </c>
      <c r="F58" s="3" t="s">
        <v>1</v>
      </c>
      <c r="M58" s="2"/>
      <c r="N58" s="2"/>
    </row>
    <row r="59" spans="1:14" x14ac:dyDescent="0.25">
      <c r="A59" s="1">
        <v>42226</v>
      </c>
      <c r="B59" s="2">
        <v>774.88530000000003</v>
      </c>
      <c r="C59" s="2">
        <v>480.88830000000002</v>
      </c>
      <c r="D59" s="2">
        <v>1321.0789</v>
      </c>
      <c r="E59" s="2">
        <v>1201.1442</v>
      </c>
      <c r="F59">
        <v>55.273051639999998</v>
      </c>
    </row>
    <row r="60" spans="1:14" x14ac:dyDescent="0.25">
      <c r="A60" s="1">
        <v>42274</v>
      </c>
      <c r="B60" s="2">
        <v>774.88530000000003</v>
      </c>
      <c r="C60" s="2">
        <v>480.88830000000002</v>
      </c>
      <c r="D60" s="13">
        <v>1321.0789</v>
      </c>
      <c r="E60" s="2">
        <v>1201.1442</v>
      </c>
      <c r="F60">
        <v>40.169675869999999</v>
      </c>
    </row>
    <row r="61" spans="1:14" x14ac:dyDescent="0.25">
      <c r="A61" s="1">
        <v>42466</v>
      </c>
      <c r="B61" s="2">
        <v>774.88530000000003</v>
      </c>
      <c r="C61" s="2">
        <v>480.88830000000002</v>
      </c>
      <c r="D61" s="2">
        <v>1321.0789</v>
      </c>
      <c r="E61" s="2">
        <v>1201.1442</v>
      </c>
      <c r="F61">
        <v>47.5036749</v>
      </c>
    </row>
    <row r="62" spans="1:14" x14ac:dyDescent="0.25">
      <c r="A62" s="1">
        <v>42594</v>
      </c>
      <c r="B62" s="2">
        <v>774.88530000000003</v>
      </c>
      <c r="C62" s="2">
        <v>480.88830000000002</v>
      </c>
      <c r="D62" s="2">
        <v>1321.0789</v>
      </c>
      <c r="E62" s="2">
        <v>1201.1442</v>
      </c>
      <c r="F62">
        <v>54.601783490000003</v>
      </c>
    </row>
    <row r="63" spans="1:14" x14ac:dyDescent="0.25">
      <c r="A63" s="1">
        <v>42626</v>
      </c>
      <c r="B63" s="2">
        <v>774.88530000000003</v>
      </c>
      <c r="C63" s="2">
        <v>480.88830000000002</v>
      </c>
      <c r="D63" s="2">
        <v>1321.0789</v>
      </c>
      <c r="E63" s="2">
        <v>1201.1442</v>
      </c>
      <c r="F63">
        <v>44.817477510000003</v>
      </c>
    </row>
    <row r="64" spans="1:14" x14ac:dyDescent="0.25">
      <c r="A64" s="1">
        <v>42738</v>
      </c>
      <c r="B64" s="2">
        <v>774.88530000000003</v>
      </c>
      <c r="C64" s="2">
        <v>480.88830000000002</v>
      </c>
      <c r="D64" s="2">
        <v>1321.0789</v>
      </c>
      <c r="E64" s="2">
        <v>1201.1442</v>
      </c>
      <c r="F64">
        <v>18.987424109999999</v>
      </c>
    </row>
    <row r="65" spans="1:33" x14ac:dyDescent="0.25">
      <c r="A65" s="1">
        <v>42882</v>
      </c>
      <c r="B65" s="2">
        <v>774.88530000000003</v>
      </c>
      <c r="C65" s="2">
        <v>480.88830000000002</v>
      </c>
      <c r="D65" s="2">
        <v>1321.0789</v>
      </c>
      <c r="E65" s="2">
        <v>1201.1442</v>
      </c>
      <c r="F65">
        <v>61.446855380000002</v>
      </c>
    </row>
    <row r="66" spans="1:33" x14ac:dyDescent="0.25">
      <c r="A66" s="1">
        <v>42930</v>
      </c>
      <c r="B66" s="2">
        <v>774.88530000000003</v>
      </c>
      <c r="C66" s="2">
        <v>480.88830000000002</v>
      </c>
      <c r="D66" s="2">
        <v>1321.0789</v>
      </c>
      <c r="E66" s="2">
        <v>1201.1442</v>
      </c>
      <c r="F66">
        <v>60.665418250000002</v>
      </c>
    </row>
    <row r="67" spans="1:33" x14ac:dyDescent="0.25">
      <c r="A67" s="1">
        <v>42946</v>
      </c>
      <c r="B67" s="2">
        <v>774.88530000000003</v>
      </c>
      <c r="C67" s="2">
        <v>480.88830000000002</v>
      </c>
      <c r="D67" s="2">
        <v>1321.0789</v>
      </c>
      <c r="E67" s="2">
        <v>1201.1442</v>
      </c>
      <c r="F67">
        <v>57.748937239999997</v>
      </c>
    </row>
    <row r="68" spans="1:33" x14ac:dyDescent="0.25">
      <c r="A68" s="1">
        <v>42962</v>
      </c>
      <c r="B68" s="2">
        <v>774.88530000000003</v>
      </c>
      <c r="C68" s="2">
        <v>480.88830000000002</v>
      </c>
      <c r="D68" s="2">
        <v>1321.0789</v>
      </c>
      <c r="E68" s="2">
        <v>1201.1442</v>
      </c>
      <c r="F68">
        <v>53.862429759999998</v>
      </c>
    </row>
    <row r="69" spans="1:33" x14ac:dyDescent="0.25">
      <c r="A69" s="1">
        <v>43084</v>
      </c>
      <c r="B69" s="2">
        <v>774.88530000000003</v>
      </c>
      <c r="C69" s="2">
        <v>480.88830000000002</v>
      </c>
      <c r="D69" s="2">
        <v>1321.0789</v>
      </c>
      <c r="E69" s="2">
        <v>1201.1442</v>
      </c>
      <c r="F69">
        <v>19.986271460000001</v>
      </c>
    </row>
    <row r="70" spans="1:33" x14ac:dyDescent="0.25">
      <c r="A70" s="1">
        <v>43170</v>
      </c>
      <c r="B70" s="2">
        <v>774.88530000000003</v>
      </c>
      <c r="C70" s="2">
        <v>480.88830000000002</v>
      </c>
      <c r="D70" s="2">
        <v>1321.0789</v>
      </c>
      <c r="E70" s="2">
        <v>1201.1442</v>
      </c>
      <c r="F70">
        <v>37.095716320000001</v>
      </c>
    </row>
    <row r="71" spans="1:33" x14ac:dyDescent="0.25">
      <c r="Q71" t="s">
        <v>147</v>
      </c>
    </row>
    <row r="72" spans="1:33" ht="18" x14ac:dyDescent="0.35">
      <c r="B72" s="3" t="s">
        <v>133</v>
      </c>
      <c r="C72" s="3" t="s">
        <v>134</v>
      </c>
      <c r="D72" s="3" t="s">
        <v>135</v>
      </c>
      <c r="E72" s="3" t="s">
        <v>136</v>
      </c>
      <c r="F72" s="3" t="s">
        <v>137</v>
      </c>
      <c r="G72" s="3" t="s">
        <v>138</v>
      </c>
      <c r="H72" s="3" t="s">
        <v>139</v>
      </c>
      <c r="I72" s="3" t="s">
        <v>140</v>
      </c>
      <c r="J72" s="3" t="s">
        <v>141</v>
      </c>
      <c r="K72" s="3" t="s">
        <v>142</v>
      </c>
      <c r="L72" s="3" t="s">
        <v>143</v>
      </c>
      <c r="M72" s="3" t="s">
        <v>144</v>
      </c>
      <c r="N72" s="3" t="s">
        <v>145</v>
      </c>
      <c r="O72" s="3" t="s">
        <v>146</v>
      </c>
      <c r="Q72" s="3" t="s">
        <v>140</v>
      </c>
      <c r="R72" s="3" t="s">
        <v>141</v>
      </c>
      <c r="S72" s="3" t="s">
        <v>142</v>
      </c>
      <c r="T72" s="3" t="s">
        <v>143</v>
      </c>
      <c r="U72" s="3" t="s">
        <v>144</v>
      </c>
      <c r="V72" s="3" t="s">
        <v>145</v>
      </c>
      <c r="W72" s="3" t="s">
        <v>146</v>
      </c>
    </row>
    <row r="73" spans="1:33" x14ac:dyDescent="0.25">
      <c r="A73" s="1">
        <v>42226</v>
      </c>
      <c r="B73" s="2">
        <v>100.0007872635457</v>
      </c>
      <c r="C73" s="2">
        <v>91.878596537763187</v>
      </c>
      <c r="D73" s="2">
        <v>74.357233771013028</v>
      </c>
      <c r="E73" s="2">
        <v>57.972246728523949</v>
      </c>
      <c r="F73" s="2">
        <v>79.226742050834901</v>
      </c>
      <c r="G73" s="2">
        <v>9.7490708607966976</v>
      </c>
      <c r="H73" s="2">
        <v>2.162114771198353</v>
      </c>
      <c r="I73" s="2">
        <v>0.16368399584834339</v>
      </c>
      <c r="J73" s="2">
        <v>0.1468514609410424</v>
      </c>
      <c r="K73" s="2">
        <v>0.12898429101650119</v>
      </c>
      <c r="L73" s="2">
        <v>0.11924661214740979</v>
      </c>
      <c r="M73" s="2">
        <v>0.26630329591379959</v>
      </c>
      <c r="N73" s="2">
        <v>0.1317726682543317</v>
      </c>
      <c r="O73" s="2">
        <v>8.6700943205949232E-2</v>
      </c>
      <c r="Q73" s="2">
        <f>I73/SIN($F59*PI()/180)</f>
        <v>0.19915894454501071</v>
      </c>
      <c r="R73" s="2">
        <f t="shared" ref="R73:W73" si="0">J73/SIN($F59*PI()/180)</f>
        <v>0.17867832352411911</v>
      </c>
      <c r="S73" s="2">
        <f t="shared" si="0"/>
        <v>0.15693883283209736</v>
      </c>
      <c r="T73" s="2">
        <f t="shared" si="0"/>
        <v>0.1450907237006259</v>
      </c>
      <c r="U73" s="2">
        <f t="shared" si="0"/>
        <v>0.32401874763730459</v>
      </c>
      <c r="V73" s="2">
        <f t="shared" si="0"/>
        <v>0.16033153023541702</v>
      </c>
      <c r="W73" s="2">
        <f t="shared" si="0"/>
        <v>0.10549148834289362</v>
      </c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 s="1">
        <v>42274</v>
      </c>
      <c r="B74">
        <v>42.54615848938532</v>
      </c>
      <c r="C74">
        <v>34.201161156942931</v>
      </c>
      <c r="D74">
        <v>24.101094381073128</v>
      </c>
      <c r="E74">
        <v>15.0208786258834</v>
      </c>
      <c r="F74">
        <v>43.356812939575732</v>
      </c>
      <c r="G74">
        <v>5.0481693508628362</v>
      </c>
      <c r="H74">
        <v>0.87857887620777941</v>
      </c>
      <c r="I74">
        <v>6.9642537833514095E-2</v>
      </c>
      <c r="J74">
        <v>5.4663439873639988E-2</v>
      </c>
      <c r="K74">
        <v>4.1809721389545543E-2</v>
      </c>
      <c r="L74">
        <v>3.0897488714264738E-2</v>
      </c>
      <c r="M74">
        <v>0.14573413199635571</v>
      </c>
      <c r="N74">
        <v>6.8234092733159779E-2</v>
      </c>
      <c r="O74">
        <v>3.5230832128632962E-2</v>
      </c>
      <c r="Q74" s="2">
        <f t="shared" ref="Q74:Q84" si="1">I74/SIN($F60*PI()/180)</f>
        <v>0.1079639961957669</v>
      </c>
      <c r="R74" s="2">
        <f t="shared" ref="R74:R84" si="2">J74/SIN($F60*PI()/180)</f>
        <v>8.4742509365089952E-2</v>
      </c>
      <c r="S74" s="2">
        <f t="shared" ref="S74:S84" si="3">K74/SIN($F60*PI()/180)</f>
        <v>6.4815911962282369E-2</v>
      </c>
      <c r="T74" s="2">
        <f t="shared" ref="T74:T84" si="4">L74/SIN($F60*PI()/180)</f>
        <v>4.7899121108713139E-2</v>
      </c>
      <c r="U74" s="2">
        <f t="shared" ref="U74:U84" si="5">M74/SIN($F60*PI()/180)</f>
        <v>0.22592570233527937</v>
      </c>
      <c r="V74" s="2">
        <f t="shared" ref="V74:V84" si="6">N74/SIN($F60*PI()/180)</f>
        <v>0.10578054099457772</v>
      </c>
      <c r="W74" s="2">
        <f t="shared" ref="W74:W84" si="7">O74/SIN($F60*PI()/180)</f>
        <v>5.4616927300989222E-2</v>
      </c>
      <c r="X74" s="2"/>
      <c r="Y74" s="2"/>
      <c r="Z74" s="2"/>
      <c r="AA74" s="2"/>
      <c r="AB74" s="2"/>
      <c r="AC74" s="2"/>
      <c r="AD74" s="2"/>
      <c r="AE74" s="2"/>
    </row>
    <row r="75" spans="1:33" x14ac:dyDescent="0.25">
      <c r="A75" s="1">
        <v>42466</v>
      </c>
      <c r="B75">
        <v>72.95505623175994</v>
      </c>
      <c r="C75">
        <v>64.799020368890552</v>
      </c>
      <c r="D75">
        <v>50.636919852005391</v>
      </c>
      <c r="E75">
        <v>37.179322983588612</v>
      </c>
      <c r="F75">
        <v>55.160044531045763</v>
      </c>
      <c r="G75">
        <v>5.9658052203488703</v>
      </c>
      <c r="H75">
        <v>1.2106196064593671</v>
      </c>
      <c r="I75">
        <v>0.11941567432974851</v>
      </c>
      <c r="J75">
        <v>0.1035691526714463</v>
      </c>
      <c r="K75">
        <v>8.7838906941900122E-2</v>
      </c>
      <c r="L75">
        <v>7.6476459120215973E-2</v>
      </c>
      <c r="M75">
        <v>0.1854081932439659</v>
      </c>
      <c r="N75">
        <v>8.0637091577331607E-2</v>
      </c>
      <c r="O75">
        <v>4.8545748629949682E-2</v>
      </c>
      <c r="Q75" s="2">
        <f t="shared" si="1"/>
        <v>0.16195894088849769</v>
      </c>
      <c r="R75" s="2">
        <f t="shared" si="2"/>
        <v>0.14046690578548182</v>
      </c>
      <c r="S75" s="2">
        <f t="shared" si="3"/>
        <v>0.1191325713057539</v>
      </c>
      <c r="T75" s="2">
        <f t="shared" si="4"/>
        <v>0.10372211513716746</v>
      </c>
      <c r="U75" s="2">
        <f t="shared" si="5"/>
        <v>0.25146208634993245</v>
      </c>
      <c r="V75" s="2">
        <f t="shared" si="6"/>
        <v>0.10936502282045882</v>
      </c>
      <c r="W75" s="2">
        <f t="shared" si="7"/>
        <v>6.5840753961954754E-2</v>
      </c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A76" s="1">
        <v>42594</v>
      </c>
      <c r="B76">
        <v>52.685259276577902</v>
      </c>
      <c r="C76">
        <v>42.920651961376542</v>
      </c>
      <c r="D76">
        <v>32.548415108840061</v>
      </c>
      <c r="E76">
        <v>20.30205955092768</v>
      </c>
      <c r="F76">
        <v>63.274793638595128</v>
      </c>
      <c r="G76">
        <v>7.540909893661607</v>
      </c>
      <c r="H76">
        <v>1.2348804437888889</v>
      </c>
      <c r="I76">
        <v>8.6238168878922772E-2</v>
      </c>
      <c r="J76">
        <v>6.8600131001960565E-2</v>
      </c>
      <c r="K76">
        <v>5.646248934751117E-2</v>
      </c>
      <c r="L76">
        <v>4.1760651543083172E-2</v>
      </c>
      <c r="M76">
        <v>0.21268420241204411</v>
      </c>
      <c r="N76">
        <v>0.1019266053073135</v>
      </c>
      <c r="O76">
        <v>4.9518614287273603E-2</v>
      </c>
      <c r="Q76" s="2">
        <f t="shared" si="1"/>
        <v>0.1057947744016471</v>
      </c>
      <c r="R76" s="2">
        <f t="shared" si="2"/>
        <v>8.4156881780100612E-2</v>
      </c>
      <c r="S76" s="2">
        <f t="shared" si="3"/>
        <v>6.9266734212109382E-2</v>
      </c>
      <c r="T76" s="2">
        <f t="shared" si="4"/>
        <v>5.1230896554276047E-2</v>
      </c>
      <c r="U76" s="2">
        <f t="shared" si="5"/>
        <v>0.26091552621632519</v>
      </c>
      <c r="V76" s="2">
        <f t="shared" si="6"/>
        <v>0.12504094595459894</v>
      </c>
      <c r="W76" s="2">
        <f t="shared" si="7"/>
        <v>6.0748166331772532E-2</v>
      </c>
      <c r="X76" s="2"/>
      <c r="Y76" s="2"/>
      <c r="Z76" s="2"/>
      <c r="AA76" s="2"/>
      <c r="AB76" s="2"/>
      <c r="AC76" s="2"/>
      <c r="AD76" s="2"/>
      <c r="AE76" s="2"/>
    </row>
    <row r="77" spans="1:33" x14ac:dyDescent="0.25">
      <c r="A77" s="1">
        <v>42626</v>
      </c>
      <c r="B77">
        <v>45.300536905675393</v>
      </c>
      <c r="C77">
        <v>36.541455643281161</v>
      </c>
      <c r="D77">
        <v>26.414159069453319</v>
      </c>
      <c r="E77">
        <v>16.60658971814409</v>
      </c>
      <c r="F77">
        <v>48.564664209789058</v>
      </c>
      <c r="G77">
        <v>5.9004581943335221</v>
      </c>
      <c r="H77">
        <v>1.025455573704984</v>
      </c>
      <c r="I77">
        <v>7.415089108057199E-2</v>
      </c>
      <c r="J77">
        <v>5.8404020847568162E-2</v>
      </c>
      <c r="K77">
        <v>4.5821975835998667E-2</v>
      </c>
      <c r="L77">
        <v>3.4159228472696992E-2</v>
      </c>
      <c r="M77">
        <v>0.163239220214076</v>
      </c>
      <c r="N77">
        <v>7.9753844621660228E-2</v>
      </c>
      <c r="O77">
        <v>4.1120624509473097E-2</v>
      </c>
      <c r="Q77" s="2">
        <f t="shared" si="1"/>
        <v>0.10520085885138275</v>
      </c>
      <c r="R77" s="2">
        <f t="shared" si="2"/>
        <v>8.286013915681778E-2</v>
      </c>
      <c r="S77" s="2">
        <f t="shared" si="3"/>
        <v>6.5009484605875106E-2</v>
      </c>
      <c r="T77" s="2">
        <f t="shared" si="4"/>
        <v>4.8463074693513318E-2</v>
      </c>
      <c r="U77" s="2">
        <f t="shared" si="5"/>
        <v>0.23159406332812374</v>
      </c>
      <c r="V77" s="2">
        <f t="shared" si="6"/>
        <v>0.1131499949445202</v>
      </c>
      <c r="W77" s="2">
        <f t="shared" si="7"/>
        <v>5.8339487926062285E-2</v>
      </c>
      <c r="X77" s="2"/>
      <c r="Y77" s="2"/>
      <c r="Z77" s="2"/>
      <c r="AA77" s="2"/>
      <c r="AB77" s="2"/>
      <c r="AC77" s="2"/>
      <c r="AD77" s="2"/>
      <c r="AE77" s="2"/>
    </row>
    <row r="78" spans="1:33" x14ac:dyDescent="0.25">
      <c r="A78" s="1">
        <v>42738</v>
      </c>
      <c r="B78">
        <v>55.10253183047417</v>
      </c>
      <c r="C78">
        <v>50.468398882145252</v>
      </c>
      <c r="D78">
        <v>36.41235311334875</v>
      </c>
      <c r="E78">
        <v>30.031472283195331</v>
      </c>
      <c r="F78">
        <v>29.0781414216675</v>
      </c>
      <c r="G78">
        <v>2.4117322418576701</v>
      </c>
      <c r="H78">
        <v>0.63183746673756569</v>
      </c>
      <c r="I78">
        <v>9.0194748883663481E-2</v>
      </c>
      <c r="J78">
        <v>8.0663979672572883E-2</v>
      </c>
      <c r="K78">
        <v>6.3164896987595309E-2</v>
      </c>
      <c r="L78">
        <v>6.1773636562814982E-2</v>
      </c>
      <c r="M78">
        <v>9.7739404116460718E-2</v>
      </c>
      <c r="N78">
        <v>3.2599340972598201E-2</v>
      </c>
      <c r="O78">
        <v>2.5336439768924988E-2</v>
      </c>
      <c r="Q78" s="2">
        <f t="shared" si="1"/>
        <v>0.27721471185001584</v>
      </c>
      <c r="R78" s="2">
        <f t="shared" si="2"/>
        <v>0.24792177103846902</v>
      </c>
      <c r="S78" s="2">
        <f t="shared" si="3"/>
        <v>0.19413811706530187</v>
      </c>
      <c r="T78" s="2">
        <f t="shared" si="4"/>
        <v>0.1898620603930751</v>
      </c>
      <c r="U78" s="2">
        <f t="shared" si="5"/>
        <v>0.30040330600049436</v>
      </c>
      <c r="V78" s="2">
        <f t="shared" si="6"/>
        <v>0.10019449054484872</v>
      </c>
      <c r="W78" s="2">
        <f t="shared" si="7"/>
        <v>7.7871870998911089E-2</v>
      </c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A79" s="1">
        <v>42882</v>
      </c>
      <c r="B79">
        <v>64.913890353092739</v>
      </c>
      <c r="C79">
        <v>55.114192210649612</v>
      </c>
      <c r="D79">
        <v>44.514254358983102</v>
      </c>
      <c r="E79">
        <v>28.8729740371456</v>
      </c>
      <c r="F79">
        <v>75.021999894648758</v>
      </c>
      <c r="G79">
        <v>8.2830169058158507</v>
      </c>
      <c r="H79">
        <v>1.3944983604801531</v>
      </c>
      <c r="I79">
        <v>0.1062539329783008</v>
      </c>
      <c r="J79">
        <v>8.8089526429552464E-2</v>
      </c>
      <c r="K79">
        <v>7.7218498454437262E-2</v>
      </c>
      <c r="L79">
        <v>5.9390655320104763E-2</v>
      </c>
      <c r="M79">
        <v>0.25216994636946938</v>
      </c>
      <c r="N79">
        <v>0.11195711165527961</v>
      </c>
      <c r="O79">
        <v>5.5919332751083427E-2</v>
      </c>
      <c r="Q79" s="2">
        <f t="shared" si="1"/>
        <v>0.12096659876927952</v>
      </c>
      <c r="R79" s="2">
        <f t="shared" si="2"/>
        <v>0.1002870209195519</v>
      </c>
      <c r="S79" s="2">
        <f t="shared" si="3"/>
        <v>8.7910714062807774E-2</v>
      </c>
      <c r="T79" s="2">
        <f t="shared" si="4"/>
        <v>6.7614302561570735E-2</v>
      </c>
      <c r="U79" s="2">
        <f t="shared" si="5"/>
        <v>0.28708716815570395</v>
      </c>
      <c r="V79" s="2">
        <f t="shared" si="6"/>
        <v>0.12745947961980292</v>
      </c>
      <c r="W79" s="2">
        <f t="shared" si="7"/>
        <v>6.3662316290236165E-2</v>
      </c>
      <c r="X79" s="2"/>
      <c r="Y79" s="2"/>
      <c r="Z79" s="2"/>
      <c r="AA79" s="2"/>
      <c r="AB79" s="2"/>
      <c r="AC79" s="2"/>
      <c r="AD79" s="2"/>
      <c r="AE79" s="2"/>
    </row>
    <row r="80" spans="1:33" x14ac:dyDescent="0.25">
      <c r="A80" s="1">
        <v>42930</v>
      </c>
      <c r="B80">
        <v>56.713360226387323</v>
      </c>
      <c r="C80">
        <v>46.630950103408232</v>
      </c>
      <c r="D80">
        <v>36.99578088208191</v>
      </c>
      <c r="E80">
        <v>22.784448350026711</v>
      </c>
      <c r="F80">
        <v>77.642427033472018</v>
      </c>
      <c r="G80">
        <v>8.3617182752034882</v>
      </c>
      <c r="H80">
        <v>1.368606942243149</v>
      </c>
      <c r="I80">
        <v>9.2831344997769724E-2</v>
      </c>
      <c r="J80">
        <v>7.4530440507325893E-2</v>
      </c>
      <c r="K80">
        <v>6.4176913932492474E-2</v>
      </c>
      <c r="L80">
        <v>4.6866818915832657E-2</v>
      </c>
      <c r="M80">
        <v>0.26097795678550678</v>
      </c>
      <c r="N80">
        <v>0.11302085929855329</v>
      </c>
      <c r="O80">
        <v>5.4881080390702948E-2</v>
      </c>
      <c r="Q80" s="2">
        <f t="shared" si="1"/>
        <v>0.10648559461445767</v>
      </c>
      <c r="R80" s="2">
        <f t="shared" si="2"/>
        <v>8.5492871771821605E-2</v>
      </c>
      <c r="S80" s="2">
        <f t="shared" si="3"/>
        <v>7.3616479873113108E-2</v>
      </c>
      <c r="T80" s="2">
        <f t="shared" si="4"/>
        <v>5.3760301329905891E-2</v>
      </c>
      <c r="U80" s="2">
        <f t="shared" si="5"/>
        <v>0.29936432473577312</v>
      </c>
      <c r="V80" s="2">
        <f t="shared" si="6"/>
        <v>0.12964471651824658</v>
      </c>
      <c r="W80" s="2">
        <f t="shared" si="7"/>
        <v>6.2953353510371513E-2</v>
      </c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1">
        <v>42946</v>
      </c>
      <c r="B81">
        <v>57.209076851997523</v>
      </c>
      <c r="C81">
        <v>47.604045112346327</v>
      </c>
      <c r="D81">
        <v>37.325514036870707</v>
      </c>
      <c r="E81">
        <v>24.373608646630299</v>
      </c>
      <c r="F81">
        <v>73.607554639224333</v>
      </c>
      <c r="G81">
        <v>8.3613706612014038</v>
      </c>
      <c r="H81">
        <v>1.4299129935804831</v>
      </c>
      <c r="I81">
        <v>9.3642731568864226E-2</v>
      </c>
      <c r="J81">
        <v>7.6085774973781037E-2</v>
      </c>
      <c r="K81">
        <v>6.4748870835855787E-2</v>
      </c>
      <c r="L81">
        <v>5.0135653539777038E-2</v>
      </c>
      <c r="M81">
        <v>0.24741558844128611</v>
      </c>
      <c r="N81">
        <v>0.1130161608596531</v>
      </c>
      <c r="O81">
        <v>5.7339468414255058E-2</v>
      </c>
      <c r="Q81" s="2">
        <f t="shared" si="1"/>
        <v>0.11072572655970368</v>
      </c>
      <c r="R81" s="2">
        <f t="shared" si="2"/>
        <v>8.9965900969415785E-2</v>
      </c>
      <c r="S81" s="2">
        <f t="shared" si="3"/>
        <v>7.6560835497929039E-2</v>
      </c>
      <c r="T81" s="2">
        <f t="shared" si="4"/>
        <v>5.9281767754233002E-2</v>
      </c>
      <c r="U81" s="2">
        <f t="shared" si="5"/>
        <v>0.29255095759580368</v>
      </c>
      <c r="V81" s="2">
        <f t="shared" si="6"/>
        <v>0.13363339913862801</v>
      </c>
      <c r="W81" s="2">
        <f t="shared" si="7"/>
        <v>6.7799755457225136E-2</v>
      </c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1">
        <v>42962</v>
      </c>
      <c r="B82">
        <v>76.27507256613174</v>
      </c>
      <c r="C82">
        <v>67.658231813919045</v>
      </c>
      <c r="D82">
        <v>53.348045949236067</v>
      </c>
      <c r="E82">
        <v>39.196757774147827</v>
      </c>
      <c r="F82">
        <v>70.837677268139956</v>
      </c>
      <c r="G82">
        <v>7.6760459104027294</v>
      </c>
      <c r="H82">
        <v>1.5617803068756071</v>
      </c>
      <c r="I82">
        <v>0.1248498609806563</v>
      </c>
      <c r="J82">
        <v>0.10813913819854359</v>
      </c>
      <c r="K82">
        <v>9.254164084863134E-2</v>
      </c>
      <c r="L82">
        <v>8.0626236023794595E-2</v>
      </c>
      <c r="M82">
        <v>0.23810523274613851</v>
      </c>
      <c r="N82">
        <v>0.103753137938808</v>
      </c>
      <c r="O82">
        <v>6.2627380726841486E-2</v>
      </c>
      <c r="Q82" s="2">
        <f t="shared" si="1"/>
        <v>0.1545930430651633</v>
      </c>
      <c r="R82" s="2">
        <f t="shared" si="2"/>
        <v>0.13390129806509951</v>
      </c>
      <c r="S82" s="2">
        <f t="shared" si="3"/>
        <v>0.11458798397260446</v>
      </c>
      <c r="T82" s="2">
        <f t="shared" si="4"/>
        <v>9.9833953197109734E-2</v>
      </c>
      <c r="U82" s="2">
        <f t="shared" si="5"/>
        <v>0.29482942320350369</v>
      </c>
      <c r="V82" s="2">
        <f t="shared" si="6"/>
        <v>0.12847041394787828</v>
      </c>
      <c r="W82" s="2">
        <f t="shared" si="7"/>
        <v>7.7547201812768002E-2</v>
      </c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1">
        <v>43084</v>
      </c>
      <c r="B83">
        <v>36.888415620469303</v>
      </c>
      <c r="C83">
        <v>31.41132038639617</v>
      </c>
      <c r="D83">
        <v>21.166852020681969</v>
      </c>
      <c r="E83">
        <v>14.845867212922551</v>
      </c>
      <c r="F83">
        <v>21.902447508634008</v>
      </c>
      <c r="G83">
        <v>1.83742111265528</v>
      </c>
      <c r="H83">
        <v>0.35359628753865668</v>
      </c>
      <c r="I83">
        <v>6.0381971716947778E-2</v>
      </c>
      <c r="J83">
        <v>5.0204332112836453E-2</v>
      </c>
      <c r="K83">
        <v>3.6719968812978183E-2</v>
      </c>
      <c r="L83">
        <v>3.0537497738216401E-2</v>
      </c>
      <c r="M83">
        <v>7.3619829947846868E-2</v>
      </c>
      <c r="N83">
        <v>2.4836806280398499E-2</v>
      </c>
      <c r="O83">
        <v>1.417889874841737E-2</v>
      </c>
      <c r="Q83" s="2">
        <f t="shared" si="1"/>
        <v>0.17666137906532933</v>
      </c>
      <c r="R83" s="2">
        <f t="shared" si="2"/>
        <v>0.14688434799187128</v>
      </c>
      <c r="S83" s="2">
        <f t="shared" si="3"/>
        <v>0.10743273439538682</v>
      </c>
      <c r="T83" s="2">
        <f t="shared" si="4"/>
        <v>8.9344489923695133E-2</v>
      </c>
      <c r="U83" s="2">
        <f t="shared" si="5"/>
        <v>0.21539178525187591</v>
      </c>
      <c r="V83" s="2">
        <f t="shared" si="6"/>
        <v>7.2665802793619408E-2</v>
      </c>
      <c r="W83" s="2">
        <f t="shared" si="7"/>
        <v>4.1483637173445088E-2</v>
      </c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1">
        <v>43170</v>
      </c>
      <c r="B84">
        <v>56.122544302196637</v>
      </c>
      <c r="C84">
        <v>49.184461658487187</v>
      </c>
      <c r="D84">
        <v>36.828201272712157</v>
      </c>
      <c r="E84">
        <v>27.159396915218739</v>
      </c>
      <c r="F84">
        <v>42.237581456498702</v>
      </c>
      <c r="G84">
        <v>3.9403529902467942</v>
      </c>
      <c r="H84">
        <v>0.69674175860465482</v>
      </c>
      <c r="I84">
        <v>9.186430035550594E-2</v>
      </c>
      <c r="J84">
        <v>7.8611814366638569E-2</v>
      </c>
      <c r="K84">
        <v>6.3886229440957787E-2</v>
      </c>
      <c r="L84">
        <v>5.5865900618565653E-2</v>
      </c>
      <c r="M84">
        <v>0.14197207259205319</v>
      </c>
      <c r="N84">
        <v>5.3260566199186267E-2</v>
      </c>
      <c r="O84">
        <v>2.7939118139535101E-2</v>
      </c>
      <c r="Q84" s="2">
        <f t="shared" si="1"/>
        <v>0.15230796794440216</v>
      </c>
      <c r="R84" s="2">
        <f t="shared" si="2"/>
        <v>0.13033578502497853</v>
      </c>
      <c r="S84" s="2">
        <f t="shared" si="3"/>
        <v>0.1059212528493276</v>
      </c>
      <c r="T84" s="2">
        <f t="shared" si="4"/>
        <v>9.2623813251386439E-2</v>
      </c>
      <c r="U84" s="2">
        <f t="shared" si="5"/>
        <v>0.23538499501623603</v>
      </c>
      <c r="V84" s="2">
        <f t="shared" si="6"/>
        <v>8.8304255058533995E-2</v>
      </c>
      <c r="W84" s="2">
        <f t="shared" si="7"/>
        <v>4.6322132684006562E-2</v>
      </c>
      <c r="X84" s="2"/>
      <c r="Y84" s="2"/>
      <c r="Z84" s="2"/>
      <c r="AA84" s="2"/>
      <c r="AB84" s="2"/>
      <c r="AC84" s="2"/>
      <c r="AD84" s="2"/>
      <c r="AE84" s="2"/>
    </row>
    <row r="86" spans="1:31" ht="18" x14ac:dyDescent="0.35">
      <c r="A86" s="2"/>
      <c r="B86" s="2" t="s">
        <v>149</v>
      </c>
      <c r="C86" s="2" t="s">
        <v>150</v>
      </c>
      <c r="D86" s="2" t="s">
        <v>151</v>
      </c>
      <c r="E86" s="2" t="s">
        <v>152</v>
      </c>
      <c r="F86" s="2" t="s">
        <v>153</v>
      </c>
      <c r="G86" s="2" t="s">
        <v>154</v>
      </c>
      <c r="H86" s="2" t="s">
        <v>155</v>
      </c>
      <c r="I86" s="2" t="s">
        <v>163</v>
      </c>
      <c r="J86" s="2" t="s">
        <v>156</v>
      </c>
      <c r="K86" s="2" t="s">
        <v>157</v>
      </c>
      <c r="L86" s="2" t="s">
        <v>158</v>
      </c>
      <c r="M86" s="2" t="s">
        <v>159</v>
      </c>
      <c r="N86" s="2" t="s">
        <v>160</v>
      </c>
      <c r="O86" s="2" t="s">
        <v>161</v>
      </c>
      <c r="P86" s="2" t="s">
        <v>162</v>
      </c>
    </row>
    <row r="87" spans="1:31" x14ac:dyDescent="0.25">
      <c r="A87" s="1">
        <v>42226</v>
      </c>
      <c r="B87" s="5">
        <f t="shared" ref="B87:B98" si="8">PI()*B73/(I73)</f>
        <v>1919.3186052925314</v>
      </c>
      <c r="C87" s="5">
        <f t="shared" ref="C87:C98" si="9">PI()*C73/(J73)</f>
        <v>1965.5584088541145</v>
      </c>
      <c r="D87" s="5">
        <f t="shared" ref="D87:D98" si="10">PI()*D73/(K73)</f>
        <v>1811.0743371562085</v>
      </c>
      <c r="E87" s="5">
        <f t="shared" ref="E87:E98" si="11">PI()*E73/(L73)</f>
        <v>1527.2986054252592</v>
      </c>
      <c r="F87" s="5">
        <f t="shared" ref="F87:F98" si="12">PI()*F73/(M73)</f>
        <v>934.64164587479593</v>
      </c>
      <c r="G87" s="5">
        <f t="shared" ref="G87:G98" si="13">PI()*G73/(N73)</f>
        <v>232.42763314537663</v>
      </c>
      <c r="H87" s="5">
        <f t="shared" ref="H87:H98" si="14">PI()*H73/(O73)</f>
        <v>78.343829147047117</v>
      </c>
      <c r="I87" s="5">
        <f>SUM(B87:H87)</f>
        <v>8468.6630648953342</v>
      </c>
      <c r="J87" s="52">
        <f t="shared" ref="J87:J98" si="15">B87/SUM($B87:$H87)</f>
        <v>0.22663773379396487</v>
      </c>
      <c r="K87" s="52">
        <f t="shared" ref="K87:K98" si="16">C87/SUM($B87:$H87)</f>
        <v>0.23209784044920048</v>
      </c>
      <c r="L87" s="52">
        <f t="shared" ref="L87:L98" si="17">D87/SUM($B87:$H87)</f>
        <v>0.21385599158662383</v>
      </c>
      <c r="M87" s="52">
        <f t="shared" ref="M87:M98" si="18">E87/SUM($B87:$H87)</f>
        <v>0.18034707411566331</v>
      </c>
      <c r="N87" s="52">
        <f t="shared" ref="N87:N98" si="19">F87/SUM($B87:$H87)</f>
        <v>0.11036472211878551</v>
      </c>
      <c r="O87" s="52">
        <f t="shared" ref="O87:O98" si="20">G87/SUM($B87:$H87)</f>
        <v>2.7445611115271034E-2</v>
      </c>
      <c r="P87" s="52">
        <f t="shared" ref="P87:P98" si="21">H87/SUM($B87:$H87)</f>
        <v>9.251026820490867E-3</v>
      </c>
      <c r="R87" s="5">
        <f>J87*I73</f>
        <v>3.7096969877409298E-2</v>
      </c>
      <c r="S87" s="5">
        <f t="shared" ref="S87:X87" si="22">K87*J73</f>
        <v>3.4083906951226053E-2</v>
      </c>
      <c r="T87" s="5">
        <f t="shared" si="22"/>
        <v>2.7584063454431519E-2</v>
      </c>
      <c r="U87" s="5">
        <f t="shared" si="22"/>
        <v>2.150577759899067E-2</v>
      </c>
      <c r="V87" s="5">
        <f t="shared" si="22"/>
        <v>2.93904892528432E-2</v>
      </c>
      <c r="W87" s="5">
        <f t="shared" si="22"/>
        <v>3.6165814085300087E-3</v>
      </c>
      <c r="X87" s="5">
        <f t="shared" si="22"/>
        <v>8.0207275096009177E-4</v>
      </c>
      <c r="Y87" s="5"/>
      <c r="Z87" s="5"/>
      <c r="AA87" s="5"/>
    </row>
    <row r="88" spans="1:31" x14ac:dyDescent="0.25">
      <c r="A88" s="1">
        <v>42274</v>
      </c>
      <c r="B88" s="5">
        <f t="shared" si="8"/>
        <v>1919.2680667130628</v>
      </c>
      <c r="C88" s="5">
        <f t="shared" si="9"/>
        <v>1965.5937658380988</v>
      </c>
      <c r="D88" s="5">
        <f t="shared" si="10"/>
        <v>1810.9621048559823</v>
      </c>
      <c r="E88" s="5">
        <f t="shared" si="11"/>
        <v>1527.2918254923682</v>
      </c>
      <c r="F88" s="5">
        <f t="shared" si="12"/>
        <v>934.64340266866327</v>
      </c>
      <c r="G88" s="5">
        <f t="shared" si="13"/>
        <v>232.42474709480072</v>
      </c>
      <c r="H88" s="5">
        <f t="shared" si="14"/>
        <v>78.344358515741817</v>
      </c>
      <c r="I88" s="5">
        <f>SUM(B88:H88)</f>
        <v>8468.5282711787168</v>
      </c>
      <c r="J88" s="52">
        <f t="shared" si="15"/>
        <v>0.22663537337945544</v>
      </c>
      <c r="K88" s="52">
        <f t="shared" si="16"/>
        <v>0.2321057098584276</v>
      </c>
      <c r="L88" s="52">
        <f t="shared" si="17"/>
        <v>0.21384614266676094</v>
      </c>
      <c r="M88" s="52">
        <f t="shared" si="18"/>
        <v>0.18034914409983868</v>
      </c>
      <c r="N88" s="52">
        <f t="shared" si="19"/>
        <v>0.11036668624577577</v>
      </c>
      <c r="O88" s="52">
        <f t="shared" si="20"/>
        <v>2.7445707170373538E-2</v>
      </c>
      <c r="P88" s="52">
        <f t="shared" si="21"/>
        <v>9.251236579368145E-3</v>
      </c>
      <c r="R88" s="5">
        <f t="shared" ref="R88:R98" si="23">J88*I74</f>
        <v>1.5783462564991319E-2</v>
      </c>
      <c r="S88" s="5">
        <f t="shared" ref="S88:S98" si="24">K88*J74</f>
        <v>1.2687696515174686E-2</v>
      </c>
      <c r="T88" s="5">
        <f t="shared" ref="T88:T98" si="25">L88*K74</f>
        <v>8.9408476451262823E-3</v>
      </c>
      <c r="U88" s="5">
        <f t="shared" ref="U88:U98" si="26">M88*L74</f>
        <v>5.572335644452071E-3</v>
      </c>
      <c r="V88" s="5">
        <f t="shared" ref="V88:V98" si="27">N88*M74</f>
        <v>1.6084193221342261E-2</v>
      </c>
      <c r="W88" s="5">
        <f t="shared" ref="W88:W98" si="28">O88*N74</f>
        <v>1.8727329281904162E-3</v>
      </c>
      <c r="X88" s="5">
        <f t="shared" ref="X88:X98" si="29">P88*O74</f>
        <v>3.2592876290998775E-4</v>
      </c>
    </row>
    <row r="89" spans="1:31" x14ac:dyDescent="0.25">
      <c r="A89" s="1">
        <v>42466</v>
      </c>
      <c r="B89" s="5">
        <f t="shared" si="8"/>
        <v>1919.3047310275149</v>
      </c>
      <c r="C89" s="5">
        <f t="shared" si="9"/>
        <v>1965.5671703380281</v>
      </c>
      <c r="D89" s="5">
        <f t="shared" si="10"/>
        <v>1811.0491232853915</v>
      </c>
      <c r="E89" s="5">
        <f t="shared" si="11"/>
        <v>1527.2972793768943</v>
      </c>
      <c r="F89" s="5">
        <f t="shared" si="12"/>
        <v>934.64257236139667</v>
      </c>
      <c r="G89" s="5">
        <f t="shared" si="13"/>
        <v>232.42566772168115</v>
      </c>
      <c r="H89" s="5">
        <f t="shared" si="14"/>
        <v>78.344113939529052</v>
      </c>
      <c r="I89" s="5">
        <f t="shared" ref="I89:I98" si="30">SUM(B89:H89)</f>
        <v>8468.6306580504352</v>
      </c>
      <c r="J89" s="52">
        <f t="shared" si="15"/>
        <v>0.22663696275418371</v>
      </c>
      <c r="K89" s="52">
        <f t="shared" si="16"/>
        <v>0.23209976319719694</v>
      </c>
      <c r="L89" s="52">
        <f t="shared" si="17"/>
        <v>0.21385383262213414</v>
      </c>
      <c r="M89" s="52">
        <f t="shared" si="18"/>
        <v>0.1803476076648847</v>
      </c>
      <c r="N89" s="52">
        <f t="shared" si="19"/>
        <v>0.11036525385280657</v>
      </c>
      <c r="O89" s="52">
        <f t="shared" si="20"/>
        <v>2.7445484058362266E-2</v>
      </c>
      <c r="P89" s="52">
        <f t="shared" si="21"/>
        <v>9.2510958504316999E-3</v>
      </c>
      <c r="R89" s="5">
        <f t="shared" si="23"/>
        <v>2.7064005735336943E-2</v>
      </c>
      <c r="S89" s="5">
        <f t="shared" si="24"/>
        <v>2.4038375809577024E-2</v>
      </c>
      <c r="T89" s="5">
        <f t="shared" si="25"/>
        <v>1.8784686902864327E-2</v>
      </c>
      <c r="U89" s="5">
        <f t="shared" si="26"/>
        <v>1.3792346445012304E-2</v>
      </c>
      <c r="V89" s="5">
        <f t="shared" si="27"/>
        <v>2.0462622313760514E-2</v>
      </c>
      <c r="W89" s="5">
        <f t="shared" si="28"/>
        <v>2.2131240113983527E-3</v>
      </c>
      <c r="X89" s="5">
        <f t="shared" si="29"/>
        <v>4.4910137370662791E-4</v>
      </c>
    </row>
    <row r="90" spans="1:31" x14ac:dyDescent="0.25">
      <c r="A90" s="1">
        <v>42594</v>
      </c>
      <c r="B90" s="5">
        <f t="shared" si="8"/>
        <v>1919.2849946541924</v>
      </c>
      <c r="C90" s="5">
        <f t="shared" si="9"/>
        <v>1965.5823235277967</v>
      </c>
      <c r="D90" s="5">
        <f t="shared" si="10"/>
        <v>1811.0051996216182</v>
      </c>
      <c r="E90" s="5">
        <f t="shared" si="11"/>
        <v>1527.2942059377647</v>
      </c>
      <c r="F90" s="5">
        <f t="shared" si="12"/>
        <v>934.64218121525937</v>
      </c>
      <c r="G90" s="5">
        <f t="shared" si="13"/>
        <v>232.42672560203516</v>
      </c>
      <c r="H90" s="5">
        <f t="shared" si="14"/>
        <v>78.344101225504502</v>
      </c>
      <c r="I90" s="5">
        <f t="shared" si="30"/>
        <v>8468.5797317841716</v>
      </c>
      <c r="J90" s="52">
        <f t="shared" si="15"/>
        <v>0.22663599510680107</v>
      </c>
      <c r="K90" s="52">
        <f t="shared" si="16"/>
        <v>0.23210294828430283</v>
      </c>
      <c r="L90" s="52">
        <f t="shared" si="17"/>
        <v>0.21384993198146027</v>
      </c>
      <c r="M90" s="52">
        <f t="shared" si="18"/>
        <v>0.18034832927244487</v>
      </c>
      <c r="N90" s="52">
        <f t="shared" si="19"/>
        <v>0.11036587135235576</v>
      </c>
      <c r="O90" s="52">
        <f t="shared" si="20"/>
        <v>2.7445774021550979E-2</v>
      </c>
      <c r="P90" s="52">
        <f t="shared" si="21"/>
        <v>9.2511499810841204E-3</v>
      </c>
      <c r="R90" s="5">
        <f t="shared" si="23"/>
        <v>1.9544673220063025E-2</v>
      </c>
      <c r="S90" s="5">
        <f t="shared" si="24"/>
        <v>1.5922292658244453E-2</v>
      </c>
      <c r="T90" s="5">
        <f t="shared" si="25"/>
        <v>1.2074499506469188E-2</v>
      </c>
      <c r="U90" s="5">
        <f t="shared" si="26"/>
        <v>7.5314637351237973E-3</v>
      </c>
      <c r="V90" s="5">
        <f t="shared" si="27"/>
        <v>2.3473077322086054E-2</v>
      </c>
      <c r="W90" s="5">
        <f t="shared" si="28"/>
        <v>2.7974545760483449E-3</v>
      </c>
      <c r="X90" s="5">
        <f t="shared" si="29"/>
        <v>4.5810412762702302E-4</v>
      </c>
    </row>
    <row r="91" spans="1:31" x14ac:dyDescent="0.25">
      <c r="A91" s="1">
        <v>42626</v>
      </c>
      <c r="B91" s="5">
        <f t="shared" si="8"/>
        <v>1919.2734149600903</v>
      </c>
      <c r="C91" s="5">
        <f t="shared" si="9"/>
        <v>1965.5901585958936</v>
      </c>
      <c r="D91" s="5">
        <f t="shared" si="10"/>
        <v>1810.9766453622458</v>
      </c>
      <c r="E91" s="5">
        <f t="shared" si="11"/>
        <v>1527.2926992891819</v>
      </c>
      <c r="F91" s="5">
        <f t="shared" si="12"/>
        <v>934.64298656562949</v>
      </c>
      <c r="G91" s="5">
        <f t="shared" si="13"/>
        <v>232.42561163123534</v>
      </c>
      <c r="H91" s="5">
        <f t="shared" si="14"/>
        <v>78.344230793287721</v>
      </c>
      <c r="I91" s="5">
        <f t="shared" si="30"/>
        <v>8468.5457471975624</v>
      </c>
      <c r="J91" s="52">
        <f t="shared" si="15"/>
        <v>0.22663553722848132</v>
      </c>
      <c r="K91" s="52">
        <f t="shared" si="16"/>
        <v>0.23210480491840679</v>
      </c>
      <c r="L91" s="52">
        <f t="shared" si="17"/>
        <v>0.21384741836714288</v>
      </c>
      <c r="M91" s="52">
        <f t="shared" si="18"/>
        <v>0.18034887510581121</v>
      </c>
      <c r="N91" s="52">
        <f t="shared" si="19"/>
        <v>0.11036640935368679</v>
      </c>
      <c r="O91" s="52">
        <f t="shared" si="20"/>
        <v>2.7445752620294972E-2</v>
      </c>
      <c r="P91" s="52">
        <f t="shared" si="21"/>
        <v>9.2512024061762472E-3</v>
      </c>
      <c r="R91" s="5">
        <f t="shared" si="23"/>
        <v>1.6805227036016036E-2</v>
      </c>
      <c r="S91" s="5">
        <f t="shared" si="24"/>
        <v>1.3555853865275372E-2</v>
      </c>
      <c r="T91" s="5">
        <f t="shared" si="25"/>
        <v>9.7989112370099191E-3</v>
      </c>
      <c r="U91" s="5">
        <f t="shared" si="26"/>
        <v>6.1605784295333003E-3</v>
      </c>
      <c r="V91" s="5">
        <f t="shared" si="27"/>
        <v>1.8016126600723336E-2</v>
      </c>
      <c r="W91" s="5">
        <f t="shared" si="28"/>
        <v>2.1889042900035292E-3</v>
      </c>
      <c r="X91" s="5">
        <f t="shared" si="29"/>
        <v>3.8041522040550748E-4</v>
      </c>
    </row>
    <row r="92" spans="1:31" x14ac:dyDescent="0.25">
      <c r="A92" s="1">
        <v>42738</v>
      </c>
      <c r="B92" s="5">
        <f t="shared" si="8"/>
        <v>1919.2881108422253</v>
      </c>
      <c r="C92" s="5">
        <f t="shared" si="9"/>
        <v>1965.5756114460212</v>
      </c>
      <c r="D92" s="5">
        <f t="shared" si="10"/>
        <v>1811.0182474180081</v>
      </c>
      <c r="E92" s="5">
        <f t="shared" si="11"/>
        <v>1527.2963994184613</v>
      </c>
      <c r="F92" s="5">
        <f t="shared" si="12"/>
        <v>934.64530806332937</v>
      </c>
      <c r="G92" s="5">
        <f t="shared" si="13"/>
        <v>232.41820439911271</v>
      </c>
      <c r="H92" s="5">
        <f t="shared" si="14"/>
        <v>78.344706749212818</v>
      </c>
      <c r="I92" s="5">
        <f t="shared" si="30"/>
        <v>8468.5865883363695</v>
      </c>
      <c r="J92" s="52">
        <f t="shared" si="15"/>
        <v>0.22663617958227245</v>
      </c>
      <c r="K92" s="52">
        <f t="shared" si="16"/>
        <v>0.23210196777738246</v>
      </c>
      <c r="L92" s="52">
        <f t="shared" si="17"/>
        <v>0.21385129956778037</v>
      </c>
      <c r="M92" s="52">
        <f t="shared" si="18"/>
        <v>0.18034844226803784</v>
      </c>
      <c r="N92" s="52">
        <f t="shared" si="19"/>
        <v>0.11036615122417233</v>
      </c>
      <c r="O92" s="52">
        <f t="shared" si="20"/>
        <v>2.7444745587087468E-2</v>
      </c>
      <c r="P92" s="52">
        <f t="shared" si="21"/>
        <v>9.2512139932672544E-3</v>
      </c>
      <c r="R92" s="5">
        <f t="shared" si="23"/>
        <v>2.0441393305375925E-2</v>
      </c>
      <c r="S92" s="5">
        <f t="shared" si="24"/>
        <v>1.8722268410758944E-2</v>
      </c>
      <c r="T92" s="5">
        <f t="shared" si="25"/>
        <v>1.3507895307862233E-2</v>
      </c>
      <c r="U92" s="5">
        <f t="shared" si="26"/>
        <v>1.114077912733559E-2</v>
      </c>
      <c r="V92" s="5">
        <f t="shared" si="27"/>
        <v>1.0787121855277795E-2</v>
      </c>
      <c r="W92" s="5">
        <f t="shared" si="28"/>
        <v>8.9468061929967417E-4</v>
      </c>
      <c r="X92" s="5">
        <f t="shared" si="29"/>
        <v>2.3439282612985183E-4</v>
      </c>
    </row>
    <row r="93" spans="1:31" x14ac:dyDescent="0.25">
      <c r="A93" s="1">
        <v>42882</v>
      </c>
      <c r="B93" s="5">
        <f t="shared" si="8"/>
        <v>1919.2983763796933</v>
      </c>
      <c r="C93" s="5">
        <f t="shared" si="9"/>
        <v>1965.5723940800426</v>
      </c>
      <c r="D93" s="5">
        <f t="shared" si="10"/>
        <v>1811.0382521453018</v>
      </c>
      <c r="E93" s="5">
        <f t="shared" si="11"/>
        <v>1527.2962157681313</v>
      </c>
      <c r="F93" s="5">
        <f t="shared" si="12"/>
        <v>934.64176488867258</v>
      </c>
      <c r="G93" s="5">
        <f t="shared" si="13"/>
        <v>232.42708458747572</v>
      </c>
      <c r="H93" s="5">
        <f t="shared" si="14"/>
        <v>78.344028606861016</v>
      </c>
      <c r="I93" s="5">
        <f t="shared" si="30"/>
        <v>8468.6181164561785</v>
      </c>
      <c r="J93" s="52">
        <f t="shared" si="15"/>
        <v>0.22663654801603603</v>
      </c>
      <c r="K93" s="52">
        <f t="shared" si="16"/>
        <v>0.23210072376041513</v>
      </c>
      <c r="L93" s="52">
        <f t="shared" si="17"/>
        <v>0.21385286563177303</v>
      </c>
      <c r="M93" s="52">
        <f t="shared" si="18"/>
        <v>0.18034774915641746</v>
      </c>
      <c r="N93" s="52">
        <f t="shared" si="19"/>
        <v>0.11036532194933683</v>
      </c>
      <c r="O93" s="52">
        <f t="shared" si="20"/>
        <v>2.744569201152482E-2</v>
      </c>
      <c r="P93" s="52">
        <f t="shared" si="21"/>
        <v>9.2510994744967028E-3</v>
      </c>
      <c r="R93" s="5">
        <f t="shared" si="23"/>
        <v>2.4081024583329343E-2</v>
      </c>
      <c r="S93" s="5">
        <f t="shared" si="24"/>
        <v>2.0445642840011345E-2</v>
      </c>
      <c r="T93" s="5">
        <f t="shared" si="25"/>
        <v>1.6513397174264043E-2</v>
      </c>
      <c r="U93" s="5">
        <f t="shared" si="26"/>
        <v>1.0710971007905504E-2</v>
      </c>
      <c r="V93" s="5">
        <f t="shared" si="27"/>
        <v>2.7830817317013493E-2</v>
      </c>
      <c r="W93" s="5">
        <f t="shared" si="28"/>
        <v>3.0727404049906999E-3</v>
      </c>
      <c r="X93" s="5">
        <f t="shared" si="29"/>
        <v>5.1731530982775413E-4</v>
      </c>
    </row>
    <row r="94" spans="1:31" x14ac:dyDescent="0.25">
      <c r="A94" s="1">
        <v>42930</v>
      </c>
      <c r="B94" s="5">
        <f t="shared" si="8"/>
        <v>1919.2900399309149</v>
      </c>
      <c r="C94" s="5">
        <f t="shared" si="9"/>
        <v>1965.5787524881177</v>
      </c>
      <c r="D94" s="5">
        <f t="shared" si="10"/>
        <v>1811.0199807242793</v>
      </c>
      <c r="E94" s="5">
        <f t="shared" si="11"/>
        <v>1527.2949435951341</v>
      </c>
      <c r="F94" s="5">
        <f t="shared" si="12"/>
        <v>934.64168920485315</v>
      </c>
      <c r="G94" s="5">
        <f t="shared" si="13"/>
        <v>232.42711892125075</v>
      </c>
      <c r="H94" s="5">
        <f t="shared" si="14"/>
        <v>78.344039235266877</v>
      </c>
      <c r="I94" s="5">
        <f t="shared" si="30"/>
        <v>8468.5965640998165</v>
      </c>
      <c r="J94" s="52">
        <f t="shared" si="15"/>
        <v>0.2266361404045617</v>
      </c>
      <c r="K94" s="52">
        <f t="shared" si="16"/>
        <v>0.23210206527261251</v>
      </c>
      <c r="L94" s="52">
        <f t="shared" si="17"/>
        <v>0.21385125233165297</v>
      </c>
      <c r="M94" s="52">
        <f t="shared" si="18"/>
        <v>0.18034805791430217</v>
      </c>
      <c r="N94" s="52">
        <f t="shared" si="19"/>
        <v>0.11036559388919272</v>
      </c>
      <c r="O94" s="52">
        <f t="shared" si="20"/>
        <v>2.7445765914338012E-2</v>
      </c>
      <c r="P94" s="52">
        <f t="shared" si="21"/>
        <v>9.2511242733399213E-3</v>
      </c>
      <c r="R94" s="5">
        <f t="shared" si="23"/>
        <v>2.1038937738858846E-2</v>
      </c>
      <c r="S94" s="5">
        <f t="shared" si="24"/>
        <v>1.7298669167427918E-2</v>
      </c>
      <c r="T94" s="5">
        <f t="shared" si="25"/>
        <v>1.3724313415244223E-2</v>
      </c>
      <c r="U94" s="5">
        <f t="shared" si="26"/>
        <v>8.452339772091701E-3</v>
      </c>
      <c r="V94" s="5">
        <f t="shared" si="27"/>
        <v>2.8802987192620529E-2</v>
      </c>
      <c r="W94" s="5">
        <f t="shared" si="28"/>
        <v>3.1019440477454262E-3</v>
      </c>
      <c r="X94" s="5">
        <f t="shared" si="29"/>
        <v>5.0771169494955156E-4</v>
      </c>
    </row>
    <row r="95" spans="1:31" x14ac:dyDescent="0.25">
      <c r="A95" s="1">
        <v>42946</v>
      </c>
      <c r="B95" s="5">
        <f t="shared" si="8"/>
        <v>1919.2906117301677</v>
      </c>
      <c r="C95" s="5">
        <f t="shared" si="9"/>
        <v>1965.577908060209</v>
      </c>
      <c r="D95" s="5">
        <f t="shared" si="10"/>
        <v>1811.0209363645015</v>
      </c>
      <c r="E95" s="5">
        <f t="shared" si="11"/>
        <v>1527.2953369397114</v>
      </c>
      <c r="F95" s="5">
        <f t="shared" si="12"/>
        <v>934.64180798039285</v>
      </c>
      <c r="G95" s="5">
        <f t="shared" si="13"/>
        <v>232.42711877102235</v>
      </c>
      <c r="H95" s="5">
        <f t="shared" si="14"/>
        <v>78.344014692473777</v>
      </c>
      <c r="I95" s="5">
        <f t="shared" si="30"/>
        <v>8468.5977345384781</v>
      </c>
      <c r="J95" s="52">
        <f t="shared" si="15"/>
        <v>0.22663617660129246</v>
      </c>
      <c r="K95" s="52">
        <f t="shared" si="16"/>
        <v>0.23210193348111949</v>
      </c>
      <c r="L95" s="52">
        <f t="shared" si="17"/>
        <v>0.21385133562058353</v>
      </c>
      <c r="M95" s="52">
        <f t="shared" si="18"/>
        <v>0.18034807943595707</v>
      </c>
      <c r="N95" s="52">
        <f t="shared" si="19"/>
        <v>0.11036559266105335</v>
      </c>
      <c r="O95" s="52">
        <f t="shared" si="20"/>
        <v>2.7445762103339433E-2</v>
      </c>
      <c r="P95" s="52">
        <f t="shared" si="21"/>
        <v>9.2511200966547465E-3</v>
      </c>
      <c r="R95" s="5">
        <f t="shared" si="23"/>
        <v>2.1222830649268536E-2</v>
      </c>
      <c r="S95" s="5">
        <f t="shared" si="24"/>
        <v>1.7659655481823952E-2</v>
      </c>
      <c r="T95" s="5">
        <f t="shared" si="25"/>
        <v>1.384663250817241E-2</v>
      </c>
      <c r="U95" s="5">
        <f t="shared" si="26"/>
        <v>9.0418688271653308E-3</v>
      </c>
      <c r="V95" s="5">
        <f t="shared" si="27"/>
        <v>2.7306168051905801E-2</v>
      </c>
      <c r="W95" s="5">
        <f t="shared" si="28"/>
        <v>3.1018146647867804E-3</v>
      </c>
      <c r="X95" s="5">
        <f t="shared" si="29"/>
        <v>5.30454308578615E-4</v>
      </c>
    </row>
    <row r="96" spans="1:31" x14ac:dyDescent="0.25">
      <c r="A96" s="1">
        <v>42962</v>
      </c>
      <c r="B96" s="5">
        <f t="shared" si="8"/>
        <v>1919.306963929374</v>
      </c>
      <c r="C96" s="5">
        <f t="shared" si="9"/>
        <v>1965.5659140840644</v>
      </c>
      <c r="D96" s="5">
        <f t="shared" si="10"/>
        <v>1811.0531399764936</v>
      </c>
      <c r="E96" s="5">
        <f t="shared" si="11"/>
        <v>1527.2974696655813</v>
      </c>
      <c r="F96" s="5">
        <f t="shared" si="12"/>
        <v>934.64189735058335</v>
      </c>
      <c r="G96" s="5">
        <f t="shared" si="13"/>
        <v>232.42679614145118</v>
      </c>
      <c r="H96" s="5">
        <f t="shared" si="14"/>
        <v>78.343968431347022</v>
      </c>
      <c r="I96" s="5">
        <f t="shared" si="30"/>
        <v>8468.6361495788951</v>
      </c>
      <c r="J96" s="52">
        <f t="shared" si="15"/>
        <v>0.22663707945757144</v>
      </c>
      <c r="K96" s="52">
        <f t="shared" si="16"/>
        <v>0.23209946434902656</v>
      </c>
      <c r="L96" s="52">
        <f t="shared" si="17"/>
        <v>0.21385416824957684</v>
      </c>
      <c r="M96" s="52">
        <f t="shared" si="18"/>
        <v>0.18034751318741288</v>
      </c>
      <c r="N96" s="52">
        <f t="shared" si="19"/>
        <v>0.1103651025787734</v>
      </c>
      <c r="O96" s="52">
        <f t="shared" si="20"/>
        <v>2.7445599508134334E-2</v>
      </c>
      <c r="P96" s="52">
        <f t="shared" si="21"/>
        <v>9.2510726695044856E-3</v>
      </c>
      <c r="R96" s="5">
        <f t="shared" si="23"/>
        <v>2.8295607863339751E-2</v>
      </c>
      <c r="S96" s="5">
        <f t="shared" si="24"/>
        <v>2.5099036051047324E-2</v>
      </c>
      <c r="T96" s="5">
        <f t="shared" si="25"/>
        <v>1.9790415632135121E-2</v>
      </c>
      <c r="U96" s="5">
        <f t="shared" si="26"/>
        <v>1.454074116455276E-2</v>
      </c>
      <c r="V96" s="5">
        <f t="shared" si="27"/>
        <v>2.6278508436570293E-2</v>
      </c>
      <c r="W96" s="5">
        <f t="shared" si="28"/>
        <v>2.8475670715807427E-3</v>
      </c>
      <c r="X96" s="5">
        <f t="shared" si="29"/>
        <v>5.793704502047352E-4</v>
      </c>
    </row>
    <row r="97" spans="1:24" x14ac:dyDescent="0.25">
      <c r="A97" s="1">
        <v>43084</v>
      </c>
      <c r="B97" s="5">
        <f t="shared" si="8"/>
        <v>1919.2545758373476</v>
      </c>
      <c r="C97" s="5">
        <f t="shared" si="9"/>
        <v>1965.5987683227479</v>
      </c>
      <c r="D97" s="5">
        <f t="shared" si="10"/>
        <v>1810.9390872982995</v>
      </c>
      <c r="E97" s="5">
        <f t="shared" si="11"/>
        <v>1527.2917176157323</v>
      </c>
      <c r="F97" s="5">
        <f t="shared" si="12"/>
        <v>934.64720357959879</v>
      </c>
      <c r="G97" s="5">
        <f t="shared" si="13"/>
        <v>232.4142888542107</v>
      </c>
      <c r="H97" s="5">
        <f t="shared" si="14"/>
        <v>78.345682480598867</v>
      </c>
      <c r="I97" s="5">
        <f t="shared" si="30"/>
        <v>8468.4913239885354</v>
      </c>
      <c r="J97" s="52">
        <f t="shared" si="15"/>
        <v>0.22663476909998259</v>
      </c>
      <c r="K97" s="52">
        <f t="shared" si="16"/>
        <v>0.23210731323002404</v>
      </c>
      <c r="L97" s="52">
        <f t="shared" si="17"/>
        <v>0.21384435763292176</v>
      </c>
      <c r="M97" s="52">
        <f t="shared" si="18"/>
        <v>0.18034991820672969</v>
      </c>
      <c r="N97" s="52">
        <f t="shared" si="19"/>
        <v>0.1103676165944743</v>
      </c>
      <c r="O97" s="52">
        <f t="shared" si="20"/>
        <v>2.7444591954160137E-2</v>
      </c>
      <c r="P97" s="52">
        <f t="shared" si="21"/>
        <v>9.2514332817075148E-3</v>
      </c>
      <c r="R97" s="5">
        <f t="shared" si="23"/>
        <v>1.368465421787214E-2</v>
      </c>
      <c r="S97" s="5">
        <f t="shared" si="24"/>
        <v>1.1652792639218285E-2</v>
      </c>
      <c r="T97" s="5">
        <f t="shared" si="25"/>
        <v>7.8523581431122393E-3</v>
      </c>
      <c r="U97" s="5">
        <f t="shared" si="26"/>
        <v>5.507435219325521E-3</v>
      </c>
      <c r="V97" s="5">
        <f t="shared" si="27"/>
        <v>8.1252451654343603E-3</v>
      </c>
      <c r="W97" s="5">
        <f t="shared" si="28"/>
        <v>6.8163601381005857E-4</v>
      </c>
      <c r="X97" s="5">
        <f t="shared" si="29"/>
        <v>1.311751357790695E-4</v>
      </c>
    </row>
    <row r="98" spans="1:24" x14ac:dyDescent="0.25">
      <c r="A98" s="1">
        <v>43170</v>
      </c>
      <c r="B98" s="5">
        <f t="shared" si="8"/>
        <v>1919.2893452432543</v>
      </c>
      <c r="C98" s="5">
        <f t="shared" si="9"/>
        <v>1965.5766078164283</v>
      </c>
      <c r="D98" s="5">
        <f t="shared" si="10"/>
        <v>1811.0194884831226</v>
      </c>
      <c r="E98" s="5">
        <f t="shared" si="11"/>
        <v>1527.2959153982604</v>
      </c>
      <c r="F98" s="5">
        <f t="shared" si="12"/>
        <v>934.64350549013704</v>
      </c>
      <c r="G98" s="5">
        <f t="shared" si="13"/>
        <v>232.42306438152423</v>
      </c>
      <c r="H98" s="5">
        <f t="shared" si="14"/>
        <v>78.344591241205109</v>
      </c>
      <c r="I98" s="5">
        <f t="shared" si="30"/>
        <v>8468.5925180539307</v>
      </c>
      <c r="J98" s="52">
        <f t="shared" si="15"/>
        <v>0.22663616665361813</v>
      </c>
      <c r="K98" s="52">
        <f t="shared" si="16"/>
        <v>0.23210192291411783</v>
      </c>
      <c r="L98" s="52">
        <f t="shared" si="17"/>
        <v>0.21385129637803049</v>
      </c>
      <c r="M98" s="52">
        <f t="shared" si="18"/>
        <v>0.1803482588331255</v>
      </c>
      <c r="N98" s="52">
        <f t="shared" si="19"/>
        <v>0.1103658610917457</v>
      </c>
      <c r="O98" s="52">
        <f t="shared" si="20"/>
        <v>2.7445300253380791E-2</v>
      </c>
      <c r="P98" s="52">
        <f t="shared" si="21"/>
        <v>9.2511938759817173E-3</v>
      </c>
      <c r="R98" s="5">
        <f t="shared" si="23"/>
        <v>2.0819772884888475E-2</v>
      </c>
      <c r="S98" s="5">
        <f t="shared" si="24"/>
        <v>1.8245953278264487E-2</v>
      </c>
      <c r="T98" s="5">
        <f t="shared" si="25"/>
        <v>1.3662152986653121E-2</v>
      </c>
      <c r="U98" s="5">
        <f t="shared" si="26"/>
        <v>1.0075317904702744E-2</v>
      </c>
      <c r="V98" s="5">
        <f t="shared" si="27"/>
        <v>1.5668870042601781E-2</v>
      </c>
      <c r="W98" s="5">
        <f t="shared" si="28"/>
        <v>1.4617522310017312E-3</v>
      </c>
      <c r="X98" s="5">
        <f t="shared" si="29"/>
        <v>2.5847019863279685E-4</v>
      </c>
    </row>
    <row r="99" spans="1:24" x14ac:dyDescent="0.25">
      <c r="I99" s="5"/>
      <c r="J99" s="5"/>
      <c r="K99" s="5"/>
      <c r="L99" s="5"/>
      <c r="M99" s="5"/>
      <c r="N99" s="5"/>
      <c r="O99" s="5"/>
    </row>
    <row r="100" spans="1:24" x14ac:dyDescent="0.25">
      <c r="I100" s="5"/>
      <c r="J100" s="5"/>
      <c r="K100" s="5"/>
      <c r="L100" s="5"/>
      <c r="M100" s="5"/>
      <c r="N100" s="5"/>
      <c r="O100" s="5"/>
    </row>
    <row r="101" spans="1:24" x14ac:dyDescent="0.25">
      <c r="I101" s="5"/>
      <c r="J101" s="5"/>
      <c r="K101" s="5"/>
      <c r="L101" s="5"/>
      <c r="M101" s="5"/>
      <c r="N101" s="5"/>
      <c r="O101" s="5"/>
    </row>
    <row r="102" spans="1:24" x14ac:dyDescent="0.25">
      <c r="I102" s="5"/>
      <c r="J102" s="5"/>
      <c r="K102" s="5"/>
      <c r="L102" s="5"/>
      <c r="M102" s="5"/>
      <c r="N102" s="5"/>
      <c r="O102" s="5"/>
    </row>
    <row r="103" spans="1:24" x14ac:dyDescent="0.25">
      <c r="I103" s="5"/>
      <c r="J103" s="5"/>
      <c r="K103" s="5"/>
      <c r="L103" s="5"/>
      <c r="M103" s="5"/>
      <c r="N103" s="5"/>
      <c r="O103" s="5"/>
    </row>
    <row r="104" spans="1:24" x14ac:dyDescent="0.25">
      <c r="I104" s="5"/>
      <c r="J104" s="5"/>
      <c r="K104" s="5"/>
      <c r="L104" s="5"/>
      <c r="M104" s="5"/>
      <c r="N104" s="5"/>
      <c r="O104" s="5"/>
    </row>
    <row r="105" spans="1:24" x14ac:dyDescent="0.25">
      <c r="I105" s="5"/>
      <c r="J105" s="5"/>
      <c r="K105" s="5"/>
      <c r="L105" s="5"/>
      <c r="M105" s="5"/>
      <c r="N105" s="5"/>
      <c r="O105" s="5"/>
    </row>
    <row r="106" spans="1:24" x14ac:dyDescent="0.25">
      <c r="I106" s="5"/>
      <c r="J106" s="5"/>
      <c r="K106" s="5"/>
      <c r="L106" s="5"/>
      <c r="M106" s="5"/>
      <c r="N106" s="5"/>
      <c r="O106" s="5"/>
    </row>
    <row r="107" spans="1:24" x14ac:dyDescent="0.25">
      <c r="I107" s="5"/>
      <c r="J107" s="5"/>
      <c r="K107" s="5"/>
      <c r="L107" s="5"/>
      <c r="M107" s="5"/>
      <c r="N107" s="5"/>
      <c r="O107" s="5"/>
    </row>
    <row r="108" spans="1:24" x14ac:dyDescent="0.25">
      <c r="I108" s="5"/>
      <c r="J108" s="5"/>
      <c r="K108" s="5"/>
      <c r="L108" s="5"/>
      <c r="M108" s="5"/>
      <c r="N108" s="5"/>
      <c r="O108" s="5"/>
    </row>
    <row r="109" spans="1:24" x14ac:dyDescent="0.25">
      <c r="O109" s="5"/>
    </row>
    <row r="110" spans="1:24" x14ac:dyDescent="0.25">
      <c r="O110" s="5"/>
    </row>
    <row r="111" spans="1:24" x14ac:dyDescent="0.25">
      <c r="O11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FE0D-3CFF-4CFF-BEC5-B83599C4F80A}">
  <dimension ref="A1:R42"/>
  <sheetViews>
    <sheetView workbookViewId="0">
      <selection activeCell="L28" sqref="L28"/>
    </sheetView>
  </sheetViews>
  <sheetFormatPr defaultRowHeight="15" x14ac:dyDescent="0.25"/>
  <cols>
    <col min="1" max="1" width="10.7109375" bestFit="1" customWidth="1"/>
    <col min="4" max="4" width="8.85546875" bestFit="1" customWidth="1"/>
    <col min="5" max="5" width="10.42578125" bestFit="1" customWidth="1"/>
    <col min="13" max="13" width="9.7109375" bestFit="1" customWidth="1"/>
  </cols>
  <sheetData>
    <row r="1" spans="1:15" x14ac:dyDescent="0.25">
      <c r="A1" s="14" t="s">
        <v>92</v>
      </c>
      <c r="B1" s="15"/>
      <c r="C1" s="15"/>
      <c r="D1" s="15"/>
      <c r="E1" s="16"/>
      <c r="G1" s="29" t="s">
        <v>103</v>
      </c>
      <c r="H1" s="28" t="s">
        <v>104</v>
      </c>
      <c r="I1" s="28" t="s">
        <v>105</v>
      </c>
      <c r="J1" s="28" t="s">
        <v>106</v>
      </c>
      <c r="K1" s="28" t="s">
        <v>107</v>
      </c>
      <c r="M1" s="1">
        <v>41458</v>
      </c>
      <c r="N1">
        <v>2860</v>
      </c>
      <c r="O1">
        <v>5343</v>
      </c>
    </row>
    <row r="2" spans="1:15" ht="18" x14ac:dyDescent="0.35">
      <c r="A2" s="17" t="s">
        <v>0</v>
      </c>
      <c r="B2" s="18" t="s">
        <v>101</v>
      </c>
      <c r="C2" s="18" t="s">
        <v>102</v>
      </c>
      <c r="D2" s="19" t="s">
        <v>88</v>
      </c>
      <c r="E2" s="20" t="s">
        <v>89</v>
      </c>
      <c r="G2" s="28" t="s">
        <v>108</v>
      </c>
      <c r="H2" s="28">
        <v>3172</v>
      </c>
      <c r="I2" s="28">
        <v>12345</v>
      </c>
      <c r="J2" s="28">
        <v>25</v>
      </c>
      <c r="K2" s="28">
        <v>15536</v>
      </c>
      <c r="M2" s="1">
        <v>41826</v>
      </c>
      <c r="N2">
        <v>2840</v>
      </c>
      <c r="O2">
        <v>5343</v>
      </c>
    </row>
    <row r="3" spans="1:15" x14ac:dyDescent="0.25">
      <c r="A3" s="21">
        <v>42226</v>
      </c>
      <c r="B3" s="18">
        <v>2802</v>
      </c>
      <c r="C3" s="18">
        <v>5342</v>
      </c>
      <c r="D3" s="22">
        <v>45.650799999999997</v>
      </c>
      <c r="E3" s="23">
        <v>122.76300000000001</v>
      </c>
      <c r="G3" s="28" t="s">
        <v>109</v>
      </c>
      <c r="H3" s="28">
        <v>25</v>
      </c>
      <c r="I3" s="28">
        <v>15776</v>
      </c>
      <c r="J3" s="28">
        <v>12623</v>
      </c>
      <c r="K3" s="28">
        <v>3076</v>
      </c>
      <c r="M3" s="1">
        <v>41858</v>
      </c>
      <c r="N3">
        <v>2852</v>
      </c>
      <c r="O3">
        <v>5342</v>
      </c>
    </row>
    <row r="4" spans="1:15" x14ac:dyDescent="0.25">
      <c r="A4" s="21">
        <v>42274</v>
      </c>
      <c r="B4" s="18">
        <v>2853</v>
      </c>
      <c r="C4" s="18">
        <v>5342</v>
      </c>
      <c r="D4" s="19" t="s">
        <v>90</v>
      </c>
      <c r="E4" s="20" t="s">
        <v>91</v>
      </c>
      <c r="M4" s="1">
        <v>42066</v>
      </c>
      <c r="N4">
        <v>2939</v>
      </c>
      <c r="O4">
        <v>5343</v>
      </c>
    </row>
    <row r="5" spans="1:15" x14ac:dyDescent="0.25">
      <c r="A5" s="21">
        <v>42466</v>
      </c>
      <c r="B5" s="18">
        <v>2919</v>
      </c>
      <c r="C5" s="18">
        <v>5348</v>
      </c>
      <c r="D5" s="18"/>
      <c r="E5" s="24"/>
      <c r="G5" s="30"/>
      <c r="M5" s="1">
        <v>42178</v>
      </c>
      <c r="N5">
        <v>3031</v>
      </c>
      <c r="O5">
        <v>5342</v>
      </c>
    </row>
    <row r="6" spans="1:15" x14ac:dyDescent="0.25">
      <c r="A6" s="21">
        <v>42594</v>
      </c>
      <c r="B6" s="18">
        <v>2802</v>
      </c>
      <c r="C6" s="18">
        <v>5340</v>
      </c>
      <c r="D6" s="18"/>
      <c r="E6" s="24"/>
      <c r="H6" t="s">
        <v>103</v>
      </c>
      <c r="M6" s="1">
        <v>42194</v>
      </c>
      <c r="N6">
        <v>2852</v>
      </c>
      <c r="O6">
        <v>5341</v>
      </c>
    </row>
    <row r="7" spans="1:15" x14ac:dyDescent="0.25">
      <c r="A7" s="21">
        <v>42626</v>
      </c>
      <c r="B7" s="18">
        <v>2843</v>
      </c>
      <c r="C7" s="18">
        <v>5340</v>
      </c>
      <c r="D7" s="18"/>
      <c r="E7" s="24"/>
      <c r="H7">
        <v>14</v>
      </c>
      <c r="I7" t="s">
        <v>110</v>
      </c>
      <c r="M7" s="1">
        <v>42274</v>
      </c>
      <c r="N7">
        <f t="shared" ref="N7:O16" si="0">VLOOKUP(M7,A$3:C$14,2,FALSE)</f>
        <v>2853</v>
      </c>
      <c r="O7">
        <f t="shared" si="0"/>
        <v>5342</v>
      </c>
    </row>
    <row r="8" spans="1:15" x14ac:dyDescent="0.25">
      <c r="A8" s="21">
        <v>42738</v>
      </c>
      <c r="B8" s="18">
        <v>2917</v>
      </c>
      <c r="C8" s="18">
        <v>5348</v>
      </c>
      <c r="D8" s="18"/>
      <c r="E8" s="24"/>
      <c r="M8" s="1">
        <v>42594</v>
      </c>
      <c r="N8">
        <f t="shared" si="0"/>
        <v>2802</v>
      </c>
      <c r="O8">
        <f t="shared" si="0"/>
        <v>5342</v>
      </c>
    </row>
    <row r="9" spans="1:15" x14ac:dyDescent="0.25">
      <c r="A9" s="21">
        <v>42882</v>
      </c>
      <c r="B9" s="18">
        <v>2850</v>
      </c>
      <c r="C9" s="18">
        <v>5341</v>
      </c>
      <c r="D9" s="18"/>
      <c r="E9" s="24"/>
      <c r="M9" s="1">
        <v>42626</v>
      </c>
      <c r="N9">
        <f t="shared" si="0"/>
        <v>2843</v>
      </c>
      <c r="O9">
        <f t="shared" si="0"/>
        <v>5340</v>
      </c>
    </row>
    <row r="10" spans="1:15" x14ac:dyDescent="0.25">
      <c r="A10" s="21">
        <v>42930</v>
      </c>
      <c r="B10" s="18">
        <v>2804</v>
      </c>
      <c r="C10" s="18">
        <v>5341</v>
      </c>
      <c r="D10" s="18"/>
      <c r="E10" s="24"/>
      <c r="M10" s="1">
        <v>42738</v>
      </c>
      <c r="N10">
        <f t="shared" si="0"/>
        <v>2917</v>
      </c>
      <c r="O10">
        <f t="shared" si="0"/>
        <v>5348</v>
      </c>
    </row>
    <row r="11" spans="1:15" x14ac:dyDescent="0.25">
      <c r="A11" s="21">
        <v>42946</v>
      </c>
      <c r="B11" s="18">
        <v>2835</v>
      </c>
      <c r="C11" s="18">
        <v>5340</v>
      </c>
      <c r="D11" s="18"/>
      <c r="E11" s="24"/>
      <c r="M11" s="1">
        <v>42882</v>
      </c>
      <c r="N11">
        <f t="shared" si="0"/>
        <v>2850</v>
      </c>
      <c r="O11">
        <f t="shared" si="0"/>
        <v>5341</v>
      </c>
    </row>
    <row r="12" spans="1:15" x14ac:dyDescent="0.25">
      <c r="A12" s="21">
        <v>42962</v>
      </c>
      <c r="B12" s="18">
        <v>2858</v>
      </c>
      <c r="C12" s="18">
        <v>5344</v>
      </c>
      <c r="D12" s="18"/>
      <c r="E12" s="24"/>
      <c r="M12" s="1">
        <v>42930</v>
      </c>
      <c r="N12">
        <f t="shared" si="0"/>
        <v>2804</v>
      </c>
      <c r="O12">
        <f t="shared" si="0"/>
        <v>5341</v>
      </c>
    </row>
    <row r="13" spans="1:15" x14ac:dyDescent="0.25">
      <c r="A13" s="21">
        <v>43084</v>
      </c>
      <c r="B13" s="18">
        <v>2872</v>
      </c>
      <c r="C13" s="18">
        <v>5353</v>
      </c>
      <c r="D13" s="18"/>
      <c r="E13" s="24"/>
      <c r="M13" s="1">
        <v>42946</v>
      </c>
      <c r="N13">
        <f t="shared" si="0"/>
        <v>2835</v>
      </c>
      <c r="O13">
        <f t="shared" si="0"/>
        <v>5340</v>
      </c>
    </row>
    <row r="14" spans="1:15" ht="15.75" thickBot="1" x14ac:dyDescent="0.3">
      <c r="A14" s="25">
        <v>43170</v>
      </c>
      <c r="B14" s="26">
        <v>2879</v>
      </c>
      <c r="C14" s="26">
        <v>5344</v>
      </c>
      <c r="D14" s="26"/>
      <c r="E14" s="27"/>
      <c r="M14" s="1">
        <v>42962</v>
      </c>
      <c r="N14">
        <f t="shared" si="0"/>
        <v>2858</v>
      </c>
      <c r="O14">
        <f t="shared" si="0"/>
        <v>5344</v>
      </c>
    </row>
    <row r="15" spans="1:15" x14ac:dyDescent="0.25">
      <c r="M15" s="1">
        <v>43074</v>
      </c>
      <c r="N15">
        <v>2860</v>
      </c>
      <c r="O15">
        <v>5345</v>
      </c>
    </row>
    <row r="16" spans="1:15" x14ac:dyDescent="0.25">
      <c r="M16" s="1">
        <v>43170</v>
      </c>
      <c r="N16">
        <f t="shared" si="0"/>
        <v>2879</v>
      </c>
      <c r="O16">
        <f t="shared" si="0"/>
        <v>5344</v>
      </c>
    </row>
    <row r="19" spans="2:18" x14ac:dyDescent="0.25">
      <c r="N19">
        <v>3078</v>
      </c>
      <c r="O19">
        <v>5832</v>
      </c>
      <c r="Q19">
        <f>N19-N1</f>
        <v>218</v>
      </c>
      <c r="R19">
        <f>O19-O1</f>
        <v>489</v>
      </c>
    </row>
    <row r="20" spans="2:18" x14ac:dyDescent="0.25">
      <c r="N20">
        <v>3058</v>
      </c>
      <c r="O20">
        <v>5832</v>
      </c>
    </row>
    <row r="21" spans="2:18" x14ac:dyDescent="0.25">
      <c r="N21">
        <v>3070</v>
      </c>
      <c r="O21">
        <v>5831</v>
      </c>
    </row>
    <row r="22" spans="2:18" x14ac:dyDescent="0.25">
      <c r="N22">
        <v>3157</v>
      </c>
      <c r="O22">
        <v>5832</v>
      </c>
    </row>
    <row r="23" spans="2:18" x14ac:dyDescent="0.25">
      <c r="N23">
        <v>3249</v>
      </c>
      <c r="O23">
        <v>5831</v>
      </c>
    </row>
    <row r="24" spans="2:18" x14ac:dyDescent="0.25">
      <c r="N24">
        <v>3070</v>
      </c>
      <c r="O24">
        <v>5830</v>
      </c>
    </row>
    <row r="25" spans="2:18" x14ac:dyDescent="0.25">
      <c r="N25">
        <v>3071</v>
      </c>
      <c r="O25">
        <v>5831</v>
      </c>
    </row>
    <row r="26" spans="2:18" x14ac:dyDescent="0.25">
      <c r="N26">
        <v>3020</v>
      </c>
      <c r="O26">
        <v>5831</v>
      </c>
    </row>
    <row r="27" spans="2:18" x14ac:dyDescent="0.25">
      <c r="N27">
        <v>3061</v>
      </c>
      <c r="O27">
        <v>5829</v>
      </c>
    </row>
    <row r="28" spans="2:18" x14ac:dyDescent="0.25">
      <c r="N28">
        <v>3135</v>
      </c>
      <c r="O28">
        <v>5837</v>
      </c>
    </row>
    <row r="29" spans="2:18" x14ac:dyDescent="0.25">
      <c r="N29">
        <v>3068</v>
      </c>
      <c r="O29">
        <v>5830</v>
      </c>
    </row>
    <row r="30" spans="2:18" x14ac:dyDescent="0.25">
      <c r="N30">
        <v>3022</v>
      </c>
      <c r="O30">
        <v>5830</v>
      </c>
    </row>
    <row r="31" spans="2:18" x14ac:dyDescent="0.25">
      <c r="B31">
        <f t="shared" ref="B31:B42" si="1">B3+218</f>
        <v>3020</v>
      </c>
      <c r="C31">
        <f t="shared" ref="C31:C42" si="2">C3+489</f>
        <v>5831</v>
      </c>
      <c r="N31">
        <v>3053</v>
      </c>
      <c r="O31">
        <v>5829</v>
      </c>
    </row>
    <row r="32" spans="2:18" x14ac:dyDescent="0.25">
      <c r="B32">
        <f t="shared" si="1"/>
        <v>3071</v>
      </c>
      <c r="C32">
        <f t="shared" si="2"/>
        <v>5831</v>
      </c>
      <c r="N32">
        <v>3076</v>
      </c>
      <c r="O32">
        <v>5833</v>
      </c>
    </row>
    <row r="33" spans="2:15" x14ac:dyDescent="0.25">
      <c r="B33">
        <f t="shared" si="1"/>
        <v>3137</v>
      </c>
      <c r="C33">
        <f t="shared" si="2"/>
        <v>5837</v>
      </c>
      <c r="N33">
        <v>3078</v>
      </c>
      <c r="O33">
        <v>5834</v>
      </c>
    </row>
    <row r="34" spans="2:15" x14ac:dyDescent="0.25">
      <c r="B34">
        <f t="shared" si="1"/>
        <v>3020</v>
      </c>
      <c r="C34">
        <f t="shared" si="2"/>
        <v>5829</v>
      </c>
      <c r="N34">
        <v>3097</v>
      </c>
      <c r="O34">
        <v>5833</v>
      </c>
    </row>
    <row r="35" spans="2:15" x14ac:dyDescent="0.25">
      <c r="B35">
        <f t="shared" si="1"/>
        <v>3061</v>
      </c>
      <c r="C35">
        <f t="shared" si="2"/>
        <v>5829</v>
      </c>
    </row>
    <row r="36" spans="2:15" x14ac:dyDescent="0.25">
      <c r="B36">
        <f t="shared" si="1"/>
        <v>3135</v>
      </c>
      <c r="C36">
        <f t="shared" si="2"/>
        <v>5837</v>
      </c>
    </row>
    <row r="37" spans="2:15" x14ac:dyDescent="0.25">
      <c r="B37">
        <f t="shared" si="1"/>
        <v>3068</v>
      </c>
      <c r="C37">
        <f t="shared" si="2"/>
        <v>5830</v>
      </c>
    </row>
    <row r="38" spans="2:15" x14ac:dyDescent="0.25">
      <c r="B38">
        <f t="shared" si="1"/>
        <v>3022</v>
      </c>
      <c r="C38">
        <f t="shared" si="2"/>
        <v>5830</v>
      </c>
    </row>
    <row r="39" spans="2:15" x14ac:dyDescent="0.25">
      <c r="B39">
        <f t="shared" si="1"/>
        <v>3053</v>
      </c>
      <c r="C39">
        <f t="shared" si="2"/>
        <v>5829</v>
      </c>
    </row>
    <row r="40" spans="2:15" x14ac:dyDescent="0.25">
      <c r="B40">
        <f t="shared" si="1"/>
        <v>3076</v>
      </c>
      <c r="C40">
        <f t="shared" si="2"/>
        <v>5833</v>
      </c>
    </row>
    <row r="41" spans="2:15" x14ac:dyDescent="0.25">
      <c r="B41">
        <f t="shared" si="1"/>
        <v>3090</v>
      </c>
      <c r="C41">
        <f t="shared" si="2"/>
        <v>5842</v>
      </c>
    </row>
    <row r="42" spans="2:15" x14ac:dyDescent="0.25">
      <c r="B42">
        <f t="shared" si="1"/>
        <v>3097</v>
      </c>
      <c r="C42">
        <f t="shared" si="2"/>
        <v>5833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4D28-0D57-4B9E-852D-CD35D33B6FCD}">
  <dimension ref="A1:T28"/>
  <sheetViews>
    <sheetView workbookViewId="0">
      <selection activeCell="E3" sqref="E3"/>
    </sheetView>
  </sheetViews>
  <sheetFormatPr defaultRowHeight="15" x14ac:dyDescent="0.25"/>
  <cols>
    <col min="1" max="1" width="10.7109375" bestFit="1" customWidth="1"/>
    <col min="3" max="3" width="9.140625" customWidth="1"/>
    <col min="4" max="5" width="9.140625" style="5"/>
  </cols>
  <sheetData>
    <row r="1" spans="1:20" x14ac:dyDescent="0.25">
      <c r="A1" t="s">
        <v>0</v>
      </c>
      <c r="B1" t="s">
        <v>112</v>
      </c>
      <c r="C1" t="s">
        <v>111</v>
      </c>
      <c r="D1" s="5" t="s">
        <v>190</v>
      </c>
      <c r="E1" s="5" t="s">
        <v>188</v>
      </c>
      <c r="F1" t="s">
        <v>193</v>
      </c>
      <c r="G1" t="s">
        <v>216</v>
      </c>
      <c r="J1" t="s">
        <v>113</v>
      </c>
      <c r="L1" t="s">
        <v>114</v>
      </c>
      <c r="O1" t="s">
        <v>113</v>
      </c>
      <c r="Q1" t="s">
        <v>114</v>
      </c>
    </row>
    <row r="2" spans="1:20" x14ac:dyDescent="0.25">
      <c r="A2" s="21">
        <v>42274</v>
      </c>
      <c r="B2">
        <v>58</v>
      </c>
      <c r="C2">
        <v>44</v>
      </c>
      <c r="D2" s="5">
        <v>14.444444444444445</v>
      </c>
      <c r="E2" s="5">
        <f t="shared" ref="E2:E11" si="0">(C2-32)*5/9</f>
        <v>6.666666666666667</v>
      </c>
      <c r="F2" s="55">
        <f t="shared" ref="F2:F11" si="1">(100-5*(D2-E2))/100</f>
        <v>0.61111111111111116</v>
      </c>
      <c r="G2" s="5">
        <v>64</v>
      </c>
      <c r="H2" s="5">
        <v>17.777777777777779</v>
      </c>
      <c r="I2" s="5"/>
      <c r="J2" s="33">
        <v>264.41000000000003</v>
      </c>
      <c r="K2" s="35"/>
      <c r="L2" s="34">
        <v>311.08</v>
      </c>
      <c r="O2" s="33">
        <f t="shared" ref="O2:O11" si="2">J2-273.15</f>
        <v>-8.7399999999999523</v>
      </c>
      <c r="P2" s="35"/>
      <c r="Q2" s="34">
        <f t="shared" ref="Q2:Q11" si="3">L2-273.15</f>
        <v>37.930000000000007</v>
      </c>
      <c r="T2">
        <f>MAX(L2:L11)</f>
        <v>325.26</v>
      </c>
    </row>
    <row r="3" spans="1:20" x14ac:dyDescent="0.25">
      <c r="A3" s="21">
        <v>42594</v>
      </c>
      <c r="B3">
        <v>81</v>
      </c>
      <c r="C3">
        <v>57</v>
      </c>
      <c r="D3" s="5">
        <v>27.222222222222221</v>
      </c>
      <c r="E3" s="5">
        <f t="shared" si="0"/>
        <v>13.888888888888889</v>
      </c>
      <c r="F3" s="55">
        <f t="shared" si="1"/>
        <v>0.33333333333333343</v>
      </c>
      <c r="G3" s="58">
        <v>72</v>
      </c>
      <c r="H3" s="5">
        <v>22.222222222222221</v>
      </c>
      <c r="I3" s="5"/>
      <c r="J3" s="33">
        <v>274.8</v>
      </c>
      <c r="K3" s="35"/>
      <c r="L3" s="34">
        <v>324.87</v>
      </c>
      <c r="O3" s="33">
        <f t="shared" si="2"/>
        <v>1.6500000000000341</v>
      </c>
      <c r="P3" s="35"/>
      <c r="Q3" s="34">
        <f t="shared" si="3"/>
        <v>51.720000000000027</v>
      </c>
    </row>
    <row r="4" spans="1:20" x14ac:dyDescent="0.25">
      <c r="A4" s="21">
        <v>42626</v>
      </c>
      <c r="B4">
        <v>67</v>
      </c>
      <c r="C4">
        <v>38</v>
      </c>
      <c r="D4" s="5">
        <v>19.444444444444443</v>
      </c>
      <c r="E4" s="5">
        <f t="shared" si="0"/>
        <v>3.3333333333333335</v>
      </c>
      <c r="F4" s="55">
        <f t="shared" si="1"/>
        <v>0.19444444444444442</v>
      </c>
      <c r="G4" s="58">
        <v>63</v>
      </c>
      <c r="H4" s="5">
        <v>17.222222222222221</v>
      </c>
      <c r="I4" s="5"/>
      <c r="J4" s="33">
        <v>267.10000000000002</v>
      </c>
      <c r="K4" s="35"/>
      <c r="L4" s="34">
        <v>315.88</v>
      </c>
      <c r="O4" s="33">
        <f t="shared" si="2"/>
        <v>-6.0499999999999545</v>
      </c>
      <c r="P4" s="35"/>
      <c r="Q4" s="34">
        <f t="shared" si="3"/>
        <v>42.730000000000018</v>
      </c>
    </row>
    <row r="5" spans="1:20" x14ac:dyDescent="0.25">
      <c r="A5" s="21">
        <v>42738</v>
      </c>
      <c r="B5">
        <v>30</v>
      </c>
      <c r="C5">
        <v>13</v>
      </c>
      <c r="D5" s="5">
        <v>-1.1111111111111112</v>
      </c>
      <c r="E5" s="5">
        <f t="shared" si="0"/>
        <v>-10.555555555555555</v>
      </c>
      <c r="F5" s="55">
        <f t="shared" si="1"/>
        <v>0.52777777777777779</v>
      </c>
      <c r="G5" s="58">
        <v>34</v>
      </c>
      <c r="H5" s="5">
        <v>1.1111111111111112</v>
      </c>
      <c r="I5" s="5"/>
      <c r="J5" s="33">
        <v>240.29</v>
      </c>
      <c r="K5" s="35"/>
      <c r="L5" s="34">
        <v>286.16000000000003</v>
      </c>
      <c r="O5" s="33">
        <f t="shared" si="2"/>
        <v>-32.859999999999985</v>
      </c>
      <c r="P5" s="35"/>
      <c r="Q5" s="34">
        <f t="shared" si="3"/>
        <v>13.010000000000048</v>
      </c>
    </row>
    <row r="6" spans="1:20" x14ac:dyDescent="0.25">
      <c r="A6" s="21">
        <v>42882</v>
      </c>
      <c r="B6">
        <v>73</v>
      </c>
      <c r="C6">
        <v>48</v>
      </c>
      <c r="D6" s="5">
        <v>22.777777777777779</v>
      </c>
      <c r="E6" s="5">
        <f t="shared" si="0"/>
        <v>8.8888888888888893</v>
      </c>
      <c r="F6" s="55">
        <f t="shared" si="1"/>
        <v>0.30555555555555558</v>
      </c>
      <c r="G6" s="58">
        <v>60</v>
      </c>
      <c r="H6" s="5">
        <v>15.555555555555555</v>
      </c>
      <c r="I6" s="5"/>
      <c r="J6" s="33">
        <v>271.2</v>
      </c>
      <c r="K6" s="35"/>
      <c r="L6" s="34">
        <v>321.39999999999998</v>
      </c>
      <c r="O6" s="33">
        <f t="shared" si="2"/>
        <v>-1.9499999999999886</v>
      </c>
      <c r="P6" s="35"/>
      <c r="Q6" s="34">
        <f t="shared" si="3"/>
        <v>48.25</v>
      </c>
    </row>
    <row r="7" spans="1:20" x14ac:dyDescent="0.25">
      <c r="A7" s="21">
        <v>42930</v>
      </c>
      <c r="B7">
        <v>71</v>
      </c>
      <c r="C7">
        <v>51</v>
      </c>
      <c r="D7" s="5">
        <v>21.666666666666668</v>
      </c>
      <c r="E7" s="5">
        <f t="shared" si="0"/>
        <v>10.555555555555555</v>
      </c>
      <c r="F7" s="55">
        <f t="shared" si="1"/>
        <v>0.44444444444444436</v>
      </c>
      <c r="G7" s="58">
        <v>70</v>
      </c>
      <c r="H7" s="5">
        <v>21.111111111111111</v>
      </c>
      <c r="I7" s="5"/>
      <c r="J7" s="33">
        <v>274.52999999999997</v>
      </c>
      <c r="K7" s="35"/>
      <c r="L7" s="34">
        <v>322.57</v>
      </c>
      <c r="O7" s="33">
        <f t="shared" si="2"/>
        <v>1.3799999999999955</v>
      </c>
      <c r="P7" s="35"/>
      <c r="Q7" s="34">
        <f t="shared" si="3"/>
        <v>49.420000000000016</v>
      </c>
    </row>
    <row r="8" spans="1:20" x14ac:dyDescent="0.25">
      <c r="A8" s="21">
        <v>42946</v>
      </c>
      <c r="B8">
        <v>75</v>
      </c>
      <c r="C8">
        <v>57</v>
      </c>
      <c r="D8" s="5">
        <v>23.888888888888889</v>
      </c>
      <c r="E8" s="5">
        <f t="shared" si="0"/>
        <v>13.888888888888889</v>
      </c>
      <c r="F8" s="55">
        <f t="shared" si="1"/>
        <v>0.5</v>
      </c>
      <c r="G8" s="58">
        <v>70</v>
      </c>
      <c r="H8" s="5">
        <v>21.111111111111111</v>
      </c>
      <c r="I8" s="5"/>
      <c r="J8" s="33">
        <v>274.94</v>
      </c>
      <c r="K8" s="35"/>
      <c r="L8" s="34">
        <v>325.26</v>
      </c>
      <c r="O8" s="33">
        <f t="shared" si="2"/>
        <v>1.7900000000000205</v>
      </c>
      <c r="P8" s="35"/>
      <c r="Q8" s="34">
        <f t="shared" si="3"/>
        <v>52.110000000000014</v>
      </c>
    </row>
    <row r="9" spans="1:20" x14ac:dyDescent="0.25">
      <c r="A9" s="21">
        <v>42962</v>
      </c>
      <c r="B9">
        <v>69</v>
      </c>
      <c r="C9">
        <v>51</v>
      </c>
      <c r="D9" s="5">
        <v>20.555555555555557</v>
      </c>
      <c r="E9" s="5">
        <f t="shared" si="0"/>
        <v>10.555555555555555</v>
      </c>
      <c r="F9" s="55">
        <f t="shared" si="1"/>
        <v>0.49999999999999994</v>
      </c>
      <c r="G9" s="58">
        <v>74</v>
      </c>
      <c r="H9" s="5">
        <v>23.333333333333332</v>
      </c>
      <c r="I9" s="5"/>
      <c r="J9" s="33">
        <v>231.43</v>
      </c>
      <c r="K9" s="35"/>
      <c r="L9" s="34">
        <v>318.29000000000002</v>
      </c>
      <c r="O9" s="33">
        <f t="shared" si="2"/>
        <v>-41.71999999999997</v>
      </c>
      <c r="P9" s="35"/>
      <c r="Q9" s="34">
        <f t="shared" si="3"/>
        <v>45.140000000000043</v>
      </c>
    </row>
    <row r="10" spans="1:20" x14ac:dyDescent="0.25">
      <c r="A10" s="21">
        <v>43084</v>
      </c>
      <c r="B10">
        <v>36</v>
      </c>
      <c r="C10">
        <v>31</v>
      </c>
      <c r="D10" s="5">
        <v>2.2222222222222223</v>
      </c>
      <c r="E10" s="5">
        <f t="shared" si="0"/>
        <v>-0.55555555555555558</v>
      </c>
      <c r="F10" s="55">
        <f t="shared" si="1"/>
        <v>0.86111111111111116</v>
      </c>
      <c r="G10" s="58">
        <v>40</v>
      </c>
      <c r="H10" s="5">
        <v>4.4444444444444446</v>
      </c>
      <c r="I10" s="5"/>
      <c r="J10" s="33">
        <v>255.32</v>
      </c>
      <c r="K10" s="35"/>
      <c r="L10" s="34">
        <v>289.35000000000002</v>
      </c>
      <c r="O10" s="33">
        <f t="shared" si="2"/>
        <v>-17.829999999999984</v>
      </c>
      <c r="P10" s="35"/>
      <c r="Q10" s="34">
        <f t="shared" si="3"/>
        <v>16.200000000000045</v>
      </c>
    </row>
    <row r="11" spans="1:20" x14ac:dyDescent="0.25">
      <c r="A11" s="32">
        <v>43170</v>
      </c>
      <c r="B11">
        <v>55</v>
      </c>
      <c r="C11">
        <v>35</v>
      </c>
      <c r="D11" s="5">
        <v>12.777777777777779</v>
      </c>
      <c r="E11" s="5">
        <f t="shared" si="0"/>
        <v>1.6666666666666667</v>
      </c>
      <c r="F11" s="55">
        <f t="shared" si="1"/>
        <v>0.44444444444444436</v>
      </c>
      <c r="G11" s="58">
        <v>48</v>
      </c>
      <c r="H11" s="5">
        <v>8.8888888888888893</v>
      </c>
      <c r="I11" s="5"/>
      <c r="J11" s="33">
        <v>259.89999999999998</v>
      </c>
      <c r="K11" s="35"/>
      <c r="L11" s="34">
        <v>303.11</v>
      </c>
      <c r="O11" s="33">
        <f t="shared" si="2"/>
        <v>-13.25</v>
      </c>
      <c r="P11" s="35"/>
      <c r="Q11" s="34">
        <f t="shared" si="3"/>
        <v>29.960000000000036</v>
      </c>
    </row>
    <row r="15" spans="1:20" x14ac:dyDescent="0.25">
      <c r="B15" t="s">
        <v>116</v>
      </c>
      <c r="J15" t="s">
        <v>117</v>
      </c>
    </row>
    <row r="16" spans="1:20" x14ac:dyDescent="0.25">
      <c r="B16" t="s">
        <v>108</v>
      </c>
      <c r="C16" t="s">
        <v>109</v>
      </c>
      <c r="J16" t="s">
        <v>108</v>
      </c>
      <c r="K16" t="s">
        <v>109</v>
      </c>
    </row>
    <row r="17" spans="1:11" x14ac:dyDescent="0.25">
      <c r="A17" s="21">
        <v>42226</v>
      </c>
      <c r="B17" s="36">
        <v>5070</v>
      </c>
      <c r="C17" s="36">
        <v>6660</v>
      </c>
      <c r="J17" s="36">
        <v>2085</v>
      </c>
      <c r="K17" s="36">
        <v>801</v>
      </c>
    </row>
    <row r="18" spans="1:11" x14ac:dyDescent="0.25">
      <c r="A18" s="21">
        <v>42274</v>
      </c>
      <c r="B18" s="37">
        <v>2425</v>
      </c>
      <c r="C18" s="37">
        <v>2030</v>
      </c>
      <c r="J18" s="37">
        <v>6736</v>
      </c>
      <c r="K18" s="37">
        <v>5047</v>
      </c>
    </row>
    <row r="19" spans="1:11" x14ac:dyDescent="0.25">
      <c r="A19" s="21">
        <v>42466</v>
      </c>
      <c r="B19" s="37">
        <v>5238</v>
      </c>
      <c r="C19" s="37">
        <v>3039</v>
      </c>
      <c r="J19" s="37">
        <v>119</v>
      </c>
      <c r="K19" s="37">
        <v>6080</v>
      </c>
    </row>
    <row r="20" spans="1:11" x14ac:dyDescent="0.25">
      <c r="A20" s="21">
        <v>42594</v>
      </c>
      <c r="B20" s="37">
        <v>6047</v>
      </c>
      <c r="C20" s="37">
        <v>3242</v>
      </c>
      <c r="J20" s="37">
        <v>6651</v>
      </c>
      <c r="K20" s="37">
        <v>5430</v>
      </c>
    </row>
    <row r="21" spans="1:11" x14ac:dyDescent="0.25">
      <c r="A21" s="21">
        <v>42626</v>
      </c>
      <c r="B21" s="37">
        <v>6083</v>
      </c>
      <c r="C21" s="37">
        <v>3247</v>
      </c>
      <c r="J21" s="37">
        <v>6638</v>
      </c>
      <c r="K21" s="37">
        <v>5637</v>
      </c>
    </row>
    <row r="22" spans="1:11" x14ac:dyDescent="0.25">
      <c r="A22" s="21">
        <v>42738</v>
      </c>
      <c r="B22" s="37">
        <v>6151</v>
      </c>
      <c r="C22" s="37">
        <v>3256</v>
      </c>
      <c r="J22" s="37">
        <v>3787</v>
      </c>
      <c r="K22" s="37">
        <v>5619</v>
      </c>
    </row>
    <row r="23" spans="1:11" x14ac:dyDescent="0.25">
      <c r="A23" s="21">
        <v>42882</v>
      </c>
      <c r="B23" s="37">
        <v>6071</v>
      </c>
      <c r="C23" s="37">
        <v>3242</v>
      </c>
      <c r="J23" s="37">
        <v>2797</v>
      </c>
      <c r="K23" s="37">
        <v>6084</v>
      </c>
    </row>
    <row r="24" spans="1:11" x14ac:dyDescent="0.25">
      <c r="A24" s="21">
        <v>42930</v>
      </c>
      <c r="B24" s="37">
        <v>5407</v>
      </c>
      <c r="C24" s="37">
        <v>955</v>
      </c>
      <c r="J24" s="37">
        <v>6600</v>
      </c>
      <c r="K24" s="37">
        <v>5636</v>
      </c>
    </row>
    <row r="25" spans="1:11" x14ac:dyDescent="0.25">
      <c r="A25" s="21">
        <v>42946</v>
      </c>
      <c r="B25" s="37">
        <v>5389</v>
      </c>
      <c r="C25" s="37">
        <v>965</v>
      </c>
      <c r="J25" s="37">
        <v>6629</v>
      </c>
      <c r="K25" s="37">
        <v>5636</v>
      </c>
    </row>
    <row r="26" spans="1:11" x14ac:dyDescent="0.25">
      <c r="A26" s="21">
        <v>42962</v>
      </c>
      <c r="B26" s="37">
        <v>597</v>
      </c>
      <c r="C26" s="37">
        <v>5137</v>
      </c>
      <c r="J26" s="37">
        <v>6671</v>
      </c>
      <c r="K26" s="37">
        <v>5518</v>
      </c>
    </row>
    <row r="27" spans="1:11" x14ac:dyDescent="0.25">
      <c r="A27" s="21">
        <v>43084</v>
      </c>
      <c r="B27" s="37">
        <v>3803</v>
      </c>
      <c r="C27" s="37">
        <v>5685</v>
      </c>
      <c r="J27" s="37">
        <v>3743</v>
      </c>
      <c r="K27" s="37">
        <v>5612</v>
      </c>
    </row>
    <row r="28" spans="1:11" x14ac:dyDescent="0.25">
      <c r="A28" s="32">
        <v>43170</v>
      </c>
      <c r="B28" s="38">
        <v>6112</v>
      </c>
      <c r="C28" s="38">
        <v>3246</v>
      </c>
      <c r="J28" s="38">
        <v>2844</v>
      </c>
      <c r="K28" s="38">
        <v>3142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B4F9-0616-4AEC-A4B2-D0977038BE98}">
  <dimension ref="A1:N267"/>
  <sheetViews>
    <sheetView workbookViewId="0">
      <selection activeCell="R24" sqref="R24"/>
    </sheetView>
  </sheetViews>
  <sheetFormatPr defaultRowHeight="15" x14ac:dyDescent="0.25"/>
  <cols>
    <col min="1" max="7" width="9.140625" style="5"/>
    <col min="8" max="8" width="10.140625" style="5" customWidth="1"/>
  </cols>
  <sheetData>
    <row r="1" spans="1:14" x14ac:dyDescent="0.25">
      <c r="A1" s="5" t="s">
        <v>118</v>
      </c>
      <c r="B1" s="5" t="s">
        <v>119</v>
      </c>
      <c r="D1" s="5" t="s">
        <v>118</v>
      </c>
      <c r="E1" s="5" t="s">
        <v>120</v>
      </c>
      <c r="G1" s="5" t="s">
        <v>118</v>
      </c>
      <c r="H1" s="5" t="s">
        <v>121</v>
      </c>
      <c r="K1" s="40" t="s">
        <v>118</v>
      </c>
      <c r="L1" s="41" t="s">
        <v>122</v>
      </c>
      <c r="M1" s="41" t="s">
        <v>123</v>
      </c>
      <c r="N1" s="42" t="s">
        <v>124</v>
      </c>
    </row>
    <row r="2" spans="1:14" x14ac:dyDescent="0.25">
      <c r="A2" s="5">
        <v>39892.03327634</v>
      </c>
      <c r="B2" s="5">
        <v>154.67572157789999</v>
      </c>
      <c r="D2" s="5">
        <v>39817.815302429997</v>
      </c>
      <c r="E2" s="5">
        <v>254.82360011559999</v>
      </c>
      <c r="G2" s="5">
        <v>39803.384029729998</v>
      </c>
      <c r="H2" s="5">
        <v>187.66218723279999</v>
      </c>
      <c r="K2" s="43">
        <v>220</v>
      </c>
      <c r="L2" s="39">
        <v>0</v>
      </c>
      <c r="M2" s="39">
        <v>50</v>
      </c>
      <c r="N2" s="44">
        <v>255</v>
      </c>
    </row>
    <row r="3" spans="1:14" x14ac:dyDescent="0.25">
      <c r="A3" s="5">
        <v>39699.419963109998</v>
      </c>
      <c r="B3" s="5">
        <v>154.67947665400001</v>
      </c>
      <c r="D3" s="5">
        <v>39625.201989200003</v>
      </c>
      <c r="E3" s="5">
        <v>254.82735519170001</v>
      </c>
      <c r="G3" s="5">
        <v>39610.770716500003</v>
      </c>
      <c r="H3" s="5">
        <v>187.6659423088</v>
      </c>
      <c r="K3" s="43">
        <v>222</v>
      </c>
      <c r="L3" s="39">
        <v>0</v>
      </c>
      <c r="M3" s="39">
        <v>54</v>
      </c>
      <c r="N3" s="44">
        <v>255</v>
      </c>
    </row>
    <row r="4" spans="1:14" x14ac:dyDescent="0.25">
      <c r="A4" s="5">
        <v>39506.806649880004</v>
      </c>
      <c r="B4" s="5">
        <v>154.6832317301</v>
      </c>
      <c r="D4" s="5">
        <v>39432.588675970001</v>
      </c>
      <c r="E4" s="5">
        <v>254.83111026770001</v>
      </c>
      <c r="G4" s="5">
        <v>39418.157403270001</v>
      </c>
      <c r="H4" s="5">
        <v>187.66969738489999</v>
      </c>
      <c r="K4" s="43">
        <v>224</v>
      </c>
      <c r="L4" s="39">
        <v>0</v>
      </c>
      <c r="M4" s="39">
        <v>60</v>
      </c>
      <c r="N4" s="44">
        <v>255</v>
      </c>
    </row>
    <row r="5" spans="1:14" x14ac:dyDescent="0.25">
      <c r="A5" s="5">
        <v>39314.193336650002</v>
      </c>
      <c r="B5" s="5">
        <v>154.68698680610001</v>
      </c>
      <c r="D5" s="5">
        <v>39239.975362739999</v>
      </c>
      <c r="E5" s="5">
        <v>254.8348653438</v>
      </c>
      <c r="G5" s="5">
        <v>39225.544090039999</v>
      </c>
      <c r="H5" s="5">
        <v>187.67345246089999</v>
      </c>
      <c r="K5" s="43">
        <v>226</v>
      </c>
      <c r="L5" s="39">
        <v>0</v>
      </c>
      <c r="M5" s="39">
        <v>66</v>
      </c>
      <c r="N5" s="44">
        <v>255</v>
      </c>
    </row>
    <row r="6" spans="1:14" x14ac:dyDescent="0.25">
      <c r="A6" s="5">
        <v>39121.58002342</v>
      </c>
      <c r="B6" s="5">
        <v>154.6907418822</v>
      </c>
      <c r="D6" s="5">
        <v>39047.362049520001</v>
      </c>
      <c r="E6" s="5">
        <v>254.83862041980001</v>
      </c>
      <c r="G6" s="5">
        <v>39032.930776809997</v>
      </c>
      <c r="H6" s="5">
        <v>187.67720753699999</v>
      </c>
      <c r="K6" s="43">
        <v>228</v>
      </c>
      <c r="L6" s="39">
        <v>0</v>
      </c>
      <c r="M6" s="39">
        <v>72</v>
      </c>
      <c r="N6" s="44">
        <v>255</v>
      </c>
    </row>
    <row r="7" spans="1:14" x14ac:dyDescent="0.25">
      <c r="A7" s="5">
        <v>38928.966710189998</v>
      </c>
      <c r="B7" s="5">
        <v>154.69449695820001</v>
      </c>
      <c r="D7" s="5">
        <v>38854.748736289999</v>
      </c>
      <c r="E7" s="5">
        <v>254.8423754959</v>
      </c>
      <c r="G7" s="5">
        <v>38840.317463580002</v>
      </c>
      <c r="H7" s="5">
        <v>187.68096261310001</v>
      </c>
      <c r="K7" s="43">
        <v>230</v>
      </c>
      <c r="L7" s="39">
        <v>0</v>
      </c>
      <c r="M7" s="39">
        <v>78</v>
      </c>
      <c r="N7" s="44">
        <v>255</v>
      </c>
    </row>
    <row r="8" spans="1:14" x14ac:dyDescent="0.25">
      <c r="A8" s="5">
        <v>38736.353396960003</v>
      </c>
      <c r="B8" s="5">
        <v>154.6982520343</v>
      </c>
      <c r="D8" s="5">
        <v>38662.135423059997</v>
      </c>
      <c r="E8" s="5">
        <v>254.84613057199999</v>
      </c>
      <c r="G8" s="5">
        <v>38647.70415035</v>
      </c>
      <c r="H8" s="5">
        <v>187.68471768910001</v>
      </c>
      <c r="K8" s="43">
        <v>232</v>
      </c>
      <c r="L8" s="39">
        <v>0</v>
      </c>
      <c r="M8" s="39">
        <v>84</v>
      </c>
      <c r="N8" s="44">
        <v>249</v>
      </c>
    </row>
    <row r="9" spans="1:14" x14ac:dyDescent="0.25">
      <c r="A9" s="5">
        <v>38543.740083730001</v>
      </c>
      <c r="B9" s="5">
        <v>154.70200711039999</v>
      </c>
      <c r="D9" s="5">
        <v>38469.522109830003</v>
      </c>
      <c r="E9" s="5">
        <v>254.849885648</v>
      </c>
      <c r="G9" s="5">
        <v>38455.090837130003</v>
      </c>
      <c r="H9" s="5">
        <v>187.6884727652</v>
      </c>
      <c r="K9" s="43">
        <v>234</v>
      </c>
      <c r="L9" s="39">
        <v>0</v>
      </c>
      <c r="M9" s="39">
        <v>90</v>
      </c>
      <c r="N9" s="44">
        <v>243</v>
      </c>
    </row>
    <row r="10" spans="1:14" x14ac:dyDescent="0.25">
      <c r="A10" s="5">
        <v>38318.435520090003</v>
      </c>
      <c r="B10" s="5">
        <v>155.5012124653</v>
      </c>
      <c r="D10" s="5">
        <v>38276.908796600001</v>
      </c>
      <c r="E10" s="5">
        <v>254.85364072409999</v>
      </c>
      <c r="G10" s="5">
        <v>38262.477523900001</v>
      </c>
      <c r="H10" s="5">
        <v>187.69222784120001</v>
      </c>
      <c r="K10" s="43">
        <v>236</v>
      </c>
      <c r="L10" s="39">
        <v>0</v>
      </c>
      <c r="M10" s="39">
        <v>96</v>
      </c>
      <c r="N10" s="44">
        <v>237</v>
      </c>
    </row>
    <row r="11" spans="1:14" x14ac:dyDescent="0.25">
      <c r="A11" s="5">
        <v>38093.425472219998</v>
      </c>
      <c r="B11" s="5">
        <v>155.90300560380001</v>
      </c>
      <c r="D11" s="5">
        <v>38084.295483369999</v>
      </c>
      <c r="E11" s="5">
        <v>254.85739580020001</v>
      </c>
      <c r="G11" s="5">
        <v>38069.864210669999</v>
      </c>
      <c r="H11" s="5">
        <v>187.6959829173</v>
      </c>
      <c r="K11" s="43">
        <v>238</v>
      </c>
      <c r="L11" s="39">
        <v>0</v>
      </c>
      <c r="M11" s="39">
        <v>104</v>
      </c>
      <c r="N11" s="44">
        <v>231</v>
      </c>
    </row>
    <row r="12" spans="1:14" x14ac:dyDescent="0.25">
      <c r="A12" s="5">
        <v>37900.812159000001</v>
      </c>
      <c r="B12" s="5">
        <v>155.90676067979999</v>
      </c>
      <c r="D12" s="5">
        <v>37891.682170139997</v>
      </c>
      <c r="E12" s="5">
        <v>254.86115087620001</v>
      </c>
      <c r="G12" s="5">
        <v>37877.250897439997</v>
      </c>
      <c r="H12" s="5">
        <v>187.69973799339999</v>
      </c>
      <c r="K12" s="43">
        <v>240</v>
      </c>
      <c r="L12" s="39">
        <v>0</v>
      </c>
      <c r="M12" s="39">
        <v>112</v>
      </c>
      <c r="N12" s="44">
        <v>225</v>
      </c>
    </row>
    <row r="13" spans="1:14" x14ac:dyDescent="0.25">
      <c r="A13" s="5">
        <v>37708.198845769999</v>
      </c>
      <c r="B13" s="5">
        <v>155.91051575590001</v>
      </c>
      <c r="D13" s="5">
        <v>37699.068856910002</v>
      </c>
      <c r="E13" s="5">
        <v>254.86490595230001</v>
      </c>
      <c r="G13" s="5">
        <v>37684.637584210002</v>
      </c>
      <c r="H13" s="5">
        <v>187.7034930694</v>
      </c>
      <c r="K13" s="43">
        <v>242</v>
      </c>
      <c r="L13" s="39">
        <v>0</v>
      </c>
      <c r="M13" s="39">
        <v>120</v>
      </c>
      <c r="N13" s="44">
        <v>219</v>
      </c>
    </row>
    <row r="14" spans="1:14" x14ac:dyDescent="0.25">
      <c r="A14" s="5">
        <v>37515.585532539997</v>
      </c>
      <c r="B14" s="5">
        <v>155.91427083190001</v>
      </c>
      <c r="D14" s="5">
        <v>37506.45554368</v>
      </c>
      <c r="E14" s="5">
        <v>254.86866102830001</v>
      </c>
      <c r="G14" s="5">
        <v>37492.02427098</v>
      </c>
      <c r="H14" s="5">
        <v>187.70724814549999</v>
      </c>
      <c r="K14" s="43">
        <v>244</v>
      </c>
      <c r="L14" s="39">
        <v>0</v>
      </c>
      <c r="M14" s="39">
        <v>128</v>
      </c>
      <c r="N14" s="44">
        <v>213</v>
      </c>
    </row>
    <row r="15" spans="1:14" x14ac:dyDescent="0.25">
      <c r="A15" s="5">
        <v>37322.972219310002</v>
      </c>
      <c r="B15" s="5">
        <v>155.918025908</v>
      </c>
      <c r="D15" s="5">
        <v>37313.842230460003</v>
      </c>
      <c r="E15" s="5">
        <v>254.8724161044</v>
      </c>
      <c r="G15" s="5">
        <v>37299.410957749998</v>
      </c>
      <c r="H15" s="5">
        <v>187.71100322160001</v>
      </c>
      <c r="K15" s="43">
        <v>246</v>
      </c>
      <c r="L15" s="39">
        <v>0</v>
      </c>
      <c r="M15" s="39">
        <v>136</v>
      </c>
      <c r="N15" s="44">
        <v>207</v>
      </c>
    </row>
    <row r="16" spans="1:14" x14ac:dyDescent="0.25">
      <c r="A16" s="5">
        <v>37130.35890608</v>
      </c>
      <c r="B16" s="5">
        <v>155.9217809841</v>
      </c>
      <c r="D16" s="5">
        <v>37121.228917230001</v>
      </c>
      <c r="E16" s="5">
        <v>254.87617118049999</v>
      </c>
      <c r="G16" s="5">
        <v>37074.400909880002</v>
      </c>
      <c r="H16" s="5">
        <v>188.11279636</v>
      </c>
      <c r="K16" s="43">
        <v>248</v>
      </c>
      <c r="L16" s="39">
        <v>0</v>
      </c>
      <c r="M16" s="39">
        <v>144</v>
      </c>
      <c r="N16" s="44">
        <v>201</v>
      </c>
    </row>
    <row r="17" spans="1:14" x14ac:dyDescent="0.25">
      <c r="A17" s="5">
        <v>36937.745592849999</v>
      </c>
      <c r="B17" s="5">
        <v>155.9255360601</v>
      </c>
      <c r="D17" s="5">
        <v>36928.615603999999</v>
      </c>
      <c r="E17" s="5">
        <v>254.8799262565</v>
      </c>
      <c r="G17" s="5">
        <v>36849.390862009997</v>
      </c>
      <c r="H17" s="5">
        <v>188.51458949849999</v>
      </c>
      <c r="K17" s="43">
        <v>250</v>
      </c>
      <c r="L17" s="39">
        <v>0</v>
      </c>
      <c r="M17" s="39">
        <v>152</v>
      </c>
      <c r="N17" s="44">
        <v>195</v>
      </c>
    </row>
    <row r="18" spans="1:14" x14ac:dyDescent="0.25">
      <c r="A18" s="5">
        <v>36745.132279619997</v>
      </c>
      <c r="B18" s="5">
        <v>155.92929113619999</v>
      </c>
      <c r="D18" s="5">
        <v>36736.002290769997</v>
      </c>
      <c r="E18" s="5">
        <v>254.88368133259999</v>
      </c>
      <c r="G18" s="5">
        <v>36656.777548780003</v>
      </c>
      <c r="H18" s="5">
        <v>188.51834457460001</v>
      </c>
      <c r="K18" s="43">
        <v>252</v>
      </c>
      <c r="L18" s="39">
        <v>0</v>
      </c>
      <c r="M18" s="39">
        <v>160</v>
      </c>
      <c r="N18" s="44">
        <v>189</v>
      </c>
    </row>
    <row r="19" spans="1:14" x14ac:dyDescent="0.25">
      <c r="A19" s="5">
        <v>36552.518966390002</v>
      </c>
      <c r="B19" s="5">
        <v>155.9330462122</v>
      </c>
      <c r="D19" s="5">
        <v>36543.388977540002</v>
      </c>
      <c r="E19" s="5">
        <v>254.8874364086</v>
      </c>
      <c r="G19" s="5">
        <v>36464.164235550001</v>
      </c>
      <c r="H19" s="5">
        <v>188.5220996507</v>
      </c>
      <c r="K19" s="43">
        <v>254</v>
      </c>
      <c r="L19" s="39">
        <v>0</v>
      </c>
      <c r="M19" s="39">
        <v>168</v>
      </c>
      <c r="N19" s="44">
        <v>183</v>
      </c>
    </row>
    <row r="20" spans="1:14" x14ac:dyDescent="0.25">
      <c r="A20" s="5">
        <v>36359.90565316</v>
      </c>
      <c r="B20" s="5">
        <v>155.93680128829999</v>
      </c>
      <c r="D20" s="5">
        <v>36350.77566431</v>
      </c>
      <c r="E20" s="5">
        <v>254.89119148469999</v>
      </c>
      <c r="G20" s="5">
        <v>36271.550922330003</v>
      </c>
      <c r="H20" s="5">
        <v>188.5258547267</v>
      </c>
      <c r="K20" s="43">
        <v>256</v>
      </c>
      <c r="L20" s="39">
        <v>0</v>
      </c>
      <c r="M20" s="39">
        <v>176</v>
      </c>
      <c r="N20" s="44">
        <v>177</v>
      </c>
    </row>
    <row r="21" spans="1:14" x14ac:dyDescent="0.25">
      <c r="A21" s="5">
        <v>36167.292339940002</v>
      </c>
      <c r="B21" s="5">
        <v>155.94055636440001</v>
      </c>
      <c r="D21" s="5">
        <v>36158.162351079998</v>
      </c>
      <c r="E21" s="5">
        <v>254.89494656080001</v>
      </c>
      <c r="G21" s="5">
        <v>36078.937609100001</v>
      </c>
      <c r="H21" s="5">
        <v>188.5296098028</v>
      </c>
      <c r="K21" s="43">
        <v>258</v>
      </c>
      <c r="L21" s="39">
        <v>8</v>
      </c>
      <c r="M21" s="39">
        <v>184</v>
      </c>
      <c r="N21" s="44">
        <v>171</v>
      </c>
    </row>
    <row r="22" spans="1:14" x14ac:dyDescent="0.25">
      <c r="A22" s="5">
        <v>35974.67902671</v>
      </c>
      <c r="B22" s="5">
        <v>155.94431144040001</v>
      </c>
      <c r="D22" s="5">
        <v>35965.549037850004</v>
      </c>
      <c r="E22" s="5">
        <v>254.89870163680001</v>
      </c>
      <c r="G22" s="5">
        <v>35886.324295869999</v>
      </c>
      <c r="H22" s="5">
        <v>188.5333648788</v>
      </c>
      <c r="K22" s="43">
        <v>260</v>
      </c>
      <c r="L22" s="39">
        <v>16</v>
      </c>
      <c r="M22" s="39">
        <v>192</v>
      </c>
      <c r="N22" s="44">
        <v>165</v>
      </c>
    </row>
    <row r="23" spans="1:14" x14ac:dyDescent="0.25">
      <c r="A23" s="5">
        <v>35782.065713479999</v>
      </c>
      <c r="B23" s="5">
        <v>155.94806651650001</v>
      </c>
      <c r="D23" s="5">
        <v>35772.935724620002</v>
      </c>
      <c r="E23" s="5">
        <v>254.9024567129</v>
      </c>
      <c r="G23" s="5">
        <v>35693.710982639997</v>
      </c>
      <c r="H23" s="5">
        <v>188.53711995489999</v>
      </c>
      <c r="K23" s="43">
        <v>262</v>
      </c>
      <c r="L23" s="39">
        <v>24</v>
      </c>
      <c r="M23" s="39">
        <v>200</v>
      </c>
      <c r="N23" s="44">
        <v>159</v>
      </c>
    </row>
    <row r="24" spans="1:14" x14ac:dyDescent="0.25">
      <c r="A24" s="5">
        <v>35568.918106320001</v>
      </c>
      <c r="B24" s="5">
        <v>155.98533912330001</v>
      </c>
      <c r="D24" s="5">
        <v>35580.322411399997</v>
      </c>
      <c r="E24" s="5">
        <v>254.90621178890001</v>
      </c>
      <c r="G24" s="5">
        <v>35501.097669410003</v>
      </c>
      <c r="H24" s="5">
        <v>188.54087503100001</v>
      </c>
      <c r="K24" s="43">
        <v>264</v>
      </c>
      <c r="L24" s="39">
        <v>32</v>
      </c>
      <c r="M24" s="39">
        <v>208</v>
      </c>
      <c r="N24" s="44">
        <v>153</v>
      </c>
    </row>
    <row r="25" spans="1:14" x14ac:dyDescent="0.25">
      <c r="A25" s="5">
        <v>35332.045617739997</v>
      </c>
      <c r="B25" s="5">
        <v>156.7516527935</v>
      </c>
      <c r="D25" s="5">
        <v>35387.709098170002</v>
      </c>
      <c r="E25" s="5">
        <v>254.909966865</v>
      </c>
      <c r="G25" s="5">
        <v>35308.484356180001</v>
      </c>
      <c r="H25" s="5">
        <v>188.54463010699999</v>
      </c>
      <c r="K25" s="43">
        <v>266</v>
      </c>
      <c r="L25" s="39">
        <v>42</v>
      </c>
      <c r="M25" s="39">
        <v>216</v>
      </c>
      <c r="N25" s="44">
        <v>147</v>
      </c>
    </row>
    <row r="26" spans="1:14" x14ac:dyDescent="0.25">
      <c r="A26" s="5">
        <v>35139.432304510003</v>
      </c>
      <c r="B26" s="5">
        <v>156.7554078695</v>
      </c>
      <c r="D26" s="5">
        <v>35195.09578494</v>
      </c>
      <c r="E26" s="5">
        <v>254.91372194109999</v>
      </c>
      <c r="G26" s="5">
        <v>35115.871042949999</v>
      </c>
      <c r="H26" s="5">
        <v>188.54838518310001</v>
      </c>
      <c r="K26" s="43">
        <v>268</v>
      </c>
      <c r="L26" s="39">
        <v>52</v>
      </c>
      <c r="M26" s="39">
        <v>224</v>
      </c>
      <c r="N26" s="44">
        <v>141</v>
      </c>
    </row>
    <row r="27" spans="1:14" x14ac:dyDescent="0.25">
      <c r="A27" s="5">
        <v>34946.818991280001</v>
      </c>
      <c r="B27" s="5">
        <v>156.7591629456</v>
      </c>
      <c r="D27" s="5">
        <v>35002.482471709998</v>
      </c>
      <c r="E27" s="5">
        <v>254.9174770171</v>
      </c>
      <c r="G27" s="5">
        <v>34923.257729719997</v>
      </c>
      <c r="H27" s="5">
        <v>188.55214025910001</v>
      </c>
      <c r="K27" s="43">
        <v>270</v>
      </c>
      <c r="L27" s="39">
        <v>62</v>
      </c>
      <c r="M27" s="39">
        <v>232</v>
      </c>
      <c r="N27" s="44">
        <v>135</v>
      </c>
    </row>
    <row r="28" spans="1:14" x14ac:dyDescent="0.25">
      <c r="A28" s="5">
        <v>34754.205678049999</v>
      </c>
      <c r="B28" s="5">
        <v>156.76291802169999</v>
      </c>
      <c r="D28" s="5">
        <v>34809.869158480004</v>
      </c>
      <c r="E28" s="5">
        <v>254.92123209319999</v>
      </c>
      <c r="G28" s="5">
        <v>34730.644416490002</v>
      </c>
      <c r="H28" s="5">
        <v>188.55589533520001</v>
      </c>
      <c r="K28" s="43">
        <v>272</v>
      </c>
      <c r="L28" s="39">
        <v>72</v>
      </c>
      <c r="M28" s="39">
        <v>240</v>
      </c>
      <c r="N28" s="44">
        <v>129</v>
      </c>
    </row>
    <row r="29" spans="1:14" x14ac:dyDescent="0.25">
      <c r="A29" s="5">
        <v>34561.592364819997</v>
      </c>
      <c r="B29" s="5">
        <v>156.76667309769999</v>
      </c>
      <c r="D29" s="5">
        <v>34617.255845250002</v>
      </c>
      <c r="E29" s="5">
        <v>254.92498716919999</v>
      </c>
      <c r="G29" s="5">
        <v>34538.031103269997</v>
      </c>
      <c r="H29" s="5">
        <v>188.5596504113</v>
      </c>
      <c r="K29" s="43">
        <v>274</v>
      </c>
      <c r="L29" s="39">
        <v>82</v>
      </c>
      <c r="M29" s="39">
        <v>248</v>
      </c>
      <c r="N29" s="44">
        <v>123</v>
      </c>
    </row>
    <row r="30" spans="1:14" x14ac:dyDescent="0.25">
      <c r="A30" s="5">
        <v>34368.979051590002</v>
      </c>
      <c r="B30" s="5">
        <v>156.77042817380001</v>
      </c>
      <c r="D30" s="5">
        <v>34424.64253202</v>
      </c>
      <c r="E30" s="5">
        <v>254.92874224529999</v>
      </c>
      <c r="G30" s="5">
        <v>34345.417790040003</v>
      </c>
      <c r="H30" s="5">
        <v>188.5634054873</v>
      </c>
      <c r="K30" s="43">
        <v>276</v>
      </c>
      <c r="L30" s="39">
        <v>92</v>
      </c>
      <c r="M30" s="39">
        <v>255</v>
      </c>
      <c r="N30" s="44">
        <v>117</v>
      </c>
    </row>
    <row r="31" spans="1:14" x14ac:dyDescent="0.25">
      <c r="A31" s="5">
        <v>34176.365738369997</v>
      </c>
      <c r="B31" s="5">
        <v>156.77418324979999</v>
      </c>
      <c r="D31" s="5">
        <v>34232.029218789998</v>
      </c>
      <c r="E31" s="5">
        <v>254.93249732140001</v>
      </c>
      <c r="G31" s="5">
        <v>34152.804476810001</v>
      </c>
      <c r="H31" s="5">
        <v>188.56716056339999</v>
      </c>
      <c r="K31" s="43">
        <v>278</v>
      </c>
      <c r="L31" s="39">
        <v>102</v>
      </c>
      <c r="M31" s="39">
        <v>251</v>
      </c>
      <c r="N31" s="44">
        <v>111</v>
      </c>
    </row>
    <row r="32" spans="1:14" x14ac:dyDescent="0.25">
      <c r="A32" s="5">
        <v>33983.752425140003</v>
      </c>
      <c r="B32" s="5">
        <v>156.77793832590001</v>
      </c>
      <c r="D32" s="5">
        <v>34039.415905560003</v>
      </c>
      <c r="E32" s="5">
        <v>254.93625239740001</v>
      </c>
      <c r="G32" s="5">
        <v>33960.191163579999</v>
      </c>
      <c r="H32" s="5">
        <v>188.5709156394</v>
      </c>
      <c r="K32" s="43">
        <v>280</v>
      </c>
      <c r="L32" s="39">
        <v>112</v>
      </c>
      <c r="M32" s="39">
        <v>247</v>
      </c>
      <c r="N32" s="44">
        <v>105</v>
      </c>
    </row>
    <row r="33" spans="1:14" x14ac:dyDescent="0.25">
      <c r="A33" s="5">
        <v>33791.139111910001</v>
      </c>
      <c r="B33" s="5">
        <v>156.781693402</v>
      </c>
      <c r="D33" s="5">
        <v>33846.802592339998</v>
      </c>
      <c r="E33" s="5">
        <v>254.9400074735</v>
      </c>
      <c r="G33" s="5">
        <v>33767.577850349997</v>
      </c>
      <c r="H33" s="5">
        <v>188.57467071549999</v>
      </c>
      <c r="K33" s="43">
        <v>282</v>
      </c>
      <c r="L33" s="39">
        <v>122</v>
      </c>
      <c r="M33" s="39">
        <v>243</v>
      </c>
      <c r="N33" s="44">
        <v>99</v>
      </c>
    </row>
    <row r="34" spans="1:14" x14ac:dyDescent="0.25">
      <c r="A34" s="5">
        <v>33598.525798679999</v>
      </c>
      <c r="B34" s="5">
        <v>156.78544847800001</v>
      </c>
      <c r="D34" s="5">
        <v>33654.189279110004</v>
      </c>
      <c r="E34" s="5">
        <v>254.94376254950001</v>
      </c>
      <c r="G34" s="5">
        <v>33574.964537120002</v>
      </c>
      <c r="H34" s="5">
        <v>188.57842579160001</v>
      </c>
      <c r="K34" s="43">
        <v>284</v>
      </c>
      <c r="L34" s="39">
        <v>132</v>
      </c>
      <c r="M34" s="39">
        <v>239</v>
      </c>
      <c r="N34" s="44">
        <v>93</v>
      </c>
    </row>
    <row r="35" spans="1:14" x14ac:dyDescent="0.25">
      <c r="A35" s="5">
        <v>33405.912485449997</v>
      </c>
      <c r="B35" s="5">
        <v>156.7892035541</v>
      </c>
      <c r="D35" s="5">
        <v>33461.575965880002</v>
      </c>
      <c r="E35" s="5">
        <v>254.9475176256</v>
      </c>
      <c r="G35" s="5">
        <v>33364.492114870001</v>
      </c>
      <c r="H35" s="5">
        <v>188.61564624459999</v>
      </c>
      <c r="K35" s="43">
        <v>286</v>
      </c>
      <c r="L35" s="39">
        <v>142</v>
      </c>
      <c r="M35" s="39">
        <v>235</v>
      </c>
      <c r="N35" s="44">
        <v>87</v>
      </c>
    </row>
    <row r="36" spans="1:14" x14ac:dyDescent="0.25">
      <c r="A36" s="5">
        <v>33192.76487829</v>
      </c>
      <c r="B36" s="5">
        <v>156.8264761609</v>
      </c>
      <c r="D36" s="5">
        <v>33268.96265265</v>
      </c>
      <c r="E36" s="5">
        <v>254.95127270169999</v>
      </c>
      <c r="G36" s="5">
        <v>33219.416510180003</v>
      </c>
      <c r="H36" s="5">
        <v>190.05079372259999</v>
      </c>
      <c r="K36" s="43">
        <v>288</v>
      </c>
      <c r="L36" s="39">
        <v>152</v>
      </c>
      <c r="M36" s="39">
        <v>231</v>
      </c>
      <c r="N36" s="44">
        <v>81</v>
      </c>
    </row>
    <row r="37" spans="1:14" x14ac:dyDescent="0.25">
      <c r="A37" s="5">
        <v>32955.892389710003</v>
      </c>
      <c r="B37" s="5">
        <v>157.59278983109999</v>
      </c>
      <c r="D37" s="5">
        <v>33076.349339419998</v>
      </c>
      <c r="E37" s="5">
        <v>254.9550277777</v>
      </c>
      <c r="G37" s="5">
        <v>32995.946534360002</v>
      </c>
      <c r="H37" s="5">
        <v>190.1793398854</v>
      </c>
      <c r="K37" s="43">
        <v>290</v>
      </c>
      <c r="L37" s="39">
        <v>164</v>
      </c>
      <c r="M37" s="39">
        <v>227</v>
      </c>
      <c r="N37" s="44">
        <v>75</v>
      </c>
    </row>
    <row r="38" spans="1:14" x14ac:dyDescent="0.25">
      <c r="A38" s="5">
        <v>32763.279076480001</v>
      </c>
      <c r="B38" s="5">
        <v>157.5965449071</v>
      </c>
      <c r="D38" s="5">
        <v>32883.736026190003</v>
      </c>
      <c r="E38" s="5">
        <v>254.95878285379999</v>
      </c>
      <c r="G38" s="5">
        <v>32803.33322113</v>
      </c>
      <c r="H38" s="5">
        <v>190.18309496149999</v>
      </c>
      <c r="K38" s="43">
        <v>292</v>
      </c>
      <c r="L38" s="39">
        <v>176</v>
      </c>
      <c r="M38" s="39">
        <v>223</v>
      </c>
      <c r="N38" s="44">
        <v>69</v>
      </c>
    </row>
    <row r="39" spans="1:14" x14ac:dyDescent="0.25">
      <c r="A39" s="5">
        <v>32570.665763249999</v>
      </c>
      <c r="B39" s="5">
        <v>157.60029998319999</v>
      </c>
      <c r="D39" s="5">
        <v>32691.122712960001</v>
      </c>
      <c r="E39" s="5">
        <v>254.96253792990001</v>
      </c>
      <c r="G39" s="5">
        <v>32610.719907899998</v>
      </c>
      <c r="H39" s="5">
        <v>190.18685003749999</v>
      </c>
      <c r="K39" s="43">
        <v>294</v>
      </c>
      <c r="L39" s="39">
        <v>188</v>
      </c>
      <c r="M39" s="39">
        <v>219</v>
      </c>
      <c r="N39" s="44">
        <v>63</v>
      </c>
    </row>
    <row r="40" spans="1:14" x14ac:dyDescent="0.25">
      <c r="A40" s="5">
        <v>32378.052450020001</v>
      </c>
      <c r="B40" s="5">
        <v>157.60405505919999</v>
      </c>
      <c r="D40" s="5">
        <v>32498.509399729999</v>
      </c>
      <c r="E40" s="5">
        <v>254.96629300590001</v>
      </c>
      <c r="G40" s="5">
        <v>32418.10659467</v>
      </c>
      <c r="H40" s="5">
        <v>190.19060511359999</v>
      </c>
      <c r="K40" s="43">
        <v>296</v>
      </c>
      <c r="L40" s="39">
        <v>200</v>
      </c>
      <c r="M40" s="39">
        <v>215</v>
      </c>
      <c r="N40" s="44">
        <v>57</v>
      </c>
    </row>
    <row r="41" spans="1:14" x14ac:dyDescent="0.25">
      <c r="A41" s="5">
        <v>32185.439136789999</v>
      </c>
      <c r="B41" s="5">
        <v>157.60781013530001</v>
      </c>
      <c r="D41" s="5">
        <v>32305.896086510002</v>
      </c>
      <c r="E41" s="5">
        <v>254.97004808200001</v>
      </c>
      <c r="G41" s="5">
        <v>32225.493281440002</v>
      </c>
      <c r="H41" s="5">
        <v>190.19436018970001</v>
      </c>
      <c r="K41" s="43">
        <v>298</v>
      </c>
      <c r="L41" s="39">
        <v>212</v>
      </c>
      <c r="M41" s="39">
        <v>211</v>
      </c>
      <c r="N41" s="44">
        <v>51</v>
      </c>
    </row>
    <row r="42" spans="1:14" x14ac:dyDescent="0.25">
      <c r="A42" s="5">
        <v>31992.825823570001</v>
      </c>
      <c r="B42" s="5">
        <v>157.61156521140001</v>
      </c>
      <c r="D42" s="5">
        <v>32113.28277328</v>
      </c>
      <c r="E42" s="5">
        <v>254.97380315800001</v>
      </c>
      <c r="G42" s="5">
        <v>32032.87996821</v>
      </c>
      <c r="H42" s="5">
        <v>190.19811526570001</v>
      </c>
      <c r="K42" s="43">
        <v>300</v>
      </c>
      <c r="L42" s="39">
        <v>224</v>
      </c>
      <c r="M42" s="39">
        <v>207</v>
      </c>
      <c r="N42" s="44">
        <v>45</v>
      </c>
    </row>
    <row r="43" spans="1:14" x14ac:dyDescent="0.25">
      <c r="A43" s="5">
        <v>31800.212510339999</v>
      </c>
      <c r="B43" s="5">
        <v>157.61532028740001</v>
      </c>
      <c r="D43" s="5">
        <v>31920.669460050001</v>
      </c>
      <c r="E43" s="5">
        <v>254.9775582341</v>
      </c>
      <c r="G43" s="5">
        <v>31840.266654980001</v>
      </c>
      <c r="H43" s="5">
        <v>190.2018703418</v>
      </c>
      <c r="K43" s="43">
        <v>302</v>
      </c>
      <c r="L43" s="39">
        <v>236</v>
      </c>
      <c r="M43" s="39">
        <v>203</v>
      </c>
      <c r="N43" s="44">
        <v>39</v>
      </c>
    </row>
    <row r="44" spans="1:14" x14ac:dyDescent="0.25">
      <c r="A44" s="5">
        <v>31607.599197110001</v>
      </c>
      <c r="B44" s="5">
        <v>157.6190753635</v>
      </c>
      <c r="D44" s="5">
        <v>31728.056146819999</v>
      </c>
      <c r="E44" s="5">
        <v>254.98131331019999</v>
      </c>
      <c r="G44" s="5">
        <v>31647.65334175</v>
      </c>
      <c r="H44" s="5">
        <v>190.20562541780001</v>
      </c>
      <c r="K44" s="43">
        <v>304</v>
      </c>
      <c r="L44" s="39">
        <v>248</v>
      </c>
      <c r="M44" s="39">
        <v>199</v>
      </c>
      <c r="N44" s="44">
        <v>33</v>
      </c>
    </row>
    <row r="45" spans="1:14" x14ac:dyDescent="0.25">
      <c r="A45" s="5">
        <v>31414.985883879999</v>
      </c>
      <c r="B45" s="5">
        <v>157.62283043950001</v>
      </c>
      <c r="D45" s="5">
        <v>31535.442833590001</v>
      </c>
      <c r="E45" s="5">
        <v>254.9850683862</v>
      </c>
      <c r="G45" s="5">
        <v>31455.040028529998</v>
      </c>
      <c r="H45" s="5">
        <v>190.2093804939</v>
      </c>
      <c r="K45" s="43">
        <v>306</v>
      </c>
      <c r="L45" s="39">
        <v>255</v>
      </c>
      <c r="M45" s="39">
        <v>197</v>
      </c>
      <c r="N45" s="44">
        <v>27</v>
      </c>
    </row>
    <row r="46" spans="1:14" x14ac:dyDescent="0.25">
      <c r="A46" s="5">
        <v>31222.372570650001</v>
      </c>
      <c r="B46" s="5">
        <v>157.6265855156</v>
      </c>
      <c r="D46" s="5">
        <v>31342.829520359999</v>
      </c>
      <c r="E46" s="5">
        <v>254.98882346229999</v>
      </c>
      <c r="G46" s="5">
        <v>31262.4267153</v>
      </c>
      <c r="H46" s="5">
        <v>190.21313556999999</v>
      </c>
      <c r="K46" s="43">
        <v>308</v>
      </c>
      <c r="L46" s="39">
        <v>255</v>
      </c>
      <c r="M46" s="39">
        <v>195</v>
      </c>
      <c r="N46" s="44">
        <v>21</v>
      </c>
    </row>
    <row r="47" spans="1:14" x14ac:dyDescent="0.25">
      <c r="A47" s="5">
        <v>30931.028981449999</v>
      </c>
      <c r="B47" s="5">
        <v>159.09770175470001</v>
      </c>
      <c r="D47" s="5">
        <v>31150.216207130001</v>
      </c>
      <c r="E47" s="5">
        <v>254.99257853829999</v>
      </c>
      <c r="G47" s="5">
        <v>31069.813402070002</v>
      </c>
      <c r="H47" s="5">
        <v>190.216890646</v>
      </c>
      <c r="K47" s="43">
        <v>310</v>
      </c>
      <c r="L47" s="39">
        <v>255</v>
      </c>
      <c r="M47" s="39">
        <v>193</v>
      </c>
      <c r="N47" s="44">
        <v>15</v>
      </c>
    </row>
    <row r="48" spans="1:14" x14ac:dyDescent="0.25">
      <c r="A48" s="5">
        <v>30707.559005629999</v>
      </c>
      <c r="B48" s="5">
        <v>159.2262479174</v>
      </c>
      <c r="D48" s="5">
        <v>30957.602893899999</v>
      </c>
      <c r="E48" s="5">
        <v>254.99633361439999</v>
      </c>
      <c r="G48" s="5">
        <v>30877.20008884</v>
      </c>
      <c r="H48" s="5">
        <v>190.22064572209999</v>
      </c>
      <c r="K48" s="43">
        <v>312</v>
      </c>
      <c r="L48" s="39">
        <v>255</v>
      </c>
      <c r="M48" s="39">
        <v>191</v>
      </c>
      <c r="N48" s="44">
        <v>9</v>
      </c>
    </row>
    <row r="49" spans="1:14" x14ac:dyDescent="0.25">
      <c r="A49" s="5">
        <v>30514.945692400001</v>
      </c>
      <c r="B49" s="5">
        <v>159.23000299349999</v>
      </c>
      <c r="D49" s="5">
        <v>30764.989580670001</v>
      </c>
      <c r="E49" s="5">
        <v>255.00008869050001</v>
      </c>
      <c r="G49" s="5">
        <v>30684.586775610001</v>
      </c>
      <c r="H49" s="5">
        <v>190.22440079820001</v>
      </c>
      <c r="K49" s="43">
        <v>314</v>
      </c>
      <c r="L49" s="39">
        <v>255</v>
      </c>
      <c r="M49" s="39">
        <v>189</v>
      </c>
      <c r="N49" s="44">
        <v>3</v>
      </c>
    </row>
    <row r="50" spans="1:14" x14ac:dyDescent="0.25">
      <c r="A50" s="5">
        <v>30322.332379169999</v>
      </c>
      <c r="B50" s="5">
        <v>159.23375806959999</v>
      </c>
      <c r="D50" s="5">
        <v>30572.376267449999</v>
      </c>
      <c r="E50" s="5">
        <v>255.00384376650001</v>
      </c>
      <c r="G50" s="5">
        <v>30491.97346238</v>
      </c>
      <c r="H50" s="5">
        <v>190.22815587420001</v>
      </c>
      <c r="K50" s="43">
        <v>316</v>
      </c>
      <c r="L50" s="39">
        <v>255</v>
      </c>
      <c r="M50" s="39">
        <v>187</v>
      </c>
      <c r="N50" s="44">
        <v>0</v>
      </c>
    </row>
    <row r="51" spans="1:14" x14ac:dyDescent="0.25">
      <c r="A51" s="5">
        <v>30129.71906594</v>
      </c>
      <c r="B51" s="5">
        <v>159.23751314559999</v>
      </c>
      <c r="D51" s="5">
        <v>30379.762954220001</v>
      </c>
      <c r="E51" s="5">
        <v>255.0075988426</v>
      </c>
      <c r="G51" s="5">
        <v>30266.963414509999</v>
      </c>
      <c r="H51" s="5">
        <v>190.6299490127</v>
      </c>
      <c r="K51" s="43">
        <v>318</v>
      </c>
      <c r="L51" s="39">
        <v>255</v>
      </c>
      <c r="M51" s="39">
        <v>185</v>
      </c>
      <c r="N51" s="44">
        <v>0</v>
      </c>
    </row>
    <row r="52" spans="1:14" x14ac:dyDescent="0.25">
      <c r="A52" s="5">
        <v>29937.105752709998</v>
      </c>
      <c r="B52" s="5">
        <v>159.24126822170001</v>
      </c>
      <c r="D52" s="5">
        <v>30187.149640989999</v>
      </c>
      <c r="E52" s="5">
        <v>255.01135391860001</v>
      </c>
      <c r="G52" s="5">
        <v>30041.953366639998</v>
      </c>
      <c r="H52" s="5">
        <v>191.03174215120001</v>
      </c>
      <c r="K52" s="43">
        <v>320</v>
      </c>
      <c r="L52" s="39">
        <v>255</v>
      </c>
      <c r="M52" s="39">
        <v>183</v>
      </c>
      <c r="N52" s="44">
        <v>0</v>
      </c>
    </row>
    <row r="53" spans="1:14" x14ac:dyDescent="0.25">
      <c r="A53" s="5">
        <v>29744.49243948</v>
      </c>
      <c r="B53" s="5">
        <v>159.24502329769999</v>
      </c>
      <c r="D53" s="5">
        <v>29994.536327760001</v>
      </c>
      <c r="E53" s="5">
        <v>255.0151089947</v>
      </c>
      <c r="G53" s="5">
        <v>29849.34005341</v>
      </c>
      <c r="H53" s="5">
        <v>191.0354972273</v>
      </c>
      <c r="K53" s="43">
        <v>322</v>
      </c>
      <c r="L53" s="39">
        <v>255</v>
      </c>
      <c r="M53" s="39">
        <v>181</v>
      </c>
      <c r="N53" s="44">
        <v>0</v>
      </c>
    </row>
    <row r="54" spans="1:14" x14ac:dyDescent="0.25">
      <c r="A54" s="5">
        <v>29551.879126259999</v>
      </c>
      <c r="B54" s="5">
        <v>159.24877837380001</v>
      </c>
      <c r="D54" s="5">
        <v>29801.923014529999</v>
      </c>
      <c r="E54" s="5">
        <v>255.01886407079999</v>
      </c>
      <c r="G54" s="5">
        <v>29656.726740180002</v>
      </c>
      <c r="H54" s="5">
        <v>191.0392523033</v>
      </c>
      <c r="K54" s="43">
        <v>324</v>
      </c>
      <c r="L54" s="39">
        <v>255</v>
      </c>
      <c r="M54" s="39">
        <v>179</v>
      </c>
      <c r="N54" s="44">
        <v>0</v>
      </c>
    </row>
    <row r="55" spans="1:14" ht="15.75" thickBot="1" x14ac:dyDescent="0.3">
      <c r="A55" s="5">
        <v>29359.265813030001</v>
      </c>
      <c r="B55" s="5">
        <v>159.2525334499</v>
      </c>
      <c r="D55" s="5">
        <v>29609.309701300001</v>
      </c>
      <c r="E55" s="5">
        <v>255.0226191468</v>
      </c>
      <c r="G55" s="5">
        <v>29464.113426960001</v>
      </c>
      <c r="H55" s="5">
        <v>191.0430073794</v>
      </c>
      <c r="K55" s="45">
        <v>326</v>
      </c>
      <c r="L55" s="39">
        <v>255</v>
      </c>
      <c r="M55" s="46">
        <v>177</v>
      </c>
      <c r="N55" s="47">
        <v>0</v>
      </c>
    </row>
    <row r="56" spans="1:14" x14ac:dyDescent="0.25">
      <c r="A56" s="5">
        <v>29101.859030520001</v>
      </c>
      <c r="B56" s="5">
        <v>160.0523646508</v>
      </c>
      <c r="D56" s="5">
        <v>29416.696388069999</v>
      </c>
      <c r="E56" s="5">
        <v>255.02637422289999</v>
      </c>
      <c r="G56" s="5">
        <v>29271.500113729999</v>
      </c>
      <c r="H56" s="5">
        <v>191.0467624554</v>
      </c>
    </row>
    <row r="57" spans="1:14" x14ac:dyDescent="0.25">
      <c r="A57" s="5">
        <v>28909.245717289999</v>
      </c>
      <c r="B57" s="5">
        <v>160.05611972680001</v>
      </c>
      <c r="D57" s="5">
        <v>29224.08307484</v>
      </c>
      <c r="E57" s="5">
        <v>255.03012929889999</v>
      </c>
      <c r="G57" s="5">
        <v>29078.8868005</v>
      </c>
      <c r="H57" s="5">
        <v>191.05051753149999</v>
      </c>
    </row>
    <row r="58" spans="1:14" x14ac:dyDescent="0.25">
      <c r="A58" s="5">
        <v>28716.632404060001</v>
      </c>
      <c r="B58" s="5">
        <v>160.0598748029</v>
      </c>
      <c r="D58" s="5">
        <v>29031.469761609998</v>
      </c>
      <c r="E58" s="5">
        <v>255.03388437500001</v>
      </c>
      <c r="G58" s="5">
        <v>28886.273487269998</v>
      </c>
      <c r="H58" s="5">
        <v>191.05427260760001</v>
      </c>
    </row>
    <row r="59" spans="1:14" x14ac:dyDescent="0.25">
      <c r="A59" s="5">
        <v>28524.019090829999</v>
      </c>
      <c r="B59" s="5">
        <v>160.06362987899999</v>
      </c>
      <c r="D59" s="5">
        <v>28838.856448390001</v>
      </c>
      <c r="E59" s="5">
        <v>255.03763945110001</v>
      </c>
      <c r="G59" s="5">
        <v>28693.66017404</v>
      </c>
      <c r="H59" s="5">
        <v>191.05802768359999</v>
      </c>
    </row>
    <row r="60" spans="1:14" x14ac:dyDescent="0.25">
      <c r="A60" s="5">
        <v>28331.405777600001</v>
      </c>
      <c r="B60" s="5">
        <v>160.06738495499999</v>
      </c>
      <c r="D60" s="5">
        <v>28646.243135159999</v>
      </c>
      <c r="E60" s="5">
        <v>255.04139452710001</v>
      </c>
      <c r="G60" s="5">
        <v>28501.046860810002</v>
      </c>
      <c r="H60" s="5">
        <v>191.06178275970001</v>
      </c>
    </row>
    <row r="61" spans="1:14" x14ac:dyDescent="0.25">
      <c r="A61" s="5">
        <v>28138.792464369999</v>
      </c>
      <c r="B61" s="5">
        <v>160.07114003109999</v>
      </c>
      <c r="D61" s="5">
        <v>28453.629821930001</v>
      </c>
      <c r="E61" s="5">
        <v>255.0451496032</v>
      </c>
      <c r="G61" s="5">
        <v>28308.43354758</v>
      </c>
      <c r="H61" s="5">
        <v>191.06553783570001</v>
      </c>
    </row>
    <row r="62" spans="1:14" x14ac:dyDescent="0.25">
      <c r="A62" s="5">
        <v>27946.179151140001</v>
      </c>
      <c r="B62" s="5">
        <v>160.07489510720001</v>
      </c>
      <c r="D62" s="5">
        <v>28261.016508699999</v>
      </c>
      <c r="E62" s="5">
        <v>255.04890467920001</v>
      </c>
      <c r="G62" s="5">
        <v>28115.820234350002</v>
      </c>
      <c r="H62" s="5">
        <v>191.06929291180001</v>
      </c>
    </row>
    <row r="63" spans="1:14" x14ac:dyDescent="0.25">
      <c r="A63" s="5">
        <v>27721.16910327</v>
      </c>
      <c r="B63" s="5">
        <v>160.4766882456</v>
      </c>
      <c r="D63" s="5">
        <v>28068.40319547</v>
      </c>
      <c r="E63" s="5">
        <v>255.0526597553</v>
      </c>
      <c r="G63" s="5">
        <v>27890.810186480001</v>
      </c>
      <c r="H63" s="5">
        <v>191.47108605029999</v>
      </c>
    </row>
    <row r="64" spans="1:14" x14ac:dyDescent="0.25">
      <c r="A64" s="5">
        <v>27496.159055399999</v>
      </c>
      <c r="B64" s="5">
        <v>160.87848138410001</v>
      </c>
      <c r="D64" s="5">
        <v>27875.789882239998</v>
      </c>
      <c r="E64" s="5">
        <v>255.05641483139999</v>
      </c>
      <c r="G64" s="5">
        <v>27665.80013861</v>
      </c>
      <c r="H64" s="5">
        <v>191.8728791888</v>
      </c>
    </row>
    <row r="65" spans="1:8" x14ac:dyDescent="0.25">
      <c r="A65" s="5">
        <v>27303.545742170001</v>
      </c>
      <c r="B65" s="5">
        <v>160.88223646020001</v>
      </c>
      <c r="D65" s="5">
        <v>27683.17656901</v>
      </c>
      <c r="E65" s="5">
        <v>255.0601699074</v>
      </c>
      <c r="G65" s="5">
        <v>27473.186825379998</v>
      </c>
      <c r="H65" s="5">
        <v>191.8766342648</v>
      </c>
    </row>
    <row r="66" spans="1:8" x14ac:dyDescent="0.25">
      <c r="A66" s="5">
        <v>27110.932428939999</v>
      </c>
      <c r="B66" s="5">
        <v>160.8859915363</v>
      </c>
      <c r="D66" s="5">
        <v>27490.563255780002</v>
      </c>
      <c r="E66" s="5">
        <v>255.06392498349999</v>
      </c>
      <c r="G66" s="5">
        <v>27280.573512160001</v>
      </c>
      <c r="H66" s="5">
        <v>191.8803893409</v>
      </c>
    </row>
    <row r="67" spans="1:8" x14ac:dyDescent="0.25">
      <c r="A67" s="5">
        <v>26918.319115720002</v>
      </c>
      <c r="B67" s="5">
        <v>160.8897466123</v>
      </c>
      <c r="D67" s="5">
        <v>27297.94994255</v>
      </c>
      <c r="E67" s="5">
        <v>255.06768005949999</v>
      </c>
      <c r="G67" s="5">
        <v>27087.960198929999</v>
      </c>
      <c r="H67" s="5">
        <v>191.88414441699999</v>
      </c>
    </row>
    <row r="68" spans="1:8" x14ac:dyDescent="0.25">
      <c r="A68" s="5">
        <v>26725.70580249</v>
      </c>
      <c r="B68" s="5">
        <v>160.89350168839999</v>
      </c>
      <c r="D68" s="5">
        <v>27105.336629329999</v>
      </c>
      <c r="E68" s="5">
        <v>255.07143513560001</v>
      </c>
      <c r="G68" s="5">
        <v>26895.346885700001</v>
      </c>
      <c r="H68" s="5">
        <v>191.88789949299999</v>
      </c>
    </row>
    <row r="69" spans="1:8" x14ac:dyDescent="0.25">
      <c r="A69" s="5">
        <v>26533.092489260001</v>
      </c>
      <c r="B69" s="5">
        <v>160.8972567644</v>
      </c>
      <c r="D69" s="5">
        <v>26912.7233161</v>
      </c>
      <c r="E69" s="5">
        <v>255.0751902117</v>
      </c>
      <c r="G69" s="5">
        <v>26702.733572469999</v>
      </c>
      <c r="H69" s="5">
        <v>191.89165456910001</v>
      </c>
    </row>
    <row r="70" spans="1:8" x14ac:dyDescent="0.25">
      <c r="A70" s="5">
        <v>26308.082441390001</v>
      </c>
      <c r="B70" s="5">
        <v>161.29904990290001</v>
      </c>
      <c r="D70" s="5">
        <v>26720.110002869998</v>
      </c>
      <c r="E70" s="5">
        <v>255.07894528770001</v>
      </c>
      <c r="G70" s="5">
        <v>26510.12025924</v>
      </c>
      <c r="H70" s="5">
        <v>191.89540964509999</v>
      </c>
    </row>
    <row r="71" spans="1:8" x14ac:dyDescent="0.25">
      <c r="A71" s="5">
        <v>26083.07239352</v>
      </c>
      <c r="B71" s="5">
        <v>161.70084304139999</v>
      </c>
      <c r="D71" s="5">
        <v>26527.49668964</v>
      </c>
      <c r="E71" s="5">
        <v>255.0827003638</v>
      </c>
      <c r="G71" s="5">
        <v>26317.506946009999</v>
      </c>
      <c r="H71" s="5">
        <v>191.89916472120001</v>
      </c>
    </row>
    <row r="72" spans="1:8" x14ac:dyDescent="0.25">
      <c r="A72" s="5">
        <v>25890.459080289998</v>
      </c>
      <c r="B72" s="5">
        <v>161.70459811750001</v>
      </c>
      <c r="D72" s="5">
        <v>26334.883376410002</v>
      </c>
      <c r="E72" s="5">
        <v>255.08645543989999</v>
      </c>
      <c r="G72" s="5">
        <v>26124.89363278</v>
      </c>
      <c r="H72" s="5">
        <v>191.9029197973</v>
      </c>
    </row>
    <row r="73" spans="1:8" x14ac:dyDescent="0.25">
      <c r="A73" s="5">
        <v>25697.84576706</v>
      </c>
      <c r="B73" s="5">
        <v>161.70835319349999</v>
      </c>
      <c r="D73" s="5">
        <v>26142.27006318</v>
      </c>
      <c r="E73" s="5">
        <v>255.0902105159</v>
      </c>
      <c r="G73" s="5">
        <v>25932.280319549998</v>
      </c>
      <c r="H73" s="5">
        <v>191.90667487330001</v>
      </c>
    </row>
    <row r="74" spans="1:8" x14ac:dyDescent="0.25">
      <c r="A74" s="5">
        <v>25505.232453830002</v>
      </c>
      <c r="B74" s="5">
        <v>161.71210826960001</v>
      </c>
      <c r="D74" s="5">
        <v>25949.656749950002</v>
      </c>
      <c r="E74" s="5">
        <v>255.09396559199999</v>
      </c>
      <c r="G74" s="5">
        <v>25674.873537039999</v>
      </c>
      <c r="H74" s="5">
        <v>192.70650607420001</v>
      </c>
    </row>
    <row r="75" spans="1:8" x14ac:dyDescent="0.25">
      <c r="A75" s="5">
        <v>25312.6191406</v>
      </c>
      <c r="B75" s="5">
        <v>161.7158633457</v>
      </c>
      <c r="D75" s="5">
        <v>25757.04343672</v>
      </c>
      <c r="E75" s="5">
        <v>255.09772066799999</v>
      </c>
      <c r="G75" s="5">
        <v>25482.260223810001</v>
      </c>
      <c r="H75" s="5">
        <v>192.7102611503</v>
      </c>
    </row>
    <row r="76" spans="1:8" x14ac:dyDescent="0.25">
      <c r="A76" s="5">
        <v>25099.47153345</v>
      </c>
      <c r="B76" s="5">
        <v>161.7531359525</v>
      </c>
      <c r="D76" s="5">
        <v>25564.430123490001</v>
      </c>
      <c r="E76" s="5">
        <v>255.10147574409999</v>
      </c>
      <c r="G76" s="5">
        <v>25289.646910579999</v>
      </c>
      <c r="H76" s="5">
        <v>192.71401622639999</v>
      </c>
    </row>
    <row r="77" spans="1:8" x14ac:dyDescent="0.25">
      <c r="A77" s="5">
        <v>24862.010013319999</v>
      </c>
      <c r="B77" s="5">
        <v>163.31427405549999</v>
      </c>
      <c r="D77" s="5">
        <v>25371.81681027</v>
      </c>
      <c r="E77" s="5">
        <v>255.10523082020001</v>
      </c>
      <c r="G77" s="5">
        <v>25097.033597360001</v>
      </c>
      <c r="H77" s="5">
        <v>192.7177713024</v>
      </c>
    </row>
    <row r="78" spans="1:8" x14ac:dyDescent="0.25">
      <c r="A78" s="5">
        <v>24669.396700099998</v>
      </c>
      <c r="B78" s="5">
        <v>163.3180291315</v>
      </c>
      <c r="D78" s="5">
        <v>25179.203497039998</v>
      </c>
      <c r="E78" s="5">
        <v>255.10898589620001</v>
      </c>
      <c r="G78" s="5">
        <v>24904.420284129999</v>
      </c>
      <c r="H78" s="5">
        <v>192.72152637849999</v>
      </c>
    </row>
    <row r="79" spans="1:8" x14ac:dyDescent="0.25">
      <c r="A79" s="5">
        <v>24476.78338687</v>
      </c>
      <c r="B79" s="5">
        <v>163.32178420759999</v>
      </c>
      <c r="D79" s="5">
        <v>24986.59018381</v>
      </c>
      <c r="E79" s="5">
        <v>255.1127409723</v>
      </c>
      <c r="G79" s="5">
        <v>24711.806970900001</v>
      </c>
      <c r="H79" s="5">
        <v>192.72528145449999</v>
      </c>
    </row>
    <row r="80" spans="1:8" x14ac:dyDescent="0.25">
      <c r="A80" s="5">
        <v>24284.170073640002</v>
      </c>
      <c r="B80" s="5">
        <v>163.32553928370001</v>
      </c>
      <c r="D80" s="5">
        <v>24793.976870580002</v>
      </c>
      <c r="E80" s="5">
        <v>255.11649604830001</v>
      </c>
      <c r="G80" s="5">
        <v>24519.193657669999</v>
      </c>
      <c r="H80" s="5">
        <v>192.72903653060001</v>
      </c>
    </row>
    <row r="81" spans="1:8" x14ac:dyDescent="0.25">
      <c r="A81" s="5">
        <v>24091.55676041</v>
      </c>
      <c r="B81" s="5">
        <v>163.32929435969999</v>
      </c>
      <c r="D81" s="5">
        <v>24601.36355735</v>
      </c>
      <c r="E81" s="5">
        <v>255.1202511244</v>
      </c>
      <c r="G81" s="5">
        <v>24326.580344440001</v>
      </c>
      <c r="H81" s="5">
        <v>192.7327916067</v>
      </c>
    </row>
    <row r="82" spans="1:8" x14ac:dyDescent="0.25">
      <c r="A82" s="5">
        <v>23834.149977900001</v>
      </c>
      <c r="B82" s="5">
        <v>164.12912556059999</v>
      </c>
      <c r="D82" s="5">
        <v>24408.750244120001</v>
      </c>
      <c r="E82" s="5">
        <v>255.12400620049999</v>
      </c>
      <c r="G82" s="5">
        <v>24038.028519309999</v>
      </c>
      <c r="H82" s="5">
        <v>194.04654668960001</v>
      </c>
    </row>
    <row r="83" spans="1:8" x14ac:dyDescent="0.25">
      <c r="A83" s="5">
        <v>23641.536664669999</v>
      </c>
      <c r="B83" s="5">
        <v>164.13288063670001</v>
      </c>
      <c r="D83" s="5">
        <v>24216.136930889999</v>
      </c>
      <c r="E83" s="5">
        <v>255.1277612765</v>
      </c>
      <c r="G83" s="5">
        <v>23811.766779419999</v>
      </c>
      <c r="H83" s="5">
        <v>194.33245400850001</v>
      </c>
    </row>
    <row r="84" spans="1:8" x14ac:dyDescent="0.25">
      <c r="A84" s="5">
        <v>23448.92335144</v>
      </c>
      <c r="B84" s="5">
        <v>164.1366357128</v>
      </c>
      <c r="D84" s="5">
        <v>24023.523617660001</v>
      </c>
      <c r="E84" s="5">
        <v>255.13151635259999</v>
      </c>
      <c r="G84" s="5">
        <v>23619.15346619</v>
      </c>
      <c r="H84" s="5">
        <v>194.3362090846</v>
      </c>
    </row>
    <row r="85" spans="1:8" x14ac:dyDescent="0.25">
      <c r="A85" s="5">
        <v>23256.310038209998</v>
      </c>
      <c r="B85" s="5">
        <v>164.1403907888</v>
      </c>
      <c r="D85" s="5">
        <v>23830.910304429999</v>
      </c>
      <c r="E85" s="5">
        <v>255.13527142859999</v>
      </c>
      <c r="G85" s="5">
        <v>23426.540152959999</v>
      </c>
      <c r="H85" s="5">
        <v>194.3399641606</v>
      </c>
    </row>
    <row r="86" spans="1:8" x14ac:dyDescent="0.25">
      <c r="A86" s="5">
        <v>23063.69672498</v>
      </c>
      <c r="B86" s="5">
        <v>164.1441458649</v>
      </c>
      <c r="D86" s="5">
        <v>23638.296991210002</v>
      </c>
      <c r="E86" s="5">
        <v>255.13902650470001</v>
      </c>
      <c r="G86" s="5">
        <v>23233.92683973</v>
      </c>
      <c r="H86" s="5">
        <v>194.3437192367</v>
      </c>
    </row>
    <row r="87" spans="1:8" x14ac:dyDescent="0.25">
      <c r="A87" s="5">
        <v>22806.289942470001</v>
      </c>
      <c r="B87" s="5">
        <v>164.9439770658</v>
      </c>
      <c r="D87" s="5">
        <v>23445.68367798</v>
      </c>
      <c r="E87" s="5">
        <v>255.1427815808</v>
      </c>
      <c r="G87" s="5">
        <v>23041.313526499998</v>
      </c>
      <c r="H87" s="5">
        <v>194.3474743127</v>
      </c>
    </row>
    <row r="88" spans="1:8" x14ac:dyDescent="0.25">
      <c r="A88" s="5">
        <v>22613.676629239999</v>
      </c>
      <c r="B88" s="5">
        <v>164.94773214189999</v>
      </c>
      <c r="D88" s="5">
        <v>23253.070364750001</v>
      </c>
      <c r="E88" s="5">
        <v>255.14653665680001</v>
      </c>
      <c r="G88" s="5">
        <v>22848.70021327</v>
      </c>
      <c r="H88" s="5">
        <v>194.35122938879999</v>
      </c>
    </row>
    <row r="89" spans="1:8" x14ac:dyDescent="0.25">
      <c r="A89" s="5">
        <v>22421.063316010001</v>
      </c>
      <c r="B89" s="5">
        <v>164.9514872179</v>
      </c>
      <c r="D89" s="5">
        <v>23060.457051519999</v>
      </c>
      <c r="E89" s="5">
        <v>255.1502917329</v>
      </c>
      <c r="G89" s="5">
        <v>22635.55260612</v>
      </c>
      <c r="H89" s="5">
        <v>194.3885019956</v>
      </c>
    </row>
    <row r="90" spans="1:8" x14ac:dyDescent="0.25">
      <c r="A90" s="5">
        <v>22228.450002789999</v>
      </c>
      <c r="B90" s="5">
        <v>164.95524229399999</v>
      </c>
      <c r="D90" s="5">
        <v>22867.843738290001</v>
      </c>
      <c r="E90" s="5">
        <v>255.15404680890001</v>
      </c>
      <c r="G90" s="5">
        <v>22398.680117529999</v>
      </c>
      <c r="H90" s="5">
        <v>195.15481566579999</v>
      </c>
    </row>
    <row r="91" spans="1:8" x14ac:dyDescent="0.25">
      <c r="A91" s="5">
        <v>22003.439954919999</v>
      </c>
      <c r="B91" s="5">
        <v>165.3570354325</v>
      </c>
      <c r="D91" s="5">
        <v>22675.230425059999</v>
      </c>
      <c r="E91" s="5">
        <v>255.157801885</v>
      </c>
      <c r="G91" s="5">
        <v>22206.066804310001</v>
      </c>
      <c r="H91" s="5">
        <v>195.15857074190001</v>
      </c>
    </row>
    <row r="92" spans="1:8" x14ac:dyDescent="0.25">
      <c r="A92" s="5">
        <v>21778.429907049998</v>
      </c>
      <c r="B92" s="5">
        <v>165.75882857100001</v>
      </c>
      <c r="D92" s="5">
        <v>22482.617111830001</v>
      </c>
      <c r="E92" s="5">
        <v>255.16155696109999</v>
      </c>
      <c r="G92" s="5">
        <v>22013.453491079999</v>
      </c>
      <c r="H92" s="5">
        <v>195.16232581790001</v>
      </c>
    </row>
    <row r="93" spans="1:8" x14ac:dyDescent="0.25">
      <c r="A93" s="5">
        <v>21585.81659382</v>
      </c>
      <c r="B93" s="5">
        <v>165.76258364700001</v>
      </c>
      <c r="D93" s="5">
        <v>22290.003798599999</v>
      </c>
      <c r="E93" s="5">
        <v>255.16531203709999</v>
      </c>
      <c r="G93" s="5">
        <v>21820.840177850001</v>
      </c>
      <c r="H93" s="5">
        <v>195.166080894</v>
      </c>
    </row>
    <row r="94" spans="1:8" x14ac:dyDescent="0.25">
      <c r="A94" s="5">
        <v>21393.203280590002</v>
      </c>
      <c r="B94" s="5">
        <v>165.76633872310001</v>
      </c>
      <c r="D94" s="5">
        <v>22097.390485370001</v>
      </c>
      <c r="E94" s="5">
        <v>255.16906711319999</v>
      </c>
      <c r="G94" s="5">
        <v>21628.226864619999</v>
      </c>
      <c r="H94" s="5">
        <v>195.16983597000001</v>
      </c>
    </row>
    <row r="95" spans="1:8" x14ac:dyDescent="0.25">
      <c r="A95" s="5">
        <v>21167.604201179998</v>
      </c>
      <c r="B95" s="5">
        <v>166.96295629439999</v>
      </c>
      <c r="D95" s="5">
        <v>21904.777172149999</v>
      </c>
      <c r="E95" s="5">
        <v>255.17282218919999</v>
      </c>
      <c r="G95" s="5">
        <v>21435.613551390001</v>
      </c>
      <c r="H95" s="5">
        <v>195.1735910461</v>
      </c>
    </row>
    <row r="96" spans="1:8" x14ac:dyDescent="0.25">
      <c r="A96" s="5">
        <v>20942.594153310001</v>
      </c>
      <c r="B96" s="5">
        <v>167.3647494329</v>
      </c>
      <c r="D96" s="5">
        <v>21712.163858920001</v>
      </c>
      <c r="E96" s="5">
        <v>255.17657726530001</v>
      </c>
      <c r="G96" s="5">
        <v>21178.206768880002</v>
      </c>
      <c r="H96" s="5">
        <v>195.973422247</v>
      </c>
    </row>
    <row r="97" spans="1:8" x14ac:dyDescent="0.25">
      <c r="A97" s="5">
        <v>20749.980840079999</v>
      </c>
      <c r="B97" s="5">
        <v>167.36850450899999</v>
      </c>
      <c r="D97" s="5">
        <v>21519.550545689999</v>
      </c>
      <c r="E97" s="5">
        <v>255.1803323414</v>
      </c>
      <c r="G97" s="5">
        <v>20985.59345565</v>
      </c>
      <c r="H97" s="5">
        <v>195.97717732309999</v>
      </c>
    </row>
    <row r="98" spans="1:8" x14ac:dyDescent="0.25">
      <c r="A98" s="5">
        <v>20507.136226170001</v>
      </c>
      <c r="B98" s="5">
        <v>167.7706453397</v>
      </c>
      <c r="D98" s="5">
        <v>21326.937232460001</v>
      </c>
      <c r="E98" s="5">
        <v>255.18408741740001</v>
      </c>
      <c r="G98" s="5">
        <v>20792.980142420001</v>
      </c>
      <c r="H98" s="5">
        <v>195.9809323991</v>
      </c>
    </row>
    <row r="99" spans="1:8" x14ac:dyDescent="0.25">
      <c r="A99" s="5">
        <v>20299.960744339998</v>
      </c>
      <c r="B99" s="5">
        <v>168.1720907859</v>
      </c>
      <c r="D99" s="5">
        <v>21134.323919229999</v>
      </c>
      <c r="E99" s="5">
        <v>255.1878424935</v>
      </c>
      <c r="G99" s="5">
        <v>20600.366829189999</v>
      </c>
      <c r="H99" s="5">
        <v>195.98468747519999</v>
      </c>
    </row>
    <row r="100" spans="1:8" x14ac:dyDescent="0.25">
      <c r="A100" s="5">
        <v>20107.34743111</v>
      </c>
      <c r="B100" s="5">
        <v>168.17584586199999</v>
      </c>
      <c r="D100" s="5">
        <v>20941.710606000001</v>
      </c>
      <c r="E100" s="5">
        <v>255.19159756959999</v>
      </c>
      <c r="G100" s="5">
        <v>20407.753515960001</v>
      </c>
      <c r="H100" s="5">
        <v>195.98844255130001</v>
      </c>
    </row>
    <row r="101" spans="1:8" x14ac:dyDescent="0.25">
      <c r="A101" s="5">
        <v>19894.19982396</v>
      </c>
      <c r="B101" s="5">
        <v>168.21311846879999</v>
      </c>
      <c r="D101" s="5">
        <v>20749.097292769999</v>
      </c>
      <c r="E101" s="5">
        <v>255.1953526456</v>
      </c>
      <c r="G101" s="5">
        <v>20182.743468090001</v>
      </c>
      <c r="H101" s="5">
        <v>196.39023568970001</v>
      </c>
    </row>
    <row r="102" spans="1:8" x14ac:dyDescent="0.25">
      <c r="A102" s="5">
        <v>19657.327335369999</v>
      </c>
      <c r="B102" s="5">
        <v>168.97943213900001</v>
      </c>
      <c r="D102" s="5">
        <v>20556.48397954</v>
      </c>
      <c r="E102" s="5">
        <v>255.19910772169999</v>
      </c>
      <c r="G102" s="5">
        <v>19957.438904459999</v>
      </c>
      <c r="H102" s="5">
        <v>197.1894410447</v>
      </c>
    </row>
    <row r="103" spans="1:8" x14ac:dyDescent="0.25">
      <c r="A103" s="5">
        <v>19464.71402214</v>
      </c>
      <c r="B103" s="5">
        <v>168.98318721499999</v>
      </c>
      <c r="D103" s="5">
        <v>20363.870666309998</v>
      </c>
      <c r="E103" s="5">
        <v>255.20286279769999</v>
      </c>
      <c r="G103" s="5">
        <v>19764.825591230001</v>
      </c>
      <c r="H103" s="5">
        <v>197.19319612070001</v>
      </c>
    </row>
    <row r="104" spans="1:8" x14ac:dyDescent="0.25">
      <c r="A104" s="5">
        <v>19272.100708909999</v>
      </c>
      <c r="B104" s="5">
        <v>168.98694229110001</v>
      </c>
      <c r="D104" s="5">
        <v>20171.257353090001</v>
      </c>
      <c r="E104" s="5">
        <v>255.20661787380001</v>
      </c>
      <c r="G104" s="5">
        <v>19572.212277999999</v>
      </c>
      <c r="H104" s="5">
        <v>197.1969511968</v>
      </c>
    </row>
    <row r="105" spans="1:8" x14ac:dyDescent="0.25">
      <c r="A105" s="5">
        <v>19046.796145280001</v>
      </c>
      <c r="B105" s="5">
        <v>169.78614764599999</v>
      </c>
      <c r="D105" s="5">
        <v>19978.644039859999</v>
      </c>
      <c r="E105" s="5">
        <v>255.21037294990001</v>
      </c>
      <c r="G105" s="5">
        <v>19379.598964770001</v>
      </c>
      <c r="H105" s="5">
        <v>197.20070627280001</v>
      </c>
    </row>
    <row r="106" spans="1:8" x14ac:dyDescent="0.25">
      <c r="A106" s="5">
        <v>18821.78609741</v>
      </c>
      <c r="B106" s="5">
        <v>170.1879407845</v>
      </c>
      <c r="D106" s="5">
        <v>19786.030726630001</v>
      </c>
      <c r="E106" s="5">
        <v>255.21412802590001</v>
      </c>
      <c r="G106" s="5">
        <v>19172.423482940001</v>
      </c>
      <c r="H106" s="5">
        <v>197.60215171909999</v>
      </c>
    </row>
    <row r="107" spans="1:8" x14ac:dyDescent="0.25">
      <c r="A107" s="5">
        <v>18629.172784179998</v>
      </c>
      <c r="B107" s="5">
        <v>170.19169586059999</v>
      </c>
      <c r="D107" s="5">
        <v>19593.417413399999</v>
      </c>
      <c r="E107" s="5">
        <v>255.217883102</v>
      </c>
      <c r="G107" s="5">
        <v>18993.488791</v>
      </c>
      <c r="H107" s="5">
        <v>198.40045307419999</v>
      </c>
    </row>
    <row r="108" spans="1:8" x14ac:dyDescent="0.25">
      <c r="A108" s="5">
        <v>18371.471485900001</v>
      </c>
      <c r="B108" s="5">
        <v>171.38893927789999</v>
      </c>
      <c r="D108" s="5">
        <v>19400.80410017</v>
      </c>
      <c r="E108" s="5">
        <v>255.22163817800001</v>
      </c>
      <c r="G108" s="5">
        <v>18800.875477770001</v>
      </c>
      <c r="H108" s="5">
        <v>198.40420815030001</v>
      </c>
    </row>
    <row r="109" spans="1:8" x14ac:dyDescent="0.25">
      <c r="A109" s="5">
        <v>18178.858172669999</v>
      </c>
      <c r="B109" s="5">
        <v>171.39269435400001</v>
      </c>
      <c r="D109" s="5">
        <v>19208.190786939998</v>
      </c>
      <c r="E109" s="5">
        <v>255.2253932541</v>
      </c>
      <c r="G109" s="5">
        <v>18608.26216454</v>
      </c>
      <c r="H109" s="5">
        <v>198.40796322630001</v>
      </c>
    </row>
    <row r="110" spans="1:8" x14ac:dyDescent="0.25">
      <c r="A110" s="5">
        <v>17921.45139016</v>
      </c>
      <c r="B110" s="5">
        <v>172.19252555489999</v>
      </c>
      <c r="D110" s="5">
        <v>19015.57747371</v>
      </c>
      <c r="E110" s="5">
        <v>255.22914833019999</v>
      </c>
      <c r="G110" s="5">
        <v>18415.648851319998</v>
      </c>
      <c r="H110" s="5">
        <v>198.4117183024</v>
      </c>
    </row>
    <row r="111" spans="1:8" x14ac:dyDescent="0.25">
      <c r="A111" s="5">
        <v>17728.838076929998</v>
      </c>
      <c r="B111" s="5">
        <v>172.19628063089999</v>
      </c>
      <c r="D111" s="5">
        <v>18822.964160480002</v>
      </c>
      <c r="E111" s="5">
        <v>255.23290340619999</v>
      </c>
      <c r="G111" s="5">
        <v>18158.242068799998</v>
      </c>
      <c r="H111" s="5">
        <v>199.21154950330001</v>
      </c>
    </row>
    <row r="112" spans="1:8" x14ac:dyDescent="0.25">
      <c r="A112" s="5">
        <v>17503.828029060001</v>
      </c>
      <c r="B112" s="5">
        <v>172.5980737694</v>
      </c>
      <c r="D112" s="5">
        <v>18630.35084725</v>
      </c>
      <c r="E112" s="5">
        <v>255.23665848229999</v>
      </c>
      <c r="G112" s="5">
        <v>17965.628755580001</v>
      </c>
      <c r="H112" s="5">
        <v>199.2153045794</v>
      </c>
    </row>
    <row r="113" spans="1:8" x14ac:dyDescent="0.25">
      <c r="A113" s="5">
        <v>17278.817981190001</v>
      </c>
      <c r="B113" s="5">
        <v>172.99986690790001</v>
      </c>
      <c r="D113" s="5">
        <v>18437.737534029999</v>
      </c>
      <c r="E113" s="5">
        <v>255.24041355829999</v>
      </c>
      <c r="G113" s="5">
        <v>17773.015442349999</v>
      </c>
      <c r="H113" s="5">
        <v>199.2190596554</v>
      </c>
    </row>
    <row r="114" spans="1:8" x14ac:dyDescent="0.25">
      <c r="A114" s="5">
        <v>17065.67037403</v>
      </c>
      <c r="B114" s="5">
        <v>173.0371395148</v>
      </c>
      <c r="D114" s="5">
        <v>18245.1242208</v>
      </c>
      <c r="E114" s="5">
        <v>255.24416863440001</v>
      </c>
      <c r="G114" s="5">
        <v>17580.402129120001</v>
      </c>
      <c r="H114" s="5">
        <v>199.22281473149999</v>
      </c>
    </row>
    <row r="115" spans="1:8" x14ac:dyDescent="0.25">
      <c r="A115" s="5">
        <v>16906.97546025</v>
      </c>
      <c r="B115" s="5">
        <v>174.1993355555</v>
      </c>
      <c r="D115" s="5">
        <v>18052.510907569998</v>
      </c>
      <c r="E115" s="5">
        <v>255.2479237105</v>
      </c>
      <c r="G115" s="5">
        <v>17405.03435039</v>
      </c>
      <c r="H115" s="5">
        <v>200.02104654819999</v>
      </c>
    </row>
    <row r="116" spans="1:8" x14ac:dyDescent="0.25">
      <c r="A116" s="5">
        <v>16700.094494190002</v>
      </c>
      <c r="B116" s="5">
        <v>174.20336878539999</v>
      </c>
      <c r="D116" s="5">
        <v>17859.89759434</v>
      </c>
      <c r="E116" s="5">
        <v>255.25167878650001</v>
      </c>
      <c r="G116" s="5">
        <v>17194.586471120001</v>
      </c>
      <c r="H116" s="5">
        <v>200.02514931650001</v>
      </c>
    </row>
    <row r="117" spans="1:8" x14ac:dyDescent="0.25">
      <c r="A117" s="5">
        <v>16442.393195910001</v>
      </c>
      <c r="B117" s="5">
        <v>175.40061220269999</v>
      </c>
      <c r="D117" s="5">
        <v>17667.284281110002</v>
      </c>
      <c r="E117" s="5">
        <v>255.2554338626</v>
      </c>
      <c r="G117" s="5">
        <v>17001.973157889999</v>
      </c>
      <c r="H117" s="5">
        <v>200.02890439250001</v>
      </c>
    </row>
    <row r="118" spans="1:8" x14ac:dyDescent="0.25">
      <c r="A118" s="5">
        <v>16249.779882680001</v>
      </c>
      <c r="B118" s="5">
        <v>175.40436727880001</v>
      </c>
      <c r="D118" s="5">
        <v>17474.67096788</v>
      </c>
      <c r="E118" s="5">
        <v>255.2591889386</v>
      </c>
      <c r="G118" s="5">
        <v>16776.963110019999</v>
      </c>
      <c r="H118" s="5">
        <v>200.43069753099999</v>
      </c>
    </row>
    <row r="119" spans="1:8" x14ac:dyDescent="0.25">
      <c r="A119" s="5">
        <v>15992.37310017</v>
      </c>
      <c r="B119" s="5">
        <v>176.20419847970001</v>
      </c>
      <c r="D119" s="5">
        <v>17282.057654650001</v>
      </c>
      <c r="E119" s="5">
        <v>255.2629440147</v>
      </c>
      <c r="G119" s="5">
        <v>16551.65854638</v>
      </c>
      <c r="H119" s="5">
        <v>201.2299028859</v>
      </c>
    </row>
    <row r="120" spans="1:8" x14ac:dyDescent="0.25">
      <c r="A120" s="5">
        <v>15767.363052299999</v>
      </c>
      <c r="B120" s="5">
        <v>176.60599161819999</v>
      </c>
      <c r="D120" s="5">
        <v>17089.44434142</v>
      </c>
      <c r="E120" s="5">
        <v>255.26669909079999</v>
      </c>
      <c r="G120" s="5">
        <v>16359.04523315</v>
      </c>
      <c r="H120" s="5">
        <v>201.233657962</v>
      </c>
    </row>
    <row r="121" spans="1:8" x14ac:dyDescent="0.25">
      <c r="A121" s="5">
        <v>15542.353004430001</v>
      </c>
      <c r="B121" s="5">
        <v>177.0077847567</v>
      </c>
      <c r="D121" s="5">
        <v>16896.831028190001</v>
      </c>
      <c r="E121" s="5">
        <v>255.27045416679999</v>
      </c>
      <c r="G121" s="5">
        <v>16166.431919930001</v>
      </c>
      <c r="H121" s="5">
        <v>201.237413038</v>
      </c>
    </row>
    <row r="122" spans="1:8" x14ac:dyDescent="0.25">
      <c r="A122" s="5">
        <v>15322.104294840001</v>
      </c>
      <c r="B122" s="5">
        <v>178.2042980203</v>
      </c>
      <c r="D122" s="5">
        <v>16704.21771497</v>
      </c>
      <c r="E122" s="5">
        <v>255.27420924290001</v>
      </c>
      <c r="G122" s="5">
        <v>15990.769625430001</v>
      </c>
      <c r="H122" s="5">
        <v>202.4330570711</v>
      </c>
    </row>
    <row r="123" spans="1:8" x14ac:dyDescent="0.25">
      <c r="A123" s="5">
        <v>15092.03839292</v>
      </c>
      <c r="B123" s="5">
        <v>178.2087832501</v>
      </c>
      <c r="D123" s="5">
        <v>16511.604401740002</v>
      </c>
      <c r="E123" s="5">
        <v>255.27796431889999</v>
      </c>
      <c r="G123" s="5">
        <v>15780.32174616</v>
      </c>
      <c r="H123" s="5">
        <v>202.43715983940001</v>
      </c>
    </row>
    <row r="124" spans="1:8" x14ac:dyDescent="0.25">
      <c r="A124" s="5">
        <v>14898.54153239</v>
      </c>
      <c r="B124" s="5">
        <v>179.40477497539999</v>
      </c>
      <c r="D124" s="5">
        <v>16318.99108851</v>
      </c>
      <c r="E124" s="5">
        <v>255.28171939500001</v>
      </c>
      <c r="G124" s="5">
        <v>15587.70843293</v>
      </c>
      <c r="H124" s="5">
        <v>202.4409149155</v>
      </c>
    </row>
    <row r="125" spans="1:8" x14ac:dyDescent="0.25">
      <c r="A125" s="5">
        <v>14673.531484519999</v>
      </c>
      <c r="B125" s="5">
        <v>179.8065681139</v>
      </c>
      <c r="D125" s="5">
        <v>16126.37777528</v>
      </c>
      <c r="E125" s="5">
        <v>255.2854744711</v>
      </c>
      <c r="G125" s="5">
        <v>15412.340654199999</v>
      </c>
      <c r="H125" s="5">
        <v>203.2391467322</v>
      </c>
    </row>
    <row r="126" spans="1:8" x14ac:dyDescent="0.25">
      <c r="A126" s="5">
        <v>14427.98714272</v>
      </c>
      <c r="B126" s="5">
        <v>180.24187878309999</v>
      </c>
      <c r="D126" s="5">
        <v>15933.76446205</v>
      </c>
      <c r="E126" s="5">
        <v>255.28922954710001</v>
      </c>
      <c r="G126" s="5">
        <v>15201.89277493</v>
      </c>
      <c r="H126" s="5">
        <v>203.2432495004</v>
      </c>
    </row>
    <row r="127" spans="1:8" x14ac:dyDescent="0.25">
      <c r="A127" s="5">
        <v>14170.58036021</v>
      </c>
      <c r="B127" s="5">
        <v>181.04170998399999</v>
      </c>
      <c r="D127" s="5">
        <v>15741.151148819999</v>
      </c>
      <c r="E127" s="5">
        <v>255.2929846232</v>
      </c>
      <c r="G127" s="5">
        <v>14995.01180887</v>
      </c>
      <c r="H127" s="5">
        <v>203.24728273029999</v>
      </c>
    </row>
    <row r="128" spans="1:8" x14ac:dyDescent="0.25">
      <c r="A128" s="5">
        <v>14011.88544643</v>
      </c>
      <c r="B128" s="5">
        <v>182.20390602480001</v>
      </c>
      <c r="D128" s="5">
        <v>15548.537835589999</v>
      </c>
      <c r="E128" s="5">
        <v>255.2967396992</v>
      </c>
      <c r="G128" s="5">
        <v>14816.07711694</v>
      </c>
      <c r="H128" s="5">
        <v>204.04558408540001</v>
      </c>
    </row>
    <row r="129" spans="1:8" x14ac:dyDescent="0.25">
      <c r="A129" s="5">
        <v>13772.31322996</v>
      </c>
      <c r="B129" s="5">
        <v>183.00338953350001</v>
      </c>
      <c r="D129" s="5">
        <v>15355.924522359999</v>
      </c>
      <c r="E129" s="5">
        <v>255.3004947753</v>
      </c>
      <c r="G129" s="5">
        <v>14623.463803709999</v>
      </c>
      <c r="H129" s="5">
        <v>204.0493391615</v>
      </c>
    </row>
    <row r="130" spans="1:8" x14ac:dyDescent="0.25">
      <c r="A130" s="5">
        <v>13526.768888160001</v>
      </c>
      <c r="B130" s="5">
        <v>183.43870020279999</v>
      </c>
      <c r="D130" s="5">
        <v>15163.311209130001</v>
      </c>
      <c r="E130" s="5">
        <v>255.30424985139999</v>
      </c>
      <c r="G130" s="5">
        <v>14380.03015826</v>
      </c>
      <c r="H130" s="5">
        <v>205.24630442500001</v>
      </c>
    </row>
    <row r="131" spans="1:8" x14ac:dyDescent="0.25">
      <c r="A131" s="5">
        <v>13333.5665434</v>
      </c>
      <c r="B131" s="5">
        <v>184.23727971170001</v>
      </c>
      <c r="D131" s="5">
        <v>14970.69789591</v>
      </c>
      <c r="E131" s="5">
        <v>255.30800492739999</v>
      </c>
      <c r="G131" s="5">
        <v>14173.1491922</v>
      </c>
      <c r="H131" s="5">
        <v>205.25033765489999</v>
      </c>
    </row>
    <row r="132" spans="1:8" x14ac:dyDescent="0.25">
      <c r="A132" s="5">
        <v>13076.159760889999</v>
      </c>
      <c r="B132" s="5">
        <v>185.03711091260001</v>
      </c>
      <c r="D132" s="5">
        <v>14778.08458268</v>
      </c>
      <c r="E132" s="5">
        <v>255.31176000350001</v>
      </c>
      <c r="G132" s="5">
        <v>13965.973710370001</v>
      </c>
      <c r="H132" s="5">
        <v>205.65178310109999</v>
      </c>
    </row>
    <row r="133" spans="1:8" x14ac:dyDescent="0.25">
      <c r="A133" s="5">
        <v>12818.163946840001</v>
      </c>
      <c r="B133" s="5">
        <v>186.63176654630001</v>
      </c>
      <c r="D133" s="5">
        <v>14585.471269449999</v>
      </c>
      <c r="E133" s="5">
        <v>255.3155150796</v>
      </c>
      <c r="G133" s="5">
        <v>13787.039018429999</v>
      </c>
      <c r="H133" s="5">
        <v>206.45008445619999</v>
      </c>
    </row>
    <row r="134" spans="1:8" x14ac:dyDescent="0.25">
      <c r="A134" s="5">
        <v>12624.96160207</v>
      </c>
      <c r="B134" s="5">
        <v>187.4303460552</v>
      </c>
      <c r="D134" s="5">
        <v>14392.857956219999</v>
      </c>
      <c r="E134" s="5">
        <v>255.31927015560001</v>
      </c>
      <c r="G134" s="5">
        <v>13562.028970560001</v>
      </c>
      <c r="H134" s="5">
        <v>206.8518775947</v>
      </c>
    </row>
    <row r="135" spans="1:8" x14ac:dyDescent="0.25">
      <c r="A135" s="5">
        <v>12431.7592573</v>
      </c>
      <c r="B135" s="5">
        <v>188.2289255641</v>
      </c>
      <c r="D135" s="5">
        <v>14200.244642989999</v>
      </c>
      <c r="E135" s="5">
        <v>255.3230252317</v>
      </c>
      <c r="G135" s="5">
        <v>13337.01892269</v>
      </c>
      <c r="H135" s="5">
        <v>207.25367073320001</v>
      </c>
    </row>
    <row r="136" spans="1:8" x14ac:dyDescent="0.25">
      <c r="A136" s="5">
        <v>12241.232097440001</v>
      </c>
      <c r="B136" s="5">
        <v>189.02745291919999</v>
      </c>
      <c r="D136" s="5">
        <v>14007.631329760001</v>
      </c>
      <c r="E136" s="5">
        <v>255.32678030770001</v>
      </c>
      <c r="G136" s="5">
        <v>13097.44670622</v>
      </c>
      <c r="H136" s="5">
        <v>208.05315424189999</v>
      </c>
    </row>
    <row r="137" spans="1:8" x14ac:dyDescent="0.25">
      <c r="A137" s="5">
        <v>11968.698657770001</v>
      </c>
      <c r="B137" s="5">
        <v>190.98668123850001</v>
      </c>
      <c r="D137" s="5">
        <v>13815.018016530001</v>
      </c>
      <c r="E137" s="5">
        <v>255.3305353838</v>
      </c>
      <c r="G137" s="5">
        <v>12866.464533030001</v>
      </c>
      <c r="H137" s="5">
        <v>208.090774541</v>
      </c>
    </row>
    <row r="138" spans="1:8" x14ac:dyDescent="0.25">
      <c r="A138" s="5">
        <v>11775.496313</v>
      </c>
      <c r="B138" s="5">
        <v>191.7852607474</v>
      </c>
      <c r="D138" s="5">
        <v>13622.404703300001</v>
      </c>
      <c r="E138" s="5">
        <v>255.33429045989999</v>
      </c>
      <c r="G138" s="5">
        <v>12707.769619250001</v>
      </c>
      <c r="H138" s="5">
        <v>209.2529705817</v>
      </c>
    </row>
    <row r="139" spans="1:8" x14ac:dyDescent="0.25">
      <c r="A139" s="5">
        <v>11582.29396823</v>
      </c>
      <c r="B139" s="5">
        <v>192.58384025629999</v>
      </c>
      <c r="D139" s="5">
        <v>13429.79139007</v>
      </c>
      <c r="E139" s="5">
        <v>255.33804553589999</v>
      </c>
      <c r="G139" s="5">
        <v>12486.326484589999</v>
      </c>
      <c r="H139" s="5">
        <v>209.65469418180001</v>
      </c>
    </row>
    <row r="140" spans="1:8" x14ac:dyDescent="0.25">
      <c r="A140" s="5">
        <v>11389.091623460001</v>
      </c>
      <c r="B140" s="5">
        <v>193.38241976520001</v>
      </c>
      <c r="D140" s="5">
        <v>13237.178076849999</v>
      </c>
      <c r="E140" s="5">
        <v>255.34180061199999</v>
      </c>
      <c r="G140" s="5">
        <v>12307.39179265</v>
      </c>
      <c r="H140" s="5">
        <v>210.4529955369</v>
      </c>
    </row>
    <row r="141" spans="1:8" x14ac:dyDescent="0.25">
      <c r="A141" s="5">
        <v>11142.36921859</v>
      </c>
      <c r="B141" s="5">
        <v>195.40737930009999</v>
      </c>
      <c r="D141" s="5">
        <v>13044.564763619999</v>
      </c>
      <c r="E141" s="5">
        <v>255.34555568799999</v>
      </c>
      <c r="G141" s="5">
        <v>12100.51082659</v>
      </c>
      <c r="H141" s="5">
        <v>210.45702876670001</v>
      </c>
    </row>
    <row r="142" spans="1:8" x14ac:dyDescent="0.25">
      <c r="A142" s="5">
        <v>10949.166873820001</v>
      </c>
      <c r="B142" s="5">
        <v>196.20595880900001</v>
      </c>
      <c r="D142" s="5">
        <v>12851.951450390001</v>
      </c>
      <c r="E142" s="5">
        <v>255.34931076410001</v>
      </c>
      <c r="G142" s="5">
        <v>11921.57613465</v>
      </c>
      <c r="H142" s="5">
        <v>211.25533012189999</v>
      </c>
    </row>
    <row r="143" spans="1:8" x14ac:dyDescent="0.25">
      <c r="A143" s="5">
        <v>10743.5130568</v>
      </c>
      <c r="B143" s="5">
        <v>198.16388328240001</v>
      </c>
      <c r="D143" s="5">
        <v>12659.338137160001</v>
      </c>
      <c r="E143" s="5">
        <v>255.3530658402</v>
      </c>
      <c r="G143" s="5">
        <v>11664.169352139999</v>
      </c>
      <c r="H143" s="5">
        <v>212.05516132279999</v>
      </c>
    </row>
    <row r="144" spans="1:8" x14ac:dyDescent="0.25">
      <c r="A144" s="5">
        <v>10565.02177472</v>
      </c>
      <c r="B144" s="5">
        <v>199.3264652615</v>
      </c>
      <c r="D144" s="5">
        <v>12466.724823930001</v>
      </c>
      <c r="E144" s="5">
        <v>255.35682091620001</v>
      </c>
      <c r="G144" s="5">
        <v>11375.259199489999</v>
      </c>
      <c r="H144" s="5">
        <v>213.4914570544</v>
      </c>
    </row>
    <row r="145" spans="1:8" x14ac:dyDescent="0.25">
      <c r="A145" s="5">
        <v>10356.51933573</v>
      </c>
      <c r="B145" s="5">
        <v>200.55586673299999</v>
      </c>
      <c r="D145" s="5">
        <v>12274.111510700001</v>
      </c>
      <c r="E145" s="5">
        <v>255.3605759923</v>
      </c>
      <c r="G145" s="5">
        <v>11148.76675558</v>
      </c>
      <c r="H145" s="5">
        <v>214.44964815750001</v>
      </c>
    </row>
    <row r="146" spans="1:8" x14ac:dyDescent="0.25">
      <c r="A146" s="5">
        <v>10098.523521679999</v>
      </c>
      <c r="B146" s="5">
        <v>202.1505223668</v>
      </c>
      <c r="D146" s="5">
        <v>12081.49819747</v>
      </c>
      <c r="E146" s="5">
        <v>255.3643310683</v>
      </c>
      <c r="G146" s="5">
        <v>10909.19453911</v>
      </c>
      <c r="H146" s="5">
        <v>215.2491316661</v>
      </c>
    </row>
    <row r="147" spans="1:8" x14ac:dyDescent="0.25">
      <c r="A147" s="5">
        <v>9904.1431138309999</v>
      </c>
      <c r="B147" s="5">
        <v>204.53875074140001</v>
      </c>
      <c r="D147" s="5">
        <v>11888.88488424</v>
      </c>
      <c r="E147" s="5">
        <v>255.3680861444</v>
      </c>
      <c r="G147" s="5">
        <v>10633.95319056</v>
      </c>
      <c r="H147" s="5">
        <v>216.04931055930001</v>
      </c>
    </row>
    <row r="148" spans="1:8" x14ac:dyDescent="0.25">
      <c r="A148" s="5">
        <v>9710.3517375240008</v>
      </c>
      <c r="B148" s="5">
        <v>206.1321546831</v>
      </c>
      <c r="D148" s="5">
        <v>11696.27157101</v>
      </c>
      <c r="E148" s="5">
        <v>255.37184122049999</v>
      </c>
      <c r="G148" s="5">
        <v>10409.605803169999</v>
      </c>
      <c r="H148" s="5">
        <v>217.3618139502</v>
      </c>
    </row>
    <row r="149" spans="1:8" x14ac:dyDescent="0.25">
      <c r="A149" s="5">
        <v>9528.4228019319999</v>
      </c>
      <c r="B149" s="5">
        <v>207.36103809319999</v>
      </c>
      <c r="D149" s="5">
        <v>11503.658257790001</v>
      </c>
      <c r="E149" s="5">
        <v>255.37559629649999</v>
      </c>
      <c r="G149" s="5">
        <v>10200.589597779999</v>
      </c>
      <c r="H149" s="5">
        <v>218.44219800970001</v>
      </c>
    </row>
    <row r="150" spans="1:8" x14ac:dyDescent="0.25">
      <c r="A150" s="5">
        <v>9322.7689849109993</v>
      </c>
      <c r="B150" s="5">
        <v>209.31896256659999</v>
      </c>
      <c r="D150" s="5">
        <v>11311.044944560001</v>
      </c>
      <c r="E150" s="5">
        <v>255.37935137260001</v>
      </c>
      <c r="G150" s="5">
        <v>10007.387253020001</v>
      </c>
      <c r="H150" s="5">
        <v>219.2407775186</v>
      </c>
    </row>
    <row r="151" spans="1:8" x14ac:dyDescent="0.25">
      <c r="A151" s="5">
        <v>9128.9776086040001</v>
      </c>
      <c r="B151" s="5">
        <v>210.91236650830001</v>
      </c>
      <c r="D151" s="5">
        <v>11118.431631330001</v>
      </c>
      <c r="E151" s="5">
        <v>255.38310644859999</v>
      </c>
      <c r="G151" s="5">
        <v>9714.2867954440007</v>
      </c>
      <c r="H151" s="5">
        <v>220.07442178869999</v>
      </c>
    </row>
    <row r="152" spans="1:8" x14ac:dyDescent="0.25">
      <c r="A152" s="5">
        <v>8934.5972007590008</v>
      </c>
      <c r="B152" s="5">
        <v>213.30059488289999</v>
      </c>
      <c r="D152" s="5">
        <v>10925.8183181</v>
      </c>
      <c r="E152" s="5">
        <v>255.38686152470001</v>
      </c>
      <c r="G152" s="5">
        <v>9441.7533557740007</v>
      </c>
      <c r="H152" s="5">
        <v>222.03365010799999</v>
      </c>
    </row>
    <row r="153" spans="1:8" x14ac:dyDescent="0.25">
      <c r="A153" s="5">
        <v>8758.0513589530001</v>
      </c>
      <c r="B153" s="5">
        <v>215.68847556520001</v>
      </c>
      <c r="D153" s="5">
        <v>10733.20500487</v>
      </c>
      <c r="E153" s="5">
        <v>255.3906166008</v>
      </c>
      <c r="G153" s="5">
        <v>9201.8866235339992</v>
      </c>
      <c r="H153" s="5">
        <v>223.2305458331</v>
      </c>
    </row>
    <row r="154" spans="1:8" x14ac:dyDescent="0.25">
      <c r="A154" s="5">
        <v>8610.6298543489993</v>
      </c>
      <c r="B154" s="5">
        <v>217.2809755072</v>
      </c>
      <c r="D154" s="5">
        <v>10540.59169164</v>
      </c>
      <c r="E154" s="5">
        <v>255.39437167680001</v>
      </c>
      <c r="G154" s="5">
        <v>9054.4651189300002</v>
      </c>
      <c r="H154" s="5">
        <v>224.823045775</v>
      </c>
    </row>
    <row r="155" spans="1:8" x14ac:dyDescent="0.25">
      <c r="A155" s="5">
        <v>8416.2494465029995</v>
      </c>
      <c r="B155" s="5">
        <v>219.6692038818</v>
      </c>
      <c r="D155" s="5">
        <v>10347.97837841</v>
      </c>
      <c r="E155" s="5">
        <v>255.3981267529</v>
      </c>
      <c r="G155" s="5">
        <v>8836.8915942389995</v>
      </c>
      <c r="H155" s="5">
        <v>226.01950688479999</v>
      </c>
    </row>
    <row r="156" spans="1:8" x14ac:dyDescent="0.25">
      <c r="A156" s="5">
        <v>8221.8690386580001</v>
      </c>
      <c r="B156" s="5">
        <v>222.05743225629999</v>
      </c>
      <c r="D156" s="5">
        <v>10155.36506518</v>
      </c>
      <c r="E156" s="5">
        <v>255.4018818289</v>
      </c>
      <c r="G156" s="5">
        <v>8635.3691789839995</v>
      </c>
      <c r="H156" s="5">
        <v>227.21565507170001</v>
      </c>
    </row>
    <row r="157" spans="1:8" x14ac:dyDescent="0.25">
      <c r="A157" s="5">
        <v>8106.0916172839998</v>
      </c>
      <c r="B157" s="5">
        <v>224.2675031334</v>
      </c>
      <c r="D157" s="5">
        <v>9962.7517519539997</v>
      </c>
      <c r="E157" s="5">
        <v>255.40563690499999</v>
      </c>
      <c r="G157" s="5">
        <v>8473.9745373179994</v>
      </c>
      <c r="H157" s="5">
        <v>228.41102095100001</v>
      </c>
    </row>
    <row r="158" spans="1:8" x14ac:dyDescent="0.25">
      <c r="A158" s="5">
        <v>7962.1061299909998</v>
      </c>
      <c r="B158" s="5">
        <v>226.03656118859999</v>
      </c>
      <c r="D158" s="5">
        <v>9770.138438725</v>
      </c>
      <c r="E158" s="5">
        <v>255.40939198109999</v>
      </c>
      <c r="G158" s="5">
        <v>8297.1914466979997</v>
      </c>
      <c r="H158" s="5">
        <v>230.15643245780001</v>
      </c>
    </row>
    <row r="159" spans="1:8" x14ac:dyDescent="0.25">
      <c r="A159" s="5">
        <v>7799.8279410169998</v>
      </c>
      <c r="B159" s="5">
        <v>228.4241637172</v>
      </c>
      <c r="D159" s="5">
        <v>9577.5251254970008</v>
      </c>
      <c r="E159" s="5">
        <v>255.41314705709999</v>
      </c>
      <c r="G159" s="5">
        <v>8052.4406612809998</v>
      </c>
      <c r="H159" s="5">
        <v>231.68680327550001</v>
      </c>
    </row>
    <row r="160" spans="1:8" x14ac:dyDescent="0.25">
      <c r="A160" s="5">
        <v>7637.5497520429999</v>
      </c>
      <c r="B160" s="5">
        <v>230.8117662457</v>
      </c>
      <c r="D160" s="5">
        <v>9384.9118122679993</v>
      </c>
      <c r="E160" s="5">
        <v>255.41690213320001</v>
      </c>
      <c r="G160" s="5">
        <v>7827.8069391159997</v>
      </c>
      <c r="H160" s="5">
        <v>233.98730890100001</v>
      </c>
    </row>
    <row r="161" spans="1:8" x14ac:dyDescent="0.25">
      <c r="A161" s="5">
        <v>7521.77233067</v>
      </c>
      <c r="B161" s="5">
        <v>233.02183712280001</v>
      </c>
      <c r="D161" s="5">
        <v>9192.2984990389996</v>
      </c>
      <c r="E161" s="5">
        <v>255.4206572093</v>
      </c>
      <c r="G161" s="5">
        <v>7612.2213958689999</v>
      </c>
      <c r="H161" s="5">
        <v>236.1110130287</v>
      </c>
    </row>
    <row r="162" spans="1:8" x14ac:dyDescent="0.25">
      <c r="A162" s="5">
        <v>7391.5963605670004</v>
      </c>
      <c r="B162" s="5">
        <v>235.40881380530001</v>
      </c>
      <c r="D162" s="5">
        <v>8999.6851858099999</v>
      </c>
      <c r="E162" s="5">
        <v>255.42441228530001</v>
      </c>
      <c r="G162" s="5">
        <v>7439.6351549640003</v>
      </c>
      <c r="H162" s="5">
        <v>237.96894121739999</v>
      </c>
    </row>
    <row r="163" spans="1:8" x14ac:dyDescent="0.25">
      <c r="A163" s="5">
        <v>7247.0218417349997</v>
      </c>
      <c r="B163" s="5">
        <v>237.97269629339999</v>
      </c>
      <c r="D163" s="5">
        <v>8807.0718725810002</v>
      </c>
      <c r="E163" s="5">
        <v>255.4281673614</v>
      </c>
      <c r="G163" s="5">
        <v>6760.481790582</v>
      </c>
      <c r="H163" s="5">
        <v>244.73809166269999</v>
      </c>
    </row>
    <row r="164" spans="1:8" x14ac:dyDescent="0.25">
      <c r="A164" s="5">
        <v>7066.4509510799999</v>
      </c>
      <c r="B164" s="5">
        <v>240.97884329530001</v>
      </c>
      <c r="D164" s="5">
        <v>8614.4585593520005</v>
      </c>
      <c r="E164" s="5">
        <v>255.4319224374</v>
      </c>
      <c r="G164" s="5">
        <v>6598.4981173770002</v>
      </c>
      <c r="H164" s="5">
        <v>246.72828197480001</v>
      </c>
    </row>
    <row r="165" spans="1:8" x14ac:dyDescent="0.25">
      <c r="A165" s="5">
        <v>6986.3753857600004</v>
      </c>
      <c r="B165" s="5">
        <v>243.14406187489999</v>
      </c>
      <c r="D165" s="5">
        <v>8421.8452461230008</v>
      </c>
      <c r="E165" s="5">
        <v>255.4356775135</v>
      </c>
      <c r="G165" s="5">
        <v>6462.1434518610004</v>
      </c>
      <c r="H165" s="5">
        <v>249.33064095410001</v>
      </c>
    </row>
    <row r="166" spans="1:8" x14ac:dyDescent="0.25">
      <c r="A166" s="5">
        <v>6870.303448617</v>
      </c>
      <c r="B166" s="5">
        <v>245.7515449684</v>
      </c>
      <c r="D166" s="5">
        <v>8229.2319328939993</v>
      </c>
      <c r="E166" s="5">
        <v>255.43943258959999</v>
      </c>
      <c r="G166" s="5">
        <v>6276.2978655839997</v>
      </c>
      <c r="H166" s="5">
        <v>248.32418930060001</v>
      </c>
    </row>
    <row r="167" spans="1:8" x14ac:dyDescent="0.25">
      <c r="A167" s="5">
        <v>6725.7289297850002</v>
      </c>
      <c r="B167" s="5">
        <v>248.3154274565</v>
      </c>
      <c r="D167" s="5">
        <v>8036.6186196660001</v>
      </c>
      <c r="E167" s="5">
        <v>255.44318766559999</v>
      </c>
      <c r="G167" s="5">
        <v>6149.6560847150004</v>
      </c>
      <c r="H167" s="5">
        <v>245.94221938609999</v>
      </c>
    </row>
    <row r="168" spans="1:8" x14ac:dyDescent="0.25">
      <c r="A168" s="5">
        <v>6609.3624768729997</v>
      </c>
      <c r="B168" s="5">
        <v>251.32032276640001</v>
      </c>
      <c r="D168" s="5">
        <v>7844.0053064370004</v>
      </c>
      <c r="E168" s="5">
        <v>255.44694274170001</v>
      </c>
      <c r="G168" s="5">
        <v>5972.3575914980001</v>
      </c>
      <c r="H168" s="5">
        <v>244.53267509450001</v>
      </c>
    </row>
    <row r="169" spans="1:8" x14ac:dyDescent="0.25">
      <c r="A169" s="5">
        <v>6478.5974752310003</v>
      </c>
      <c r="B169" s="5">
        <v>254.50212388169999</v>
      </c>
      <c r="D169" s="5">
        <v>7651.3919932079998</v>
      </c>
      <c r="E169" s="5">
        <v>255.45069781769999</v>
      </c>
      <c r="G169" s="5">
        <v>5830.9900221560001</v>
      </c>
      <c r="H169" s="5">
        <v>242.7691801149</v>
      </c>
    </row>
    <row r="170" spans="1:8" x14ac:dyDescent="0.25">
      <c r="A170" s="5">
        <v>6303.0988006059997</v>
      </c>
      <c r="B170" s="5">
        <v>255.47698335019999</v>
      </c>
      <c r="D170" s="5">
        <v>7458.7786799790001</v>
      </c>
      <c r="E170" s="5">
        <v>255.45445289380001</v>
      </c>
      <c r="G170" s="5">
        <v>5640.4383193140002</v>
      </c>
      <c r="H170" s="5">
        <v>239.99104967599999</v>
      </c>
    </row>
    <row r="171" spans="1:8" x14ac:dyDescent="0.25">
      <c r="A171" s="5">
        <v>6110.485487377</v>
      </c>
      <c r="B171" s="5">
        <v>255.48073842619999</v>
      </c>
      <c r="D171" s="5">
        <v>7266.1653667500004</v>
      </c>
      <c r="E171" s="5">
        <v>255.4582079699</v>
      </c>
      <c r="G171" s="5">
        <v>5449.5921007010002</v>
      </c>
      <c r="H171" s="5">
        <v>237.6103314536</v>
      </c>
    </row>
    <row r="172" spans="1:8" x14ac:dyDescent="0.25">
      <c r="A172" s="5">
        <v>5917.8721741480003</v>
      </c>
      <c r="B172" s="5">
        <v>255.48449350230001</v>
      </c>
      <c r="D172" s="5">
        <v>7073.5520535209998</v>
      </c>
      <c r="E172" s="5">
        <v>255.46196304590001</v>
      </c>
      <c r="G172" s="5">
        <v>5322.6558040629998</v>
      </c>
      <c r="H172" s="5">
        <v>235.62577375550001</v>
      </c>
    </row>
    <row r="173" spans="1:8" x14ac:dyDescent="0.25">
      <c r="A173" s="5">
        <v>5725.2588609189997</v>
      </c>
      <c r="B173" s="5">
        <v>255.48824857829999</v>
      </c>
      <c r="D173" s="5">
        <v>6880.9387402920001</v>
      </c>
      <c r="E173" s="5">
        <v>255.465718122</v>
      </c>
      <c r="G173" s="5">
        <v>5132.1041012200003</v>
      </c>
      <c r="H173" s="5">
        <v>232.8476433166</v>
      </c>
    </row>
    <row r="174" spans="1:8" x14ac:dyDescent="0.25">
      <c r="A174" s="5">
        <v>5532.6455476900001</v>
      </c>
      <c r="B174" s="5">
        <v>255.49200365440001</v>
      </c>
      <c r="D174" s="5">
        <v>6688.3254270629996</v>
      </c>
      <c r="E174" s="5">
        <v>255.469473198</v>
      </c>
      <c r="G174" s="5">
        <v>4999.7356248340002</v>
      </c>
      <c r="H174" s="5">
        <v>230.97358220859999</v>
      </c>
    </row>
    <row r="175" spans="1:8" x14ac:dyDescent="0.25">
      <c r="A175" s="5">
        <v>5340.0322344610004</v>
      </c>
      <c r="B175" s="5">
        <v>254.9957587305</v>
      </c>
      <c r="D175" s="5">
        <v>5941.3058122049997</v>
      </c>
      <c r="E175" s="5">
        <v>241.1906504467</v>
      </c>
      <c r="G175" s="5">
        <v>4878.5260237120001</v>
      </c>
      <c r="H175" s="5">
        <v>228.48111570410001</v>
      </c>
    </row>
    <row r="176" spans="1:8" x14ac:dyDescent="0.25">
      <c r="A176" s="5">
        <v>5147.4189212319998</v>
      </c>
      <c r="B176" s="5">
        <v>254.9995138065</v>
      </c>
      <c r="D176" s="5">
        <v>5866.0189914869998</v>
      </c>
      <c r="E176" s="5">
        <v>238.81927036819999</v>
      </c>
      <c r="G176" s="5">
        <v>4751.5897270739997</v>
      </c>
      <c r="H176" s="5">
        <v>226.49655800599999</v>
      </c>
    </row>
    <row r="177" spans="1:8" x14ac:dyDescent="0.25">
      <c r="A177" s="5">
        <v>4954.8056080030001</v>
      </c>
      <c r="B177" s="5">
        <v>255.0032688826</v>
      </c>
      <c r="D177" s="5">
        <v>5740.5552736950003</v>
      </c>
      <c r="E177" s="5">
        <v>234.84765158810001</v>
      </c>
      <c r="G177" s="5">
        <v>4625.2424619740004</v>
      </c>
      <c r="H177" s="5">
        <v>223.71717587520001</v>
      </c>
    </row>
    <row r="178" spans="1:8" x14ac:dyDescent="0.25">
      <c r="A178" s="5">
        <v>4762.1922947740004</v>
      </c>
      <c r="B178" s="5">
        <v>255.0070239586</v>
      </c>
      <c r="D178" s="5">
        <v>5615.0915559040004</v>
      </c>
      <c r="E178" s="5">
        <v>230.8760328079</v>
      </c>
      <c r="G178" s="5">
        <v>4498.6006811050001</v>
      </c>
      <c r="H178" s="5">
        <v>221.33520596069999</v>
      </c>
    </row>
    <row r="179" spans="1:8" x14ac:dyDescent="0.25">
      <c r="A179" s="5">
        <v>4569.5789815460003</v>
      </c>
      <c r="B179" s="5">
        <v>255.01077903469999</v>
      </c>
      <c r="D179" s="5">
        <v>5489.1234798579999</v>
      </c>
      <c r="E179" s="5">
        <v>227.58498244840001</v>
      </c>
      <c r="G179" s="5">
        <v>4371.9589002359999</v>
      </c>
      <c r="H179" s="5">
        <v>218.9532360462</v>
      </c>
    </row>
    <row r="180" spans="1:8" x14ac:dyDescent="0.25">
      <c r="A180" s="5">
        <v>4376.9656683169997</v>
      </c>
      <c r="B180" s="5">
        <v>255.01453411080001</v>
      </c>
      <c r="D180" s="5">
        <v>5426.6014634479998</v>
      </c>
      <c r="E180" s="5">
        <v>225.31601685410001</v>
      </c>
      <c r="G180" s="5">
        <v>4245.5380061940004</v>
      </c>
      <c r="H180" s="5">
        <v>216.27320696940001</v>
      </c>
    </row>
    <row r="181" spans="1:8" x14ac:dyDescent="0.25">
      <c r="A181" s="5">
        <v>4184.352355088</v>
      </c>
      <c r="B181" s="5">
        <v>255.01828918679999</v>
      </c>
      <c r="D181" s="5">
        <v>5347.3558599280004</v>
      </c>
      <c r="E181" s="5">
        <v>222.51087855220001</v>
      </c>
      <c r="G181" s="5">
        <v>4118.8962253250002</v>
      </c>
      <c r="H181" s="5">
        <v>213.89123705489999</v>
      </c>
    </row>
    <row r="182" spans="1:8" x14ac:dyDescent="0.25">
      <c r="A182" s="5">
        <v>3991.7390418589998</v>
      </c>
      <c r="B182" s="5">
        <v>255.02204426290001</v>
      </c>
      <c r="D182" s="5">
        <v>5238.7850758140003</v>
      </c>
      <c r="E182" s="5">
        <v>218.84692045520001</v>
      </c>
      <c r="G182" s="5">
        <v>4006.7593461020001</v>
      </c>
      <c r="H182" s="5">
        <v>211.18885136790001</v>
      </c>
    </row>
    <row r="183" spans="1:8" x14ac:dyDescent="0.25">
      <c r="A183" s="5">
        <v>3799.1257286300001</v>
      </c>
      <c r="B183" s="5">
        <v>255.02579933889999</v>
      </c>
      <c r="D183" s="5">
        <v>5176.3477326880002</v>
      </c>
      <c r="E183" s="5">
        <v>216.46369884870001</v>
      </c>
      <c r="G183" s="5">
        <v>3854.1069141930002</v>
      </c>
      <c r="H183" s="5">
        <v>208.0479006123</v>
      </c>
    </row>
    <row r="184" spans="1:8" x14ac:dyDescent="0.25">
      <c r="A184" s="5">
        <v>3606.512415401</v>
      </c>
      <c r="B184" s="5">
        <v>255.02955441500001</v>
      </c>
      <c r="D184" s="5">
        <v>5113.8009278669997</v>
      </c>
      <c r="E184" s="5">
        <v>214.228182116</v>
      </c>
      <c r="G184" s="5">
        <v>3728.0541648620001</v>
      </c>
      <c r="H184" s="5">
        <v>204.87110626500001</v>
      </c>
    </row>
    <row r="185" spans="1:8" x14ac:dyDescent="0.25">
      <c r="A185" s="5">
        <v>3413.8991021719999</v>
      </c>
      <c r="B185" s="5">
        <v>255.0333094911</v>
      </c>
      <c r="D185" s="5">
        <v>4996.0417426049999</v>
      </c>
      <c r="E185" s="5">
        <v>210.25641313279999</v>
      </c>
      <c r="G185" s="5">
        <v>3628.6010981109998</v>
      </c>
      <c r="H185" s="5">
        <v>201.65846832599999</v>
      </c>
    </row>
    <row r="186" spans="1:8" x14ac:dyDescent="0.25">
      <c r="A186" s="5">
        <v>3221.2857889430002</v>
      </c>
      <c r="B186" s="5">
        <v>255.0370645671</v>
      </c>
      <c r="D186" s="5">
        <v>4938.0501150190003</v>
      </c>
      <c r="E186" s="5">
        <v>208.08306794270001</v>
      </c>
      <c r="G186" s="5">
        <v>3475.9486662019999</v>
      </c>
      <c r="H186" s="5">
        <v>198.5175175704</v>
      </c>
    </row>
    <row r="187" spans="1:8" x14ac:dyDescent="0.25">
      <c r="A187" s="5">
        <v>3028.672475715</v>
      </c>
      <c r="B187" s="5">
        <v>255.0408196432</v>
      </c>
      <c r="D187" s="5">
        <v>4889.0107851049997</v>
      </c>
      <c r="E187" s="5">
        <v>205.6697796508</v>
      </c>
      <c r="G187" s="5">
        <v>3394.1665456179999</v>
      </c>
      <c r="H187" s="5">
        <v>195.52531650380001</v>
      </c>
    </row>
    <row r="188" spans="1:8" x14ac:dyDescent="0.25">
      <c r="A188" s="5">
        <v>2836.0591624859999</v>
      </c>
      <c r="B188" s="5">
        <v>255.04457471929999</v>
      </c>
      <c r="D188" s="5">
        <v>4832.9938857529996</v>
      </c>
      <c r="E188" s="5">
        <v>203.28643287509999</v>
      </c>
      <c r="G188" s="5">
        <v>3314.058256324</v>
      </c>
      <c r="H188" s="5">
        <v>192.9216580248</v>
      </c>
    </row>
    <row r="189" spans="1:8" x14ac:dyDescent="0.25">
      <c r="A189" s="5">
        <v>2643.4458492570002</v>
      </c>
      <c r="B189" s="5">
        <v>255.04832979529999</v>
      </c>
      <c r="D189" s="5">
        <v>4770.5565426270005</v>
      </c>
      <c r="E189" s="5">
        <v>200.90321126859999</v>
      </c>
      <c r="G189" s="5">
        <v>3205.6764531620001</v>
      </c>
      <c r="H189" s="5">
        <v>189.96530054999999</v>
      </c>
    </row>
    <row r="190" spans="1:8" x14ac:dyDescent="0.25">
      <c r="A190" s="5">
        <v>2450.832536028</v>
      </c>
      <c r="B190" s="5">
        <v>255.05208487140001</v>
      </c>
      <c r="D190" s="5">
        <v>4708.1191995010004</v>
      </c>
      <c r="E190" s="5">
        <v>198.51998966209999</v>
      </c>
      <c r="G190" s="5">
        <v>3125.5681638679998</v>
      </c>
      <c r="H190" s="5">
        <v>187.36164207100001</v>
      </c>
    </row>
    <row r="191" spans="1:8" x14ac:dyDescent="0.25">
      <c r="A191" s="5">
        <v>2258.2192227989999</v>
      </c>
      <c r="B191" s="5">
        <v>255.05583994739999</v>
      </c>
      <c r="D191" s="5">
        <v>4653.5896047850001</v>
      </c>
      <c r="E191" s="5">
        <v>196.29557648069999</v>
      </c>
      <c r="G191" s="5">
        <v>3036.5311381629999</v>
      </c>
      <c r="H191" s="5">
        <v>185.01426405629999</v>
      </c>
    </row>
    <row r="192" spans="1:8" x14ac:dyDescent="0.25">
      <c r="A192" s="5">
        <v>2065.6059095700002</v>
      </c>
      <c r="B192" s="5">
        <v>255.05959502350001</v>
      </c>
      <c r="D192" s="5">
        <v>4577.4131010130004</v>
      </c>
      <c r="E192" s="5">
        <v>192.95884718549999</v>
      </c>
      <c r="G192" s="5">
        <v>2974.0937950369998</v>
      </c>
      <c r="H192" s="5">
        <v>182.63104244979999</v>
      </c>
    </row>
    <row r="193" spans="1:8" x14ac:dyDescent="0.25">
      <c r="A193" s="5">
        <v>1872.9925963410001</v>
      </c>
      <c r="B193" s="5">
        <v>255.0633500996</v>
      </c>
      <c r="D193" s="5">
        <v>4521.3962016610003</v>
      </c>
      <c r="E193" s="5">
        <v>190.57550040979999</v>
      </c>
      <c r="G193" s="5">
        <v>2911.6564519110002</v>
      </c>
      <c r="H193" s="5">
        <v>180.24782084329999</v>
      </c>
    </row>
    <row r="194" spans="1:8" x14ac:dyDescent="0.25">
      <c r="A194" s="5">
        <v>1680.3792831119999</v>
      </c>
      <c r="B194" s="5">
        <v>255.06710517560001</v>
      </c>
      <c r="D194" s="5">
        <v>4458.9588585350002</v>
      </c>
      <c r="E194" s="5">
        <v>188.19227880330001</v>
      </c>
      <c r="G194" s="5">
        <v>2829.8743313270002</v>
      </c>
      <c r="H194" s="5">
        <v>177.2556197767</v>
      </c>
    </row>
    <row r="195" spans="1:8" x14ac:dyDescent="0.25">
      <c r="A195" s="5">
        <v>1487.765969883</v>
      </c>
      <c r="B195" s="5">
        <v>255.0708602517</v>
      </c>
      <c r="D195" s="5">
        <v>4396.5215154090001</v>
      </c>
      <c r="E195" s="5">
        <v>185.80905719680001</v>
      </c>
      <c r="G195" s="5">
        <v>2767.4369882010001</v>
      </c>
      <c r="H195" s="5">
        <v>174.8723981702</v>
      </c>
    </row>
    <row r="196" spans="1:8" x14ac:dyDescent="0.25">
      <c r="A196" s="5">
        <v>1295.1526566550001</v>
      </c>
      <c r="B196" s="5">
        <v>255.0746153277</v>
      </c>
      <c r="D196" s="5">
        <v>4341.9919206929999</v>
      </c>
      <c r="E196" s="5">
        <v>183.58464401539999</v>
      </c>
      <c r="G196" s="5">
        <v>2704.999645075</v>
      </c>
      <c r="H196" s="5">
        <v>172.4891765637</v>
      </c>
    </row>
    <row r="197" spans="1:8" x14ac:dyDescent="0.25">
      <c r="A197" s="5">
        <v>1102.539343426</v>
      </c>
      <c r="B197" s="5">
        <v>255.07837040379999</v>
      </c>
      <c r="D197" s="5">
        <v>4280.1436091060004</v>
      </c>
      <c r="E197" s="5">
        <v>180.40659797609999</v>
      </c>
      <c r="G197" s="5">
        <v>2643.1513334870001</v>
      </c>
      <c r="H197" s="5">
        <v>169.31113052430001</v>
      </c>
    </row>
    <row r="198" spans="1:8" x14ac:dyDescent="0.25">
      <c r="D198" s="5">
        <v>4218.2952975179996</v>
      </c>
      <c r="E198" s="5">
        <v>177.2285519367</v>
      </c>
      <c r="G198" s="5">
        <v>2580.713990361</v>
      </c>
      <c r="H198" s="5">
        <v>166.92790891780001</v>
      </c>
    </row>
    <row r="199" spans="1:8" x14ac:dyDescent="0.25">
      <c r="D199" s="5">
        <v>4142.1187937470004</v>
      </c>
      <c r="E199" s="5">
        <v>173.8918226415</v>
      </c>
      <c r="G199" s="5">
        <v>2518.2766472349999</v>
      </c>
      <c r="H199" s="5">
        <v>164.5446873114</v>
      </c>
    </row>
    <row r="200" spans="1:8" x14ac:dyDescent="0.25">
      <c r="D200" s="5">
        <v>4094.0096428050001</v>
      </c>
      <c r="E200" s="5">
        <v>171.6672842909</v>
      </c>
      <c r="G200" s="5">
        <v>2455.8393041089998</v>
      </c>
      <c r="H200" s="5">
        <v>162.1614657049</v>
      </c>
    </row>
    <row r="201" spans="1:8" x14ac:dyDescent="0.25">
      <c r="D201" s="5">
        <v>4032.1613312180002</v>
      </c>
      <c r="E201" s="5">
        <v>168.4892382516</v>
      </c>
      <c r="G201" s="5">
        <v>2393.990992521</v>
      </c>
      <c r="H201" s="5">
        <v>158.98341966550001</v>
      </c>
    </row>
    <row r="202" spans="1:8" x14ac:dyDescent="0.25">
      <c r="D202" s="5">
        <v>3970.3130196299999</v>
      </c>
      <c r="E202" s="5">
        <v>165.31119221220001</v>
      </c>
      <c r="G202" s="5">
        <v>2331.5536493949999</v>
      </c>
      <c r="H202" s="5">
        <v>156.60019805900001</v>
      </c>
    </row>
    <row r="203" spans="1:8" x14ac:dyDescent="0.25">
      <c r="D203" s="5">
        <v>3900.5569596330001</v>
      </c>
      <c r="E203" s="5">
        <v>161.97433774780001</v>
      </c>
      <c r="G203" s="5">
        <v>2269.705337808</v>
      </c>
      <c r="H203" s="5">
        <v>153.42215201970001</v>
      </c>
    </row>
    <row r="204" spans="1:8" x14ac:dyDescent="0.25">
      <c r="D204" s="5">
        <v>3846.0273649169999</v>
      </c>
      <c r="E204" s="5">
        <v>159.74992456640001</v>
      </c>
      <c r="G204" s="5">
        <v>2207.8570262210001</v>
      </c>
      <c r="H204" s="5">
        <v>150.24410598040001</v>
      </c>
    </row>
    <row r="205" spans="1:8" x14ac:dyDescent="0.25">
      <c r="D205" s="5">
        <v>3808.2557174829999</v>
      </c>
      <c r="E205" s="5">
        <v>156.5714091426</v>
      </c>
      <c r="G205" s="5">
        <v>2146.0087146340002</v>
      </c>
      <c r="H205" s="5">
        <v>147.06605994099999</v>
      </c>
    </row>
    <row r="206" spans="1:8" x14ac:dyDescent="0.25">
      <c r="D206" s="5">
        <v>3758.2199425499998</v>
      </c>
      <c r="E206" s="5">
        <v>154.05878865810001</v>
      </c>
      <c r="G206" s="5">
        <v>2084.1604030459998</v>
      </c>
      <c r="H206" s="5">
        <v>143.88801390169999</v>
      </c>
    </row>
    <row r="207" spans="1:8" x14ac:dyDescent="0.25">
      <c r="D207" s="5">
        <v>3709.1806126360002</v>
      </c>
      <c r="E207" s="5">
        <v>151.6455003662</v>
      </c>
      <c r="G207" s="5">
        <v>2022.3120914589999</v>
      </c>
      <c r="H207" s="5">
        <v>140.70996786239999</v>
      </c>
    </row>
    <row r="208" spans="1:8" x14ac:dyDescent="0.25">
      <c r="D208" s="5">
        <v>3661.0714616939999</v>
      </c>
      <c r="E208" s="5">
        <v>149.4209620156</v>
      </c>
      <c r="G208" s="5">
        <v>1960.463779872</v>
      </c>
      <c r="H208" s="5">
        <v>137.531921823</v>
      </c>
    </row>
    <row r="209" spans="4:8" x14ac:dyDescent="0.25">
      <c r="D209" s="5">
        <v>3599.223150107</v>
      </c>
      <c r="E209" s="5">
        <v>146.24291597620001</v>
      </c>
      <c r="G209" s="5">
        <v>1898.6154682839999</v>
      </c>
      <c r="H209" s="5">
        <v>134.3538757837</v>
      </c>
    </row>
    <row r="210" spans="4:8" x14ac:dyDescent="0.25">
      <c r="D210" s="5">
        <v>3537.3748385200001</v>
      </c>
      <c r="E210" s="5">
        <v>143.06486993690001</v>
      </c>
      <c r="G210" s="5">
        <v>1856.111934155</v>
      </c>
      <c r="H210" s="5">
        <v>131.78480920449999</v>
      </c>
    </row>
    <row r="211" spans="4:8" x14ac:dyDescent="0.25">
      <c r="D211" s="5">
        <v>3511.41572774</v>
      </c>
      <c r="E211" s="5">
        <v>140.55178006790001</v>
      </c>
      <c r="G211" s="5">
        <v>1794.2636225680001</v>
      </c>
      <c r="H211" s="5">
        <v>128.60676316519999</v>
      </c>
    </row>
    <row r="212" spans="4:8" x14ac:dyDescent="0.25">
      <c r="D212" s="5">
        <v>3462.3763978259999</v>
      </c>
      <c r="E212" s="5">
        <v>138.138491776</v>
      </c>
      <c r="G212" s="5">
        <v>1759.014993559</v>
      </c>
      <c r="H212" s="5">
        <v>125.3928735341</v>
      </c>
    </row>
    <row r="213" spans="4:8" x14ac:dyDescent="0.25">
      <c r="D213" s="5">
        <v>3406.948530013</v>
      </c>
      <c r="E213" s="5">
        <v>134.96032056749999</v>
      </c>
      <c r="G213" s="5">
        <v>1697.1666819720001</v>
      </c>
      <c r="H213" s="5">
        <v>122.2148274947</v>
      </c>
    </row>
    <row r="214" spans="4:8" x14ac:dyDescent="0.25">
      <c r="D214" s="5">
        <v>3353.0079668359999</v>
      </c>
      <c r="E214" s="5">
        <v>131.94108295320001</v>
      </c>
      <c r="G214" s="5">
        <v>1652.989316552</v>
      </c>
      <c r="H214" s="5">
        <v>119.2572183278</v>
      </c>
    </row>
    <row r="215" spans="4:8" x14ac:dyDescent="0.25">
      <c r="D215" s="5">
        <v>3291.159655249</v>
      </c>
      <c r="E215" s="5">
        <v>128.76303691390001</v>
      </c>
      <c r="G215" s="5">
        <v>1590.5519734259999</v>
      </c>
      <c r="H215" s="5">
        <v>116.8739967213</v>
      </c>
    </row>
    <row r="216" spans="4:8" x14ac:dyDescent="0.25">
      <c r="D216" s="5">
        <v>3265.2005444679999</v>
      </c>
      <c r="E216" s="5">
        <v>126.2499470449</v>
      </c>
      <c r="G216" s="5">
        <v>1548.048439296</v>
      </c>
      <c r="H216" s="5">
        <v>114.30493014210001</v>
      </c>
    </row>
    <row r="217" spans="4:8" x14ac:dyDescent="0.25">
      <c r="D217" s="5">
        <v>3222.4638520210001</v>
      </c>
      <c r="E217" s="5">
        <v>123.99549847039999</v>
      </c>
      <c r="G217" s="5">
        <v>1530.4707564559999</v>
      </c>
      <c r="H217" s="5">
        <v>111.31147738350001</v>
      </c>
    </row>
    <row r="218" spans="4:8" x14ac:dyDescent="0.25">
      <c r="D218" s="5">
        <v>3168.6410951520002</v>
      </c>
      <c r="E218" s="5">
        <v>120.81729596949999</v>
      </c>
      <c r="G218" s="5">
        <v>1468.033413329</v>
      </c>
      <c r="H218" s="5">
        <v>108.928255777</v>
      </c>
    </row>
    <row r="219" spans="4:8" x14ac:dyDescent="0.25">
      <c r="D219" s="5">
        <v>3130.8694477180002</v>
      </c>
      <c r="E219" s="5">
        <v>117.6387805457</v>
      </c>
      <c r="G219" s="5">
        <v>1469.8005079459999</v>
      </c>
      <c r="H219" s="5">
        <v>106.54378247850001</v>
      </c>
    </row>
    <row r="220" spans="4:8" x14ac:dyDescent="0.25">
      <c r="D220" s="5">
        <v>3080.8336727850001</v>
      </c>
      <c r="E220" s="5">
        <v>115.1261600612</v>
      </c>
      <c r="G220" s="5">
        <v>1407.3631648200001</v>
      </c>
      <c r="H220" s="5">
        <v>104.160560872</v>
      </c>
    </row>
    <row r="221" spans="4:8" x14ac:dyDescent="0.25">
      <c r="D221" s="5">
        <v>3046.1225350549998</v>
      </c>
      <c r="E221" s="5">
        <v>112.8715550252</v>
      </c>
      <c r="G221" s="5">
        <v>1409.1302594369999</v>
      </c>
      <c r="H221" s="5">
        <v>101.77608757350001</v>
      </c>
    </row>
    <row r="222" spans="4:8" x14ac:dyDescent="0.25">
      <c r="D222" s="5">
        <v>3020.1634242750001</v>
      </c>
      <c r="E222" s="5">
        <v>110.3584651562</v>
      </c>
      <c r="G222" s="5">
        <v>1346.6929163110001</v>
      </c>
      <c r="H222" s="5">
        <v>99.392865966970007</v>
      </c>
    </row>
    <row r="223" spans="4:8" x14ac:dyDescent="0.25">
      <c r="D223" s="5">
        <v>2985.4522865459999</v>
      </c>
      <c r="E223" s="5">
        <v>108.1038601202</v>
      </c>
      <c r="G223" s="5">
        <v>1348.460010927</v>
      </c>
      <c r="H223" s="5">
        <v>97.00839266845</v>
      </c>
    </row>
    <row r="224" spans="4:8" x14ac:dyDescent="0.25">
      <c r="D224" s="5">
        <v>2947.6806391119999</v>
      </c>
      <c r="E224" s="5">
        <v>104.9253446963</v>
      </c>
      <c r="G224" s="5">
        <v>1286.0226678009999</v>
      </c>
      <c r="H224" s="5">
        <v>94.625171061960003</v>
      </c>
    </row>
    <row r="225" spans="4:8" x14ac:dyDescent="0.25">
      <c r="D225" s="5">
        <v>2897.6448641779998</v>
      </c>
      <c r="E225" s="5">
        <v>102.4127242119</v>
      </c>
      <c r="G225" s="5">
        <v>1287.789762418</v>
      </c>
      <c r="H225" s="5">
        <v>92.240697763439996</v>
      </c>
    </row>
    <row r="226" spans="4:8" x14ac:dyDescent="0.25">
      <c r="D226" s="5">
        <v>2862.933726449</v>
      </c>
      <c r="E226" s="5">
        <v>100.1581191758</v>
      </c>
      <c r="G226" s="5">
        <v>1245.2862282880001</v>
      </c>
      <c r="H226" s="5">
        <v>89.671631184239999</v>
      </c>
    </row>
    <row r="227" spans="4:8" x14ac:dyDescent="0.25">
      <c r="D227" s="5">
        <v>2836.9746156689998</v>
      </c>
      <c r="E227" s="5">
        <v>97.645029306850006</v>
      </c>
      <c r="G227" s="5">
        <v>1227.708545447</v>
      </c>
      <c r="H227" s="5">
        <v>86.678178425590005</v>
      </c>
    </row>
    <row r="228" spans="4:8" x14ac:dyDescent="0.25">
      <c r="D228" s="5">
        <v>2794.2379232220001</v>
      </c>
      <c r="E228" s="5">
        <v>95.390580732320004</v>
      </c>
      <c r="G228" s="5">
        <v>1229.4756400639999</v>
      </c>
      <c r="H228" s="5">
        <v>84.293705127080003</v>
      </c>
    </row>
    <row r="229" spans="4:8" x14ac:dyDescent="0.25">
      <c r="D229" s="5">
        <v>2764.491830506</v>
      </c>
      <c r="E229" s="5">
        <v>92.211908846979995</v>
      </c>
      <c r="G229" s="5">
        <v>1167.038296938</v>
      </c>
      <c r="H229" s="5">
        <v>81.910483520580001</v>
      </c>
    </row>
    <row r="230" spans="4:8" x14ac:dyDescent="0.25">
      <c r="D230" s="5">
        <v>2727.854068785</v>
      </c>
      <c r="E230" s="5">
        <v>89.669221677110002</v>
      </c>
      <c r="G230" s="5">
        <v>1168.8053915549999</v>
      </c>
      <c r="H230" s="5">
        <v>79.526010222059995</v>
      </c>
    </row>
    <row r="231" spans="4:8" x14ac:dyDescent="0.25">
      <c r="D231" s="5">
        <v>2680.3339493819999</v>
      </c>
      <c r="E231" s="5">
        <v>86.649858893629997</v>
      </c>
      <c r="G231" s="5">
        <v>1170.572486172</v>
      </c>
      <c r="H231" s="5">
        <v>77.141536923550007</v>
      </c>
    </row>
    <row r="232" spans="4:8" x14ac:dyDescent="0.25">
      <c r="D232" s="5">
        <v>2654.3748386020002</v>
      </c>
      <c r="E232" s="5">
        <v>84.136769024659998</v>
      </c>
      <c r="G232" s="5">
        <v>1108.7241745839999</v>
      </c>
      <c r="H232" s="5">
        <v>73.963490884210003</v>
      </c>
    </row>
    <row r="233" spans="4:8" x14ac:dyDescent="0.25">
      <c r="D233" s="5">
        <v>2619.6637008729999</v>
      </c>
      <c r="E233" s="5">
        <v>81.882163988619993</v>
      </c>
      <c r="G233" s="5">
        <v>1110.491269201</v>
      </c>
      <c r="H233" s="5">
        <v>71.579017585700001</v>
      </c>
    </row>
    <row r="234" spans="4:8" x14ac:dyDescent="0.25">
      <c r="D234" s="5">
        <v>2593.7045900920002</v>
      </c>
      <c r="E234" s="5">
        <v>79.369074119649994</v>
      </c>
      <c r="G234" s="5">
        <v>1112.2583638179999</v>
      </c>
      <c r="H234" s="5">
        <v>69.194544287179994</v>
      </c>
    </row>
    <row r="235" spans="4:8" x14ac:dyDescent="0.25">
      <c r="D235" s="5">
        <v>2558.993452363</v>
      </c>
      <c r="E235" s="5">
        <v>77.114469083610004</v>
      </c>
      <c r="G235" s="5">
        <v>1062.2225888840001</v>
      </c>
      <c r="H235" s="5">
        <v>66.681923802710003</v>
      </c>
    </row>
    <row r="236" spans="4:8" x14ac:dyDescent="0.25">
      <c r="D236" s="5">
        <v>2533.0343415829998</v>
      </c>
      <c r="E236" s="5">
        <v>74.601379214640005</v>
      </c>
      <c r="G236" s="5">
        <v>1052.1771468469999</v>
      </c>
      <c r="H236" s="5">
        <v>63.632024949330003</v>
      </c>
    </row>
    <row r="237" spans="4:8" x14ac:dyDescent="0.25">
      <c r="D237" s="5">
        <v>2498.323203854</v>
      </c>
      <c r="E237" s="5">
        <v>72.3467741786</v>
      </c>
      <c r="G237" s="5">
        <v>1053.944241464</v>
      </c>
      <c r="H237" s="5">
        <v>61.24755165082</v>
      </c>
    </row>
    <row r="238" spans="4:8" x14ac:dyDescent="0.25">
      <c r="D238" s="5">
        <v>2485.7621062859998</v>
      </c>
      <c r="E238" s="5">
        <v>69.803617624219996</v>
      </c>
      <c r="G238" s="5">
        <v>1029.0903829189999</v>
      </c>
      <c r="H238" s="5">
        <v>58.686972238899997</v>
      </c>
    </row>
    <row r="239" spans="4:8" x14ac:dyDescent="0.25">
      <c r="D239" s="5">
        <v>2438.2419868830002</v>
      </c>
      <c r="E239" s="5">
        <v>66.784254840749995</v>
      </c>
    </row>
    <row r="240" spans="4:8" x14ac:dyDescent="0.25">
      <c r="D240" s="5">
        <v>2425.680889316</v>
      </c>
      <c r="E240" s="5">
        <v>64.241098286370004</v>
      </c>
    </row>
    <row r="241" spans="4:5" x14ac:dyDescent="0.25">
      <c r="D241" s="5">
        <v>2378.160769913</v>
      </c>
      <c r="E241" s="5">
        <v>61.221735502900003</v>
      </c>
    </row>
    <row r="242" spans="4:5" x14ac:dyDescent="0.25">
      <c r="D242" s="5">
        <v>2365.5996723449998</v>
      </c>
      <c r="E242" s="5">
        <v>58.678578948519998</v>
      </c>
    </row>
    <row r="243" spans="4:5" x14ac:dyDescent="0.25">
      <c r="D243" s="5">
        <v>2342.1562170960001</v>
      </c>
      <c r="E243" s="5">
        <v>55.65874678054</v>
      </c>
    </row>
    <row r="244" spans="4:5" x14ac:dyDescent="0.25">
      <c r="D244" s="5">
        <v>2311.8210928409999</v>
      </c>
      <c r="E244" s="5">
        <v>53.27489932804</v>
      </c>
    </row>
    <row r="245" spans="4:5" x14ac:dyDescent="0.25">
      <c r="D245" s="5">
        <v>2282.0750001249999</v>
      </c>
      <c r="E245" s="5">
        <v>50.096227442690001</v>
      </c>
    </row>
    <row r="246" spans="4:5" x14ac:dyDescent="0.25">
      <c r="D246" s="5">
        <v>2251.7398758710001</v>
      </c>
      <c r="E246" s="5">
        <v>47.712379990190001</v>
      </c>
    </row>
    <row r="247" spans="4:5" x14ac:dyDescent="0.25">
      <c r="D247" s="5">
        <v>2233.8063198089999</v>
      </c>
      <c r="E247" s="5">
        <v>45.19913365971</v>
      </c>
    </row>
    <row r="248" spans="4:5" x14ac:dyDescent="0.25">
      <c r="D248" s="5">
        <v>2199.6842136179998</v>
      </c>
      <c r="E248" s="5">
        <v>42.149704190830001</v>
      </c>
    </row>
    <row r="249" spans="4:5" x14ac:dyDescent="0.25">
      <c r="D249" s="5">
        <v>2193.425753517</v>
      </c>
      <c r="E249" s="5">
        <v>39.765387353820003</v>
      </c>
    </row>
    <row r="250" spans="4:5" x14ac:dyDescent="0.25">
      <c r="D250" s="5">
        <v>2163.679660801</v>
      </c>
      <c r="E250" s="5">
        <v>36.586715468480001</v>
      </c>
    </row>
    <row r="251" spans="4:5" x14ac:dyDescent="0.25">
      <c r="D251" s="5">
        <v>2133.3445365470002</v>
      </c>
      <c r="E251" s="5">
        <v>34.202868015969997</v>
      </c>
    </row>
    <row r="252" spans="4:5" x14ac:dyDescent="0.25">
      <c r="D252" s="5">
        <v>2135.1116311629999</v>
      </c>
      <c r="E252" s="5">
        <v>31.818394717459999</v>
      </c>
    </row>
    <row r="253" spans="4:5" x14ac:dyDescent="0.25">
      <c r="D253" s="5">
        <v>2105.3655384479998</v>
      </c>
      <c r="E253" s="5">
        <v>28.639722832109999</v>
      </c>
    </row>
    <row r="254" spans="4:5" x14ac:dyDescent="0.25">
      <c r="D254" s="5">
        <v>2075.0304141930001</v>
      </c>
      <c r="E254" s="5">
        <v>26.255875379599999</v>
      </c>
    </row>
    <row r="255" spans="4:5" x14ac:dyDescent="0.25">
      <c r="D255" s="5">
        <v>2076.7975088100002</v>
      </c>
      <c r="E255" s="5">
        <v>23.87140208109</v>
      </c>
    </row>
    <row r="256" spans="4:5" x14ac:dyDescent="0.25">
      <c r="D256" s="5">
        <v>2072.26196596</v>
      </c>
      <c r="E256" s="5">
        <v>21.328089065210001</v>
      </c>
    </row>
    <row r="257" spans="4:5" x14ac:dyDescent="0.25">
      <c r="D257" s="5">
        <v>2048.8185107109998</v>
      </c>
      <c r="E257" s="5">
        <v>18.308256897229999</v>
      </c>
    </row>
    <row r="258" spans="4:5" x14ac:dyDescent="0.25">
      <c r="D258" s="5">
        <v>2018.4833864560001</v>
      </c>
      <c r="E258" s="5">
        <v>15.92440944472</v>
      </c>
    </row>
    <row r="259" spans="4:5" x14ac:dyDescent="0.25">
      <c r="D259" s="5">
        <v>2020.2504810729999</v>
      </c>
      <c r="E259" s="5">
        <v>13.53993614621</v>
      </c>
    </row>
    <row r="260" spans="4:5" x14ac:dyDescent="0.25">
      <c r="D260" s="5">
        <v>2022.0175756900001</v>
      </c>
      <c r="E260" s="5">
        <v>11.15546284769</v>
      </c>
    </row>
    <row r="261" spans="4:5" x14ac:dyDescent="0.25">
      <c r="D261" s="5">
        <v>1992.271482974</v>
      </c>
      <c r="E261" s="5">
        <v>7.9767909623469997</v>
      </c>
    </row>
    <row r="262" spans="4:5" x14ac:dyDescent="0.25">
      <c r="D262" s="5">
        <v>1969.961913437</v>
      </c>
      <c r="E262" s="5">
        <v>5.5927870483389999</v>
      </c>
    </row>
    <row r="263" spans="4:5" x14ac:dyDescent="0.25">
      <c r="D263" s="5">
        <v>1963.7034533359999</v>
      </c>
      <c r="E263" s="5">
        <v>3.208470211326</v>
      </c>
    </row>
    <row r="264" spans="4:5" x14ac:dyDescent="0.25">
      <c r="D264" s="5">
        <v>1897.0152659370001</v>
      </c>
      <c r="E264" s="5">
        <v>0.37304506033520002</v>
      </c>
    </row>
    <row r="265" spans="4:5" x14ac:dyDescent="0.25">
      <c r="D265" s="5">
        <v>1677.139609648</v>
      </c>
      <c r="E265" s="5">
        <v>3.4805094062140003E-2</v>
      </c>
    </row>
    <row r="266" spans="4:5" x14ac:dyDescent="0.25">
      <c r="D266" s="5">
        <v>1484.5262964189999</v>
      </c>
      <c r="E266" s="5">
        <v>3.8560170122799997E-2</v>
      </c>
    </row>
    <row r="267" spans="4:5" x14ac:dyDescent="0.25">
      <c r="D267" s="5">
        <v>1291.91298319</v>
      </c>
      <c r="E267" s="5">
        <v>4.2315246183449999E-2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56D5-84C6-4FCB-A365-6074CF66A089}">
  <dimension ref="A1:AB49"/>
  <sheetViews>
    <sheetView workbookViewId="0">
      <selection activeCell="K16" sqref="K16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25.140625" bestFit="1" customWidth="1"/>
    <col min="4" max="4" width="20" bestFit="1" customWidth="1"/>
    <col min="5" max="5" width="11.140625" customWidth="1"/>
    <col min="6" max="6" width="17.5703125" bestFit="1" customWidth="1"/>
    <col min="7" max="7" width="16" bestFit="1" customWidth="1"/>
    <col min="8" max="8" width="9.7109375" bestFit="1" customWidth="1"/>
    <col min="11" max="11" width="12.7109375" bestFit="1" customWidth="1"/>
    <col min="13" max="13" width="19.42578125" customWidth="1"/>
    <col min="17" max="17" width="11.7109375" customWidth="1"/>
    <col min="18" max="18" width="14.42578125" customWidth="1"/>
    <col min="19" max="19" width="13.42578125" bestFit="1" customWidth="1"/>
    <col min="20" max="20" width="16.28515625" bestFit="1" customWidth="1"/>
    <col min="21" max="21" width="19.42578125" customWidth="1"/>
    <col min="22" max="22" width="2" style="34" customWidth="1"/>
    <col min="23" max="23" width="13.42578125" style="5" customWidth="1"/>
    <col min="24" max="26" width="12" bestFit="1" customWidth="1"/>
  </cols>
  <sheetData>
    <row r="1" spans="1:28" ht="18" x14ac:dyDescent="0.35">
      <c r="B1" t="s">
        <v>125</v>
      </c>
      <c r="C1" s="51" t="s">
        <v>126</v>
      </c>
      <c r="D1" t="s">
        <v>132</v>
      </c>
      <c r="E1" s="51" t="s">
        <v>128</v>
      </c>
      <c r="F1" t="s">
        <v>148</v>
      </c>
      <c r="G1" s="51" t="s">
        <v>166</v>
      </c>
      <c r="J1" t="s">
        <v>167</v>
      </c>
      <c r="K1" t="s">
        <v>168</v>
      </c>
      <c r="L1" s="3" t="s">
        <v>1</v>
      </c>
      <c r="M1" t="s">
        <v>170</v>
      </c>
      <c r="O1" t="s">
        <v>213</v>
      </c>
      <c r="P1" s="31" t="s">
        <v>214</v>
      </c>
      <c r="Q1" t="s">
        <v>189</v>
      </c>
      <c r="R1" t="s">
        <v>181</v>
      </c>
      <c r="S1" t="s">
        <v>182</v>
      </c>
      <c r="T1" t="s">
        <v>209</v>
      </c>
      <c r="U1" t="s">
        <v>185</v>
      </c>
      <c r="V1" s="7"/>
      <c r="W1" s="5" t="s">
        <v>191</v>
      </c>
      <c r="X1" t="s">
        <v>192</v>
      </c>
      <c r="Z1" t="s">
        <v>193</v>
      </c>
      <c r="AB1" s="31"/>
    </row>
    <row r="2" spans="1:28" x14ac:dyDescent="0.25">
      <c r="A2" s="21">
        <v>42274</v>
      </c>
      <c r="B2" s="48">
        <v>1</v>
      </c>
      <c r="C2" s="49">
        <f>0.35+0.627*EXP(-0.00146*$A$19/(B2*SIN('Landsat Data'!F60*PI()/180))-0.75*('Various Statistics'!E2/SIN('Landsat Data'!F60*PI()/180))^0.4)</f>
        <v>0.38255683244634325</v>
      </c>
      <c r="D2">
        <v>1</v>
      </c>
      <c r="E2">
        <f t="shared" ref="E2:E11" si="0">0.14*$A$19*D2+2.1</f>
        <v>16.285500000000003</v>
      </c>
      <c r="F2" s="5">
        <f>'Landsat Data'!I88</f>
        <v>8468.5282711787168</v>
      </c>
      <c r="G2" s="49">
        <f>(G25-$H$24)/C2^2</f>
        <v>0.21364711278394524</v>
      </c>
      <c r="H2" s="5">
        <f t="shared" ref="H2:H11" si="1">A2</f>
        <v>42274</v>
      </c>
      <c r="I2" s="5">
        <v>42005</v>
      </c>
      <c r="J2" s="5">
        <f t="shared" ref="J2:J11" si="2">H2-I2+1</f>
        <v>270</v>
      </c>
      <c r="K2">
        <f t="shared" ref="K2:K11" si="3">-23.44*COS(360/365*(J2+1))</f>
        <v>22.697934353928048</v>
      </c>
      <c r="L2">
        <f>'Landsat Data'!F60*PI()/180</f>
        <v>0.70109310339041764</v>
      </c>
      <c r="M2">
        <v>3212.0487211463642</v>
      </c>
      <c r="O2">
        <v>7</v>
      </c>
      <c r="P2">
        <v>3.129</v>
      </c>
      <c r="Q2" s="5">
        <v>11.455444444444444</v>
      </c>
      <c r="R2">
        <v>29.99</v>
      </c>
      <c r="S2" s="5">
        <v>101.55777612</v>
      </c>
      <c r="T2" s="5">
        <v>1.247998616116279</v>
      </c>
      <c r="U2">
        <f t="shared" ref="U2:U11" si="4">S2*(288.15/(288.15-0.0065*$M$29))^(9.8*0.02896/(8.314*-0.0065))</f>
        <v>97.941530297423895</v>
      </c>
      <c r="V2" s="7"/>
      <c r="W2" s="5">
        <f t="shared" ref="W2:W11" si="5">U2/S2*D2</f>
        <v>0.96439223109510419</v>
      </c>
      <c r="X2">
        <v>1.35</v>
      </c>
      <c r="Z2" s="55">
        <f>W2/X2</f>
        <v>0.71436461562600306</v>
      </c>
    </row>
    <row r="3" spans="1:28" x14ac:dyDescent="0.25">
      <c r="A3" s="21">
        <v>42594</v>
      </c>
      <c r="B3" s="48">
        <v>1</v>
      </c>
      <c r="C3" s="49">
        <f>0.35+0.627*EXP(-0.00146*$A$19/(B3*SIN('Landsat Data'!F62*PI()/180))-0.75*('Various Statistics'!E3/SIN('Landsat Data'!F62*PI()/180))^0.4)</f>
        <v>0.37860386650047262</v>
      </c>
      <c r="D3">
        <v>1.55</v>
      </c>
      <c r="E3">
        <f t="shared" si="0"/>
        <v>24.087525000000003</v>
      </c>
      <c r="F3" s="5">
        <f>'Landsat Data'!I90</f>
        <v>8468.5797317841716</v>
      </c>
      <c r="G3" s="49">
        <f t="shared" ref="G3:G11" si="6">(G27-$H$24)/C3^2</f>
        <v>0.36138722151322866</v>
      </c>
      <c r="H3" s="5">
        <f t="shared" si="1"/>
        <v>42594</v>
      </c>
      <c r="I3" s="5">
        <v>42370</v>
      </c>
      <c r="J3" s="5">
        <f t="shared" si="2"/>
        <v>225</v>
      </c>
      <c r="K3">
        <f t="shared" si="3"/>
        <v>23.180393806417644</v>
      </c>
      <c r="L3">
        <f>'Landsat Data'!F62*PI()/180</f>
        <v>0.95298089936158037</v>
      </c>
      <c r="M3">
        <v>3505.6188758281942</v>
      </c>
      <c r="O3">
        <v>5</v>
      </c>
      <c r="P3">
        <v>2.2349999999999999</v>
      </c>
      <c r="Q3" s="5">
        <v>24.233222222222221</v>
      </c>
      <c r="R3">
        <v>29.99</v>
      </c>
      <c r="S3" s="5">
        <v>101.55777612</v>
      </c>
      <c r="T3" s="5">
        <v>1.1948824648011893</v>
      </c>
      <c r="U3">
        <f t="shared" si="4"/>
        <v>97.941530297423895</v>
      </c>
      <c r="V3" s="7"/>
      <c r="W3" s="5">
        <f t="shared" si="5"/>
        <v>1.4948079581974116</v>
      </c>
      <c r="X3">
        <v>3</v>
      </c>
      <c r="Z3" s="55">
        <f t="shared" ref="Z3:Z11" si="7">W3/X3</f>
        <v>0.49826931939913721</v>
      </c>
    </row>
    <row r="4" spans="1:28" x14ac:dyDescent="0.25">
      <c r="A4" s="21">
        <v>42626</v>
      </c>
      <c r="B4" s="48">
        <v>1</v>
      </c>
      <c r="C4" s="49">
        <f>0.35+0.627*EXP(-0.00146*$A$19/(B4*SIN('Landsat Data'!F63*PI()/180))-0.75*('Various Statistics'!E4/SIN('Landsat Data'!F63*PI()/180))^0.4)</f>
        <v>0.3993038736843143</v>
      </c>
      <c r="D4">
        <v>0.7</v>
      </c>
      <c r="E4">
        <f t="shared" si="0"/>
        <v>12.02985</v>
      </c>
      <c r="F4" s="5">
        <f>'Landsat Data'!I91</f>
        <v>8468.5457471975624</v>
      </c>
      <c r="G4" s="49">
        <f t="shared" si="6"/>
        <v>0.23146755648445766</v>
      </c>
      <c r="H4" s="5">
        <f t="shared" si="1"/>
        <v>42626</v>
      </c>
      <c r="I4" s="5">
        <v>42370</v>
      </c>
      <c r="J4" s="5">
        <f t="shared" si="2"/>
        <v>257</v>
      </c>
      <c r="K4">
        <f t="shared" si="3"/>
        <v>23.439876092084532</v>
      </c>
      <c r="L4">
        <f>'Landsat Data'!F63*PI()/180</f>
        <v>0.78221254498800996</v>
      </c>
      <c r="M4">
        <v>3360.5623981957597</v>
      </c>
      <c r="O4">
        <v>7</v>
      </c>
      <c r="P4">
        <v>3.129</v>
      </c>
      <c r="Q4" s="5">
        <v>16.455444444444442</v>
      </c>
      <c r="R4">
        <v>29.97</v>
      </c>
      <c r="S4" s="5">
        <v>101.49004836</v>
      </c>
      <c r="T4" s="5">
        <v>1.2258432069072116</v>
      </c>
      <c r="U4">
        <f t="shared" si="4"/>
        <v>97.876214171850421</v>
      </c>
      <c r="V4" s="7"/>
      <c r="W4" s="5">
        <f t="shared" si="5"/>
        <v>0.67507456176657288</v>
      </c>
      <c r="X4">
        <v>1.8</v>
      </c>
      <c r="Z4" s="55">
        <f t="shared" si="7"/>
        <v>0.37504142320365158</v>
      </c>
    </row>
    <row r="5" spans="1:28" x14ac:dyDescent="0.25">
      <c r="A5" s="21">
        <v>42738</v>
      </c>
      <c r="B5" s="48">
        <v>1</v>
      </c>
      <c r="C5" s="49">
        <f>0.35+0.627*EXP(-0.00146*$A$19/(B5*SIN('Landsat Data'!F64*PI()/180))-0.75*('Various Statistics'!E5/SIN('Landsat Data'!F64*PI()/180))^0.4)</f>
        <v>0.38545711167310159</v>
      </c>
      <c r="D5">
        <v>0.28000000000000003</v>
      </c>
      <c r="E5">
        <f t="shared" si="0"/>
        <v>6.0719400000000006</v>
      </c>
      <c r="F5" s="5">
        <f>'Landsat Data'!I92</f>
        <v>8468.5865883363695</v>
      </c>
      <c r="G5" s="49">
        <f t="shared" si="6"/>
        <v>0.30777626774057204</v>
      </c>
      <c r="H5" s="5">
        <f t="shared" si="1"/>
        <v>42738</v>
      </c>
      <c r="I5" s="5">
        <v>42736</v>
      </c>
      <c r="J5" s="5">
        <f t="shared" si="2"/>
        <v>3</v>
      </c>
      <c r="K5">
        <f t="shared" si="3"/>
        <v>16.269949779336073</v>
      </c>
      <c r="L5">
        <f>'Landsat Data'!F64*PI()/180</f>
        <v>0.33139306719205397</v>
      </c>
      <c r="M5">
        <v>1857.3860411915873</v>
      </c>
      <c r="O5">
        <v>21</v>
      </c>
      <c r="P5">
        <v>9.3870000000000005</v>
      </c>
      <c r="Q5" s="5">
        <v>-4.1001111111111115</v>
      </c>
      <c r="R5">
        <v>30.18</v>
      </c>
      <c r="S5" s="5">
        <v>102.20118984</v>
      </c>
      <c r="T5" s="5">
        <v>1.3277592412613917</v>
      </c>
      <c r="U5">
        <f t="shared" si="4"/>
        <v>98.562033490371888</v>
      </c>
      <c r="V5" s="7"/>
      <c r="W5" s="5">
        <f t="shared" si="5"/>
        <v>0.27002982470662917</v>
      </c>
      <c r="X5">
        <v>0.46</v>
      </c>
      <c r="Z5" s="55">
        <f t="shared" si="7"/>
        <v>0.58702135805788946</v>
      </c>
    </row>
    <row r="6" spans="1:28" x14ac:dyDescent="0.25">
      <c r="A6" s="21">
        <v>42882</v>
      </c>
      <c r="B6" s="48">
        <v>1</v>
      </c>
      <c r="C6" s="49">
        <f>0.35+0.627*EXP(-0.00146*$A$19/(B6*SIN('Landsat Data'!F65*PI()/180))-0.75*('Various Statistics'!E6/SIN('Landsat Data'!F65*PI()/180))^0.4)</f>
        <v>0.39110909820833994</v>
      </c>
      <c r="D6">
        <v>1.18</v>
      </c>
      <c r="E6">
        <f t="shared" si="0"/>
        <v>18.838890000000003</v>
      </c>
      <c r="F6" s="5">
        <f>'Landsat Data'!I93</f>
        <v>8468.6181164561785</v>
      </c>
      <c r="G6" s="49">
        <f t="shared" si="6"/>
        <v>0.47835304812023555</v>
      </c>
      <c r="H6" s="5">
        <f t="shared" si="1"/>
        <v>42882</v>
      </c>
      <c r="I6" s="5">
        <v>42736</v>
      </c>
      <c r="J6" s="5">
        <f t="shared" si="2"/>
        <v>147</v>
      </c>
      <c r="K6">
        <f t="shared" si="3"/>
        <v>-2.6071149001050804</v>
      </c>
      <c r="L6">
        <f>'Landsat Data'!F65*PI()/180</f>
        <v>1.0724499413777915</v>
      </c>
      <c r="M6">
        <v>2357.6360993508979</v>
      </c>
      <c r="O6">
        <v>4</v>
      </c>
      <c r="P6">
        <v>1.788</v>
      </c>
      <c r="Q6" s="5">
        <v>19.788777777777778</v>
      </c>
      <c r="R6">
        <v>30.01</v>
      </c>
      <c r="S6" s="5">
        <v>101.62550388000001</v>
      </c>
      <c r="T6" s="5">
        <v>1.2136459501148937</v>
      </c>
      <c r="U6">
        <f t="shared" si="4"/>
        <v>98.006846422997384</v>
      </c>
      <c r="V6" s="7"/>
      <c r="W6" s="5">
        <f t="shared" si="5"/>
        <v>1.137982832692223</v>
      </c>
      <c r="X6">
        <v>2.2000000000000002</v>
      </c>
      <c r="Z6" s="55">
        <f t="shared" si="7"/>
        <v>0.51726492395101042</v>
      </c>
    </row>
    <row r="7" spans="1:28" x14ac:dyDescent="0.25">
      <c r="A7" s="21">
        <v>42930</v>
      </c>
      <c r="B7" s="48">
        <v>1</v>
      </c>
      <c r="C7" s="49">
        <f>0.35+0.627*EXP(-0.00146*$A$19/(B7*SIN('Landsat Data'!F66*PI()/180))-0.75*('Various Statistics'!E7/SIN('Landsat Data'!F66*PI()/180))^0.4)</f>
        <v>0.38834139782227955</v>
      </c>
      <c r="D7">
        <v>1.26</v>
      </c>
      <c r="E7">
        <f t="shared" si="0"/>
        <v>19.973730000000003</v>
      </c>
      <c r="F7" s="5">
        <f>'Landsat Data'!I94</f>
        <v>8468.5965640998165</v>
      </c>
      <c r="G7" s="49">
        <f t="shared" si="6"/>
        <v>0.41726213827844055</v>
      </c>
      <c r="H7" s="5">
        <f t="shared" si="1"/>
        <v>42930</v>
      </c>
      <c r="I7" s="5">
        <v>42736</v>
      </c>
      <c r="J7" s="5">
        <f t="shared" si="2"/>
        <v>195</v>
      </c>
      <c r="K7">
        <f t="shared" si="3"/>
        <v>-2.5061005302987924</v>
      </c>
      <c r="L7">
        <f>'Landsat Data'!F66*PI()/180</f>
        <v>1.0588112905619564</v>
      </c>
      <c r="M7">
        <v>2427.9396913636651</v>
      </c>
      <c r="O7">
        <v>7</v>
      </c>
      <c r="P7">
        <v>3.129</v>
      </c>
      <c r="Q7" s="5">
        <v>18.677666666666667</v>
      </c>
      <c r="R7">
        <v>30.09</v>
      </c>
      <c r="S7" s="5">
        <v>101.89641492</v>
      </c>
      <c r="T7" s="5">
        <v>1.2214698025859645</v>
      </c>
      <c r="U7">
        <f t="shared" si="4"/>
        <v>98.268110925291268</v>
      </c>
      <c r="V7" s="7"/>
      <c r="W7" s="5">
        <f t="shared" si="5"/>
        <v>1.2151342111798313</v>
      </c>
      <c r="X7">
        <v>2.1</v>
      </c>
      <c r="Z7" s="55">
        <f t="shared" si="7"/>
        <v>0.57863533865706251</v>
      </c>
    </row>
    <row r="8" spans="1:28" x14ac:dyDescent="0.25">
      <c r="A8" s="21">
        <v>42946</v>
      </c>
      <c r="B8" s="48">
        <v>1</v>
      </c>
      <c r="C8" s="49">
        <f>0.35+0.627*EXP(-0.00146*$A$19/(B8*SIN('Landsat Data'!F67*PI()/180))-0.75*('Various Statistics'!E8/SIN('Landsat Data'!F67*PI()/180))^0.4)</f>
        <v>0.38004168271174393</v>
      </c>
      <c r="D8">
        <v>1.55</v>
      </c>
      <c r="E8">
        <f t="shared" si="0"/>
        <v>24.087525000000003</v>
      </c>
      <c r="F8" s="5">
        <f>'Landsat Data'!I95</f>
        <v>8468.5977345384781</v>
      </c>
      <c r="G8" s="49">
        <f t="shared" si="6"/>
        <v>0.43418053595927947</v>
      </c>
      <c r="H8" s="5">
        <f t="shared" si="1"/>
        <v>42946</v>
      </c>
      <c r="I8" s="5">
        <v>42736</v>
      </c>
      <c r="J8" s="5">
        <f t="shared" si="2"/>
        <v>211</v>
      </c>
      <c r="K8">
        <f t="shared" si="3"/>
        <v>4.1959676961838879</v>
      </c>
      <c r="L8">
        <f>'Landsat Data'!F67*PI()/180</f>
        <v>1.0079090943655666</v>
      </c>
      <c r="M8">
        <v>2698.8557933586949</v>
      </c>
      <c r="O8">
        <v>7</v>
      </c>
      <c r="P8">
        <v>3.129</v>
      </c>
      <c r="Q8" s="5">
        <v>20.899888888888889</v>
      </c>
      <c r="R8">
        <v>30.21</v>
      </c>
      <c r="S8" s="5">
        <v>102.30278148000001</v>
      </c>
      <c r="T8" s="5">
        <v>1.2171618683892871</v>
      </c>
      <c r="U8">
        <f t="shared" si="4"/>
        <v>98.660007678732114</v>
      </c>
      <c r="V8" s="7"/>
      <c r="W8" s="5">
        <f t="shared" si="5"/>
        <v>1.4948079581974116</v>
      </c>
      <c r="X8">
        <v>2.4500000000000002</v>
      </c>
      <c r="Z8" s="55">
        <f t="shared" si="7"/>
        <v>0.61012569722343324</v>
      </c>
    </row>
    <row r="9" spans="1:28" x14ac:dyDescent="0.25">
      <c r="A9" s="21">
        <v>42962</v>
      </c>
      <c r="B9" s="48">
        <v>1</v>
      </c>
      <c r="C9" s="49">
        <f>0.35+0.627*EXP(-0.00146*$A$19/(B9*SIN('Landsat Data'!F68*PI()/180))-0.75*('Various Statistics'!E9/SIN('Landsat Data'!F68*PI()/180))^0.4)</f>
        <v>0.38486673581900188</v>
      </c>
      <c r="D9">
        <v>1.26</v>
      </c>
      <c r="E9">
        <f t="shared" si="0"/>
        <v>19.973730000000003</v>
      </c>
      <c r="F9" s="5">
        <f>'Landsat Data'!I96</f>
        <v>8468.6361495788951</v>
      </c>
      <c r="G9" s="49">
        <f t="shared" si="6"/>
        <v>0.5902634855207779</v>
      </c>
      <c r="H9" s="5">
        <f t="shared" si="1"/>
        <v>42962</v>
      </c>
      <c r="I9" s="5">
        <v>42736</v>
      </c>
      <c r="J9" s="5">
        <f t="shared" si="2"/>
        <v>227</v>
      </c>
      <c r="K9">
        <f t="shared" si="3"/>
        <v>-5.8635709104845368</v>
      </c>
      <c r="L9">
        <f>'Landsat Data'!F68*PI()/180</f>
        <v>0.94007674243617911</v>
      </c>
      <c r="M9">
        <v>1885.1653286047285</v>
      </c>
      <c r="O9">
        <v>5</v>
      </c>
      <c r="P9">
        <v>2.2349999999999999</v>
      </c>
      <c r="Q9" s="5">
        <v>17.566555555555556</v>
      </c>
      <c r="R9">
        <v>29.94</v>
      </c>
      <c r="S9" s="5">
        <v>101.38845672000001</v>
      </c>
      <c r="T9" s="5">
        <v>1.2199809506473247</v>
      </c>
      <c r="U9">
        <f t="shared" si="4"/>
        <v>97.778239983490224</v>
      </c>
      <c r="V9" s="7"/>
      <c r="W9" s="5">
        <f t="shared" si="5"/>
        <v>1.2151342111798313</v>
      </c>
      <c r="X9">
        <v>1.9</v>
      </c>
      <c r="Z9" s="55">
        <f t="shared" si="7"/>
        <v>0.63954432167359543</v>
      </c>
    </row>
    <row r="10" spans="1:28" x14ac:dyDescent="0.25">
      <c r="A10" s="21">
        <v>43084</v>
      </c>
      <c r="B10" s="48">
        <v>1</v>
      </c>
      <c r="C10" s="49">
        <f>0.35+0.627*EXP(-0.00146*$A$19/(B10*SIN('Landsat Data'!F69*PI()/180))-0.75*('Various Statistics'!E10/SIN('Landsat Data'!F69*PI()/180))^0.4)</f>
        <v>0.37099402073133536</v>
      </c>
      <c r="D10">
        <v>0.6</v>
      </c>
      <c r="E10">
        <f t="shared" si="0"/>
        <v>10.6113</v>
      </c>
      <c r="F10" s="5">
        <f>'Landsat Data'!I97</f>
        <v>8468.4913239885354</v>
      </c>
      <c r="G10" s="49">
        <f t="shared" si="6"/>
        <v>0.12812944537812962</v>
      </c>
      <c r="H10" s="5">
        <f t="shared" si="1"/>
        <v>43084</v>
      </c>
      <c r="I10" s="5">
        <v>42736</v>
      </c>
      <c r="J10" s="5">
        <f t="shared" si="2"/>
        <v>349</v>
      </c>
      <c r="K10">
        <f t="shared" si="3"/>
        <v>-21.856189488485679</v>
      </c>
      <c r="L10">
        <f>'Landsat Data'!F69*PI()/180</f>
        <v>0.34882624217437419</v>
      </c>
      <c r="M10">
        <v>209.42992311885095</v>
      </c>
      <c r="O10">
        <v>4</v>
      </c>
      <c r="P10">
        <v>1.788</v>
      </c>
      <c r="Q10" s="5">
        <v>-0.766777777777778</v>
      </c>
      <c r="R10">
        <v>30.3</v>
      </c>
      <c r="S10" s="5">
        <v>102.60755640000001</v>
      </c>
      <c r="T10" s="5">
        <v>1.316893604862666</v>
      </c>
      <c r="U10">
        <f t="shared" si="4"/>
        <v>98.953930243812749</v>
      </c>
      <c r="V10" s="7"/>
      <c r="W10" s="5">
        <f t="shared" si="5"/>
        <v>0.57863533865706251</v>
      </c>
      <c r="X10">
        <v>0.6</v>
      </c>
      <c r="Z10" s="55">
        <f t="shared" si="7"/>
        <v>0.96439223109510419</v>
      </c>
    </row>
    <row r="11" spans="1:28" x14ac:dyDescent="0.25">
      <c r="A11" s="32">
        <v>43170</v>
      </c>
      <c r="B11" s="48">
        <v>1</v>
      </c>
      <c r="C11" s="49">
        <f>0.35+0.627*EXP(-0.00146*$A$19/(B11*SIN('Landsat Data'!F70*PI()/180))-0.75*('Various Statistics'!E11/SIN('Landsat Data'!F70*PI()/180))^0.4)</f>
        <v>0.39144310491485129</v>
      </c>
      <c r="D11">
        <v>0.69</v>
      </c>
      <c r="E11">
        <f t="shared" si="0"/>
        <v>11.887995</v>
      </c>
      <c r="F11" s="5">
        <f>'Landsat Data'!I98</f>
        <v>8468.5925180539307</v>
      </c>
      <c r="G11" s="49">
        <f t="shared" si="6"/>
        <v>0.32756667423867247</v>
      </c>
      <c r="H11" s="5">
        <f t="shared" si="1"/>
        <v>43170</v>
      </c>
      <c r="I11" s="5">
        <v>43101</v>
      </c>
      <c r="J11" s="5">
        <f t="shared" si="2"/>
        <v>70</v>
      </c>
      <c r="K11">
        <f t="shared" si="3"/>
        <v>-14.342507002781327</v>
      </c>
      <c r="L11">
        <f>'Landsat Data'!F70*PI()/180</f>
        <v>0.64744238816979449</v>
      </c>
      <c r="M11">
        <v>1017.51874974872</v>
      </c>
      <c r="O11">
        <v>5</v>
      </c>
      <c r="P11">
        <v>2.2349999999999999</v>
      </c>
      <c r="Q11" s="5">
        <v>9.7887777777777778</v>
      </c>
      <c r="R11">
        <v>30.11</v>
      </c>
      <c r="S11" s="5">
        <v>101.96414267999999</v>
      </c>
      <c r="T11" s="5">
        <v>1.2602997728503154</v>
      </c>
      <c r="U11">
        <f t="shared" si="4"/>
        <v>98.333427050864728</v>
      </c>
      <c r="V11" s="7"/>
      <c r="W11" s="5">
        <f t="shared" si="5"/>
        <v>0.66543063945562186</v>
      </c>
      <c r="X11">
        <v>1.23</v>
      </c>
      <c r="Z11" s="55">
        <f t="shared" si="7"/>
        <v>0.54100051988261944</v>
      </c>
    </row>
    <row r="12" spans="1:28" x14ac:dyDescent="0.25">
      <c r="V12" s="7"/>
    </row>
    <row r="13" spans="1:28" x14ac:dyDescent="0.25">
      <c r="V13" s="7"/>
    </row>
    <row r="14" spans="1:28" x14ac:dyDescent="0.25">
      <c r="V14" s="7"/>
    </row>
    <row r="15" spans="1:28" x14ac:dyDescent="0.25">
      <c r="V15" s="7"/>
    </row>
    <row r="16" spans="1:28" x14ac:dyDescent="0.25">
      <c r="V16" s="7"/>
    </row>
    <row r="17" spans="1:26" x14ac:dyDescent="0.25">
      <c r="V17" s="7"/>
    </row>
    <row r="18" spans="1:26" ht="18" x14ac:dyDescent="0.35">
      <c r="A18" t="s">
        <v>127</v>
      </c>
      <c r="V18" s="7"/>
    </row>
    <row r="19" spans="1:26" x14ac:dyDescent="0.25">
      <c r="A19">
        <v>101.325</v>
      </c>
      <c r="V19" s="7"/>
    </row>
    <row r="20" spans="1:26" x14ac:dyDescent="0.25">
      <c r="V20" s="7"/>
    </row>
    <row r="21" spans="1:26" x14ac:dyDescent="0.25">
      <c r="V21" s="7"/>
    </row>
    <row r="22" spans="1:26" s="34" customFormat="1" ht="8.25" customHeight="1" x14ac:dyDescent="0.25">
      <c r="W22" s="54"/>
    </row>
    <row r="23" spans="1:26" ht="18" x14ac:dyDescent="0.35">
      <c r="A23" t="s">
        <v>115</v>
      </c>
      <c r="B23" t="s">
        <v>129</v>
      </c>
      <c r="C23" t="s">
        <v>130</v>
      </c>
      <c r="D23" t="s">
        <v>131</v>
      </c>
      <c r="G23" s="51" t="s">
        <v>164</v>
      </c>
      <c r="H23" t="s">
        <v>165</v>
      </c>
      <c r="J23" t="s">
        <v>169</v>
      </c>
      <c r="M23" s="53" t="s">
        <v>174</v>
      </c>
      <c r="X23" t="s">
        <v>196</v>
      </c>
      <c r="Y23" t="s">
        <v>197</v>
      </c>
      <c r="Z23" t="s">
        <v>195</v>
      </c>
    </row>
    <row r="24" spans="1:26" x14ac:dyDescent="0.25">
      <c r="A24" s="50">
        <v>-18</v>
      </c>
      <c r="B24" s="50">
        <v>0</v>
      </c>
      <c r="C24" s="50">
        <v>1.5</v>
      </c>
      <c r="D24" s="35">
        <v>0.15</v>
      </c>
      <c r="G24" s="5">
        <f>SUM('Landsat Data'!R87:X87)</f>
        <v>0.15407986129439083</v>
      </c>
      <c r="H24">
        <f>0.03</f>
        <v>0.03</v>
      </c>
      <c r="J24">
        <v>45.51887</v>
      </c>
      <c r="M24" t="s">
        <v>171</v>
      </c>
      <c r="W24" s="21">
        <v>42274</v>
      </c>
      <c r="X24" s="57">
        <f t="shared" ref="X24:X33" si="8">Z2*$D$30*EXP(($R$33/461.5)*(1/272-1/(Q2+273)))</f>
        <v>0.95716886823660829</v>
      </c>
      <c r="Y24" s="2">
        <f t="shared" ref="Y24:Y33" si="9">X24*287/(461.5*(U2-X24))</f>
        <v>6.1375782983914247E-3</v>
      </c>
      <c r="Z24" s="2">
        <v>6.1001382224203093E-3</v>
      </c>
    </row>
    <row r="25" spans="1:26" x14ac:dyDescent="0.25">
      <c r="A25" s="50">
        <v>-15</v>
      </c>
      <c r="B25" s="50">
        <v>5</v>
      </c>
      <c r="C25" s="50">
        <v>1.9</v>
      </c>
      <c r="D25" s="35">
        <v>0.19</v>
      </c>
      <c r="G25" s="5">
        <f>SUM('Landsat Data'!R88:X88)</f>
        <v>6.1267197282187026E-2</v>
      </c>
      <c r="M25">
        <v>1.006</v>
      </c>
      <c r="N25" t="s">
        <v>172</v>
      </c>
      <c r="W25" s="21">
        <v>42594</v>
      </c>
      <c r="X25" s="57">
        <f t="shared" si="8"/>
        <v>1.5143332014333868</v>
      </c>
      <c r="Y25" s="2">
        <f t="shared" si="9"/>
        <v>9.7663456911669527E-3</v>
      </c>
      <c r="Z25" s="2">
        <v>9.6718867021479745E-3</v>
      </c>
    </row>
    <row r="26" spans="1:26" x14ac:dyDescent="0.25">
      <c r="A26" s="50">
        <v>-12</v>
      </c>
      <c r="B26" s="50">
        <v>10</v>
      </c>
      <c r="C26" s="50">
        <v>2.4</v>
      </c>
      <c r="D26" s="35">
        <v>0.23999999999999996</v>
      </c>
      <c r="G26" s="5">
        <f>SUM('Landsat Data'!R89:X89)</f>
        <v>0.10680426259165608</v>
      </c>
      <c r="M26" t="s">
        <v>173</v>
      </c>
      <c r="W26" s="21">
        <v>42626</v>
      </c>
      <c r="X26" s="57">
        <f t="shared" si="8"/>
        <v>0.69834540120048216</v>
      </c>
      <c r="Y26" s="2">
        <f t="shared" si="9"/>
        <v>4.4690282368519468E-3</v>
      </c>
      <c r="Z26" s="2">
        <v>4.4491448827411314E-3</v>
      </c>
    </row>
    <row r="27" spans="1:26" x14ac:dyDescent="0.25">
      <c r="A27" s="50">
        <v>-9</v>
      </c>
      <c r="B27" s="50">
        <v>15</v>
      </c>
      <c r="C27" s="50">
        <v>3</v>
      </c>
      <c r="D27" s="35">
        <v>0.3</v>
      </c>
      <c r="G27" s="5">
        <f>SUM('Landsat Data'!R90:X90)</f>
        <v>8.1801565145661878E-2</v>
      </c>
      <c r="M27">
        <v>0.4</v>
      </c>
      <c r="W27" s="21">
        <v>42738</v>
      </c>
      <c r="X27" s="57">
        <f t="shared" si="8"/>
        <v>0.26126713349436653</v>
      </c>
      <c r="Y27" s="2">
        <f t="shared" si="9"/>
        <v>1.6528676060103683E-3</v>
      </c>
      <c r="Z27" s="2">
        <v>1.6501401428229191E-3</v>
      </c>
    </row>
    <row r="28" spans="1:26" ht="18" x14ac:dyDescent="0.35">
      <c r="A28" s="50">
        <v>-7</v>
      </c>
      <c r="B28" s="50">
        <v>20</v>
      </c>
      <c r="C28" s="50">
        <v>3.7</v>
      </c>
      <c r="D28" s="35">
        <v>0.37</v>
      </c>
      <c r="G28" s="5">
        <f>SUM('Landsat Data'!R91:X91)</f>
        <v>6.6906016678966992E-2</v>
      </c>
      <c r="M28" t="s">
        <v>175</v>
      </c>
      <c r="Q28" t="s">
        <v>178</v>
      </c>
      <c r="R28" s="31" t="s">
        <v>177</v>
      </c>
      <c r="W28" s="21">
        <v>42882</v>
      </c>
      <c r="X28" s="57">
        <f t="shared" si="8"/>
        <v>1.19199319770336</v>
      </c>
      <c r="Y28" s="2">
        <f t="shared" si="9"/>
        <v>7.6567060974271524E-3</v>
      </c>
      <c r="Z28" s="2">
        <v>7.5985264139023651E-3</v>
      </c>
    </row>
    <row r="29" spans="1:26" x14ac:dyDescent="0.25">
      <c r="A29" s="50">
        <v>-4</v>
      </c>
      <c r="B29" s="50">
        <v>25</v>
      </c>
      <c r="C29" s="50">
        <v>4.5999999999999996</v>
      </c>
      <c r="D29" s="35">
        <v>0.46</v>
      </c>
      <c r="G29" s="5">
        <f>SUM('Landsat Data'!R92:X92)</f>
        <v>7.5728531452040004E-2</v>
      </c>
      <c r="M29">
        <v>305</v>
      </c>
      <c r="N29" t="s">
        <v>176</v>
      </c>
      <c r="R29" t="s">
        <v>186</v>
      </c>
      <c r="W29" s="21">
        <v>42930</v>
      </c>
      <c r="X29" s="57">
        <f t="shared" si="8"/>
        <v>1.2426368274082416</v>
      </c>
      <c r="Y29" s="2">
        <f t="shared" si="9"/>
        <v>7.9646856231485111E-3</v>
      </c>
      <c r="Z29" s="2">
        <v>7.9017506632432736E-3</v>
      </c>
    </row>
    <row r="30" spans="1:26" x14ac:dyDescent="0.25">
      <c r="A30" s="50">
        <v>-1</v>
      </c>
      <c r="B30" s="50">
        <v>30</v>
      </c>
      <c r="C30" s="50">
        <v>5.6</v>
      </c>
      <c r="D30" s="35">
        <v>0.56000000000000005</v>
      </c>
      <c r="G30" s="5">
        <f>SUM('Landsat Data'!R93:X93)</f>
        <v>0.10317190863734219</v>
      </c>
      <c r="M30" t="s">
        <v>179</v>
      </c>
      <c r="R30" t="s">
        <v>187</v>
      </c>
      <c r="W30" s="21">
        <v>42946</v>
      </c>
      <c r="X30" s="57">
        <f t="shared" si="8"/>
        <v>1.5078912154786537</v>
      </c>
      <c r="Y30" s="2">
        <f t="shared" si="9"/>
        <v>9.6522360969557228E-3</v>
      </c>
      <c r="Z30" s="2">
        <v>9.5599610953853512E-3</v>
      </c>
    </row>
    <row r="31" spans="1:26" x14ac:dyDescent="0.25">
      <c r="A31" s="50">
        <v>2</v>
      </c>
      <c r="B31" s="50">
        <v>35</v>
      </c>
      <c r="C31" s="50">
        <v>6.9</v>
      </c>
      <c r="D31" s="35">
        <v>0.69000000000000017</v>
      </c>
      <c r="G31" s="5">
        <f>SUM('Landsat Data'!R94:X94)</f>
        <v>9.292690302893819E-2</v>
      </c>
      <c r="M31">
        <v>9.8000000000000007</v>
      </c>
      <c r="N31" t="s">
        <v>180</v>
      </c>
      <c r="W31" s="21">
        <v>42962</v>
      </c>
      <c r="X31" s="57">
        <f t="shared" si="8"/>
        <v>1.2792465190099254</v>
      </c>
      <c r="Y31" s="2">
        <f t="shared" si="9"/>
        <v>8.2440696413312222E-3</v>
      </c>
      <c r="Z31" s="2">
        <v>8.1766606812415325E-3</v>
      </c>
    </row>
    <row r="32" spans="1:26" x14ac:dyDescent="0.25">
      <c r="A32" s="50">
        <v>4</v>
      </c>
      <c r="B32" s="50">
        <v>40</v>
      </c>
      <c r="C32" s="50">
        <v>8.4</v>
      </c>
      <c r="D32" s="35">
        <v>0.84000000000000008</v>
      </c>
      <c r="G32" s="5">
        <f>SUM('Landsat Data'!R95:X95)</f>
        <v>9.2709424491701428E-2</v>
      </c>
      <c r="M32" t="s">
        <v>183</v>
      </c>
      <c r="W32" s="21">
        <v>43084</v>
      </c>
      <c r="X32" s="57">
        <f t="shared" si="8"/>
        <v>0.54935691684551169</v>
      </c>
      <c r="Y32" s="2">
        <f t="shared" si="9"/>
        <v>3.4717584862578215E-3</v>
      </c>
      <c r="Z32" s="2">
        <v>3.459747079972621E-3</v>
      </c>
    </row>
    <row r="33" spans="1:26" x14ac:dyDescent="0.25">
      <c r="A33" s="50">
        <v>7</v>
      </c>
      <c r="B33" s="50">
        <v>45</v>
      </c>
      <c r="C33" s="50">
        <v>10.3</v>
      </c>
      <c r="D33" s="35">
        <v>1.03</v>
      </c>
      <c r="G33" s="5">
        <f>SUM('Landsat Data'!R96:X96)</f>
        <v>0.11743124666943069</v>
      </c>
      <c r="M33">
        <v>40.65</v>
      </c>
      <c r="N33" t="s">
        <v>184</v>
      </c>
      <c r="R33" s="56">
        <v>2501000</v>
      </c>
      <c r="S33" t="s">
        <v>194</v>
      </c>
      <c r="W33" s="32">
        <v>43170</v>
      </c>
      <c r="X33" s="57">
        <f t="shared" si="8"/>
        <v>0.64789166196835823</v>
      </c>
      <c r="Y33" s="2">
        <f t="shared" si="9"/>
        <v>4.124604593511336E-3</v>
      </c>
      <c r="Z33" s="2">
        <v>4.1076621114976607E-3</v>
      </c>
    </row>
    <row r="34" spans="1:26" x14ac:dyDescent="0.25">
      <c r="A34" s="50">
        <v>10</v>
      </c>
      <c r="B34" s="50">
        <v>50</v>
      </c>
      <c r="C34" s="50">
        <v>12.3</v>
      </c>
      <c r="D34" s="35">
        <v>1.23</v>
      </c>
      <c r="G34" s="5">
        <f>SUM('Landsat Data'!R97:X97)</f>
        <v>4.7635296534551674E-2</v>
      </c>
      <c r="M34" t="s">
        <v>201</v>
      </c>
      <c r="R34" s="56"/>
    </row>
    <row r="35" spans="1:26" x14ac:dyDescent="0.25">
      <c r="A35" s="50">
        <v>13</v>
      </c>
      <c r="B35" s="50">
        <v>55</v>
      </c>
      <c r="C35" s="50">
        <v>14.8</v>
      </c>
      <c r="D35" s="35">
        <v>1.48</v>
      </c>
      <c r="G35" s="5">
        <f>SUM('Landsat Data'!R98:X98)</f>
        <v>8.0192289526745134E-2</v>
      </c>
      <c r="M35">
        <v>0.33</v>
      </c>
      <c r="N35" t="s">
        <v>203</v>
      </c>
    </row>
    <row r="36" spans="1:26" ht="18" x14ac:dyDescent="0.35">
      <c r="A36" s="50">
        <v>16</v>
      </c>
      <c r="B36" s="50">
        <v>60</v>
      </c>
      <c r="C36" s="50">
        <v>17.7</v>
      </c>
      <c r="D36" s="35">
        <v>1.77</v>
      </c>
      <c r="G36" s="5"/>
      <c r="M36">
        <v>1.4</v>
      </c>
      <c r="N36" t="s">
        <v>204</v>
      </c>
      <c r="Q36" s="31" t="s">
        <v>206</v>
      </c>
      <c r="X36" t="s">
        <v>198</v>
      </c>
      <c r="Y36" t="s">
        <v>199</v>
      </c>
      <c r="Z36" t="s">
        <v>200</v>
      </c>
    </row>
    <row r="37" spans="1:26" x14ac:dyDescent="0.25">
      <c r="A37" s="50">
        <v>18</v>
      </c>
      <c r="B37" s="50">
        <v>65</v>
      </c>
      <c r="C37" s="50">
        <v>21</v>
      </c>
      <c r="D37" s="35">
        <v>2.1</v>
      </c>
      <c r="G37" s="5"/>
      <c r="M37">
        <v>0.6</v>
      </c>
      <c r="N37" t="s">
        <v>202</v>
      </c>
      <c r="W37" s="21">
        <v>42274</v>
      </c>
      <c r="X37">
        <f>'Weather Data'!F2*$D$30*EXP(($R$33/461.5)*(1/272-1/('Weather Data'!D2+273)))</f>
        <v>0.99821839648715538</v>
      </c>
      <c r="Y37">
        <f t="shared" ref="Y37:Y46" si="10">X37*287/(461.5*(S2*1000-X37))</f>
        <v>6.112612246495407E-6</v>
      </c>
      <c r="Z37">
        <f t="shared" ref="Z37:Z46" si="11">Y37/(1+Y37)</f>
        <v>6.1125748826953207E-6</v>
      </c>
    </row>
    <row r="38" spans="1:26" x14ac:dyDescent="0.25">
      <c r="A38" s="50">
        <v>21</v>
      </c>
      <c r="B38" s="50">
        <v>70</v>
      </c>
      <c r="C38" s="50">
        <v>25</v>
      </c>
      <c r="D38" s="35">
        <v>2.5</v>
      </c>
      <c r="G38" s="5"/>
      <c r="M38">
        <v>0.75</v>
      </c>
      <c r="N38" t="s">
        <v>205</v>
      </c>
      <c r="W38" s="21">
        <v>42594</v>
      </c>
      <c r="X38">
        <f>'Weather Data'!F3*$D$30*EXP(($R$33/461.5)*(1/272-1/('Weather Data'!D3+273)))</f>
        <v>1.2147020496025822</v>
      </c>
      <c r="Y38">
        <f t="shared" si="10"/>
        <v>7.4382705006486279E-6</v>
      </c>
      <c r="Z38">
        <f t="shared" si="11"/>
        <v>7.4382151731921275E-6</v>
      </c>
    </row>
    <row r="39" spans="1:26" x14ac:dyDescent="0.25">
      <c r="A39" s="50">
        <v>24</v>
      </c>
      <c r="B39" s="50">
        <v>75</v>
      </c>
      <c r="C39" s="50">
        <v>29.6</v>
      </c>
      <c r="D39" s="35">
        <v>2.96</v>
      </c>
      <c r="G39" s="5"/>
      <c r="M39" t="s">
        <v>207</v>
      </c>
      <c r="W39" s="21">
        <v>42626</v>
      </c>
      <c r="X39">
        <f>'Weather Data'!F4*$D$30*EXP(($R$33/461.5)*(1/272-1/('Weather Data'!D4+273)))</f>
        <v>0.43842122499337333</v>
      </c>
      <c r="Y39">
        <f t="shared" si="10"/>
        <v>2.6864587669997879E-6</v>
      </c>
      <c r="Z39">
        <f t="shared" si="11"/>
        <v>2.6864515499584694E-6</v>
      </c>
    </row>
    <row r="40" spans="1:26" x14ac:dyDescent="0.25">
      <c r="A40" s="50">
        <v>27</v>
      </c>
      <c r="B40" s="50">
        <v>80</v>
      </c>
      <c r="C40" s="50">
        <v>35</v>
      </c>
      <c r="D40" s="35">
        <v>3.5000000000000004</v>
      </c>
      <c r="G40" s="5"/>
      <c r="M40">
        <f>0.52*4.18*1000000</f>
        <v>2173600</v>
      </c>
      <c r="N40" t="s">
        <v>208</v>
      </c>
      <c r="W40" s="21">
        <v>42738</v>
      </c>
      <c r="X40">
        <f>'Weather Data'!F5*$D$30*EXP(($R$33/461.5)*(1/272-1/('Weather Data'!D5+273)))</f>
        <v>0.29315886814637959</v>
      </c>
      <c r="Y40">
        <f t="shared" si="10"/>
        <v>1.7838507752063523E-6</v>
      </c>
      <c r="Z40">
        <f t="shared" si="11"/>
        <v>1.7838475930884403E-6</v>
      </c>
    </row>
    <row r="41" spans="1:26" x14ac:dyDescent="0.25">
      <c r="A41" s="50">
        <v>29</v>
      </c>
      <c r="B41" s="50">
        <v>85</v>
      </c>
      <c r="C41" s="50">
        <v>41</v>
      </c>
      <c r="D41" s="35">
        <v>4.0999999999999996</v>
      </c>
      <c r="W41" s="21">
        <v>42882</v>
      </c>
      <c r="X41">
        <f>'Weather Data'!F6*$D$30*EXP(($R$33/461.5)*(1/272-1/('Weather Data'!D6+273)))</f>
        <v>0.8489534652893862</v>
      </c>
      <c r="Y41">
        <f t="shared" si="10"/>
        <v>5.1951129330840492E-6</v>
      </c>
      <c r="Z41">
        <f t="shared" si="11"/>
        <v>5.1950859440258721E-6</v>
      </c>
    </row>
    <row r="42" spans="1:26" x14ac:dyDescent="0.25">
      <c r="A42" s="50">
        <v>32</v>
      </c>
      <c r="B42" s="50">
        <v>90</v>
      </c>
      <c r="C42" s="50">
        <v>48.1</v>
      </c>
      <c r="D42" s="35">
        <v>4.8099999999999996</v>
      </c>
      <c r="W42" s="21">
        <v>42930</v>
      </c>
      <c r="X42">
        <f>'Weather Data'!F7*$D$30*EXP(($R$33/461.5)*(1/272-1/('Weather Data'!D7+273)))</f>
        <v>1.1524089558336132</v>
      </c>
      <c r="Y42">
        <f t="shared" si="10"/>
        <v>7.0333596172857963E-6</v>
      </c>
      <c r="Z42">
        <f t="shared" si="11"/>
        <v>7.0333101494862142E-6</v>
      </c>
    </row>
    <row r="43" spans="1:26" x14ac:dyDescent="0.25">
      <c r="A43" s="50">
        <v>35</v>
      </c>
      <c r="B43" s="50">
        <v>95</v>
      </c>
      <c r="C43" s="50">
        <v>56.2</v>
      </c>
      <c r="D43" s="35">
        <v>5.62</v>
      </c>
      <c r="W43" s="21">
        <v>42946</v>
      </c>
      <c r="X43">
        <f>'Weather Data'!F8*$D$30*EXP(($R$33/461.5)*(1/272-1/('Weather Data'!D8+273)))</f>
        <v>1.4877969994709437</v>
      </c>
      <c r="Y43">
        <f t="shared" si="10"/>
        <v>9.0442538645757574E-6</v>
      </c>
      <c r="Z43">
        <f t="shared" si="11"/>
        <v>9.0441720667875914E-6</v>
      </c>
    </row>
    <row r="44" spans="1:26" x14ac:dyDescent="0.25">
      <c r="A44" s="50">
        <v>38</v>
      </c>
      <c r="B44" s="50">
        <v>100</v>
      </c>
      <c r="C44" s="50">
        <v>65.599999999999994</v>
      </c>
      <c r="D44" s="35">
        <v>6.5599999999999987</v>
      </c>
      <c r="W44" s="21">
        <v>42962</v>
      </c>
      <c r="X44">
        <f>'Weather Data'!F9*$D$30*EXP(($R$33/461.5)*(1/272-1/('Weather Data'!D9+273)))</f>
        <v>1.2092816248346205</v>
      </c>
      <c r="Y44">
        <f t="shared" si="10"/>
        <v>7.4174446218317197E-6</v>
      </c>
      <c r="Z44">
        <f t="shared" si="11"/>
        <v>7.4173896037550951E-6</v>
      </c>
    </row>
    <row r="45" spans="1:26" x14ac:dyDescent="0.25">
      <c r="A45" s="50">
        <v>41</v>
      </c>
      <c r="B45" s="50">
        <v>105</v>
      </c>
      <c r="C45" s="50">
        <v>76.2</v>
      </c>
      <c r="D45" s="35">
        <v>7.62</v>
      </c>
      <c r="W45" s="21">
        <v>43084</v>
      </c>
      <c r="X45">
        <f>'Weather Data'!F10*$D$30*EXP(($R$33/461.5)*(1/272-1/('Weather Data'!D10+273)))</f>
        <v>0.6089082680103064</v>
      </c>
      <c r="Y45">
        <f t="shared" si="10"/>
        <v>3.6905007230569293E-6</v>
      </c>
      <c r="Z45">
        <f t="shared" si="11"/>
        <v>3.6904871033116065E-6</v>
      </c>
    </row>
    <row r="46" spans="1:26" x14ac:dyDescent="0.25">
      <c r="A46" s="50">
        <v>43</v>
      </c>
      <c r="B46" s="50">
        <v>110</v>
      </c>
      <c r="C46" s="50">
        <v>87.8</v>
      </c>
      <c r="D46" s="35">
        <v>8.7799999999999994</v>
      </c>
      <c r="W46" s="32">
        <v>43170</v>
      </c>
      <c r="X46">
        <f>'Weather Data'!F11*$D$30*EXP(($R$33/461.5)*(1/272-1/('Weather Data'!D11+273)))</f>
        <v>0.65038534890864352</v>
      </c>
      <c r="Y46">
        <f t="shared" si="10"/>
        <v>3.966762865579906E-6</v>
      </c>
      <c r="Z46">
        <f t="shared" si="11"/>
        <v>3.9667471304346924E-6</v>
      </c>
    </row>
    <row r="47" spans="1:26" x14ac:dyDescent="0.25">
      <c r="A47" s="50">
        <v>46</v>
      </c>
      <c r="B47" s="50">
        <v>115</v>
      </c>
      <c r="C47" s="50">
        <v>101.4</v>
      </c>
      <c r="D47" s="35">
        <v>10.14</v>
      </c>
    </row>
    <row r="48" spans="1:26" x14ac:dyDescent="0.25">
      <c r="A48" s="50">
        <v>49</v>
      </c>
      <c r="B48" s="50">
        <v>120</v>
      </c>
      <c r="C48" s="50">
        <v>116.8</v>
      </c>
      <c r="D48" s="35">
        <v>11.68</v>
      </c>
    </row>
    <row r="49" spans="1:4" x14ac:dyDescent="0.25">
      <c r="A49" s="50">
        <v>52</v>
      </c>
      <c r="B49" s="50">
        <v>125</v>
      </c>
      <c r="C49" s="50">
        <v>134.19999999999999</v>
      </c>
      <c r="D49" s="35">
        <v>13.419999999999998</v>
      </c>
    </row>
  </sheetData>
  <hyperlinks>
    <hyperlink ref="R28" r:id="rId1" xr:uid="{D4BD8A09-A93A-4CC7-9D36-FE0CE3CD70E8}"/>
    <hyperlink ref="Q36" r:id="rId2" xr:uid="{0FE1584F-3CF7-41FE-ACAF-6AFF0D5B66E6}"/>
    <hyperlink ref="P1" r:id="rId3" display="U@ m/s" xr:uid="{DE6CC868-E528-457A-ABEC-2B61F1F4D0D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A876-A7D9-48AC-89D2-8581A6016078}">
  <dimension ref="A1"/>
  <sheetViews>
    <sheetView workbookViewId="0">
      <selection sqref="A1:A5"/>
    </sheetView>
  </sheetViews>
  <sheetFormatPr defaultRowHeight="15" x14ac:dyDescent="0.25"/>
  <cols>
    <col min="5" max="5" width="10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Landsat 8</vt:lpstr>
      <vt:lpstr>Landsat 5</vt:lpstr>
      <vt:lpstr>Population Densities</vt:lpstr>
      <vt:lpstr>Landsat Data</vt:lpstr>
      <vt:lpstr>Kelly Point by Image</vt:lpstr>
      <vt:lpstr>Weather Data</vt:lpstr>
      <vt:lpstr>Colorspace Conversion</vt:lpstr>
      <vt:lpstr>Various Statistics</vt:lpstr>
      <vt:lpstr>Model COnfirmation</vt:lpstr>
      <vt:lpstr>Z0</vt:lpstr>
      <vt:lpstr>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2018-05-18T17:32:11Z</dcterms:modified>
</cp:coreProperties>
</file>