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ealia\Nextcloud\Budget\Opti_Sensi\Working_directory\Results\"/>
    </mc:Choice>
  </mc:AlternateContent>
  <xr:revisionPtr revIDLastSave="0" documentId="13_ncr:1_{F65B4E85-11A9-48EB-B572-0CB89B56601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Barpl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9" i="1" s="1"/>
  <c r="C6" i="1"/>
  <c r="C8" i="1" s="1"/>
  <c r="G8" i="1"/>
  <c r="G7" i="1"/>
  <c r="G6" i="1"/>
  <c r="E8" i="1"/>
  <c r="E7" i="1"/>
  <c r="E6" i="1"/>
</calcChain>
</file>

<file path=xl/sharedStrings.xml><?xml version="1.0" encoding="utf-8"?>
<sst xmlns="http://schemas.openxmlformats.org/spreadsheetml/2006/main" count="32" uniqueCount="17">
  <si>
    <t>Classical parameter's values</t>
  </si>
  <si>
    <t>Parameters from Gierign et al. (2014)</t>
  </si>
  <si>
    <t>This study</t>
  </si>
  <si>
    <t>C input</t>
  </si>
  <si>
    <t>C demand</t>
  </si>
  <si>
    <t>POC</t>
  </si>
  <si>
    <t>DOC</t>
  </si>
  <si>
    <t>PHP sinking</t>
  </si>
  <si>
    <t>PHP non-sinking</t>
  </si>
  <si>
    <t>PR sinking</t>
  </si>
  <si>
    <t>PR non-sinking</t>
  </si>
  <si>
    <t>Respiration zoo</t>
  </si>
  <si>
    <t>Ø</t>
  </si>
  <si>
    <r>
      <t>PGE</t>
    </r>
    <r>
      <rPr>
        <vertAlign val="subscript"/>
        <sz val="11"/>
        <color theme="1"/>
        <rFont val="Calibri"/>
        <family val="2"/>
        <scheme val="minor"/>
      </rPr>
      <t>sinking</t>
    </r>
  </si>
  <si>
    <r>
      <t>PGE</t>
    </r>
    <r>
      <rPr>
        <vertAlign val="subscript"/>
        <sz val="11"/>
        <color theme="1"/>
        <rFont val="Calibri"/>
        <family val="2"/>
        <scheme val="minor"/>
      </rPr>
      <t>non-sinking</t>
    </r>
  </si>
  <si>
    <r>
      <t>Cf</t>
    </r>
    <r>
      <rPr>
        <vertAlign val="subscript"/>
        <sz val="11"/>
        <color theme="1"/>
        <rFont val="Calibri"/>
        <family val="2"/>
        <scheme val="minor"/>
      </rPr>
      <t>sinking</t>
    </r>
  </si>
  <si>
    <r>
      <t>Cf</t>
    </r>
    <r>
      <rPr>
        <vertAlign val="subscript"/>
        <sz val="11"/>
        <color theme="1"/>
        <rFont val="Calibri"/>
        <family val="2"/>
        <scheme val="minor"/>
      </rPr>
      <t>non-sinking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</si>
</sst>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Times New Roman"/>
      <family val="1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18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9C5A02"/>
      <color rgb="FFFF0066"/>
      <color rgb="FF7E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1) Classical parameter's values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Barplot!$A$4</c:f>
              <c:strCache>
                <c:ptCount val="1"/>
                <c:pt idx="0">
                  <c:v>POC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Barplot!$B$3:$C$3</c:f>
              <c:strCache>
                <c:ptCount val="2"/>
                <c:pt idx="0">
                  <c:v>C input</c:v>
                </c:pt>
                <c:pt idx="1">
                  <c:v>C demand</c:v>
                </c:pt>
              </c:strCache>
            </c:strRef>
          </c:cat>
          <c:val>
            <c:numRef>
              <c:f>Barplot!$B$4:$C$4</c:f>
              <c:numCache>
                <c:formatCode>General</c:formatCode>
                <c:ptCount val="2"/>
                <c:pt idx="0">
                  <c:v>134.25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C-4D86-959B-5A018DDDA0AE}"/>
            </c:ext>
          </c:extLst>
        </c:ser>
        <c:ser>
          <c:idx val="1"/>
          <c:order val="1"/>
          <c:tx>
            <c:strRef>
              <c:f>Barplot!$A$5</c:f>
              <c:strCache>
                <c:ptCount val="1"/>
                <c:pt idx="0">
                  <c:v>DOC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Barplot!$B$3:$C$3</c:f>
              <c:strCache>
                <c:ptCount val="2"/>
                <c:pt idx="0">
                  <c:v>C input</c:v>
                </c:pt>
                <c:pt idx="1">
                  <c:v>C demand</c:v>
                </c:pt>
              </c:strCache>
            </c:strRef>
          </c:cat>
          <c:val>
            <c:numRef>
              <c:f>Barplot!$B$5:$C$5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C-4D86-959B-5A018DDDA0AE}"/>
            </c:ext>
          </c:extLst>
        </c:ser>
        <c:ser>
          <c:idx val="2"/>
          <c:order val="2"/>
          <c:tx>
            <c:strRef>
              <c:f>Barplot!$A$6</c:f>
              <c:strCache>
                <c:ptCount val="1"/>
                <c:pt idx="0">
                  <c:v>PHP sinking</c:v>
                </c:pt>
              </c:strCache>
            </c:strRef>
          </c:tx>
          <c:spPr>
            <a:solidFill>
              <a:srgbClr val="7E0033"/>
            </a:solidFill>
            <a:ln>
              <a:noFill/>
            </a:ln>
            <a:effectLst/>
          </c:spPr>
          <c:invertIfNegative val="0"/>
          <c:cat>
            <c:strRef>
              <c:f>Barplot!$B$3:$C$3</c:f>
              <c:strCache>
                <c:ptCount val="2"/>
                <c:pt idx="0">
                  <c:v>C input</c:v>
                </c:pt>
                <c:pt idx="1">
                  <c:v>C demand</c:v>
                </c:pt>
              </c:strCache>
            </c:strRef>
          </c:cat>
          <c:val>
            <c:numRef>
              <c:f>Barplot!$B$6:$C$6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1.581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4C-4D86-959B-5A018DDDA0AE}"/>
            </c:ext>
          </c:extLst>
        </c:ser>
        <c:ser>
          <c:idx val="3"/>
          <c:order val="3"/>
          <c:tx>
            <c:strRef>
              <c:f>Barplot!$A$7</c:f>
              <c:strCache>
                <c:ptCount val="1"/>
                <c:pt idx="0">
                  <c:v>PHP non-sinking</c:v>
                </c:pt>
              </c:strCache>
            </c:strRef>
          </c:tx>
          <c:spPr>
            <a:solidFill>
              <a:srgbClr val="9C5A02"/>
            </a:solidFill>
            <a:ln>
              <a:noFill/>
            </a:ln>
            <a:effectLst/>
          </c:spPr>
          <c:invertIfNegative val="0"/>
          <c:cat>
            <c:strRef>
              <c:f>Barplot!$B$3:$C$3</c:f>
              <c:strCache>
                <c:ptCount val="2"/>
                <c:pt idx="0">
                  <c:v>C input</c:v>
                </c:pt>
                <c:pt idx="1">
                  <c:v>C demand</c:v>
                </c:pt>
              </c:strCache>
            </c:strRef>
          </c:cat>
          <c:val>
            <c:numRef>
              <c:f>Barplot!$B$7:$C$7</c:f>
              <c:numCache>
                <c:formatCode>General</c:formatCode>
                <c:ptCount val="2"/>
                <c:pt idx="0">
                  <c:v>0</c:v>
                </c:pt>
                <c:pt idx="1">
                  <c:v>16.429677419354842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4C-4D86-959B-5A018DDDA0AE}"/>
            </c:ext>
          </c:extLst>
        </c:ser>
        <c:ser>
          <c:idx val="4"/>
          <c:order val="4"/>
          <c:tx>
            <c:strRef>
              <c:f>Barplot!$A$8</c:f>
              <c:strCache>
                <c:ptCount val="1"/>
                <c:pt idx="0">
                  <c:v>PR sinking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cat>
            <c:strRef>
              <c:f>Barplot!$B$3:$C$3</c:f>
              <c:strCache>
                <c:ptCount val="2"/>
                <c:pt idx="0">
                  <c:v>C input</c:v>
                </c:pt>
                <c:pt idx="1">
                  <c:v>C demand</c:v>
                </c:pt>
              </c:strCache>
            </c:strRef>
          </c:cat>
          <c:val>
            <c:numRef>
              <c:f>Barplot!$B$8:$C$8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77.468999999999994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4C-4D86-959B-5A018DDDA0AE}"/>
            </c:ext>
          </c:extLst>
        </c:ser>
        <c:ser>
          <c:idx val="5"/>
          <c:order val="5"/>
          <c:tx>
            <c:strRef>
              <c:f>Barplot!$A$9</c:f>
              <c:strCache>
                <c:ptCount val="1"/>
                <c:pt idx="0">
                  <c:v>PR non-sinking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Barplot!$B$3:$C$3</c:f>
              <c:strCache>
                <c:ptCount val="2"/>
                <c:pt idx="0">
                  <c:v>C input</c:v>
                </c:pt>
                <c:pt idx="1">
                  <c:v>C demand</c:v>
                </c:pt>
              </c:strCache>
            </c:strRef>
          </c:cat>
          <c:val>
            <c:numRef>
              <c:f>Barplot!$B$9:$C$9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218.28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4C-4D86-959B-5A018DDDA0AE}"/>
            </c:ext>
          </c:extLst>
        </c:ser>
        <c:ser>
          <c:idx val="6"/>
          <c:order val="6"/>
          <c:tx>
            <c:strRef>
              <c:f>Barplot!$A$10</c:f>
              <c:strCache>
                <c:ptCount val="1"/>
                <c:pt idx="0">
                  <c:v>Respiration zoo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Barplot!$B$3:$C$3</c:f>
              <c:strCache>
                <c:ptCount val="2"/>
                <c:pt idx="0">
                  <c:v>C input</c:v>
                </c:pt>
                <c:pt idx="1">
                  <c:v>C demand</c:v>
                </c:pt>
              </c:strCache>
            </c:strRef>
          </c:cat>
          <c:val>
            <c:numRef>
              <c:f>Barplot!$B$10:$C$10</c:f>
              <c:numCache>
                <c:formatCode>General</c:formatCode>
                <c:ptCount val="2"/>
                <c:pt idx="0">
                  <c:v>0</c:v>
                </c:pt>
                <c:pt idx="1">
                  <c:v>17.149999999999999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4C-4D86-959B-5A018DDDA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3522863"/>
        <c:axId val="683519951"/>
      </c:barChart>
      <c:catAx>
        <c:axId val="68352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519951"/>
        <c:crosses val="autoZero"/>
        <c:auto val="1"/>
        <c:lblAlgn val="ctr"/>
        <c:lblOffset val="100"/>
        <c:noMultiLvlLbl val="0"/>
      </c:catAx>
      <c:valAx>
        <c:axId val="683519951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52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2) Parameters from Gierign et al. (2014)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Barplot!$A$4</c:f>
              <c:strCache>
                <c:ptCount val="1"/>
                <c:pt idx="0">
                  <c:v>POC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Barplot!$D$3:$E$3</c:f>
              <c:strCache>
                <c:ptCount val="2"/>
                <c:pt idx="0">
                  <c:v>C input</c:v>
                </c:pt>
                <c:pt idx="1">
                  <c:v>C demand</c:v>
                </c:pt>
              </c:strCache>
            </c:strRef>
          </c:cat>
          <c:val>
            <c:numRef>
              <c:f>Barplot!$D$4:$E$4</c:f>
              <c:numCache>
                <c:formatCode>General</c:formatCode>
                <c:ptCount val="2"/>
                <c:pt idx="0">
                  <c:v>134.25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6-4A82-9F3A-D236189A96A7}"/>
            </c:ext>
          </c:extLst>
        </c:ser>
        <c:ser>
          <c:idx val="1"/>
          <c:order val="1"/>
          <c:tx>
            <c:strRef>
              <c:f>Barplot!$A$5</c:f>
              <c:strCache>
                <c:ptCount val="1"/>
                <c:pt idx="0">
                  <c:v>DOC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Barplot!$D$3:$E$3</c:f>
              <c:strCache>
                <c:ptCount val="2"/>
                <c:pt idx="0">
                  <c:v>C input</c:v>
                </c:pt>
                <c:pt idx="1">
                  <c:v>C demand</c:v>
                </c:pt>
              </c:strCache>
            </c:strRef>
          </c:cat>
          <c:val>
            <c:numRef>
              <c:f>Barplot!$D$5:$E$5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6-4A82-9F3A-D236189A96A7}"/>
            </c:ext>
          </c:extLst>
        </c:ser>
        <c:ser>
          <c:idx val="2"/>
          <c:order val="2"/>
          <c:tx>
            <c:strRef>
              <c:f>Barplot!$A$6</c:f>
              <c:strCache>
                <c:ptCount val="1"/>
                <c:pt idx="0">
                  <c:v>PHP sinking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Barplot!$D$3:$E$3</c:f>
              <c:strCache>
                <c:ptCount val="2"/>
                <c:pt idx="0">
                  <c:v>C input</c:v>
                </c:pt>
                <c:pt idx="1">
                  <c:v>C demand</c:v>
                </c:pt>
              </c:strCache>
            </c:strRef>
          </c:cat>
          <c:val>
            <c:numRef>
              <c:f>Barplot!$D$6:$E$6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0.44879999999999998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46-4A82-9F3A-D236189A96A7}"/>
            </c:ext>
          </c:extLst>
        </c:ser>
        <c:ser>
          <c:idx val="3"/>
          <c:order val="3"/>
          <c:tx>
            <c:strRef>
              <c:f>Barplot!$A$7</c:f>
              <c:strCache>
                <c:ptCount val="1"/>
                <c:pt idx="0">
                  <c:v>PHP non-sinking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Barplot!$D$3:$E$3</c:f>
              <c:strCache>
                <c:ptCount val="2"/>
                <c:pt idx="0">
                  <c:v>C input</c:v>
                </c:pt>
                <c:pt idx="1">
                  <c:v>C demand</c:v>
                </c:pt>
              </c:strCache>
            </c:strRef>
          </c:cat>
          <c:val>
            <c:numRef>
              <c:f>Barplot!$D$7:$E$7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46-4A82-9F3A-D236189A96A7}"/>
            </c:ext>
          </c:extLst>
        </c:ser>
        <c:ser>
          <c:idx val="4"/>
          <c:order val="4"/>
          <c:tx>
            <c:strRef>
              <c:f>Barplot!$A$8</c:f>
              <c:strCache>
                <c:ptCount val="1"/>
                <c:pt idx="0">
                  <c:v>PR sinking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Barplot!$D$3:$E$3</c:f>
              <c:strCache>
                <c:ptCount val="2"/>
                <c:pt idx="0">
                  <c:v>C input</c:v>
                </c:pt>
                <c:pt idx="1">
                  <c:v>C demand</c:v>
                </c:pt>
              </c:strCache>
            </c:strRef>
          </c:cat>
          <c:val>
            <c:numRef>
              <c:f>Barplot!$D$8:$E$8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1.4212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46-4A82-9F3A-D236189A96A7}"/>
            </c:ext>
          </c:extLst>
        </c:ser>
        <c:ser>
          <c:idx val="5"/>
          <c:order val="5"/>
          <c:tx>
            <c:strRef>
              <c:f>Barplot!$A$9</c:f>
              <c:strCache>
                <c:ptCount val="1"/>
                <c:pt idx="0">
                  <c:v>PR non-sinking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Barplot!$D$3:$E$3</c:f>
              <c:strCache>
                <c:ptCount val="2"/>
                <c:pt idx="0">
                  <c:v>C input</c:v>
                </c:pt>
                <c:pt idx="1">
                  <c:v>C demand</c:v>
                </c:pt>
              </c:strCache>
            </c:strRef>
          </c:cat>
          <c:val>
            <c:numRef>
              <c:f>Barplot!$D$9:$E$9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51.26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46-4A82-9F3A-D236189A96A7}"/>
            </c:ext>
          </c:extLst>
        </c:ser>
        <c:ser>
          <c:idx val="6"/>
          <c:order val="6"/>
          <c:tx>
            <c:strRef>
              <c:f>Barplot!$A$10</c:f>
              <c:strCache>
                <c:ptCount val="1"/>
                <c:pt idx="0">
                  <c:v>Respiration zoo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Barplot!$D$3:$E$3</c:f>
              <c:strCache>
                <c:ptCount val="2"/>
                <c:pt idx="0">
                  <c:v>C input</c:v>
                </c:pt>
                <c:pt idx="1">
                  <c:v>C demand</c:v>
                </c:pt>
              </c:strCache>
            </c:strRef>
          </c:cat>
          <c:val>
            <c:numRef>
              <c:f>Barplot!$D$10:$E$10</c:f>
              <c:numCache>
                <c:formatCode>General</c:formatCode>
                <c:ptCount val="2"/>
                <c:pt idx="0">
                  <c:v>0</c:v>
                </c:pt>
                <c:pt idx="1">
                  <c:v>17.149999999999999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46-4A82-9F3A-D236189A9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070063"/>
        <c:axId val="682062575"/>
      </c:barChart>
      <c:catAx>
        <c:axId val="68207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2062575"/>
        <c:crosses val="autoZero"/>
        <c:auto val="1"/>
        <c:lblAlgn val="ctr"/>
        <c:lblOffset val="100"/>
        <c:noMultiLvlLbl val="0"/>
      </c:catAx>
      <c:valAx>
        <c:axId val="682062575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207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3) This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Barplot!$A$4</c:f>
              <c:strCache>
                <c:ptCount val="1"/>
                <c:pt idx="0">
                  <c:v>POC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Barplot!$F$3:$G$3</c:f>
              <c:strCache>
                <c:ptCount val="2"/>
                <c:pt idx="0">
                  <c:v>C input</c:v>
                </c:pt>
                <c:pt idx="1">
                  <c:v>C demand</c:v>
                </c:pt>
              </c:strCache>
            </c:strRef>
          </c:cat>
          <c:val>
            <c:numRef>
              <c:f>Barplot!$F$4:$G$4</c:f>
              <c:numCache>
                <c:formatCode>General</c:formatCode>
                <c:ptCount val="2"/>
                <c:pt idx="0">
                  <c:v>134.25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9-4300-A342-D8638616BD01}"/>
            </c:ext>
          </c:extLst>
        </c:ser>
        <c:ser>
          <c:idx val="1"/>
          <c:order val="1"/>
          <c:tx>
            <c:strRef>
              <c:f>Barplot!$A$5</c:f>
              <c:strCache>
                <c:ptCount val="1"/>
                <c:pt idx="0">
                  <c:v>DOC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Barplot!$F$3:$G$3</c:f>
              <c:strCache>
                <c:ptCount val="2"/>
                <c:pt idx="0">
                  <c:v>C input</c:v>
                </c:pt>
                <c:pt idx="1">
                  <c:v>C demand</c:v>
                </c:pt>
              </c:strCache>
            </c:strRef>
          </c:cat>
          <c:val>
            <c:numRef>
              <c:f>Barplot!$F$5:$G$5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9-4300-A342-D8638616BD01}"/>
            </c:ext>
          </c:extLst>
        </c:ser>
        <c:ser>
          <c:idx val="2"/>
          <c:order val="2"/>
          <c:tx>
            <c:strRef>
              <c:f>Barplot!$A$6</c:f>
              <c:strCache>
                <c:ptCount val="1"/>
                <c:pt idx="0">
                  <c:v>PHP sinking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Barplot!$F$3:$G$3</c:f>
              <c:strCache>
                <c:ptCount val="2"/>
                <c:pt idx="0">
                  <c:v>C input</c:v>
                </c:pt>
                <c:pt idx="1">
                  <c:v>C demand</c:v>
                </c:pt>
              </c:strCache>
            </c:strRef>
          </c:cat>
          <c:val>
            <c:numRef>
              <c:f>Barplot!$F$6:$G$6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9-4300-A342-D8638616BD01}"/>
            </c:ext>
          </c:extLst>
        </c:ser>
        <c:ser>
          <c:idx val="3"/>
          <c:order val="3"/>
          <c:tx>
            <c:strRef>
              <c:f>Barplot!$A$7</c:f>
              <c:strCache>
                <c:ptCount val="1"/>
                <c:pt idx="0">
                  <c:v>PHP non-sinking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Barplot!$F$3:$G$3</c:f>
              <c:strCache>
                <c:ptCount val="2"/>
                <c:pt idx="0">
                  <c:v>C input</c:v>
                </c:pt>
                <c:pt idx="1">
                  <c:v>C demand</c:v>
                </c:pt>
              </c:strCache>
            </c:strRef>
          </c:cat>
          <c:val>
            <c:numRef>
              <c:f>Barplot!$F$7:$G$7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99-4300-A342-D8638616BD01}"/>
            </c:ext>
          </c:extLst>
        </c:ser>
        <c:ser>
          <c:idx val="4"/>
          <c:order val="4"/>
          <c:tx>
            <c:strRef>
              <c:f>Barplot!$A$8</c:f>
              <c:strCache>
                <c:ptCount val="1"/>
                <c:pt idx="0">
                  <c:v>PR sinking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Barplot!$F$3:$G$3</c:f>
              <c:strCache>
                <c:ptCount val="2"/>
                <c:pt idx="0">
                  <c:v>C input</c:v>
                </c:pt>
                <c:pt idx="1">
                  <c:v>C demand</c:v>
                </c:pt>
              </c:strCache>
            </c:strRef>
          </c:cat>
          <c:val>
            <c:numRef>
              <c:f>Barplot!$F$8:$G$8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19.105384615384615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99-4300-A342-D8638616BD01}"/>
            </c:ext>
          </c:extLst>
        </c:ser>
        <c:ser>
          <c:idx val="5"/>
          <c:order val="5"/>
          <c:tx>
            <c:strRef>
              <c:f>Barplot!$A$9</c:f>
              <c:strCache>
                <c:ptCount val="1"/>
                <c:pt idx="0">
                  <c:v>PR non-sinking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Barplot!$F$3:$G$3</c:f>
              <c:strCache>
                <c:ptCount val="2"/>
                <c:pt idx="0">
                  <c:v>C input</c:v>
                </c:pt>
                <c:pt idx="1">
                  <c:v>C demand</c:v>
                </c:pt>
              </c:strCache>
            </c:strRef>
          </c:cat>
          <c:val>
            <c:numRef>
              <c:f>Barplot!$F$9:$G$9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52.92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99-4300-A342-D8638616BD01}"/>
            </c:ext>
          </c:extLst>
        </c:ser>
        <c:ser>
          <c:idx val="6"/>
          <c:order val="6"/>
          <c:tx>
            <c:strRef>
              <c:f>Barplot!$A$10</c:f>
              <c:strCache>
                <c:ptCount val="1"/>
                <c:pt idx="0">
                  <c:v>Respiration zoo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Barplot!$F$3:$G$3</c:f>
              <c:strCache>
                <c:ptCount val="2"/>
                <c:pt idx="0">
                  <c:v>C input</c:v>
                </c:pt>
                <c:pt idx="1">
                  <c:v>C demand</c:v>
                </c:pt>
              </c:strCache>
            </c:strRef>
          </c:cat>
          <c:val>
            <c:numRef>
              <c:f>Barplot!$F$10:$G$10</c:f>
              <c:numCache>
                <c:formatCode>General</c:formatCode>
                <c:ptCount val="2"/>
                <c:pt idx="0">
                  <c:v>0</c:v>
                </c:pt>
                <c:pt idx="1">
                  <c:v>17.149999999999999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9-4300-A342-D8638616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6901455"/>
        <c:axId val="736888143"/>
      </c:barChart>
      <c:catAx>
        <c:axId val="73690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6888143"/>
        <c:crosses val="autoZero"/>
        <c:auto val="1"/>
        <c:lblAlgn val="ctr"/>
        <c:lblOffset val="100"/>
        <c:noMultiLvlLbl val="0"/>
      </c:catAx>
      <c:valAx>
        <c:axId val="736888143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690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17</xdr:row>
      <xdr:rowOff>152400</xdr:rowOff>
    </xdr:from>
    <xdr:to>
      <xdr:col>5</xdr:col>
      <xdr:colOff>495300</xdr:colOff>
      <xdr:row>33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DD2F57B-0ECC-C44D-8870-6959F4A85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627061</xdr:colOff>
      <xdr:row>17</xdr:row>
      <xdr:rowOff>139700</xdr:rowOff>
    </xdr:from>
    <xdr:to>
      <xdr:col>10</xdr:col>
      <xdr:colOff>714374</xdr:colOff>
      <xdr:row>33</xdr:row>
      <xdr:rowOff>158750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1D594C3-5ECB-0525-D399-B9785D83B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103187</xdr:colOff>
      <xdr:row>18</xdr:row>
      <xdr:rowOff>74612</xdr:rowOff>
    </xdr:from>
    <xdr:to>
      <xdr:col>15</xdr:col>
      <xdr:colOff>415925</xdr:colOff>
      <xdr:row>33</xdr:row>
      <xdr:rowOff>103187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277F8DD-AEBB-0CE1-A7F5-EB3D042F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4"/>
  <sheetViews>
    <sheetView tabSelected="1" workbookViewId="0">
      <selection activeCell="K7" sqref="K7"/>
    </sheetView>
  </sheetViews>
  <sheetFormatPr baseColWidth="10" defaultRowHeight="14.5" x14ac:dyDescent="0.35"/>
  <cols>
    <col min="1" max="1" width="15.453125" customWidth="1"/>
    <col min="2" max="2" width="12.54296875" customWidth="1"/>
    <col min="3" max="3" width="14.453125" customWidth="1"/>
    <col min="5" max="5" width="20.54296875" customWidth="1"/>
    <col min="12" max="12" width="12.36328125" bestFit="1" customWidth="1"/>
  </cols>
  <sheetData>
    <row r="2" spans="1:12" x14ac:dyDescent="0.35">
      <c r="B2" s="3" t="s">
        <v>0</v>
      </c>
      <c r="C2" s="3"/>
      <c r="D2" s="4" t="s">
        <v>1</v>
      </c>
      <c r="E2" s="4"/>
      <c r="F2" s="4" t="s">
        <v>2</v>
      </c>
      <c r="G2" s="4"/>
    </row>
    <row r="3" spans="1:12" ht="15.5" x14ac:dyDescent="0.35"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L3" s="2"/>
    </row>
    <row r="4" spans="1:12" ht="15.5" x14ac:dyDescent="0.35">
      <c r="A4" t="s">
        <v>5</v>
      </c>
      <c r="B4">
        <v>134.25</v>
      </c>
      <c r="C4">
        <v>0</v>
      </c>
      <c r="D4">
        <v>134.25</v>
      </c>
      <c r="E4">
        <v>0</v>
      </c>
      <c r="F4">
        <v>134.25</v>
      </c>
      <c r="G4">
        <v>0</v>
      </c>
      <c r="L4" s="2"/>
    </row>
    <row r="5" spans="1:12" x14ac:dyDescent="0.35">
      <c r="A5" t="s">
        <v>6</v>
      </c>
      <c r="B5">
        <v>3</v>
      </c>
      <c r="C5">
        <v>0</v>
      </c>
      <c r="D5">
        <v>3</v>
      </c>
      <c r="E5">
        <v>0</v>
      </c>
      <c r="F5">
        <v>3</v>
      </c>
      <c r="G5">
        <v>0</v>
      </c>
      <c r="L5" s="1"/>
    </row>
    <row r="6" spans="1:12" x14ac:dyDescent="0.35">
      <c r="A6" t="s">
        <v>7</v>
      </c>
      <c r="B6">
        <v>0</v>
      </c>
      <c r="C6" s="1">
        <f>(1020000*C13)/10^6</f>
        <v>1.581</v>
      </c>
      <c r="D6">
        <v>0</v>
      </c>
      <c r="E6" s="1">
        <f>1020000*E13/10^6</f>
        <v>0.44879999999999998</v>
      </c>
      <c r="F6">
        <v>0</v>
      </c>
      <c r="G6" s="1">
        <f>1020000*G13/10^6</f>
        <v>0.51</v>
      </c>
      <c r="I6" s="1"/>
      <c r="J6" s="1"/>
    </row>
    <row r="7" spans="1:12" x14ac:dyDescent="0.35">
      <c r="A7" t="s">
        <v>8</v>
      </c>
      <c r="B7">
        <v>0</v>
      </c>
      <c r="C7">
        <f>218.28*(0.07/(1-0.07))</f>
        <v>16.429677419354842</v>
      </c>
      <c r="D7">
        <v>0</v>
      </c>
      <c r="E7" s="1">
        <f>16000000*E14/10^6</f>
        <v>7.04</v>
      </c>
      <c r="F7">
        <v>0</v>
      </c>
      <c r="G7" s="1">
        <f>16000000*G14/10^6</f>
        <v>8</v>
      </c>
      <c r="J7" s="1"/>
      <c r="K7" s="1"/>
      <c r="L7" s="1"/>
    </row>
    <row r="8" spans="1:12" x14ac:dyDescent="0.35">
      <c r="A8" t="s">
        <v>9</v>
      </c>
      <c r="B8">
        <v>0</v>
      </c>
      <c r="C8" s="1">
        <f>C6*((1-C11)/C11)</f>
        <v>77.468999999999994</v>
      </c>
      <c r="D8">
        <v>0</v>
      </c>
      <c r="E8" s="1">
        <f>E6*((1-E11)/E11)</f>
        <v>1.4212</v>
      </c>
      <c r="F8">
        <v>0</v>
      </c>
      <c r="G8" s="1">
        <f>G6*((1-G11)/G11)</f>
        <v>19.105384615384615</v>
      </c>
      <c r="L8" s="1"/>
    </row>
    <row r="9" spans="1:12" x14ac:dyDescent="0.35">
      <c r="A9" t="s">
        <v>10</v>
      </c>
      <c r="B9">
        <v>0</v>
      </c>
      <c r="C9" s="1">
        <f>C7*((1-C12)/C12)</f>
        <v>218.28</v>
      </c>
      <c r="D9">
        <v>0</v>
      </c>
      <c r="E9" s="1">
        <v>51.26</v>
      </c>
      <c r="F9">
        <v>0</v>
      </c>
      <c r="G9" s="1">
        <v>52.92</v>
      </c>
      <c r="H9" s="1"/>
    </row>
    <row r="10" spans="1:12" x14ac:dyDescent="0.35">
      <c r="A10" t="s">
        <v>11</v>
      </c>
      <c r="B10">
        <v>0</v>
      </c>
      <c r="C10">
        <v>17.149999999999999</v>
      </c>
      <c r="D10">
        <v>0</v>
      </c>
      <c r="E10">
        <v>17.149999999999999</v>
      </c>
      <c r="F10">
        <v>0</v>
      </c>
      <c r="G10">
        <v>17.149999999999999</v>
      </c>
    </row>
    <row r="11" spans="1:12" ht="16.5" x14ac:dyDescent="0.45">
      <c r="A11" t="s">
        <v>13</v>
      </c>
      <c r="B11" t="s">
        <v>12</v>
      </c>
      <c r="C11">
        <v>0.02</v>
      </c>
      <c r="D11" t="s">
        <v>12</v>
      </c>
      <c r="E11">
        <v>0.24</v>
      </c>
      <c r="F11" t="s">
        <v>12</v>
      </c>
      <c r="G11">
        <v>2.5999999999999999E-2</v>
      </c>
      <c r="K11" s="1"/>
    </row>
    <row r="12" spans="1:12" ht="16.5" x14ac:dyDescent="0.45">
      <c r="A12" t="s">
        <v>14</v>
      </c>
      <c r="B12" t="s">
        <v>12</v>
      </c>
      <c r="C12">
        <v>7.0000000000000007E-2</v>
      </c>
      <c r="D12" t="s">
        <v>12</v>
      </c>
      <c r="E12">
        <v>0.08</v>
      </c>
      <c r="F12" t="s">
        <v>12</v>
      </c>
      <c r="G12">
        <v>8.6999999999999994E-2</v>
      </c>
      <c r="L12" s="1"/>
    </row>
    <row r="13" spans="1:12" ht="16.5" x14ac:dyDescent="0.45">
      <c r="A13" t="s">
        <v>15</v>
      </c>
      <c r="B13" t="s">
        <v>12</v>
      </c>
      <c r="C13">
        <v>1.55</v>
      </c>
      <c r="D13" t="s">
        <v>12</v>
      </c>
      <c r="E13">
        <v>0.44</v>
      </c>
      <c r="F13" t="s">
        <v>12</v>
      </c>
      <c r="G13">
        <v>0.5</v>
      </c>
    </row>
    <row r="14" spans="1:12" ht="16.5" x14ac:dyDescent="0.45">
      <c r="A14" t="s">
        <v>16</v>
      </c>
      <c r="B14" t="s">
        <v>12</v>
      </c>
      <c r="C14">
        <v>1.55</v>
      </c>
      <c r="D14" t="s">
        <v>12</v>
      </c>
      <c r="E14">
        <v>0.44</v>
      </c>
      <c r="F14" t="s">
        <v>12</v>
      </c>
      <c r="G14">
        <v>0.5</v>
      </c>
    </row>
  </sheetData>
  <mergeCells count="2">
    <mergeCell ref="D2:E2"/>
    <mergeCell ref="F2:G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Barplot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Chloe Baumas</cp:lastModifiedBy>
  <dcterms:created xsi:type="dcterms:W3CDTF">2022-09-08T08:10:15Z</dcterms:created>
  <dcterms:modified xsi:type="dcterms:W3CDTF">2022-09-08T13:03:32Z</dcterms:modified>
</cp:coreProperties>
</file>