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Documents\DiffSearch\src\main\resources\Recall\"/>
    </mc:Choice>
  </mc:AlternateContent>
  <xr:revisionPtr revIDLastSave="0" documentId="13_ncr:1_{8FA644E4-A2FD-4F7F-9132-94D4E6D2ED63}" xr6:coauthVersionLast="47" xr6:coauthVersionMax="47" xr10:uidLastSave="{00000000-0000-0000-0000-000000000000}"/>
  <bookViews>
    <workbookView xWindow="-120" yWindow="-120" windowWidth="29040" windowHeight="15840" firstSheet="12" activeTab="17" xr2:uid="{25C56FF9-A069-44FD-B878-792FEE41DBD0}"/>
  </bookViews>
  <sheets>
    <sheet name="Alpha vs Beta vs Gamma" sheetId="37" r:id="rId1"/>
    <sheet name="Length of vectors" sheetId="40" r:id="rId2"/>
    <sheet name="Triangle vs Sibling" sheetId="42" r:id="rId3"/>
    <sheet name="Edit Script&amp;PC features" sheetId="44" r:id="rId4"/>
    <sheet name="Count bits" sheetId="45" r:id="rId5"/>
    <sheet name="TFIDF" sheetId="46" r:id="rId6"/>
    <sheet name="Non Divided FE" sheetId="48" r:id="rId7"/>
    <sheet name="No Query Placeholders" sheetId="49" r:id="rId8"/>
    <sheet name="No Query Placeholders (2)" sheetId="52" r:id="rId9"/>
    <sheet name="Different values for k" sheetId="50" r:id="rId10"/>
    <sheet name="No node extractor" sheetId="51" r:id="rId11"/>
    <sheet name="No node extractor (2)" sheetId="53" r:id="rId12"/>
    <sheet name="Paralellism" sheetId="54" r:id="rId13"/>
    <sheet name="JSON Test" sheetId="57" r:id="rId14"/>
    <sheet name="RecallResults (14)" sheetId="67" r:id="rId15"/>
    <sheet name="Final EVAL" sheetId="58" r:id="rId16"/>
    <sheet name="Final EVAL (2)" sheetId="59" r:id="rId17"/>
    <sheet name="Final EVAL (3)" sheetId="60" r:id="rId18"/>
    <sheet name="JS" sheetId="56" r:id="rId19"/>
    <sheet name="Beta comparison" sheetId="35" r:id="rId20"/>
    <sheet name="Beta comparison (2)" sheetId="38" r:id="rId21"/>
  </sheets>
  <definedNames>
    <definedName name="ExterneDaten_1" localSheetId="14" hidden="1">'RecallResults (14)'!$A$1:$G$81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8" i="59" l="1"/>
  <c r="P97" i="59"/>
  <c r="P96" i="59"/>
  <c r="P95" i="59"/>
  <c r="J98" i="59"/>
  <c r="J97" i="59"/>
  <c r="J96" i="59"/>
  <c r="J95" i="59"/>
  <c r="D98" i="59"/>
  <c r="D97" i="59"/>
  <c r="D96" i="59"/>
  <c r="D95" i="59"/>
  <c r="G94" i="59"/>
  <c r="F94" i="59"/>
  <c r="E94" i="59"/>
  <c r="D94" i="59"/>
  <c r="C94" i="59"/>
  <c r="B94" i="59"/>
  <c r="C95" i="58"/>
  <c r="B95" i="58"/>
  <c r="D94" i="60"/>
  <c r="B98" i="60" s="1"/>
  <c r="B95" i="60"/>
  <c r="C95" i="60"/>
  <c r="D98" i="60"/>
  <c r="D97" i="60"/>
  <c r="D96" i="60"/>
  <c r="D95" i="60"/>
  <c r="P98" i="60"/>
  <c r="P97" i="60"/>
  <c r="P96" i="60"/>
  <c r="P95" i="60"/>
  <c r="J98" i="60"/>
  <c r="J97" i="60"/>
  <c r="J96" i="60"/>
  <c r="J95" i="60"/>
  <c r="M95" i="60"/>
  <c r="P98" i="58"/>
  <c r="P97" i="58"/>
  <c r="P96" i="58"/>
  <c r="P95" i="58"/>
  <c r="J98" i="58"/>
  <c r="J97" i="58"/>
  <c r="J96" i="58"/>
  <c r="J95" i="58"/>
  <c r="D98" i="58"/>
  <c r="D97" i="58"/>
  <c r="D96" i="58"/>
  <c r="D95" i="58"/>
  <c r="G94" i="58"/>
  <c r="B101" i="58" s="1"/>
  <c r="F94" i="58"/>
  <c r="B100" i="58" s="1"/>
  <c r="E94" i="58"/>
  <c r="B99" i="58" s="1"/>
  <c r="D94" i="58"/>
  <c r="B98" i="58" s="1"/>
  <c r="C94" i="58"/>
  <c r="B94" i="58"/>
  <c r="B108" i="60"/>
  <c r="A107" i="60"/>
  <c r="A102" i="60"/>
  <c r="A97" i="60"/>
  <c r="S96" i="60"/>
  <c r="M96" i="60"/>
  <c r="G96" i="60"/>
  <c r="S95" i="60"/>
  <c r="G95" i="60"/>
  <c r="S94" i="60"/>
  <c r="B111" i="60" s="1"/>
  <c r="R94" i="60"/>
  <c r="B110" i="60" s="1"/>
  <c r="Q94" i="60"/>
  <c r="B109" i="60" s="1"/>
  <c r="P94" i="60"/>
  <c r="O94" i="60"/>
  <c r="N94" i="60"/>
  <c r="M94" i="60"/>
  <c r="B106" i="60" s="1"/>
  <c r="L94" i="60"/>
  <c r="B105" i="60" s="1"/>
  <c r="K94" i="60"/>
  <c r="B104" i="60" s="1"/>
  <c r="J94" i="60"/>
  <c r="B103" i="60" s="1"/>
  <c r="I94" i="60"/>
  <c r="H94" i="60"/>
  <c r="G94" i="60"/>
  <c r="B101" i="60" s="1"/>
  <c r="F94" i="60"/>
  <c r="B100" i="60" s="1"/>
  <c r="E94" i="60"/>
  <c r="B99" i="60" s="1"/>
  <c r="C94" i="60"/>
  <c r="B94" i="60"/>
  <c r="A107" i="59"/>
  <c r="A102" i="59"/>
  <c r="A97" i="59"/>
  <c r="S96" i="59"/>
  <c r="M96" i="59"/>
  <c r="G96" i="59"/>
  <c r="S95" i="59"/>
  <c r="M95" i="59"/>
  <c r="G95" i="59"/>
  <c r="S94" i="59"/>
  <c r="B111" i="59" s="1"/>
  <c r="R94" i="59"/>
  <c r="B110" i="59" s="1"/>
  <c r="Q94" i="59"/>
  <c r="B109" i="59" s="1"/>
  <c r="P94" i="59"/>
  <c r="B108" i="59" s="1"/>
  <c r="O94" i="59"/>
  <c r="N94" i="59"/>
  <c r="M94" i="59"/>
  <c r="B106" i="59" s="1"/>
  <c r="L94" i="59"/>
  <c r="B105" i="59" s="1"/>
  <c r="K94" i="59"/>
  <c r="B104" i="59" s="1"/>
  <c r="J94" i="59"/>
  <c r="B103" i="59" s="1"/>
  <c r="I94" i="59"/>
  <c r="H94" i="59"/>
  <c r="B101" i="59"/>
  <c r="B100" i="59"/>
  <c r="B99" i="59"/>
  <c r="B98" i="59"/>
  <c r="G96" i="58"/>
  <c r="G95" i="58"/>
  <c r="M96" i="58"/>
  <c r="M95" i="58"/>
  <c r="S96" i="58"/>
  <c r="S95" i="58"/>
  <c r="A107" i="58"/>
  <c r="A102" i="58"/>
  <c r="A97" i="58"/>
  <c r="S94" i="58"/>
  <c r="B111" i="58" s="1"/>
  <c r="R94" i="58"/>
  <c r="B110" i="58" s="1"/>
  <c r="Q94" i="58"/>
  <c r="B109" i="58" s="1"/>
  <c r="P94" i="58"/>
  <c r="B108" i="58" s="1"/>
  <c r="O94" i="58"/>
  <c r="N94" i="58"/>
  <c r="M94" i="58"/>
  <c r="B106" i="58" s="1"/>
  <c r="L94" i="58"/>
  <c r="B105" i="58" s="1"/>
  <c r="K94" i="58"/>
  <c r="B104" i="58" s="1"/>
  <c r="J94" i="58"/>
  <c r="B103" i="58" s="1"/>
  <c r="I94" i="58"/>
  <c r="H94" i="58"/>
  <c r="H14" i="37"/>
  <c r="H15" i="37"/>
  <c r="H16" i="37"/>
  <c r="H17" i="37"/>
  <c r="H18" i="37"/>
  <c r="H19" i="37"/>
  <c r="H20" i="37"/>
  <c r="H21" i="37"/>
  <c r="H22" i="37"/>
  <c r="H23" i="37"/>
  <c r="H24" i="37"/>
  <c r="H25" i="37"/>
  <c r="H26" i="37"/>
  <c r="H27" i="37"/>
  <c r="H28" i="37"/>
  <c r="H29" i="37"/>
  <c r="H30" i="37"/>
  <c r="H31" i="37"/>
  <c r="H32" i="37"/>
  <c r="H33" i="37"/>
  <c r="H34" i="37"/>
  <c r="H35" i="37"/>
  <c r="H36" i="37"/>
  <c r="H37" i="37"/>
  <c r="H38" i="37"/>
  <c r="H39" i="37"/>
  <c r="H40" i="37"/>
  <c r="H41" i="37"/>
  <c r="H42" i="37"/>
  <c r="H43" i="37"/>
  <c r="H44" i="37"/>
  <c r="H45" i="37"/>
  <c r="H46" i="37"/>
  <c r="H47" i="37"/>
  <c r="H48" i="37"/>
  <c r="H49" i="37"/>
  <c r="H50" i="37"/>
  <c r="H51" i="37"/>
  <c r="H52" i="37"/>
  <c r="H53" i="37"/>
  <c r="H54" i="37"/>
  <c r="H55" i="37"/>
  <c r="H56" i="37"/>
  <c r="H57" i="37"/>
  <c r="H58" i="37"/>
  <c r="H59" i="37"/>
  <c r="H60" i="37"/>
  <c r="H61" i="37"/>
  <c r="H62" i="37"/>
  <c r="H63" i="37"/>
  <c r="H64" i="37"/>
  <c r="H65" i="37"/>
  <c r="H66" i="37"/>
  <c r="H67" i="37"/>
  <c r="H68" i="37"/>
  <c r="H69" i="37"/>
  <c r="H70" i="37"/>
  <c r="H71" i="37"/>
  <c r="H72" i="37"/>
  <c r="H73" i="37"/>
  <c r="H74" i="37"/>
  <c r="H75" i="37"/>
  <c r="H76" i="37"/>
  <c r="H77" i="37"/>
  <c r="H78" i="37"/>
  <c r="H79" i="37"/>
  <c r="H80" i="37"/>
  <c r="H81" i="37"/>
  <c r="H82" i="37"/>
  <c r="H83" i="37"/>
  <c r="H84" i="37"/>
  <c r="H85" i="37"/>
  <c r="H86" i="37"/>
  <c r="H87" i="37"/>
  <c r="H88" i="37"/>
  <c r="H89" i="37"/>
  <c r="H90" i="37"/>
  <c r="H91" i="37"/>
  <c r="H92" i="37"/>
  <c r="H93" i="37"/>
  <c r="B110" i="57"/>
  <c r="B109" i="57"/>
  <c r="A107" i="57"/>
  <c r="A102" i="57"/>
  <c r="B100" i="57"/>
  <c r="A97" i="57"/>
  <c r="S94" i="57"/>
  <c r="B111" i="57" s="1"/>
  <c r="R94" i="57"/>
  <c r="Q94" i="57"/>
  <c r="P94" i="57"/>
  <c r="B108" i="57" s="1"/>
  <c r="O94" i="57"/>
  <c r="N94" i="57"/>
  <c r="M94" i="57"/>
  <c r="B106" i="57" s="1"/>
  <c r="L94" i="57"/>
  <c r="B105" i="57" s="1"/>
  <c r="B115" i="57" s="1"/>
  <c r="K94" i="57"/>
  <c r="B104" i="57" s="1"/>
  <c r="J94" i="57"/>
  <c r="B103" i="57" s="1"/>
  <c r="I94" i="57"/>
  <c r="H94" i="57"/>
  <c r="G94" i="57"/>
  <c r="B101" i="57" s="1"/>
  <c r="F94" i="57"/>
  <c r="E94" i="57"/>
  <c r="B99" i="57" s="1"/>
  <c r="D94" i="57"/>
  <c r="B98" i="57" s="1"/>
  <c r="C94" i="57"/>
  <c r="B94" i="57"/>
  <c r="A69" i="57"/>
  <c r="N94" i="56"/>
  <c r="H94" i="56"/>
  <c r="B94" i="56"/>
  <c r="A107" i="56"/>
  <c r="B106" i="56"/>
  <c r="B105" i="56"/>
  <c r="B104" i="56"/>
  <c r="A102" i="56"/>
  <c r="A97" i="56"/>
  <c r="S94" i="56"/>
  <c r="B111" i="56" s="1"/>
  <c r="R94" i="56"/>
  <c r="B110" i="56" s="1"/>
  <c r="Q94" i="56"/>
  <c r="B109" i="56" s="1"/>
  <c r="P94" i="56"/>
  <c r="B108" i="56" s="1"/>
  <c r="O94" i="56"/>
  <c r="M94" i="56"/>
  <c r="L94" i="56"/>
  <c r="K94" i="56"/>
  <c r="J94" i="56"/>
  <c r="B103" i="56" s="1"/>
  <c r="I94" i="56"/>
  <c r="G94" i="56"/>
  <c r="B101" i="56" s="1"/>
  <c r="F94" i="56"/>
  <c r="B100" i="56" s="1"/>
  <c r="E94" i="56"/>
  <c r="B99" i="56" s="1"/>
  <c r="D94" i="56"/>
  <c r="B98" i="56" s="1"/>
  <c r="C94" i="56"/>
  <c r="B72" i="35"/>
  <c r="H72" i="35"/>
  <c r="N72" i="35"/>
  <c r="B37" i="35"/>
  <c r="H37" i="35"/>
  <c r="N37" i="35"/>
  <c r="B94" i="37"/>
  <c r="C94" i="37"/>
  <c r="D94" i="37"/>
  <c r="B98" i="37" s="1"/>
  <c r="E94" i="37"/>
  <c r="B99" i="37" s="1"/>
  <c r="F94" i="37"/>
  <c r="B100" i="37" s="1"/>
  <c r="G94" i="37"/>
  <c r="B101" i="37" s="1"/>
  <c r="I94" i="37"/>
  <c r="J94" i="37"/>
  <c r="B103" i="37" s="1"/>
  <c r="D95" i="37"/>
  <c r="J95" i="37"/>
  <c r="D96" i="37"/>
  <c r="J96" i="37"/>
  <c r="A97" i="37"/>
  <c r="D97" i="37"/>
  <c r="J97" i="37"/>
  <c r="D98" i="37"/>
  <c r="J98" i="37"/>
  <c r="A102" i="37"/>
  <c r="A107" i="37"/>
  <c r="B108" i="37"/>
  <c r="B109" i="37"/>
  <c r="B110" i="37"/>
  <c r="B111" i="37"/>
  <c r="A107" i="54"/>
  <c r="A102" i="54"/>
  <c r="A97" i="54"/>
  <c r="S94" i="54"/>
  <c r="B111" i="54" s="1"/>
  <c r="R94" i="54"/>
  <c r="B110" i="54" s="1"/>
  <c r="Q94" i="54"/>
  <c r="B109" i="54" s="1"/>
  <c r="P94" i="54"/>
  <c r="B108" i="54" s="1"/>
  <c r="O94" i="54"/>
  <c r="N94" i="54"/>
  <c r="M94" i="54"/>
  <c r="B106" i="54" s="1"/>
  <c r="L94" i="54"/>
  <c r="B105" i="54" s="1"/>
  <c r="K94" i="54"/>
  <c r="B104" i="54" s="1"/>
  <c r="J94" i="54"/>
  <c r="B103" i="54" s="1"/>
  <c r="I94" i="54"/>
  <c r="H94" i="54"/>
  <c r="G94" i="54"/>
  <c r="B101" i="54" s="1"/>
  <c r="F94" i="54"/>
  <c r="B100" i="54" s="1"/>
  <c r="E94" i="54"/>
  <c r="B99" i="54" s="1"/>
  <c r="D94" i="54"/>
  <c r="B98" i="54" s="1"/>
  <c r="C94" i="54"/>
  <c r="B94" i="54"/>
  <c r="A69" i="54"/>
  <c r="G94" i="53"/>
  <c r="F94" i="53"/>
  <c r="B100" i="53" s="1"/>
  <c r="E94" i="53"/>
  <c r="B99" i="53" s="1"/>
  <c r="D94" i="53"/>
  <c r="C94" i="53"/>
  <c r="R94" i="45"/>
  <c r="B98" i="53"/>
  <c r="B111" i="53"/>
  <c r="A107" i="53"/>
  <c r="A102" i="53"/>
  <c r="A97" i="53"/>
  <c r="S94" i="53"/>
  <c r="R94" i="53"/>
  <c r="B110" i="53" s="1"/>
  <c r="Q94" i="53"/>
  <c r="B109" i="53" s="1"/>
  <c r="P94" i="53"/>
  <c r="B108" i="53" s="1"/>
  <c r="O94" i="53"/>
  <c r="N94" i="53"/>
  <c r="M94" i="53"/>
  <c r="B106" i="53" s="1"/>
  <c r="L94" i="53"/>
  <c r="B105" i="53" s="1"/>
  <c r="K94" i="53"/>
  <c r="B104" i="53" s="1"/>
  <c r="J94" i="53"/>
  <c r="B103" i="53" s="1"/>
  <c r="I94" i="53"/>
  <c r="H94" i="53"/>
  <c r="B101" i="53"/>
  <c r="B94" i="53"/>
  <c r="A69" i="53"/>
  <c r="P94" i="51"/>
  <c r="P94" i="49"/>
  <c r="B108" i="49" s="1"/>
  <c r="J94" i="49"/>
  <c r="A107" i="52"/>
  <c r="A102" i="52"/>
  <c r="A97" i="52"/>
  <c r="S94" i="52"/>
  <c r="B111" i="52" s="1"/>
  <c r="R94" i="52"/>
  <c r="B110" i="52" s="1"/>
  <c r="Q94" i="52"/>
  <c r="B109" i="52" s="1"/>
  <c r="P94" i="52"/>
  <c r="B108" i="52" s="1"/>
  <c r="O94" i="52"/>
  <c r="N94" i="52"/>
  <c r="M94" i="52"/>
  <c r="B106" i="52" s="1"/>
  <c r="L94" i="52"/>
  <c r="B105" i="52" s="1"/>
  <c r="K94" i="52"/>
  <c r="B104" i="52" s="1"/>
  <c r="J94" i="52"/>
  <c r="B103" i="52" s="1"/>
  <c r="I94" i="52"/>
  <c r="H94" i="52"/>
  <c r="G94" i="52"/>
  <c r="B101" i="52" s="1"/>
  <c r="F94" i="52"/>
  <c r="B100" i="52" s="1"/>
  <c r="E94" i="52"/>
  <c r="B99" i="52" s="1"/>
  <c r="D94" i="52"/>
  <c r="B98" i="52" s="1"/>
  <c r="C94" i="52"/>
  <c r="B94" i="52"/>
  <c r="A69" i="52"/>
  <c r="E94" i="50"/>
  <c r="B99" i="50" s="1"/>
  <c r="S94" i="42"/>
  <c r="R94" i="42"/>
  <c r="Q94" i="42"/>
  <c r="P94" i="42"/>
  <c r="O94" i="42"/>
  <c r="B109" i="51"/>
  <c r="A107" i="51"/>
  <c r="A102" i="51"/>
  <c r="A97" i="51"/>
  <c r="S94" i="51"/>
  <c r="B111" i="51" s="1"/>
  <c r="R94" i="51"/>
  <c r="B110" i="51" s="1"/>
  <c r="Q94" i="51"/>
  <c r="B108" i="51"/>
  <c r="O94" i="51"/>
  <c r="N94" i="51"/>
  <c r="M94" i="51"/>
  <c r="B106" i="51" s="1"/>
  <c r="L94" i="51"/>
  <c r="B105" i="51" s="1"/>
  <c r="K94" i="51"/>
  <c r="B104" i="51" s="1"/>
  <c r="J94" i="51"/>
  <c r="B103" i="51" s="1"/>
  <c r="I94" i="51"/>
  <c r="H94" i="51"/>
  <c r="G94" i="51"/>
  <c r="B101" i="51" s="1"/>
  <c r="F94" i="51"/>
  <c r="B100" i="51" s="1"/>
  <c r="E94" i="51"/>
  <c r="B99" i="51" s="1"/>
  <c r="D94" i="51"/>
  <c r="B98" i="51" s="1"/>
  <c r="C94" i="51"/>
  <c r="B94" i="51"/>
  <c r="A69" i="51"/>
  <c r="A107" i="50"/>
  <c r="A102" i="50"/>
  <c r="A97" i="50"/>
  <c r="S94" i="50"/>
  <c r="B111" i="50" s="1"/>
  <c r="R94" i="50"/>
  <c r="B110" i="50" s="1"/>
  <c r="Q94" i="50"/>
  <c r="B109" i="50" s="1"/>
  <c r="P94" i="50"/>
  <c r="B108" i="50" s="1"/>
  <c r="O94" i="50"/>
  <c r="N94" i="50"/>
  <c r="M94" i="50"/>
  <c r="B106" i="50" s="1"/>
  <c r="L94" i="50"/>
  <c r="B105" i="50" s="1"/>
  <c r="K94" i="50"/>
  <c r="B104" i="50" s="1"/>
  <c r="J94" i="50"/>
  <c r="B103" i="50" s="1"/>
  <c r="I94" i="50"/>
  <c r="H94" i="50"/>
  <c r="G94" i="50"/>
  <c r="B101" i="50" s="1"/>
  <c r="F94" i="50"/>
  <c r="B100" i="50" s="1"/>
  <c r="D94" i="50"/>
  <c r="B98" i="50" s="1"/>
  <c r="C94" i="50"/>
  <c r="B94" i="50"/>
  <c r="A69" i="50"/>
  <c r="A107" i="49"/>
  <c r="A102" i="49"/>
  <c r="A97" i="49"/>
  <c r="S94" i="49"/>
  <c r="B111" i="49" s="1"/>
  <c r="R94" i="49"/>
  <c r="B110" i="49" s="1"/>
  <c r="Q94" i="49"/>
  <c r="B109" i="49" s="1"/>
  <c r="O94" i="49"/>
  <c r="N94" i="49"/>
  <c r="M94" i="49"/>
  <c r="B106" i="49" s="1"/>
  <c r="L94" i="49"/>
  <c r="B105" i="49" s="1"/>
  <c r="K94" i="49"/>
  <c r="B104" i="49" s="1"/>
  <c r="B103" i="49"/>
  <c r="I94" i="49"/>
  <c r="H94" i="49"/>
  <c r="G94" i="49"/>
  <c r="B101" i="49" s="1"/>
  <c r="F94" i="49"/>
  <c r="B100" i="49" s="1"/>
  <c r="E94" i="49"/>
  <c r="B99" i="49" s="1"/>
  <c r="D94" i="49"/>
  <c r="B98" i="49" s="1"/>
  <c r="C94" i="49"/>
  <c r="A69" i="49"/>
  <c r="A107" i="48"/>
  <c r="A102" i="48"/>
  <c r="A97" i="48"/>
  <c r="S94" i="48"/>
  <c r="B111" i="48" s="1"/>
  <c r="R94" i="48"/>
  <c r="B110" i="48" s="1"/>
  <c r="Q94" i="48"/>
  <c r="B109" i="48" s="1"/>
  <c r="P94" i="48"/>
  <c r="B108" i="48" s="1"/>
  <c r="O94" i="48"/>
  <c r="N94" i="48"/>
  <c r="M94" i="48"/>
  <c r="B106" i="48" s="1"/>
  <c r="L94" i="48"/>
  <c r="B105" i="48" s="1"/>
  <c r="K94" i="48"/>
  <c r="B104" i="48" s="1"/>
  <c r="J94" i="48"/>
  <c r="B103" i="48" s="1"/>
  <c r="I94" i="48"/>
  <c r="H94" i="48"/>
  <c r="G94" i="48"/>
  <c r="B101" i="48" s="1"/>
  <c r="F94" i="48"/>
  <c r="B100" i="48" s="1"/>
  <c r="E94" i="48"/>
  <c r="B99" i="48" s="1"/>
  <c r="D94" i="48"/>
  <c r="B98" i="48" s="1"/>
  <c r="C94" i="48"/>
  <c r="B93" i="48"/>
  <c r="B92" i="48"/>
  <c r="B91" i="48"/>
  <c r="B90" i="48"/>
  <c r="B89" i="48"/>
  <c r="B88" i="48"/>
  <c r="B87" i="48"/>
  <c r="B86" i="48"/>
  <c r="B85" i="48"/>
  <c r="B84" i="48"/>
  <c r="B83" i="48"/>
  <c r="B82" i="48"/>
  <c r="B81" i="48"/>
  <c r="B80" i="48"/>
  <c r="B79" i="48"/>
  <c r="B78" i="48"/>
  <c r="B77" i="48"/>
  <c r="B76" i="48"/>
  <c r="B75" i="48"/>
  <c r="B74" i="48"/>
  <c r="B73" i="48"/>
  <c r="B72" i="48"/>
  <c r="B71" i="48"/>
  <c r="B70" i="48"/>
  <c r="B69" i="48"/>
  <c r="A69" i="48"/>
  <c r="B68" i="48"/>
  <c r="B67" i="48"/>
  <c r="B66" i="48"/>
  <c r="B65" i="48"/>
  <c r="B64" i="48"/>
  <c r="B63" i="48"/>
  <c r="B62" i="48"/>
  <c r="B61" i="48"/>
  <c r="B60" i="48"/>
  <c r="B59" i="48"/>
  <c r="B58" i="48"/>
  <c r="B57" i="48"/>
  <c r="B56" i="48"/>
  <c r="B55" i="48"/>
  <c r="B54" i="48"/>
  <c r="B53" i="48"/>
  <c r="B52" i="48"/>
  <c r="B51" i="48"/>
  <c r="B50" i="48"/>
  <c r="B49" i="48"/>
  <c r="B48" i="48"/>
  <c r="B47" i="48"/>
  <c r="B46" i="48"/>
  <c r="B45" i="48"/>
  <c r="B44" i="48"/>
  <c r="B43" i="48"/>
  <c r="B42" i="48"/>
  <c r="B41" i="48"/>
  <c r="B40" i="48"/>
  <c r="B39" i="48"/>
  <c r="B38" i="48"/>
  <c r="B37" i="48"/>
  <c r="B36" i="48"/>
  <c r="B35" i="48"/>
  <c r="B34" i="48"/>
  <c r="B33" i="48"/>
  <c r="B32" i="48"/>
  <c r="B31" i="48"/>
  <c r="B30" i="48"/>
  <c r="B29" i="48"/>
  <c r="B28" i="48"/>
  <c r="B27" i="48"/>
  <c r="B26" i="48"/>
  <c r="B25" i="48"/>
  <c r="B24" i="48"/>
  <c r="B23" i="48"/>
  <c r="B22" i="48"/>
  <c r="B21" i="48"/>
  <c r="B20" i="48"/>
  <c r="B19" i="48"/>
  <c r="B18" i="48"/>
  <c r="B17" i="48"/>
  <c r="B16" i="48"/>
  <c r="B15" i="48"/>
  <c r="B14" i="48"/>
  <c r="B94" i="48" s="1"/>
  <c r="B111" i="46"/>
  <c r="B110" i="46"/>
  <c r="A107" i="46"/>
  <c r="A102" i="46"/>
  <c r="A97" i="46"/>
  <c r="B109" i="46"/>
  <c r="B108" i="46"/>
  <c r="M94" i="46"/>
  <c r="B106" i="46" s="1"/>
  <c r="L94" i="46"/>
  <c r="B105" i="46" s="1"/>
  <c r="K94" i="46"/>
  <c r="B104" i="46" s="1"/>
  <c r="J94" i="46"/>
  <c r="B103" i="46" s="1"/>
  <c r="I94" i="46"/>
  <c r="H94" i="46"/>
  <c r="G94" i="46"/>
  <c r="B101" i="46" s="1"/>
  <c r="F94" i="46"/>
  <c r="B100" i="46" s="1"/>
  <c r="E94" i="46"/>
  <c r="B99" i="46" s="1"/>
  <c r="D94" i="46"/>
  <c r="B98" i="46" s="1"/>
  <c r="C94" i="46"/>
  <c r="B93" i="46"/>
  <c r="B92" i="46"/>
  <c r="B91" i="46"/>
  <c r="B90" i="46"/>
  <c r="B89" i="46"/>
  <c r="B88" i="46"/>
  <c r="B87" i="46"/>
  <c r="B86" i="46"/>
  <c r="B85" i="46"/>
  <c r="B84" i="46"/>
  <c r="B83" i="46"/>
  <c r="B82" i="46"/>
  <c r="B81" i="46"/>
  <c r="B80" i="46"/>
  <c r="B79" i="46"/>
  <c r="B78" i="46"/>
  <c r="B77" i="46"/>
  <c r="B76" i="46"/>
  <c r="B75" i="46"/>
  <c r="B74" i="46"/>
  <c r="B73" i="46"/>
  <c r="B72" i="46"/>
  <c r="B71" i="46"/>
  <c r="B70" i="46"/>
  <c r="B69" i="46"/>
  <c r="A69" i="46"/>
  <c r="B68" i="46"/>
  <c r="B67" i="46"/>
  <c r="B66" i="46"/>
  <c r="B65" i="46"/>
  <c r="B64" i="46"/>
  <c r="B63" i="46"/>
  <c r="B62" i="46"/>
  <c r="B61" i="46"/>
  <c r="B60" i="46"/>
  <c r="B59" i="46"/>
  <c r="B58" i="46"/>
  <c r="B57" i="46"/>
  <c r="B56" i="46"/>
  <c r="B55" i="46"/>
  <c r="B54" i="46"/>
  <c r="B53" i="46"/>
  <c r="B52" i="46"/>
  <c r="B51" i="46"/>
  <c r="B50" i="46"/>
  <c r="B49" i="46"/>
  <c r="B48" i="46"/>
  <c r="B47" i="46"/>
  <c r="B46" i="46"/>
  <c r="B45" i="46"/>
  <c r="B44" i="46"/>
  <c r="B43" i="46"/>
  <c r="B42" i="46"/>
  <c r="B41" i="46"/>
  <c r="B40" i="46"/>
  <c r="B39" i="46"/>
  <c r="B38" i="46"/>
  <c r="B37" i="46"/>
  <c r="B36" i="46"/>
  <c r="B35" i="46"/>
  <c r="B34" i="46"/>
  <c r="B33" i="46"/>
  <c r="B32" i="46"/>
  <c r="B31" i="46"/>
  <c r="B30" i="46"/>
  <c r="B29" i="46"/>
  <c r="B28" i="46"/>
  <c r="B27" i="46"/>
  <c r="B26" i="46"/>
  <c r="B25" i="46"/>
  <c r="B24" i="46"/>
  <c r="B23" i="46"/>
  <c r="B22" i="46"/>
  <c r="B21" i="46"/>
  <c r="B20" i="46"/>
  <c r="B19" i="46"/>
  <c r="B18" i="46"/>
  <c r="B17" i="46"/>
  <c r="B16" i="46"/>
  <c r="B15" i="46"/>
  <c r="B14" i="46"/>
  <c r="B94" i="46" s="1"/>
  <c r="B110" i="45"/>
  <c r="B109" i="45"/>
  <c r="B108" i="45"/>
  <c r="A107" i="45"/>
  <c r="A102" i="45"/>
  <c r="B99" i="45"/>
  <c r="B98" i="45"/>
  <c r="A97" i="45"/>
  <c r="S94" i="45"/>
  <c r="B111" i="45" s="1"/>
  <c r="Q94" i="45"/>
  <c r="P94" i="45"/>
  <c r="O94" i="45"/>
  <c r="N94" i="45"/>
  <c r="M94" i="45"/>
  <c r="B106" i="45" s="1"/>
  <c r="L94" i="45"/>
  <c r="B105" i="45" s="1"/>
  <c r="K94" i="45"/>
  <c r="B104" i="45" s="1"/>
  <c r="J94" i="45"/>
  <c r="B103" i="45" s="1"/>
  <c r="I94" i="45"/>
  <c r="H94" i="45"/>
  <c r="G94" i="45"/>
  <c r="B101" i="45" s="1"/>
  <c r="F94" i="45"/>
  <c r="B100" i="45" s="1"/>
  <c r="E94" i="45"/>
  <c r="D94" i="45"/>
  <c r="C94" i="45"/>
  <c r="B93" i="45"/>
  <c r="B92" i="45"/>
  <c r="B91" i="45"/>
  <c r="B90" i="45"/>
  <c r="B89" i="45"/>
  <c r="B88" i="45"/>
  <c r="B87" i="45"/>
  <c r="B86" i="45"/>
  <c r="B85" i="45"/>
  <c r="B84" i="45"/>
  <c r="B83" i="45"/>
  <c r="B82" i="45"/>
  <c r="B81" i="45"/>
  <c r="B80" i="45"/>
  <c r="B79" i="45"/>
  <c r="B78" i="45"/>
  <c r="B77" i="45"/>
  <c r="B76" i="45"/>
  <c r="B75" i="45"/>
  <c r="B74" i="45"/>
  <c r="B73" i="45"/>
  <c r="B72" i="45"/>
  <c r="B71" i="45"/>
  <c r="B70" i="45"/>
  <c r="B69" i="45"/>
  <c r="A69" i="45"/>
  <c r="B68" i="45"/>
  <c r="B67" i="45"/>
  <c r="B66" i="45"/>
  <c r="B65" i="45"/>
  <c r="B64" i="45"/>
  <c r="B63" i="45"/>
  <c r="B62" i="45"/>
  <c r="B61" i="45"/>
  <c r="B60" i="45"/>
  <c r="B59" i="45"/>
  <c r="B58" i="45"/>
  <c r="B57" i="45"/>
  <c r="B56" i="45"/>
  <c r="B55" i="45"/>
  <c r="B54" i="45"/>
  <c r="B53" i="45"/>
  <c r="B52" i="45"/>
  <c r="B51" i="45"/>
  <c r="B50" i="45"/>
  <c r="B49" i="45"/>
  <c r="B48" i="45"/>
  <c r="B47" i="45"/>
  <c r="B46" i="45"/>
  <c r="B45" i="45"/>
  <c r="B44" i="45"/>
  <c r="B43" i="45"/>
  <c r="B42" i="45"/>
  <c r="B41" i="45"/>
  <c r="B40" i="45"/>
  <c r="B39" i="45"/>
  <c r="B38" i="45"/>
  <c r="B37" i="45"/>
  <c r="B36" i="45"/>
  <c r="B35" i="45"/>
  <c r="B34" i="45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B17" i="45"/>
  <c r="B16" i="45"/>
  <c r="B15" i="45"/>
  <c r="B14" i="45"/>
  <c r="B94" i="45" s="1"/>
  <c r="S94" i="44"/>
  <c r="R94" i="44"/>
  <c r="Q94" i="44"/>
  <c r="P94" i="44"/>
  <c r="O94" i="44"/>
  <c r="B111" i="44"/>
  <c r="B110" i="44"/>
  <c r="B109" i="44"/>
  <c r="B108" i="44"/>
  <c r="A107" i="44"/>
  <c r="A102" i="44"/>
  <c r="A97" i="44"/>
  <c r="N94" i="44"/>
  <c r="M94" i="44"/>
  <c r="B106" i="44" s="1"/>
  <c r="L94" i="44"/>
  <c r="B105" i="44" s="1"/>
  <c r="K94" i="44"/>
  <c r="B104" i="44" s="1"/>
  <c r="J94" i="44"/>
  <c r="B103" i="44" s="1"/>
  <c r="I94" i="44"/>
  <c r="G94" i="44"/>
  <c r="B101" i="44" s="1"/>
  <c r="F94" i="44"/>
  <c r="B100" i="44" s="1"/>
  <c r="E94" i="44"/>
  <c r="B99" i="44" s="1"/>
  <c r="D94" i="44"/>
  <c r="B98" i="44" s="1"/>
  <c r="C94" i="44"/>
  <c r="B93" i="44"/>
  <c r="B92" i="44"/>
  <c r="B91" i="44"/>
  <c r="B90" i="44"/>
  <c r="B89" i="44"/>
  <c r="B88" i="44"/>
  <c r="B87" i="44"/>
  <c r="B86" i="44"/>
  <c r="B85" i="44"/>
  <c r="B84" i="44"/>
  <c r="B83" i="44"/>
  <c r="B82" i="44"/>
  <c r="B81" i="44"/>
  <c r="B80" i="44"/>
  <c r="B79" i="44"/>
  <c r="B78" i="44"/>
  <c r="B77" i="44"/>
  <c r="B76" i="44"/>
  <c r="B75" i="44"/>
  <c r="B74" i="44"/>
  <c r="B73" i="44"/>
  <c r="B72" i="44"/>
  <c r="B71" i="44"/>
  <c r="B70" i="44"/>
  <c r="B69" i="44"/>
  <c r="A69" i="44"/>
  <c r="B68" i="44"/>
  <c r="B67" i="44"/>
  <c r="B66" i="44"/>
  <c r="B65" i="44"/>
  <c r="B64" i="44"/>
  <c r="B63" i="44"/>
  <c r="B62" i="44"/>
  <c r="B61" i="44"/>
  <c r="B60" i="44"/>
  <c r="B59" i="44"/>
  <c r="B58" i="44"/>
  <c r="B57" i="44"/>
  <c r="B56" i="44"/>
  <c r="B55" i="44"/>
  <c r="B54" i="44"/>
  <c r="B53" i="44"/>
  <c r="B52" i="44"/>
  <c r="B51" i="44"/>
  <c r="B50" i="44"/>
  <c r="B49" i="44"/>
  <c r="B48" i="44"/>
  <c r="B47" i="44"/>
  <c r="B46" i="44"/>
  <c r="B45" i="44"/>
  <c r="B44" i="44"/>
  <c r="B43" i="44"/>
  <c r="B42" i="44"/>
  <c r="B41" i="44"/>
  <c r="B40" i="44"/>
  <c r="B39" i="44"/>
  <c r="B38" i="44"/>
  <c r="B37" i="44"/>
  <c r="B36" i="44"/>
  <c r="B35" i="44"/>
  <c r="B34" i="44"/>
  <c r="B33" i="44"/>
  <c r="B32" i="44"/>
  <c r="B31" i="44"/>
  <c r="B30" i="44"/>
  <c r="B29" i="44"/>
  <c r="B28" i="44"/>
  <c r="B27" i="44"/>
  <c r="B26" i="44"/>
  <c r="B25" i="44"/>
  <c r="B24" i="44"/>
  <c r="B23" i="44"/>
  <c r="B22" i="44"/>
  <c r="B21" i="44"/>
  <c r="B20" i="44"/>
  <c r="B19" i="44"/>
  <c r="B18" i="44"/>
  <c r="B17" i="44"/>
  <c r="B16" i="44"/>
  <c r="B15" i="44"/>
  <c r="B94" i="44" s="1"/>
  <c r="B14" i="44"/>
  <c r="O94" i="38"/>
  <c r="A107" i="42"/>
  <c r="A102" i="42"/>
  <c r="A97" i="42"/>
  <c r="B111" i="42"/>
  <c r="B110" i="42"/>
  <c r="B109" i="42"/>
  <c r="B108" i="42"/>
  <c r="N94" i="42"/>
  <c r="M94" i="42"/>
  <c r="B106" i="42" s="1"/>
  <c r="L94" i="42"/>
  <c r="B105" i="42" s="1"/>
  <c r="K94" i="42"/>
  <c r="B104" i="42" s="1"/>
  <c r="J94" i="42"/>
  <c r="B103" i="42" s="1"/>
  <c r="I94" i="42"/>
  <c r="G94" i="42"/>
  <c r="B101" i="42" s="1"/>
  <c r="F94" i="42"/>
  <c r="B100" i="42" s="1"/>
  <c r="E94" i="42"/>
  <c r="B99" i="42" s="1"/>
  <c r="D94" i="42"/>
  <c r="B98" i="42" s="1"/>
  <c r="C94" i="42"/>
  <c r="H93" i="42"/>
  <c r="B93" i="42"/>
  <c r="H92" i="42"/>
  <c r="B92" i="42"/>
  <c r="H91" i="42"/>
  <c r="B91" i="42"/>
  <c r="H90" i="42"/>
  <c r="B90" i="42"/>
  <c r="H89" i="42"/>
  <c r="B89" i="42"/>
  <c r="H88" i="42"/>
  <c r="B88" i="42"/>
  <c r="H87" i="42"/>
  <c r="B87" i="42"/>
  <c r="H86" i="42"/>
  <c r="B86" i="42"/>
  <c r="H85" i="42"/>
  <c r="B85" i="42"/>
  <c r="H84" i="42"/>
  <c r="B84" i="42"/>
  <c r="H83" i="42"/>
  <c r="B83" i="42"/>
  <c r="H82" i="42"/>
  <c r="B82" i="42"/>
  <c r="H81" i="42"/>
  <c r="B81" i="42"/>
  <c r="H80" i="42"/>
  <c r="B80" i="42"/>
  <c r="H79" i="42"/>
  <c r="B79" i="42"/>
  <c r="H78" i="42"/>
  <c r="B78" i="42"/>
  <c r="H77" i="42"/>
  <c r="B77" i="42"/>
  <c r="H76" i="42"/>
  <c r="B76" i="42"/>
  <c r="H75" i="42"/>
  <c r="B75" i="42"/>
  <c r="H74" i="42"/>
  <c r="B74" i="42"/>
  <c r="H73" i="42"/>
  <c r="B73" i="42"/>
  <c r="H72" i="42"/>
  <c r="B72" i="42"/>
  <c r="H71" i="42"/>
  <c r="B71" i="42"/>
  <c r="H70" i="42"/>
  <c r="B70" i="42"/>
  <c r="H69" i="42"/>
  <c r="B69" i="42"/>
  <c r="A69" i="42"/>
  <c r="H68" i="42"/>
  <c r="B68" i="42"/>
  <c r="H67" i="42"/>
  <c r="B67" i="42"/>
  <c r="H66" i="42"/>
  <c r="B66" i="42"/>
  <c r="H65" i="42"/>
  <c r="B65" i="42"/>
  <c r="H64" i="42"/>
  <c r="B64" i="42"/>
  <c r="H63" i="42"/>
  <c r="B63" i="42"/>
  <c r="H62" i="42"/>
  <c r="B62" i="42"/>
  <c r="H61" i="42"/>
  <c r="B61" i="42"/>
  <c r="H60" i="42"/>
  <c r="B60" i="42"/>
  <c r="H59" i="42"/>
  <c r="B59" i="42"/>
  <c r="H58" i="42"/>
  <c r="B58" i="42"/>
  <c r="H57" i="42"/>
  <c r="B57" i="42"/>
  <c r="H56" i="42"/>
  <c r="B56" i="42"/>
  <c r="H55" i="42"/>
  <c r="B55" i="42"/>
  <c r="H54" i="42"/>
  <c r="B54" i="42"/>
  <c r="H53" i="42"/>
  <c r="B53" i="42"/>
  <c r="H52" i="42"/>
  <c r="B52" i="42"/>
  <c r="H51" i="42"/>
  <c r="B51" i="42"/>
  <c r="H50" i="42"/>
  <c r="B50" i="42"/>
  <c r="H49" i="42"/>
  <c r="B49" i="42"/>
  <c r="H48" i="42"/>
  <c r="B48" i="42"/>
  <c r="H47" i="42"/>
  <c r="B47" i="42"/>
  <c r="H46" i="42"/>
  <c r="B46" i="42"/>
  <c r="H45" i="42"/>
  <c r="B45" i="42"/>
  <c r="H44" i="42"/>
  <c r="B44" i="42"/>
  <c r="H43" i="42"/>
  <c r="B43" i="42"/>
  <c r="H42" i="42"/>
  <c r="B42" i="42"/>
  <c r="H41" i="42"/>
  <c r="B41" i="42"/>
  <c r="H40" i="42"/>
  <c r="B40" i="42"/>
  <c r="H39" i="42"/>
  <c r="B39" i="42"/>
  <c r="H38" i="42"/>
  <c r="B38" i="42"/>
  <c r="H37" i="42"/>
  <c r="B37" i="42"/>
  <c r="H36" i="42"/>
  <c r="B36" i="42"/>
  <c r="H35" i="42"/>
  <c r="B35" i="42"/>
  <c r="H34" i="42"/>
  <c r="B34" i="42"/>
  <c r="H33" i="42"/>
  <c r="B33" i="42"/>
  <c r="H32" i="42"/>
  <c r="B32" i="42"/>
  <c r="H31" i="42"/>
  <c r="B31" i="42"/>
  <c r="H30" i="42"/>
  <c r="B30" i="42"/>
  <c r="H29" i="42"/>
  <c r="B29" i="42"/>
  <c r="H28" i="42"/>
  <c r="B28" i="42"/>
  <c r="H27" i="42"/>
  <c r="B27" i="42"/>
  <c r="H26" i="42"/>
  <c r="B26" i="42"/>
  <c r="H25" i="42"/>
  <c r="B25" i="42"/>
  <c r="H24" i="42"/>
  <c r="B24" i="42"/>
  <c r="H23" i="42"/>
  <c r="B23" i="42"/>
  <c r="H22" i="42"/>
  <c r="B22" i="42"/>
  <c r="H21" i="42"/>
  <c r="B21" i="42"/>
  <c r="H20" i="42"/>
  <c r="B20" i="42"/>
  <c r="H19" i="42"/>
  <c r="B19" i="42"/>
  <c r="H18" i="42"/>
  <c r="B18" i="42"/>
  <c r="H17" i="42"/>
  <c r="B17" i="42"/>
  <c r="H16" i="42"/>
  <c r="B16" i="42"/>
  <c r="H15" i="42"/>
  <c r="B15" i="42"/>
  <c r="H14" i="42"/>
  <c r="B14" i="42"/>
  <c r="A107" i="40"/>
  <c r="A102" i="40"/>
  <c r="A97" i="40"/>
  <c r="B111" i="40"/>
  <c r="B110" i="40"/>
  <c r="B109" i="40"/>
  <c r="B108" i="40"/>
  <c r="M94" i="40"/>
  <c r="B106" i="40" s="1"/>
  <c r="L94" i="40"/>
  <c r="B105" i="40" s="1"/>
  <c r="K94" i="40"/>
  <c r="B104" i="40" s="1"/>
  <c r="J94" i="40"/>
  <c r="B103" i="40" s="1"/>
  <c r="I94" i="40"/>
  <c r="G94" i="40"/>
  <c r="B101" i="40" s="1"/>
  <c r="F94" i="40"/>
  <c r="B100" i="40" s="1"/>
  <c r="E94" i="40"/>
  <c r="B99" i="40" s="1"/>
  <c r="D94" i="40"/>
  <c r="B98" i="40" s="1"/>
  <c r="C94" i="40"/>
  <c r="H93" i="40"/>
  <c r="B93" i="40"/>
  <c r="H92" i="40"/>
  <c r="B92" i="40"/>
  <c r="H91" i="40"/>
  <c r="B91" i="40"/>
  <c r="H90" i="40"/>
  <c r="B90" i="40"/>
  <c r="H89" i="40"/>
  <c r="B89" i="40"/>
  <c r="H88" i="40"/>
  <c r="B88" i="40"/>
  <c r="H87" i="40"/>
  <c r="B87" i="40"/>
  <c r="H86" i="40"/>
  <c r="B86" i="40"/>
  <c r="H85" i="40"/>
  <c r="B85" i="40"/>
  <c r="H84" i="40"/>
  <c r="B84" i="40"/>
  <c r="H83" i="40"/>
  <c r="B83" i="40"/>
  <c r="H82" i="40"/>
  <c r="B82" i="40"/>
  <c r="H81" i="40"/>
  <c r="B81" i="40"/>
  <c r="H80" i="40"/>
  <c r="B80" i="40"/>
  <c r="H79" i="40"/>
  <c r="B79" i="40"/>
  <c r="H78" i="40"/>
  <c r="B78" i="40"/>
  <c r="H77" i="40"/>
  <c r="B77" i="40"/>
  <c r="H76" i="40"/>
  <c r="B76" i="40"/>
  <c r="H75" i="40"/>
  <c r="B75" i="40"/>
  <c r="H74" i="40"/>
  <c r="B74" i="40"/>
  <c r="H73" i="40"/>
  <c r="B73" i="40"/>
  <c r="H72" i="40"/>
  <c r="B72" i="40"/>
  <c r="H71" i="40"/>
  <c r="B71" i="40"/>
  <c r="H70" i="40"/>
  <c r="B70" i="40"/>
  <c r="H69" i="40"/>
  <c r="B69" i="40"/>
  <c r="A69" i="40"/>
  <c r="H68" i="40"/>
  <c r="B68" i="40"/>
  <c r="H67" i="40"/>
  <c r="B67" i="40"/>
  <c r="H66" i="40"/>
  <c r="B66" i="40"/>
  <c r="H65" i="40"/>
  <c r="B65" i="40"/>
  <c r="H64" i="40"/>
  <c r="B64" i="40"/>
  <c r="H63" i="40"/>
  <c r="B63" i="40"/>
  <c r="H62" i="40"/>
  <c r="B62" i="40"/>
  <c r="H61" i="40"/>
  <c r="B61" i="40"/>
  <c r="H60" i="40"/>
  <c r="B60" i="40"/>
  <c r="H59" i="40"/>
  <c r="B59" i="40"/>
  <c r="H58" i="40"/>
  <c r="B58" i="40"/>
  <c r="H57" i="40"/>
  <c r="B57" i="40"/>
  <c r="H56" i="40"/>
  <c r="B56" i="40"/>
  <c r="H55" i="40"/>
  <c r="B55" i="40"/>
  <c r="H54" i="40"/>
  <c r="B54" i="40"/>
  <c r="H53" i="40"/>
  <c r="B53" i="40"/>
  <c r="H52" i="40"/>
  <c r="B52" i="40"/>
  <c r="H51" i="40"/>
  <c r="B51" i="40"/>
  <c r="H50" i="40"/>
  <c r="B50" i="40"/>
  <c r="H49" i="40"/>
  <c r="B49" i="40"/>
  <c r="H48" i="40"/>
  <c r="B48" i="40"/>
  <c r="H47" i="40"/>
  <c r="B47" i="40"/>
  <c r="H46" i="40"/>
  <c r="B46" i="40"/>
  <c r="H45" i="40"/>
  <c r="B45" i="40"/>
  <c r="H44" i="40"/>
  <c r="B44" i="40"/>
  <c r="H43" i="40"/>
  <c r="B43" i="40"/>
  <c r="H42" i="40"/>
  <c r="B42" i="40"/>
  <c r="H41" i="40"/>
  <c r="B41" i="40"/>
  <c r="H40" i="40"/>
  <c r="B40" i="40"/>
  <c r="H39" i="40"/>
  <c r="B39" i="40"/>
  <c r="H38" i="40"/>
  <c r="B38" i="40"/>
  <c r="H37" i="40"/>
  <c r="B37" i="40"/>
  <c r="H36" i="40"/>
  <c r="B36" i="40"/>
  <c r="H35" i="40"/>
  <c r="B35" i="40"/>
  <c r="H34" i="40"/>
  <c r="B34" i="40"/>
  <c r="H33" i="40"/>
  <c r="B33" i="40"/>
  <c r="H32" i="40"/>
  <c r="B32" i="40"/>
  <c r="H31" i="40"/>
  <c r="B31" i="40"/>
  <c r="H30" i="40"/>
  <c r="B30" i="40"/>
  <c r="H29" i="40"/>
  <c r="B29" i="40"/>
  <c r="H28" i="40"/>
  <c r="B28" i="40"/>
  <c r="H27" i="40"/>
  <c r="B27" i="40"/>
  <c r="H26" i="40"/>
  <c r="B26" i="40"/>
  <c r="H25" i="40"/>
  <c r="B25" i="40"/>
  <c r="H24" i="40"/>
  <c r="B24" i="40"/>
  <c r="H23" i="40"/>
  <c r="B23" i="40"/>
  <c r="H22" i="40"/>
  <c r="B22" i="40"/>
  <c r="H21" i="40"/>
  <c r="B21" i="40"/>
  <c r="H20" i="40"/>
  <c r="B20" i="40"/>
  <c r="H19" i="40"/>
  <c r="B19" i="40"/>
  <c r="H18" i="40"/>
  <c r="B18" i="40"/>
  <c r="H17" i="40"/>
  <c r="B17" i="40"/>
  <c r="H16" i="40"/>
  <c r="B16" i="40"/>
  <c r="H15" i="40"/>
  <c r="B15" i="40"/>
  <c r="H14" i="40"/>
  <c r="B14" i="40"/>
  <c r="A107" i="38"/>
  <c r="A102" i="38"/>
  <c r="A97" i="38"/>
  <c r="S94" i="38"/>
  <c r="B111" i="38" s="1"/>
  <c r="R94" i="38"/>
  <c r="B110" i="38" s="1"/>
  <c r="Q94" i="38"/>
  <c r="B109" i="38" s="1"/>
  <c r="P94" i="38"/>
  <c r="B108" i="38" s="1"/>
  <c r="M94" i="38"/>
  <c r="B106" i="38" s="1"/>
  <c r="L94" i="38"/>
  <c r="B105" i="38" s="1"/>
  <c r="K94" i="38"/>
  <c r="B104" i="38" s="1"/>
  <c r="J94" i="38"/>
  <c r="B103" i="38" s="1"/>
  <c r="I94" i="38"/>
  <c r="G94" i="38"/>
  <c r="B101" i="38" s="1"/>
  <c r="F94" i="38"/>
  <c r="B100" i="38" s="1"/>
  <c r="E94" i="38"/>
  <c r="B99" i="38" s="1"/>
  <c r="D94" i="38"/>
  <c r="B98" i="38" s="1"/>
  <c r="C94" i="38"/>
  <c r="H93" i="38"/>
  <c r="B93" i="38"/>
  <c r="H92" i="38"/>
  <c r="B92" i="38"/>
  <c r="H91" i="38"/>
  <c r="B91" i="38"/>
  <c r="H90" i="38"/>
  <c r="B90" i="38"/>
  <c r="H89" i="38"/>
  <c r="B89" i="38"/>
  <c r="H88" i="38"/>
  <c r="B88" i="38"/>
  <c r="H87" i="38"/>
  <c r="B87" i="38"/>
  <c r="H86" i="38"/>
  <c r="B86" i="38"/>
  <c r="H85" i="38"/>
  <c r="B85" i="38"/>
  <c r="H84" i="38"/>
  <c r="B84" i="38"/>
  <c r="H83" i="38"/>
  <c r="B83" i="38"/>
  <c r="H82" i="38"/>
  <c r="B82" i="38"/>
  <c r="H81" i="38"/>
  <c r="B81" i="38"/>
  <c r="H80" i="38"/>
  <c r="B80" i="38"/>
  <c r="H79" i="38"/>
  <c r="B79" i="38"/>
  <c r="H78" i="38"/>
  <c r="B78" i="38"/>
  <c r="H77" i="38"/>
  <c r="B77" i="38"/>
  <c r="H76" i="38"/>
  <c r="B76" i="38"/>
  <c r="H75" i="38"/>
  <c r="B75" i="38"/>
  <c r="H74" i="38"/>
  <c r="B74" i="38"/>
  <c r="H73" i="38"/>
  <c r="B73" i="38"/>
  <c r="H72" i="38"/>
  <c r="B72" i="38"/>
  <c r="H71" i="38"/>
  <c r="B71" i="38"/>
  <c r="H70" i="38"/>
  <c r="B70" i="38"/>
  <c r="H69" i="38"/>
  <c r="B69" i="38"/>
  <c r="A69" i="38"/>
  <c r="H68" i="38"/>
  <c r="B68" i="38"/>
  <c r="H67" i="38"/>
  <c r="B67" i="38"/>
  <c r="H66" i="38"/>
  <c r="B66" i="38"/>
  <c r="H65" i="38"/>
  <c r="B65" i="38"/>
  <c r="H64" i="38"/>
  <c r="B64" i="38"/>
  <c r="H63" i="38"/>
  <c r="B63" i="38"/>
  <c r="H62" i="38"/>
  <c r="B62" i="38"/>
  <c r="H61" i="38"/>
  <c r="B61" i="38"/>
  <c r="H60" i="38"/>
  <c r="B60" i="38"/>
  <c r="H59" i="38"/>
  <c r="B59" i="38"/>
  <c r="H58" i="38"/>
  <c r="B58" i="38"/>
  <c r="H57" i="38"/>
  <c r="B57" i="38"/>
  <c r="H56" i="38"/>
  <c r="B56" i="38"/>
  <c r="H55" i="38"/>
  <c r="B55" i="38"/>
  <c r="H54" i="38"/>
  <c r="B54" i="38"/>
  <c r="H53" i="38"/>
  <c r="B53" i="38"/>
  <c r="H52" i="38"/>
  <c r="B52" i="38"/>
  <c r="H51" i="38"/>
  <c r="B51" i="38"/>
  <c r="H50" i="38"/>
  <c r="B50" i="38"/>
  <c r="H49" i="38"/>
  <c r="B49" i="38"/>
  <c r="H48" i="38"/>
  <c r="B48" i="38"/>
  <c r="H47" i="38"/>
  <c r="B47" i="38"/>
  <c r="H46" i="38"/>
  <c r="B46" i="38"/>
  <c r="H45" i="38"/>
  <c r="B45" i="38"/>
  <c r="H44" i="38"/>
  <c r="B44" i="38"/>
  <c r="H43" i="38"/>
  <c r="B43" i="38"/>
  <c r="H42" i="38"/>
  <c r="B42" i="38"/>
  <c r="H41" i="38"/>
  <c r="B41" i="38"/>
  <c r="H40" i="38"/>
  <c r="B40" i="38"/>
  <c r="H39" i="38"/>
  <c r="B39" i="38"/>
  <c r="H38" i="38"/>
  <c r="B38" i="38"/>
  <c r="H37" i="38"/>
  <c r="B37" i="38"/>
  <c r="H36" i="38"/>
  <c r="B36" i="38"/>
  <c r="H35" i="38"/>
  <c r="B35" i="38"/>
  <c r="H34" i="38"/>
  <c r="B34" i="38"/>
  <c r="H33" i="38"/>
  <c r="B33" i="38"/>
  <c r="H32" i="38"/>
  <c r="B32" i="38"/>
  <c r="H31" i="38"/>
  <c r="B31" i="38"/>
  <c r="H30" i="38"/>
  <c r="B30" i="38"/>
  <c r="H29" i="38"/>
  <c r="B29" i="38"/>
  <c r="H28" i="38"/>
  <c r="B28" i="38"/>
  <c r="H27" i="38"/>
  <c r="B27" i="38"/>
  <c r="H26" i="38"/>
  <c r="B26" i="38"/>
  <c r="H25" i="38"/>
  <c r="B25" i="38"/>
  <c r="H24" i="38"/>
  <c r="B24" i="38"/>
  <c r="H23" i="38"/>
  <c r="B23" i="38"/>
  <c r="H22" i="38"/>
  <c r="B22" i="38"/>
  <c r="H21" i="38"/>
  <c r="B21" i="38"/>
  <c r="H20" i="38"/>
  <c r="B20" i="38"/>
  <c r="H19" i="38"/>
  <c r="B19" i="38"/>
  <c r="H18" i="38"/>
  <c r="B18" i="38"/>
  <c r="H17" i="38"/>
  <c r="B17" i="38"/>
  <c r="H16" i="38"/>
  <c r="B16" i="38"/>
  <c r="H15" i="38"/>
  <c r="B15" i="38"/>
  <c r="H14" i="38"/>
  <c r="B14" i="38"/>
  <c r="M94" i="37"/>
  <c r="B106" i="37" s="1"/>
  <c r="L94" i="37"/>
  <c r="B105" i="37" s="1"/>
  <c r="K94" i="37"/>
  <c r="B104" i="37" s="1"/>
  <c r="A69" i="35"/>
  <c r="N93" i="35"/>
  <c r="N92" i="35"/>
  <c r="N91" i="35"/>
  <c r="N90" i="35"/>
  <c r="N89" i="35"/>
  <c r="N88" i="35"/>
  <c r="N87" i="35"/>
  <c r="N86" i="35"/>
  <c r="N85" i="35"/>
  <c r="N84" i="35"/>
  <c r="N83" i="35"/>
  <c r="N82" i="35"/>
  <c r="N81" i="35"/>
  <c r="N80" i="35"/>
  <c r="N79" i="35"/>
  <c r="N78" i="35"/>
  <c r="N77" i="35"/>
  <c r="N76" i="35"/>
  <c r="N75" i="35"/>
  <c r="N74" i="35"/>
  <c r="N73" i="35"/>
  <c r="N71" i="35"/>
  <c r="N70" i="35"/>
  <c r="N69" i="35"/>
  <c r="N68" i="35"/>
  <c r="N67" i="35"/>
  <c r="N66" i="35"/>
  <c r="N65" i="35"/>
  <c r="N64" i="35"/>
  <c r="N63" i="35"/>
  <c r="N62" i="35"/>
  <c r="N61" i="35"/>
  <c r="N60" i="35"/>
  <c r="N59" i="35"/>
  <c r="N58" i="35"/>
  <c r="N57" i="35"/>
  <c r="N56" i="35"/>
  <c r="N55" i="35"/>
  <c r="N54" i="35"/>
  <c r="N53" i="35"/>
  <c r="N52" i="35"/>
  <c r="N51" i="35"/>
  <c r="N50" i="35"/>
  <c r="N49" i="35"/>
  <c r="N48" i="35"/>
  <c r="N47" i="35"/>
  <c r="N46" i="35"/>
  <c r="N45" i="35"/>
  <c r="N44" i="35"/>
  <c r="N43" i="35"/>
  <c r="N42" i="35"/>
  <c r="N41" i="35"/>
  <c r="N40" i="35"/>
  <c r="N39" i="35"/>
  <c r="N38" i="35"/>
  <c r="N36" i="35"/>
  <c r="N35" i="35"/>
  <c r="N34" i="35"/>
  <c r="N33" i="35"/>
  <c r="N32" i="35"/>
  <c r="N31" i="35"/>
  <c r="N30" i="35"/>
  <c r="N29" i="35"/>
  <c r="N28" i="35"/>
  <c r="N27" i="35"/>
  <c r="N26" i="35"/>
  <c r="N25" i="35"/>
  <c r="N24" i="35"/>
  <c r="N23" i="35"/>
  <c r="N22" i="35"/>
  <c r="N21" i="35"/>
  <c r="N20" i="35"/>
  <c r="N19" i="35"/>
  <c r="N18" i="35"/>
  <c r="N17" i="35"/>
  <c r="N16" i="35"/>
  <c r="N15" i="35"/>
  <c r="N14" i="35"/>
  <c r="H93" i="35"/>
  <c r="H92" i="35"/>
  <c r="H91" i="35"/>
  <c r="H90" i="35"/>
  <c r="H89" i="35"/>
  <c r="H88" i="35"/>
  <c r="H87" i="35"/>
  <c r="H86" i="35"/>
  <c r="H85" i="35"/>
  <c r="H84" i="35"/>
  <c r="H83" i="35"/>
  <c r="H82" i="35"/>
  <c r="H81" i="35"/>
  <c r="H80" i="35"/>
  <c r="H79" i="35"/>
  <c r="H78" i="35"/>
  <c r="H77" i="35"/>
  <c r="H76" i="35"/>
  <c r="H75" i="35"/>
  <c r="H74" i="35"/>
  <c r="H73" i="35"/>
  <c r="H71" i="35"/>
  <c r="H70" i="35"/>
  <c r="H69" i="35"/>
  <c r="H68" i="35"/>
  <c r="H67" i="35"/>
  <c r="H66" i="35"/>
  <c r="H65" i="35"/>
  <c r="H64" i="35"/>
  <c r="H63" i="35"/>
  <c r="H62" i="35"/>
  <c r="H61" i="35"/>
  <c r="H60" i="35"/>
  <c r="H59" i="35"/>
  <c r="H58" i="35"/>
  <c r="H57" i="35"/>
  <c r="H56" i="35"/>
  <c r="H55" i="35"/>
  <c r="H54" i="35"/>
  <c r="H53" i="35"/>
  <c r="H52" i="35"/>
  <c r="H51" i="35"/>
  <c r="H50" i="35"/>
  <c r="H49" i="35"/>
  <c r="H48" i="35"/>
  <c r="H47" i="35"/>
  <c r="H46" i="35"/>
  <c r="H45" i="35"/>
  <c r="H44" i="35"/>
  <c r="H43" i="35"/>
  <c r="H42" i="35"/>
  <c r="H41" i="35"/>
  <c r="H40" i="35"/>
  <c r="H39" i="35"/>
  <c r="H38" i="35"/>
  <c r="H36" i="35"/>
  <c r="H35" i="35"/>
  <c r="H34" i="35"/>
  <c r="H33" i="35"/>
  <c r="H32" i="35"/>
  <c r="H31" i="35"/>
  <c r="H30" i="35"/>
  <c r="H29" i="35"/>
  <c r="H28" i="35"/>
  <c r="H27" i="35"/>
  <c r="H26" i="35"/>
  <c r="H25" i="35"/>
  <c r="H24" i="35"/>
  <c r="H23" i="35"/>
  <c r="H22" i="35"/>
  <c r="H21" i="35"/>
  <c r="H20" i="35"/>
  <c r="H19" i="35"/>
  <c r="H18" i="35"/>
  <c r="H17" i="35"/>
  <c r="H16" i="35"/>
  <c r="H15" i="35"/>
  <c r="H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14" i="35"/>
  <c r="A107" i="35"/>
  <c r="A102" i="35"/>
  <c r="A97" i="35"/>
  <c r="S94" i="35"/>
  <c r="B111" i="35" s="1"/>
  <c r="R94" i="35"/>
  <c r="B110" i="35" s="1"/>
  <c r="Q94" i="35"/>
  <c r="B109" i="35" s="1"/>
  <c r="P94" i="35"/>
  <c r="B108" i="35" s="1"/>
  <c r="O94" i="35"/>
  <c r="M94" i="35"/>
  <c r="B106" i="35" s="1"/>
  <c r="L94" i="35"/>
  <c r="B105" i="35" s="1"/>
  <c r="K94" i="35"/>
  <c r="B104" i="35" s="1"/>
  <c r="J94" i="35"/>
  <c r="B103" i="35" s="1"/>
  <c r="I94" i="35"/>
  <c r="G94" i="35"/>
  <c r="B101" i="35" s="1"/>
  <c r="F94" i="35"/>
  <c r="B100" i="35" s="1"/>
  <c r="E94" i="35"/>
  <c r="B99" i="35" s="1"/>
  <c r="D94" i="35"/>
  <c r="B98" i="35" s="1"/>
  <c r="C94" i="35"/>
  <c r="B113" i="60" l="1"/>
  <c r="B116" i="60"/>
  <c r="B115" i="60"/>
  <c r="B114" i="60"/>
  <c r="B113" i="59"/>
  <c r="B115" i="59"/>
  <c r="B114" i="59"/>
  <c r="B116" i="59"/>
  <c r="B115" i="58"/>
  <c r="B113" i="58"/>
  <c r="B114" i="58"/>
  <c r="B116" i="58"/>
  <c r="B113" i="56"/>
  <c r="H97" i="37"/>
  <c r="B113" i="57"/>
  <c r="B114" i="57"/>
  <c r="B116" i="57"/>
  <c r="B115" i="56"/>
  <c r="B116" i="56"/>
  <c r="B114" i="56"/>
  <c r="B114" i="37"/>
  <c r="B115" i="37"/>
  <c r="H96" i="37"/>
  <c r="H95" i="37"/>
  <c r="H94" i="37"/>
  <c r="B116" i="37"/>
  <c r="B113" i="37"/>
  <c r="H98" i="37"/>
  <c r="H94" i="38"/>
  <c r="B113" i="54"/>
  <c r="B115" i="54"/>
  <c r="B116" i="54"/>
  <c r="B114" i="54"/>
  <c r="B114" i="53"/>
  <c r="B113" i="53"/>
  <c r="B115" i="53"/>
  <c r="B116" i="53"/>
  <c r="B114" i="52"/>
  <c r="B113" i="52"/>
  <c r="B115" i="52"/>
  <c r="B116" i="52"/>
  <c r="B113" i="51"/>
  <c r="B114" i="51"/>
  <c r="B115" i="51"/>
  <c r="B116" i="51"/>
  <c r="B113" i="50"/>
  <c r="B115" i="50"/>
  <c r="B114" i="50"/>
  <c r="B116" i="50"/>
  <c r="B113" i="49"/>
  <c r="B94" i="49"/>
  <c r="B114" i="49"/>
  <c r="B115" i="49"/>
  <c r="B116" i="49"/>
  <c r="B116" i="48"/>
  <c r="B113" i="48"/>
  <c r="B114" i="48"/>
  <c r="B115" i="48"/>
  <c r="B113" i="46"/>
  <c r="B114" i="46"/>
  <c r="B115" i="46"/>
  <c r="B116" i="46"/>
  <c r="B115" i="45"/>
  <c r="B113" i="45"/>
  <c r="B114" i="45"/>
  <c r="B116" i="45"/>
  <c r="H94" i="44"/>
  <c r="B116" i="44"/>
  <c r="B113" i="44"/>
  <c r="B114" i="44"/>
  <c r="B115" i="44"/>
  <c r="H94" i="42"/>
  <c r="H94" i="40"/>
  <c r="B116" i="42"/>
  <c r="B94" i="42"/>
  <c r="B113" i="42"/>
  <c r="B115" i="42"/>
  <c r="B114" i="42"/>
  <c r="B94" i="40"/>
  <c r="B113" i="40"/>
  <c r="B114" i="40"/>
  <c r="B115" i="40"/>
  <c r="B116" i="40"/>
  <c r="H94" i="35"/>
  <c r="B113" i="38"/>
  <c r="N94" i="38"/>
  <c r="B94" i="38"/>
  <c r="B114" i="38"/>
  <c r="B115" i="38"/>
  <c r="B116" i="38"/>
  <c r="N94" i="35"/>
  <c r="B94" i="35"/>
  <c r="B113" i="35"/>
  <c r="B114" i="35"/>
  <c r="B116" i="35"/>
  <c r="B115" i="3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948E2A-9DE5-42F4-81BA-E6339240C50A}" keepAlive="1" name="Abfrage - RecallResults" description="Verbindung mit der Abfrage 'RecallResults' in der Arbeitsmappe." type="5" refreshedVersion="6" background="1" saveData="1">
    <dbPr connection="Provider=Microsoft.Mashup.OleDb.1;Data Source=$Workbook$;Location=RecallResults;Extended Properties=&quot;&quot;" command="SELECT * FROM [RecallResults]"/>
  </connection>
  <connection id="2" xr16:uid="{9415E9D0-F7F5-4D4A-80A8-4A0CEA0FECC1}" keepAlive="1" name="Abfrage - RecallResults (10)" description="Verbindung mit der Abfrage 'RecallResults (10)' in der Arbeitsmappe." type="5" refreshedVersion="0" background="1">
    <dbPr connection="Provider=Microsoft.Mashup.OleDb.1;Data Source=$Workbook$;Location=&quot;RecallResults (10)&quot;;Extended Properties=&quot;&quot;" command="SELECT * FROM [RecallResults (10)]"/>
  </connection>
  <connection id="3" xr16:uid="{8A846325-7A7B-4639-8E42-181437B0BB7F}" keepAlive="1" name="Abfrage - RecallResults (11)" description="Verbindung mit der Abfrage 'RecallResults (11)' in der Arbeitsmappe." type="5" refreshedVersion="0" background="1">
    <dbPr connection="Provider=Microsoft.Mashup.OleDb.1;Data Source=$Workbook$;Location=&quot;RecallResults (11)&quot;;Extended Properties=&quot;&quot;" command="SELECT * FROM [RecallResults (11)]"/>
  </connection>
  <connection id="4" xr16:uid="{8A8D7D6F-140B-4CA1-80D5-FA587520DC02}" keepAlive="1" name="Abfrage - RecallResults (12)" description="Verbindung mit der Abfrage 'RecallResults (12)' in der Arbeitsmappe." type="5" refreshedVersion="0" background="1">
    <dbPr connection="Provider=Microsoft.Mashup.OleDb.1;Data Source=$Workbook$;Location=&quot;RecallResults (12)&quot;;Extended Properties=&quot;&quot;" command="SELECT * FROM [RecallResults (12)]"/>
  </connection>
  <connection id="5" xr16:uid="{005C82BD-8009-4E34-BF93-3210EB1F9F3C}" keepAlive="1" name="Abfrage - RecallResults (13)" description="Verbindung mit der Abfrage 'RecallResults (13)' in der Arbeitsmappe." type="5" refreshedVersion="0" background="1">
    <dbPr connection="Provider=Microsoft.Mashup.OleDb.1;Data Source=$Workbook$;Location=&quot;RecallResults (13)&quot;;Extended Properties=&quot;&quot;" command="SELECT * FROM [RecallResults (13)]"/>
  </connection>
  <connection id="6" xr16:uid="{1FFC700E-9C20-4513-A590-95564425EAFB}" keepAlive="1" name="Abfrage - RecallResults (14)" description="Verbindung mit der Abfrage 'RecallResults (14)' in der Arbeitsmappe." type="5" refreshedVersion="7" background="1" saveData="1">
    <dbPr connection="Provider=Microsoft.Mashup.OleDb.1;Data Source=$Workbook$;Location=&quot;RecallResults (14)&quot;;Extended Properties=&quot;&quot;" command="SELECT * FROM [RecallResults (14)]"/>
  </connection>
  <connection id="7" xr16:uid="{6426D7B7-1E7A-4C28-84F7-6E504BA25B74}" keepAlive="1" name="Abfrage - RecallResults (2)" description="Verbindung mit der Abfrage 'RecallResults (2)' in der Arbeitsmappe." type="5" refreshedVersion="6" background="1" saveData="1">
    <dbPr connection="Provider=Microsoft.Mashup.OleDb.1;Data Source=$Workbook$;Location=&quot;RecallResults (2)&quot;;Extended Properties=&quot;&quot;" command="SELECT * FROM [RecallResults (2)]"/>
  </connection>
  <connection id="8" xr16:uid="{25B4E16E-A609-45B2-9335-B47C73B712BB}" keepAlive="1" name="Abfrage - RecallResults (3)" description="Verbindung mit der Abfrage 'RecallResults (3)' in der Arbeitsmappe." type="5" refreshedVersion="6" background="1" saveData="1">
    <dbPr connection="Provider=Microsoft.Mashup.OleDb.1;Data Source=$Workbook$;Location=&quot;RecallResults (3)&quot;;Extended Properties=&quot;&quot;" command="SELECT * FROM [RecallResults (3)]"/>
  </connection>
  <connection id="9" xr16:uid="{EE5640CA-340B-41A9-B1C0-C5DF50BD0625}" keepAlive="1" name="Abfrage - RecallResults (4)" description="Verbindung mit der Abfrage 'RecallResults (4)' in der Arbeitsmappe." type="5" refreshedVersion="6" background="1" saveData="1">
    <dbPr connection="Provider=Microsoft.Mashup.OleDb.1;Data Source=$Workbook$;Location=&quot;RecallResults (4)&quot;;Extended Properties=&quot;&quot;" command="SELECT * FROM [RecallResults (4)]"/>
  </connection>
  <connection id="10" xr16:uid="{D0C3D824-2C56-41F0-A991-2EEFFDD62C5C}" keepAlive="1" name="Abfrage - RecallResults (5)" description="Verbindung mit der Abfrage 'RecallResults (5)' in der Arbeitsmappe." type="5" refreshedVersion="0" background="1" saveData="1">
    <dbPr connection="Provider=Microsoft.Mashup.OleDb.1;Data Source=$Workbook$;Location=&quot;RecallResults (5)&quot;;Extended Properties=&quot;&quot;" command="SELECT * FROM [RecallResults (5)]"/>
  </connection>
  <connection id="11" xr16:uid="{E67777FD-37BC-48B1-B634-AB5BE129C8F6}" keepAlive="1" name="Abfrage - RecallResults (6)" description="Verbindung mit der Abfrage 'RecallResults (6)' in der Arbeitsmappe." type="5" refreshedVersion="0" background="1" saveData="1">
    <dbPr connection="Provider=Microsoft.Mashup.OleDb.1;Data Source=$Workbook$;Location=&quot;RecallResults (6)&quot;;Extended Properties=&quot;&quot;" command="SELECT * FROM [RecallResults (6)]"/>
  </connection>
  <connection id="12" xr16:uid="{AA9F06CB-CBFC-4163-AB80-275BCDE2AC9C}" keepAlive="1" name="Abfrage - RecallResults (7)" description="Verbindung mit der Abfrage 'RecallResults (7)' in der Arbeitsmappe." type="5" refreshedVersion="0" background="1">
    <dbPr connection="Provider=Microsoft.Mashup.OleDb.1;Data Source=$Workbook$;Location=&quot;RecallResults (7)&quot;;Extended Properties=&quot;&quot;" command="SELECT * FROM [RecallResults (7)]"/>
  </connection>
  <connection id="13" xr16:uid="{D6EDB636-23EE-45F5-84B2-0EC23E3551B7}" keepAlive="1" name="Abfrage - RecallResults (8)" description="Verbindung mit der Abfrage 'RecallResults (8)' in der Arbeitsmappe." type="5" refreshedVersion="0" background="1">
    <dbPr connection="Provider=Microsoft.Mashup.OleDb.1;Data Source=$Workbook$;Location=&quot;RecallResults (8)&quot;;Extended Properties=&quot;&quot;" command="SELECT * FROM [RecallResults (8)]"/>
  </connection>
  <connection id="14" xr16:uid="{CEF3C952-CAED-4AB6-BCD7-973076EEE735}" keepAlive="1" name="Abfrage - RecallResults (9)" description="Verbindung mit der Abfrage 'RecallResults (9)' in der Arbeitsmappe." type="5" refreshedVersion="0" background="1">
    <dbPr connection="Provider=Microsoft.Mashup.OleDb.1;Data Source=$Workbook$;Location=&quot;RecallResults (9)&quot;;Extended Properties=&quot;&quot;" command="SELECT * FROM [RecallResults (9)]"/>
  </connection>
  <connection id="15" xr16:uid="{B973C33C-01BA-4747-8DBF-8DB0AFC7DA52}" keepAlive="1" name="Abfrage - ReciprocalRankResults" description="Verbindung mit der Abfrage 'ReciprocalRankResults' in der Arbeitsmappe." type="5" refreshedVersion="6" background="1" saveData="1">
    <dbPr connection="Provider=Microsoft.Mashup.OleDb.1;Data Source=$Workbook$;Location=ReciprocalRankResults;Extended Properties=&quot;&quot;" command="SELECT * FROM [ReciprocalRankResults]"/>
  </connection>
</connections>
</file>

<file path=xl/sharedStrings.xml><?xml version="1.0" encoding="utf-8"?>
<sst xmlns="http://schemas.openxmlformats.org/spreadsheetml/2006/main" count="3227" uniqueCount="362">
  <si>
    <t>Feature extractors:</t>
  </si>
  <si>
    <t>k:</t>
  </si>
  <si>
    <t>vector length (each):</t>
  </si>
  <si>
    <t>vector length (total):</t>
  </si>
  <si>
    <t>corpus:</t>
  </si>
  <si>
    <t>hashing variations:</t>
  </si>
  <si>
    <t>nlist:</t>
  </si>
  <si>
    <t>other information:</t>
  </si>
  <si>
    <t>Query</t>
  </si>
  <si>
    <t>Expected</t>
  </si>
  <si>
    <t>n</t>
  </si>
  <si>
    <t>Actual</t>
  </si>
  <si>
    <t>Recall</t>
  </si>
  <si>
    <t>CP</t>
  </si>
  <si>
    <t>RR</t>
  </si>
  <si>
    <t xml:space="preserve"> </t>
  </si>
  <si>
    <t>Average</t>
  </si>
  <si>
    <t>Results</t>
  </si>
  <si>
    <t>Candidate changes precision</t>
  </si>
  <si>
    <t>Mean reciproce rank</t>
  </si>
  <si>
    <t>Comparison</t>
  </si>
  <si>
    <t>Best recall</t>
  </si>
  <si>
    <t>Best candidate changes precision</t>
  </si>
  <si>
    <t>Best reciproce rank</t>
  </si>
  <si>
    <t>JAVA 832 000</t>
  </si>
  <si>
    <t>none</t>
  </si>
  <si>
    <t>Time</t>
  </si>
  <si>
    <t>Performance</t>
  </si>
  <si>
    <t>Best performance</t>
  </si>
  <si>
    <t>New corpus</t>
  </si>
  <si>
    <t>t = PrimitiveType.I32; --&gt; ty = PrimitiveType.I32;</t>
  </si>
  <si>
    <t>println(e) --&gt; e</t>
  </si>
  <si>
    <t>_ --&gt;import com.oracle.jvmci.asm.sparc.*;</t>
  </si>
  <si>
    <t>public void generate(NodeLIRBuilderTool gen, LIRGenerationResult res) { --&gt; public void generate(NodeLIRBuilderTool gen) {</t>
  </si>
  <si>
    <t>searchHit.getSource().clear(); searchHit.getSource().putAll(results); --&gt; searchHit.getSourceAsMap().clear(); searchHit.getSourceAsMap().putAll(results);</t>
  </si>
  <si>
    <t>return sub(left, toComparableValue.execute(right)); --&gt; return sub(left, toComparableValue.executeWithTarget(right));</t>
  </si>
  <si>
    <t>_ --&gt;import static org.graalvm.compiler.hotspot.HotSpotForeignCallLinkage.RegisterEffect.DESTROYS_REGISTERS;</t>
  </si>
  <si>
    <t>Arrays.sort(files); --&gt; Arrays.sort(files, naturalComparator);</t>
  </si>
  <si>
    <t>return isHostConfiguration() ? (label + " (host)") : label.toString(); --&gt; return label.toString();</t>
  </si>
  <si>
    <t>import android.support.design.widget.FloatingActionButton; --&gt;_</t>
  </si>
  <si>
    <t>return types; --&gt; return foundTypes;</t>
  </si>
  <si>
    <t>throw JVMCIError.shouldNotReachHere(); --&gt; throw GraalError.shouldNotReachHere();</t>
  </si>
  <si>
    <t>this.id = result.getRuntime().getBitcodeID(); --&gt;_</t>
  </si>
  <si>
    <t>try (ToLibGraalScope&lt;TruffleToLibGraal.Id&gt; s = new ToLibGraalScope&lt;&gt;(InitializeRuntime, env)) { --&gt; try (JNILibGraalScope&lt;TruffleToLibGraal.Id&gt; s = new JNILibGraalScope&lt;&gt;(InitializeRuntime, env)) {</t>
  </si>
  <si>
    <t>byte[] memo = hasChildren ? null : LEAF_MEMO; --&gt; byte[] memo = hasChildren ? null : NO_MEMO;</t>
  </si>
  <si>
    <t>@JsonProperty --&gt;_</t>
  </si>
  <si>
    <t>StructuredGraph graph = parseEager(method, AllowAssumptions.YES, options); --&gt; StructuredGraph graph = parseEager(method, AllowAssumptions.YES, goptions);</t>
  </si>
  <si>
    <t>public int read(char cbuf[], int off, int len) throws IOException { --&gt; public int read(char[] cbuf, int off, int len) throws IOException {</t>
  </si>
  <si>
    <t>import com.oracle.ID.ID.ID.*; --&gt;_</t>
  </si>
  <si>
    <t>ID&lt;0&gt;(ID&lt;1&gt;, args, context); --&gt; ID&lt;0&gt;(ID&lt;1&gt;, args, intrinsic);</t>
  </si>
  <si>
    <t>annotationWriter.write(appendable, context).append(LT); --&gt; annotationWriter.write(appendable, context).append(ID);</t>
  </si>
  <si>
    <t>int remainBytes = EXPR&lt;0&gt; = EXPR --&gt; int remainBytes = EXPR&lt;0&gt; = EXPR</t>
  </si>
  <si>
    <t>_ --&gt; return ID.getValue(&lt;...&gt;);</t>
  </si>
  <si>
    <t>codeCache.ID(method, compResult); --&gt; &lt;...&gt;</t>
  </si>
  <si>
    <t>if (ID&lt;0&gt; == null) return; --&gt; if (ID&lt;0&gt; == null) { return; }</t>
  </si>
  <si>
    <t>_ --&gt; if (EXPR binOP EXPR) { return; }</t>
  </si>
  <si>
    <t>log.debug(LT, ID); --&gt; LOG.debug(LT, ID);</t>
  </si>
  <si>
    <t>final Map&lt;String, String&gt; group = EXPR; --&gt; final Map&lt;String, String&gt; group = EXPR;</t>
  </si>
  <si>
    <t>ID slotSize = WordFactory.unsigned(EXPR); --&gt;_</t>
  </si>
  <si>
    <t>return EXPR; --&gt; return useLibraryConstant(EXPR);</t>
  </si>
  <si>
    <t>if (EXPR&lt;0&gt;) ID = QueryParamEntity.empty(); --&gt; if (EXPR&lt;0&gt;) { ID = QueryParamEntity.empty(); }</t>
  </si>
  <si>
    <t>_ --&gt; res = res binOP LT + (vararg ? LT : LT);</t>
  </si>
  <si>
    <t>_ --&gt;import io.ID.ID.ID.ID;</t>
  </si>
  <si>
    <t>package com.oracle.max.graal.ID.ID; --&gt;package com.oracle.graal.ID.ID;</t>
  </si>
  <si>
    <t>Assert.assertEquals(1, test(&lt;...&gt;)); --&gt; runTest("test", &lt;...&gt;);</t>
  </si>
  <si>
    <t>import org.ID.ID.ID.ID; --&gt;import org.ID.ID.ID.ID; &lt;...&gt;</t>
  </si>
  <si>
    <t>&lt;...&gt; --&gt; return Optional.of(EXPR);</t>
  </si>
  <si>
    <t>package &lt;...&gt;; --&gt;package ID.ID.ID.ID;</t>
  </si>
  <si>
    <t>ID = LT; --&gt; ID = LT; ID = LT;</t>
  </si>
  <si>
    <t>ID&lt;0&gt;(LT, ID); --&gt; ID&lt;0&gt;(false);</t>
  </si>
  <si>
    <t>GalleryComment comment = ID[EXPR]; --&gt; GalleryComment comment = ID.ID[EXPR];</t>
  </si>
  <si>
    <t>Collection&lt;ID&gt; ID(&lt;...&gt;) { --&gt; Collection&lt;ID&gt; generateSyntheticBean(&lt;...&gt;) {</t>
  </si>
  <si>
    <t>@Before public void ID() throws ID { --&gt; @BeforeClass public static void ID() throws ID {</t>
  </si>
  <si>
    <t>ID&lt;0&gt; = this; --&gt; ID&lt;0&gt; = this.ID();</t>
  </si>
  <si>
    <t>ID&lt;0&gt;.incrementHost(EXPR); --&gt; ID&lt;0&gt;.incrementSource(EXPR);</t>
  </si>
  <si>
    <t>_ --&gt;import com.oracle.ID.ID.ID.ID;</t>
  </si>
  <si>
    <t>return null; --&gt; throw EXPR;</t>
  </si>
  <si>
    <t>throw EXPR; --&gt; throw new GraalError(EXPR);</t>
  </si>
  <si>
    <t>@SuppressWarnings(&lt;...&gt;) --&gt;_</t>
  </si>
  <si>
    <t>&lt;...&gt; --&gt; merge.setNext(EXPR);</t>
  </si>
  <si>
    <t>final ID&lt;0&gt; ID&lt;1&gt; = EXPR --&gt; final ID&lt;0&gt; ID&lt;1&gt; = EXPR;</t>
  </si>
  <si>
    <t>ID ID = ID.ID(); --&gt;_</t>
  </si>
  <si>
    <t>return ID; --&gt; return EXPR;</t>
  </si>
  <si>
    <t>this.ID = EXPR; --&gt;_</t>
  </si>
  <si>
    <t>&lt;...&gt; --&gt; return ID.ID(EXPR, EXPR);</t>
  </si>
  <si>
    <t>ID ID = EXPR; --&gt; final ID ID = EXPR;</t>
  </si>
  <si>
    <t>ID ID = ID.ID(EXPR, EXPR); --&gt; ID ID = ID.ID(EXPR, EXPR);</t>
  </si>
  <si>
    <t>this.ID&lt;0&gt; = ID.ID(ID&lt;0&gt;); --&gt; this.ID&lt;0&gt; = ID&lt;0&gt;;</t>
  </si>
  <si>
    <t>ID(ID, ID); --&gt;_</t>
  </si>
  <si>
    <t>_ --&gt; for (ID ID&lt;0&gt; = EXPR; ID&lt;0&gt; binOP EXPR; ID&lt;0&gt; unOP) { &lt;...&gt;</t>
  </si>
  <si>
    <t>ID&lt;0&gt;(LT); --&gt; ID&lt;0&gt;(LT);</t>
  </si>
  <si>
    <t>_ --&gt; EXPR.ID(EXPR, LT);</t>
  </si>
  <si>
    <t>ID&lt;0&gt;.ID&lt;1&gt;(LT, ID) --&gt; ID&lt;0&gt;.ID&lt;1&gt;(LT, EXPR)</t>
  </si>
  <si>
    <t>&lt;...&gt; --&gt; new ID[]{}</t>
  </si>
  <si>
    <t>(ID binOP LT) binOP (ID binOP LT) --&gt; &lt;...&gt;</t>
  </si>
  <si>
    <t>ID unOP; --&gt; ID unOP;</t>
  </si>
  <si>
    <t>_ --&gt;import java.util.Optional; import java.util.Set; import java.util.concurrent.Executors;</t>
  </si>
  <si>
    <t>long lookupMethodInPool(long metaspaceConstantPool, int cpi, byte opcode, long[] unresolvedInfo); --&gt; long lookupKlassInPool(long metaspaceConstantPool, int cpi);</t>
  </si>
  <si>
    <t>public static double[][] ID(float[] ID&lt;0&gt;) { return EXPR; --&gt; static double[][] ID(float[] ID&lt;0&gt;) { return EXPR;</t>
  </si>
  <si>
    <t>import static ID.ID.ID.ID.ID; --&gt;_</t>
  </si>
  <si>
    <t>public void ID() { --&gt; public void profileInlinedCall() { &lt;...&gt;</t>
  </si>
  <si>
    <t>for (AudioTrack audioTrack : ID.ID) { &lt;...&gt; --&gt; &lt;...&gt;</t>
  </si>
  <si>
    <t>_ --&gt;import ID.ID.ID; import ID.ID.ID; import ID.ID.ID;</t>
  </si>
  <si>
    <t>_ --&gt;public boolean ID&lt;0&gt;() { return ID.ID&lt;0&gt;(); }</t>
  </si>
  <si>
    <t>ID(); ID(); --&gt; ID(); ID();</t>
  </si>
  <si>
    <t>_ --&gt;import static ID.ID.ID.ID;</t>
  </si>
  <si>
    <t>ID(EXPR); ID(EXPR); --&gt; ID(EXPR); ID(EXPR);</t>
  </si>
  <si>
    <t>ID OP ID; --&gt; ID OP EXPR;</t>
  </si>
  <si>
    <t>return ID; --&gt; return EXPR binOP EXPR;</t>
  </si>
  <si>
    <t>DiffSearch Variations for DFS Beta</t>
  </si>
  <si>
    <t>Beta 1</t>
  </si>
  <si>
    <t>PC, Node, RuleCount, Sibling</t>
  </si>
  <si>
    <t>Beta 2</t>
  </si>
  <si>
    <t>PC, Node, RuleCount:1024, Sibling</t>
  </si>
  <si>
    <t>PC, Node, Rulecount:1024, descend</t>
  </si>
  <si>
    <t>PC, Node, RuleCount:1024</t>
  </si>
  <si>
    <t>Beta 3</t>
  </si>
  <si>
    <t>Node, RuleCount:1024, Sibling</t>
  </si>
  <si>
    <t>Node, Rulecount:1024, descend</t>
  </si>
  <si>
    <t>Alpha</t>
  </si>
  <si>
    <t>PC, Triangle</t>
  </si>
  <si>
    <t>DiffSearch feature vector lengths</t>
  </si>
  <si>
    <t>MRP</t>
  </si>
  <si>
    <t>Best MRP</t>
  </si>
  <si>
    <t>Triangle Feature Extractor in comparison to the Sibling Feature Extractor</t>
  </si>
  <si>
    <t>Triangle Extractor</t>
  </si>
  <si>
    <t>Sibling</t>
  </si>
  <si>
    <t>Node, Triangle, RuleCount:1400</t>
  </si>
  <si>
    <t>Default</t>
  </si>
  <si>
    <t>Edit script features</t>
  </si>
  <si>
    <t>Comparison DFS Beta and Using Editscript Features and PC-Features</t>
  </si>
  <si>
    <t>Parent child features</t>
  </si>
  <si>
    <t>Node, Sibling, RC:1400;ES:1000</t>
  </si>
  <si>
    <t>Node, Sibling, RuleCount:1400;PC</t>
  </si>
  <si>
    <t>Count bits</t>
  </si>
  <si>
    <t>4 count bits</t>
  </si>
  <si>
    <t>TFIDF</t>
  </si>
  <si>
    <t>TF-IDF</t>
  </si>
  <si>
    <t>non Divided Feature Extraction</t>
  </si>
  <si>
    <t>Node, Triangle, RuleCount</t>
  </si>
  <si>
    <t>Alpha without Q-Placeholders</t>
  </si>
  <si>
    <t>Alpha - QP + QM</t>
  </si>
  <si>
    <t>Query multiplication</t>
  </si>
  <si>
    <t>no query placeholders</t>
  </si>
  <si>
    <t>PC + Triangle</t>
  </si>
  <si>
    <t>Alpha + Divided</t>
  </si>
  <si>
    <t>Node, Triangle</t>
  </si>
  <si>
    <t>DiffSearch Alpha vs Beta</t>
  </si>
  <si>
    <t>Using different k values</t>
  </si>
  <si>
    <t>Alpha k = 5000</t>
  </si>
  <si>
    <t>Beta, k = 1000</t>
  </si>
  <si>
    <t>Beta, k = 10 000</t>
  </si>
  <si>
    <t>Dont use node extractor</t>
  </si>
  <si>
    <t>Beta - No Node</t>
  </si>
  <si>
    <t>Triangle:600, RuleCount:1400</t>
  </si>
  <si>
    <t>Additional sibling extractor</t>
  </si>
  <si>
    <t>PC, Sibling, RuleCount:1400,</t>
  </si>
  <si>
    <t>Beta - QM + QK</t>
  </si>
  <si>
    <t>Beta  without Query Multiplication</t>
  </si>
  <si>
    <t>Beta with Query Keywords</t>
  </si>
  <si>
    <t>Query keywords</t>
  </si>
  <si>
    <t>Beta, no triangle extractor</t>
  </si>
  <si>
    <t>Node:600, RuleCount</t>
  </si>
  <si>
    <t>vl = 150</t>
  </si>
  <si>
    <t>Node, Trianle, RuleCount:700</t>
  </si>
  <si>
    <t>Node, Triangle, RuleCount:2800</t>
  </si>
  <si>
    <t>Beta, triangle instead of node</t>
  </si>
  <si>
    <t>PC, Triangle, RuleCount</t>
  </si>
  <si>
    <t>Node, Triangle: RuleCount</t>
  </si>
  <si>
    <t>DiffSerach in Parallel</t>
  </si>
  <si>
    <t>Beta, 1 matching thread</t>
  </si>
  <si>
    <t>ID</t>
  </si>
  <si>
    <t>EXPR</t>
  </si>
  <si>
    <t>LT</t>
  </si>
  <si>
    <t>&lt;…&gt;</t>
  </si>
  <si>
    <t>binOP</t>
  </si>
  <si>
    <t>OP</t>
  </si>
  <si>
    <t>unOP</t>
  </si>
  <si>
    <t>Beta, 22 matching threads</t>
  </si>
  <si>
    <t>Beta, 5 matching threads</t>
  </si>
  <si>
    <t xml:space="preserve">Beta </t>
  </si>
  <si>
    <t>ID.ID(EXPR, EXPR); --&gt; ID();</t>
  </si>
  <si>
    <t>vl = 600</t>
  </si>
  <si>
    <t>Node, Sibling</t>
  </si>
  <si>
    <t>Node, Sibling, RuleCount:1400;PC:1000</t>
  </si>
  <si>
    <t>JS</t>
  </si>
  <si>
    <t>DIST_URL = 'https://atom.io/download/electron/' --&gt;DIST_URL = 'https://electronjs.org/headers/'</t>
  </si>
  <si>
    <t>return new MockElementRef(); --&gt; return new MockElementRef(new MockElement()); } _ export function mockElementRefEle(ele: any): ElementRef { return new MockElementRef(ele);</t>
  </si>
  <si>
    <t>fnOrClass: o.Expression; --&gt; type: o.Expression;</t>
  </si>
  <si>
    <t>categories_topics: "/categories sayfasÄ±nda gÃ¶sterilecek olan konu sayÄ±sÄ±." --&gt; categories_topics: " Kategoriler sayfasÄ±nda gÃ¶sterilecek konu sayÄ±sÄ±. 0 olarak ayarlanÄ±rsa, iki sÃ¼tunu simetrik (kategoriler ve konular) tutmak iÃ§in otomatik olarak bir deÄŸer bulmaya Ã§alÄ±ÅŸÄ±r."</t>
  </si>
  <si>
    <t>_ --&gt; if (this.directive === 'avatar') { return callback(null, file); }</t>
  </si>
  <si>
    <t>_ --&gt; assert.equal('/blog', blog.route);</t>
  </si>
  <si>
    <t>return false; --&gt; return RespondNow(Error(error_));</t>
  </si>
  <si>
    <t>run_spec(__dirname, { parser: "css" }); --&gt;run_spec(__dirname, ["css"]);</t>
  </si>
  <si>
    <t>_ --&gt; "optional": true,</t>
  </si>
  <si>
    <t>return group(concat([ path.call(print, "left"), " ", n.operator, indent(options.tabWidth, concat([ line, path.call(print, "right") ])) ])); --&gt; return group( concat([ path.call(print, "left"), " ", n.operator, indent(options.tabWidth, concat([ line, path.call(print, "right") ])) ]) );</t>
  </si>
  <si>
    <t>_ --&gt;require('./heroku'); require('./rsync');</t>
  </si>
  <si>
    <t>_ --&gt; "Telecom": "Telecom",</t>
  </si>
  <si>
    <t>it('should be called when changed', function() { assert.equal(changed, true); }) --&gt; it('should be called when changed', function(done) { assert.equal(changed, true); done(); })</t>
  </si>
  <si>
    <t>_ --&gt; if (V8_ENABLE_THIRD_PARTY_HEAP_BOOL) return;</t>
  </si>
  <si>
    <t>_ --&gt;checksum = "11cdb95816290b525b32587d76419facd99662a07e59d3cdb560488a819d9a45"</t>
  </si>
  <si>
    <t>var mappedChildren = React.Children.map(instance.props.children, callback, context); --&gt; var mappedChildren = React.Children.map( instance.props.children, callback, context, );</t>
  </si>
  <si>
    <t>console.log('Lint passed'); --&gt;_</t>
  </si>
  <si>
    <t>module.exports = function() { return "This text was generated by template A"; } --&gt;_</t>
  </si>
  <si>
    <t>assert.deepEqual(destroyed, { 1: 0, 2: 0, 3: 1, 4: 1, 5: 1, 6: 1, 7: 1, 8: 1 }); --&gt; this.runTask(() =&gt; { set(this.context, 'cond3', false); set(this.context, 'cond5', true); set(this.context, 'cond4', false); });</t>
  </si>
  <si>
    <t>/** @type {number} */ this._numLabels = undefined; --&gt; this._numLabels = 0;</t>
  </si>
  <si>
    <t>var ID = ID(171); --&gt;var ID = ID(180);</t>
  </si>
  <si>
    <t>setHasFloatingToc(LT); --&gt; setHasFloatingToc(LT);</t>
  </si>
  <si>
    <t>&lt;...&gt; --&gt; bootApplication();</t>
  </si>
  <si>
    <t>_ --&gt; ID.ID(LT, null);</t>
  </si>
  <si>
    <t>_ --&gt; "baseBranch": LT,</t>
  </si>
  <si>
    <t>urlService.getUrlByResourceId.withArgs(ID.ID, EXPR).returns(LT); --&gt; &lt;...&gt;</t>
  </si>
  <si>
    <t>_ --&gt; pickerOptions0: { disabledDate(time) { return time &lt; Date.now(); } },</t>
  </si>
  <si>
    <t>&lt;...&gt; = NavigationArrowDropDown; --&gt;_</t>
  </si>
  <si>
    <t>exports.describe = EXPR; --&gt;exports.describe = EXPR;</t>
  </si>
  <si>
    <t>LT&lt;0&gt; --&gt; path.ID(ID, LT&lt;0&gt;)</t>
  </si>
  <si>
    <t>_ --&gt; if (Ember.FEATURES.isEnabled(LT)) { &lt;...&gt; }</t>
  </si>
  <si>
    <t>ID.set(this, keyName, value); --&gt;&lt;...&gt;</t>
  </si>
  <si>
    <t>ID.ID(ret, nw.Menu.destroy.bind(EXPR, id)); --&gt;ID.ID(ret, nw.Menu.destroy.bind(EXPR, id), -1);</t>
  </si>
  <si>
    <t>_ --&gt;import swal, { SweetAlert } from LT; &lt;...&gt;</t>
  </si>
  <si>
    <t>_ --&gt;EventEmitter.call(EXPR)</t>
  </si>
  <si>
    <t>if (ID&lt;0&gt;.ID&lt;1&gt; === LT&lt;0&gt;) { --&gt; if (this.ID&lt;0&gt;.ID&lt;1&gt; === LT&lt;0&gt;) {</t>
  </si>
  <si>
    <t>_ --&gt;"builderAliases": [LT],</t>
  </si>
  <si>
    <t>this.ID&lt;0&gt;.ID&lt;1&gt;(); --&gt; ID&lt;0&gt;.ID&lt;1&gt;();</t>
  </si>
  <si>
    <t>return false; --&gt;return !(&lt;...&gt;);</t>
  </si>
  <si>
    <t>ID OP func.apply(this, arguments); --&gt; ID OP apply(this, func, arguments);</t>
  </si>
  <si>
    <t>_ --&gt; ID = ID.get(&lt;...&gt;);</t>
  </si>
  <si>
    <t>ID&lt;0&gt;.ID&lt;1&gt; OP new ID(new ID()); --&gt; ID&lt;0&gt;.ID&lt;1&gt; OP ID(new ID());</t>
  </si>
  <si>
    <t>_ --&gt; ID.ID = &lt;...&gt;; _</t>
  </si>
  <si>
    <t>return &lt;...&gt; --&gt; return ID.ID(LT, LT) .ID(LT, LT);</t>
  </si>
  <si>
    <t>&lt;...&gt; --&gt; return &lt;...&gt; ? EXPR : EXPR;</t>
  </si>
  <si>
    <t>EXPR = ID.ID(LT&lt;0&gt;); --&gt; EXPR = ID.ID(LT&lt;0&gt;), &lt;...&gt;</t>
  </si>
  <si>
    <t>_ --&gt; return { ID() {&lt;...&gt; } };</t>
  </si>
  <si>
    <t>_ --&gt; if (&lt;...&gt;) { ID = ID binOP ID ; }</t>
  </si>
  <si>
    <t>if (&lt;...&gt;) { --&gt; if (this.ID.ID binOP ID) {</t>
  </si>
  <si>
    <t>return ID.ID.ID(LT); --&gt; return ID.ID(LT);</t>
  </si>
  <si>
    <t>return ID.ID.ID&lt;0&gt;(LT, &lt;...&gt;); --&gt; return ID&lt;0&gt;(LT, &lt;...&gt;);</t>
  </si>
  <si>
    <t>ID&lt;0&gt;.ID&lt;1&gt;(), ID&lt;0&gt;.ID&lt;2&gt;() --&gt; ID&lt;0&gt;.ID&lt;1&gt;() , ID&lt;0&gt;.ID&lt;3&gt;()</t>
  </si>
  <si>
    <t>return &lt;...&gt; --&gt; let &lt;...&gt;</t>
  </si>
  <si>
    <t>_ --&gt;ID.ID = LT;</t>
  </si>
  <si>
    <t>if (ID.ID(EXPR)) return &lt;...&gt;; --&gt;if (ID.ID(EXPR) binOP &lt;...&gt;) return &lt;...&gt;;</t>
  </si>
  <si>
    <t>_ --&gt;ID OP EXPR;</t>
  </si>
  <si>
    <t>var ID&lt;0&gt; = &lt;...&gt; --&gt; let ID&lt;0&gt; = &lt;...&gt;</t>
  </si>
  <si>
    <t>var ID&lt;0&gt; = require(LT&lt;0&gt;) , ID&lt;1&gt; = require(LT&lt;1&gt;) , ID&lt;2&gt; = require(LT&lt;2&gt;)(LT&lt;3&gt;) , ID&lt;3&gt; = &lt;...&gt;; --&gt;var ID&lt;0&gt; = require(LT&lt;0&gt;); var ID&lt;1&gt; = require(LT&lt;1&gt;); var ID&lt;2&gt; = require(LT&lt;2&gt;)(LT&lt;3&gt;); var ID&lt;3&gt; = &lt;...&gt;;</t>
  </si>
  <si>
    <t>_ --&gt; ID&lt;0&gt; = ID&lt;0&gt;(EXPR)</t>
  </si>
  <si>
    <t>!ID.ID(&lt;...&gt;) &amp;&amp; !ID.ID(&lt;...&gt;) --&gt; !ID.ID(&lt;...&gt;) &amp;&amp; !this.ID.ID(&lt;...&gt;)</t>
  </si>
  <si>
    <t>_ --&gt; LT :LT,</t>
  </si>
  <si>
    <t>_ --&gt; ID.ID({ID: LT});</t>
  </si>
  <si>
    <t>var ID&lt;0&gt; = new ID&lt;1&gt;.ID(&lt;...&gt;); --&gt;var ID&lt;0&gt; = ID&lt;1&gt;.ID.ID(&lt;...&gt;);</t>
  </si>
  <si>
    <t>_ --&gt;var &lt;...&gt;;</t>
  </si>
  <si>
    <t>ID: ID;--&gt;_</t>
  </si>
  <si>
    <t>ID&lt;0&gt;: LT --&gt; ID&lt;0&gt;: LT</t>
  </si>
  <si>
    <t>&lt;...&gt; --&gt; await &lt;...&gt;</t>
  </si>
  <si>
    <t>var ID = &lt;...&gt;; --&gt; var ID = ID(&lt;...&gt;);</t>
  </si>
  <si>
    <t>this.ID&lt;0&gt;(EXPR); --&gt; this.ID&lt;0&gt;(EXPR);</t>
  </si>
  <si>
    <t>_ --&gt; ID.ID = ID;</t>
  </si>
  <si>
    <t>ID.ID(&lt;...&gt;); --&gt;_</t>
  </si>
  <si>
    <t>if (&lt;...&gt; binOP &lt;...&gt; binOP &lt;...&gt;) { --&gt; if (&lt;...&gt; binOP (&lt;...&gt; binOP &lt;...&gt;)) {</t>
  </si>
  <si>
    <t>if (ID) { ID.ID(&lt;...&gt;); --&gt;&lt;...&gt;</t>
  </si>
  <si>
    <t>&lt;...&gt; = EXPR&lt;0&gt;;--&gt;&lt;...&gt; = EXPR&lt;0&gt; binOP EXPR;</t>
  </si>
  <si>
    <t>if (ID&lt;0&gt; binOP null) {--&gt;if (ID&lt;0&gt; binOP null) {</t>
  </si>
  <si>
    <t>_--&gt;throw EXPR;</t>
  </si>
  <si>
    <t>return EXPR;--&gt;_</t>
  </si>
  <si>
    <t>while (&lt;...&gt;) {--&gt;&lt;...&gt;</t>
  </si>
  <si>
    <t>ID();--&gt;_</t>
  </si>
  <si>
    <t>ID();--&gt;ID(ID);</t>
  </si>
  <si>
    <t>Triangle, Node, RuleCount</t>
  </si>
  <si>
    <t>Beta</t>
  </si>
  <si>
    <t>Node Triangle</t>
  </si>
  <si>
    <t>Self extracted</t>
  </si>
  <si>
    <t>Final Evalualtion</t>
  </si>
  <si>
    <t>return new MySqlStatementParser(sql); --&gt; return new MySqlStatementParser(sql, keepComments);</t>
  </si>
  <si>
    <t>_ --&gt; import com.alibaba.druid.sql.dialect.oracle.ast.stmt.OracleLabelStatement;</t>
  </si>
  <si>
    <t>for (Invoker minvoker : counter.keySet()) { Long count = counter.get(minvoker).get(); --&gt; for (Map.Entry&lt;Invoker, AtomicLong&gt; entry : counter.entrySet()) { Long count = entry.getValue().get();</t>
  </si>
  <si>
    <t>} else if (JavaSerializer.getWriteReplace(cl) != null) serializer = new JavaSerializer(cl, _loader); --&gt; } else if (isZoneId(cl))  serializer = ZoneIdSerializer.getInstance(); else if (JavaSerializer.getWriteReplace(cl) != null) serializer = new JavaSerializer(cl, _loader);</t>
  </si>
  <si>
    <t>final boolean containsKey(@Nullable Object key) { --&gt; final boolean containsKey(@CheckForNull Object key) {</t>
  </si>
  <si>
    <t>protected boolean archive = true; --&gt; private boolean archive = true;</t>
  </si>
  <si>
    <t>Entry&lt;K, V&gt;[] entryArray, --&gt; @Nullable Entry&lt;K, V&gt;[] entryArray,</t>
  </si>
  <si>
    <t>@GwtIncompatible("TODO") --&gt; @GwtIncompatible // TODO</t>
  </si>
  <si>
    <t>refid = builderAssistant.applyCurrentNamespace(refid); --&gt; refid = builderAssistant.applyCurrentNamespace(refid, true);</t>
  </si>
  <si>
    <t>Assert.assertTrue(promise.syncUninterruptibly().getNow() instanceof PortUnreachableException); --&gt; assertTrue(promise.syncUninterruptibly().getNow() instanceof PortUnreachableException);</t>
  </si>
  <si>
    <t>message.headers().set(HttpHeaderNames.CONTENT_TYPE, "TEXT/HTML; CHARSET=UTF-8"); --&gt; message.headers().set(HttpHeaderNames.CONTENT_TYPE, UPPER_CASE_NORMAL_CONTENT_TYPE);</t>
  </si>
  <si>
    <t>return buffer.slice(index, length).retain(); --&gt; return buffer.retainedSlice(index, length);</t>
  </si>
  <si>
    <t>public MockXADataSourceWrapper wrapper() { --&gt; MockXADataSourceWrapper wrapper() {</t>
  </si>
  <si>
    <t>_ --&gt; @Configuration</t>
  </si>
  <si>
    <t>_ --&gt; import org.springframework.boot.actuate.autoconfigure.metrics.export.datadog.DatadogMetricsExportAutoConfiguration;</t>
  </si>
  <si>
    <t>ReportScheduler scheduler = new ReportScheduler(metricRegistry, consoleReporter); --&gt; // ä½¿ç”¨slf4j reporter,å¹¶ä½¿ç”¨é»˜è®¤loggeråå­— Slf4jReporter slf4jReporter = new Slf4jReporter(); ReportScheduler scheduler = new ReportScheduler(metricRegistry, slf4jReporter);</t>
  </si>
  <si>
    <t>lexer.nextToken(); --&gt; lexer.nextToken(JSONToken.COMMA);</t>
  </si>
  <si>
    <t>@javax.annotation.Generated(value = "class io.swagger.codegen.languages.SpringMVCServerCodegen", date = "2016-04-17T17:50:52.711+08:00") --&gt; @javax.annotation.Generated(value = "class io.swagger.codegen.languages.SpringMVCServerCodegen", date = "2016-04-28T10:36:54.900+02:00")</t>
  </si>
  <si>
    <t>_ --&gt; this.jedisSocketFactory = new DefaultJedisSocketFactory(hostAndPort, this.clientConfig);</t>
  </si>
  <si>
    <t>_ --&gt; ID.setRelayLogs(true);</t>
  </si>
  <si>
    <t>&lt;...&gt; --&gt; ID.incrementAndGet();</t>
  </si>
  <si>
    <t>import ID.apache.dubbo.common.Constants; --&gt; _</t>
  </si>
  <si>
    <t>_ --&gt; import static org.hamcrest.MatcherAssert.ID;</t>
  </si>
  <si>
    <t>EXPR.ID(ID, AuthUtils.SERVICE , "localhost" , null , serer_callback_handler ) ; --&gt; ID.ID(ID, AuthUtils . SERVICE , EXPR , null , server_callback_handler );</t>
  </si>
  <si>
    <t>reverseColumnsInPlace( sigb . slice ( LT ) ) ; --&gt; if ( rnnDataFormat == EXPR.NCW ) { reverseColumnsInPlace ( EXPR ) ; } else { reverseColumnsInPlace ( EXPR.ID ( LT ).permute ( 1 ,0 ) ) ; }</t>
  </si>
  <si>
    <t>final ID&lt;ILoggingEvent&gt; ID = new DefaultTimeBasedFileNamingAndTriggeringPolicy&lt;&gt;( ) ; --&gt; final TimeBasedFileNamingAndTriggeringPolicy&lt;ILoggingEvent&gt; triggeringPolicy ; if ( maxFileSize binOP null ) { ID = new DefaultTimeBasedFileNamingAndTriggeringPolicy &lt; &gt; ( ) ; } else { SizeAndTimeBasedFNATP &lt; ILoggingEvent &gt; maxFileSizeTriggeringPolicy = new ID&lt;&gt; ( ) ; maxFileSizeTriggeringPolicy.setMaxFileSize ( EXPR ) ; EXPR = ID ; }</t>
  </si>
  <si>
    <t>@ Override public boolean remove ( Object o ) { --&gt; @ ID public boolean remove ( ID o ) {</t>
  </si>
  <si>
    <t>import ID . google . caliper . Benchmark ; --&gt; _</t>
  </si>
  <si>
    <t>setContentView(&lt;...&gt;); --&gt; setContentView(R.layout.actionbar_menu);</t>
  </si>
  <si>
    <t>return getAnimation ( EXPR , LT ) ; --&gt; return getAnimation ( id , false ) ;</t>
  </si>
  <si>
    <t>ID descriptor ; if ( EXPR ) { ID OP new ID ( resolve ( path ) , TextureAtlas . class , new ID . ID ( ) ) ; } else { TextureLoader . TextureParameter ID = new TextureLoader . TextureParameter ( ) ; --&gt; ID resolved = ID ( path ) ;</t>
  </si>
  <si>
    <t>rayTestCB . setM_collisionObject ( EXPR ) ; ID . setM_closestHitFraction ( EXPR ) ; ID . ID ( ) . setValue ( rayFrom . x , rayFrom . ID , ID . ID ) ; rayTestCB . getM_rayToWorld ( ) . ID ( rayTo . x , rayTo . y , rayTo . z ) ; --&gt; rayTestCB . setCollisionObject ( EXPR ) ; ID . setClosestHitFraction ( EXPR ) ; ID . getRayFromWorld ( ) . setValue ( rayFrom . ID , rayFrom . y , rayFrom . ID ) ; ID . ID ( ) . ID ( rayTo . x , rayTo . ID , ID . z ) ;</t>
  </si>
  <si>
    <t>import static org . junit . Assert . assertArrayEquals ; import static org . ID . Assert . assertEquals ; import static org . ID . ID . ID ; import static ID . ID . ID . ID ; import static org . junit . Assert . ID ; import static org . junit . ID . ID ; import static ID . junit . Assert . fail ; import static org . junit . Assume . ID ; import static org . junit . ID . assumeTrue ; --&gt; import static org . junit . jupiter . api . Assertions . ID ; import static org . ID . jupiter . api . ID . ID ; import static ID . ID . jupiter . ID . Assertions . assertFalse ; import static ID . junit . ID . api . ID . assertNull ; import static org . junit . ID . api . Assertions . ID ; import static ID . junit . jupiter . api . Assertions . ID ; import static org . junit . jupiter . api . Assertions . assertTrue ; import static org . junit . jupiter . api . Assertions . fail ; import static ID . junit . jupiter . api . ID . assumeFalse ; import static ID . ID . jupiter . ID . Assumptions . assumeTrue ;</t>
  </si>
  <si>
    <t>ChannelFuture ID = ID . connect ( new InetSocketAddress ( host , ID ) ) ; --&gt; ChannelFuture f = ID . connect ( ) . sync ( ) ;</t>
  </si>
  <si>
    <t>extension.ID ( &lt;...&gt; ) ; --&gt; EXPR.getMainClass ( ) . ID ( "com.example.SpringBootExtensionMainClass" ) ;</t>
  </si>
  <si>
    <t>private String ID = null ; --&gt; private UUID uuid = LT ;</t>
  </si>
  <si>
    <t>ID . ID (&lt;...&gt;) ; --&gt; typeMapping . put(&lt;...&gt;) ;</t>
  </si>
  <si>
    <t>import com . ID . zxing . ID ; import com . google . zxing . MonochromeBitmapSource ; import com . google . zxing . ID ; import com . google . ID . common . BitArray ; import com . google . zxing . ID . ID ; --&gt; import com . google . zxing . common . BaseMonochromeBitmapSource ;</t>
  </si>
  <si>
    <t>private File ID ; --&gt; private final ID ID ;</t>
  </si>
  <si>
    <t>import java . util . ID ; --&gt; _</t>
  </si>
  <si>
    <t>_ --&gt; import com . alibaba . druid . ID . ID . ID . ID . ID . ID ;</t>
  </si>
  <si>
    <t>&lt;...&gt; --&gt; EXPR OP ID ( ID ) ;</t>
  </si>
  <si>
    <t>ID ID = new TraceAfterEvent ( EXPR , new ID ( startMillis ) , EXPR ) ; --&gt; ID event = &lt;...&gt; ;</t>
  </si>
  <si>
    <t>String ID = ID . ID ( EXPR ) ; --&gt; { ID ID = SQLUtils . ID ( stmt ) ;</t>
  </si>
  <si>
    <t>Integer flag = ID.ID( ID[LT]) ; ID ID = &lt;...&gt;; ID ID = ID . ID ( ID[LT] ) ; --&gt; &lt;...&gt;</t>
  </si>
  <si>
    <t>ID . ID ( new ID ( EXPR , ID . array ( ) ) ) ; --&gt; EXPR . add ( new ID ( ID , payload . ID ( ) ) ) ;</t>
  </si>
  <si>
    <t>_ --&gt; public void dispose ( ) {  }</t>
  </si>
  <si>
    <t>import ID . nd4j . ID . ID ; --&gt; _</t>
  </si>
  <si>
    <t>public void urlsCanBeRetrieved ( ) { --&gt; void ID ( ) {</t>
  </si>
  <si>
    <t>ID . ID ( ssl , ID ) ; --&gt; _</t>
  </si>
  <si>
    <t>import static ID . google . ID . ID . BstSide . LEFT ; import static ID . google . ID . ID . ID . RIGHT ; --&gt; _</t>
  </si>
  <si>
    <t>private static boolean ID ( Iterable&lt;?&gt; ID , Iterable&lt;?&gt; iterable2 ) { ID&lt;?&gt; ID = ID . iterator ( ) ; ID&lt;?&gt; ID = iterable2 . ID ( ) ; while ( iterator1 . ID ( ) ) { if ( ! ID . ID ( ) ) { return LT ; } if ( &lt;...&gt; ) { return false ; } } return EXPR ; } --&gt; _</t>
  </si>
  <si>
    <t>EXPR . ID ( ID ) ; --&gt; &lt;...&gt; ;</t>
  </si>
  <si>
    <t>_ --&gt; ID . ID . ID ( LT , EXPR , EXPR , LT ) ;</t>
  </si>
  <si>
    <t>return EXPR ; --&gt; &lt;...&gt;</t>
  </si>
  <si>
    <t>_ --&gt; protected String toString ( ID ID ) { return EXPR . ID ( ) ; }</t>
  </si>
  <si>
    <t>ID ( EXPR binOP ( &lt;...&gt; ) + LT binOP ID , ID , EXPR[ ID ] ) ; --&gt; assertThat ( EXPR ) . isEqualTo ( EXPR ) . as ( EXPR binOP ID binOP LT + EXPR ) ;</t>
  </si>
  <si>
    <t>import java.ID.ID ; --&gt; _</t>
  </si>
  <si>
    <t>EXPR ; --&gt; _</t>
  </si>
  <si>
    <t>this . ID ( ) . ID ( ID . ID ( ) ) ; --&gt; ID ( ID . ID ( ) ) ;</t>
  </si>
  <si>
    <t>_ --&gt; import java . ID . ID ;</t>
  </si>
  <si>
    <t>if ( ID.ID() binOP &lt;...&gt; ) { --&gt; if (&lt;...&gt; binOP ID.ID ) {</t>
  </si>
  <si>
    <t>throw new ID ( EXPR binOP graphType ) ; --&gt; &lt;...&gt;</t>
  </si>
  <si>
    <t>_ --&gt; @ID</t>
  </si>
  <si>
    <t>@ID protected void ID ( ) { --&gt; void ID ( ) {</t>
  </si>
  <si>
    <t>return EXPR ; --&gt; return ID ( EXPR ) ;</t>
  </si>
  <si>
    <t>if (&lt;...&gt;) ID.ID (&lt;...&gt;) ; --&gt; if ( ID.DEBUG ) ID.ID( EXPR, LT binOP title ) ;</t>
  </si>
  <si>
    <t>if ( EXPR ) return LT ; --&gt; if ( ID binOP ID . ID ) return LT ;</t>
  </si>
  <si>
    <t>EXPR --&gt; ID.ID.ID(LT, LT, LT, LT);</t>
  </si>
  <si>
    <t>public class ID { --&gt; class ID {</t>
  </si>
  <si>
    <t>if ( &lt;...&gt; ) { --&gt; if ( &lt;...&gt; binOP ID ) {</t>
  </si>
  <si>
    <t>ID.ID(EXPR); EXPR; EXPR; --&gt; EXPR</t>
  </si>
  <si>
    <t>package ID . ID . ID . context . ID ; --&gt; package ID . ID . ID . ID . ID . embedded ;</t>
  </si>
  <si>
    <t>import ID . ID . ID . test . ID . ID ; --&gt; import ID . ID . ID . ID . ID . ID ;</t>
  </si>
  <si>
    <t>&lt;...&gt; --&gt; public ID getInvokerPackage ( ) { return ID ; }</t>
  </si>
  <si>
    <t>_ --&gt; public ID ID ( ID key , ID &lt; ID , ID &gt; ID ) { &lt;...&gt; . ID ( EXPR , ID ) ; return this ; }</t>
  </si>
  <si>
    <t>_ --&gt; String lastSaveFilename = "", lastSaveBMFilename = "", lastOpenFilename = "";</t>
  </si>
  <si>
    <t>_ --&gt; ID ID = LT , ID = "" , ID = LT ;</t>
  </si>
  <si>
    <t>ID . ID ( LT , EXPR ) ; --&gt; ID ( EXPR , ID ) ;</t>
  </si>
  <si>
    <t>EXPR --&gt; cliOptions.ID(&lt;...&gt;);</t>
  </si>
  <si>
    <t>Beta with PC</t>
  </si>
  <si>
    <t>Column1</t>
  </si>
  <si>
    <t>Column2</t>
  </si>
  <si>
    <t>Column3</t>
  </si>
  <si>
    <t>Column4</t>
  </si>
  <si>
    <t>Column5</t>
  </si>
  <si>
    <t>Column6</t>
  </si>
  <si>
    <t>Column7</t>
  </si>
  <si>
    <t>private List&lt;RequestMatcher&gt; getDelegateMatchers( ServerProperties serverProperties) { --&gt; private List&lt;RequestMatcher&gt; getDelegateMatchers( WebMvcProperties serverProperties) {</t>
  </si>
  <si>
    <t>ID . assertEquals ( EXPR , ID . getId ( ) ) ; --&gt; Assertions . ID (&lt;...&gt; ) ;</t>
  </si>
  <si>
    <t>20k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</si>
</sst>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%"/>
    <numFmt numFmtId="166" formatCode="0.000"/>
    <numFmt numFmtId="167" formatCode="mm:ss.0;@"/>
    <numFmt numFmtId="168" formatCode="[$-F400]h:mm:ss\ AM/PM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sz val="8"/>
      <color theme="1"/>
      <name val="Cascadia Mono ExtraLight"/>
      <family val="3"/>
    </font>
    <font>
      <b/>
      <i/>
      <sz val="8"/>
      <color theme="1"/>
      <name val="Cascadia Mono ExtraLight"/>
      <family val="3"/>
    </font>
    <font>
      <b/>
      <i/>
      <sz val="11"/>
      <color theme="1"/>
      <name val="Calibri"/>
      <family val="2"/>
      <scheme val="minor"/>
    </font>
    <font>
      <b/>
      <i/>
      <u/>
      <sz val="8"/>
      <color theme="1"/>
      <name val="Cascadia Mono ExtraLight"/>
      <family val="3"/>
    </font>
    <font>
      <b/>
      <i/>
      <u/>
      <sz val="11"/>
      <color theme="1"/>
      <name val="Calibri"/>
      <family val="2"/>
      <scheme val="minor"/>
    </font>
    <font>
      <b/>
      <sz val="8"/>
      <color theme="1"/>
      <name val="Cascadia Mono ExtraLight"/>
      <family val="3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4" tint="0.39997558519241921"/>
      </top>
      <bottom style="thick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theme="4"/>
      </bottom>
      <diagonal/>
    </border>
    <border>
      <left style="thin">
        <color indexed="64"/>
      </left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ck">
        <color theme="4" tint="0.499984740745262"/>
      </bottom>
      <diagonal/>
    </border>
    <border>
      <left/>
      <right style="thin">
        <color indexed="64"/>
      </right>
      <top style="thick">
        <color theme="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9" fontId="1" fillId="0" borderId="0" applyFont="0" applyFill="0" applyBorder="0" applyAlignment="0" applyProtection="0"/>
    <xf numFmtId="0" fontId="7" fillId="0" borderId="17" applyNumberFormat="0" applyFill="0" applyAlignment="0" applyProtection="0"/>
  </cellStyleXfs>
  <cellXfs count="161">
    <xf numFmtId="0" fontId="0" fillId="0" borderId="0" xfId="0"/>
    <xf numFmtId="0" fontId="2" fillId="0" borderId="0" xfId="1"/>
    <xf numFmtId="0" fontId="3" fillId="0" borderId="1" xfId="2"/>
    <xf numFmtId="0" fontId="1" fillId="2" borderId="0" xfId="5"/>
    <xf numFmtId="0" fontId="3" fillId="2" borderId="1" xfId="2" applyFill="1"/>
    <xf numFmtId="0" fontId="5" fillId="5" borderId="3" xfId="8" applyFont="1" applyBorder="1"/>
    <xf numFmtId="0" fontId="5" fillId="0" borderId="2" xfId="4"/>
    <xf numFmtId="0" fontId="3" fillId="5" borderId="4" xfId="2" applyFill="1" applyBorder="1"/>
    <xf numFmtId="0" fontId="1" fillId="4" borderId="8" xfId="7" applyBorder="1"/>
    <xf numFmtId="0" fontId="1" fillId="4" borderId="1" xfId="7" applyBorder="1"/>
    <xf numFmtId="0" fontId="1" fillId="4" borderId="7" xfId="7" applyBorder="1"/>
    <xf numFmtId="0" fontId="1" fillId="3" borderId="8" xfId="6" applyBorder="1"/>
    <xf numFmtId="0" fontId="1" fillId="3" borderId="1" xfId="6" applyBorder="1"/>
    <xf numFmtId="0" fontId="1" fillId="3" borderId="3" xfId="6" applyBorder="1"/>
    <xf numFmtId="9" fontId="1" fillId="3" borderId="9" xfId="6" applyNumberFormat="1" applyBorder="1"/>
    <xf numFmtId="9" fontId="1" fillId="3" borderId="0" xfId="6" applyNumberFormat="1" applyBorder="1"/>
    <xf numFmtId="0" fontId="1" fillId="3" borderId="0" xfId="6" applyBorder="1"/>
    <xf numFmtId="0" fontId="1" fillId="3" borderId="2" xfId="6" applyBorder="1"/>
    <xf numFmtId="0" fontId="1" fillId="3" borderId="0" xfId="6"/>
    <xf numFmtId="0" fontId="4" fillId="3" borderId="0" xfId="3" applyFill="1" applyBorder="1"/>
    <xf numFmtId="0" fontId="1" fillId="5" borderId="5" xfId="8" applyBorder="1" applyAlignment="1"/>
    <xf numFmtId="0" fontId="1" fillId="5" borderId="5" xfId="8" applyBorder="1"/>
    <xf numFmtId="0" fontId="2" fillId="2" borderId="0" xfId="1" applyFill="1" applyAlignment="1"/>
    <xf numFmtId="0" fontId="1" fillId="2" borderId="12" xfId="5" applyBorder="1"/>
    <xf numFmtId="0" fontId="1" fillId="5" borderId="10" xfId="8" applyBorder="1"/>
    <xf numFmtId="0" fontId="1" fillId="4" borderId="0" xfId="7"/>
    <xf numFmtId="0" fontId="5" fillId="0" borderId="14" xfId="4" applyBorder="1"/>
    <xf numFmtId="0" fontId="5" fillId="5" borderId="15" xfId="8" applyFont="1" applyBorder="1"/>
    <xf numFmtId="0" fontId="3" fillId="3" borderId="1" xfId="2" applyFill="1"/>
    <xf numFmtId="0" fontId="0" fillId="0" borderId="0" xfId="0" applyAlignment="1"/>
    <xf numFmtId="0" fontId="3" fillId="4" borderId="1" xfId="2" applyFill="1"/>
    <xf numFmtId="0" fontId="1" fillId="6" borderId="0" xfId="7" applyFill="1"/>
    <xf numFmtId="0" fontId="1" fillId="6" borderId="8" xfId="7" applyFill="1" applyBorder="1"/>
    <xf numFmtId="0" fontId="1" fillId="6" borderId="1" xfId="7" applyFill="1" applyBorder="1"/>
    <xf numFmtId="0" fontId="1" fillId="6" borderId="7" xfId="7" applyFill="1" applyBorder="1"/>
    <xf numFmtId="0" fontId="1" fillId="6" borderId="3" xfId="7" applyFill="1" applyBorder="1"/>
    <xf numFmtId="0" fontId="1" fillId="6" borderId="0" xfId="7" applyFill="1" applyBorder="1"/>
    <xf numFmtId="0" fontId="3" fillId="6" borderId="1" xfId="2" applyFill="1"/>
    <xf numFmtId="0" fontId="1" fillId="6" borderId="0" xfId="6" applyFill="1"/>
    <xf numFmtId="164" fontId="1" fillId="4" borderId="15" xfId="9" applyNumberFormat="1" applyFill="1" applyBorder="1"/>
    <xf numFmtId="0" fontId="1" fillId="6" borderId="6" xfId="7" applyFill="1" applyBorder="1"/>
    <xf numFmtId="0" fontId="1" fillId="6" borderId="16" xfId="7" applyFill="1" applyBorder="1"/>
    <xf numFmtId="165" fontId="1" fillId="3" borderId="2" xfId="6" applyNumberFormat="1" applyBorder="1"/>
    <xf numFmtId="165" fontId="1" fillId="6" borderId="2" xfId="7" applyNumberFormat="1" applyFill="1" applyBorder="1"/>
    <xf numFmtId="165" fontId="1" fillId="3" borderId="0" xfId="6" applyNumberFormat="1"/>
    <xf numFmtId="165" fontId="1" fillId="4" borderId="0" xfId="7" applyNumberFormat="1"/>
    <xf numFmtId="165" fontId="1" fillId="6" borderId="0" xfId="6" applyNumberFormat="1" applyFill="1"/>
    <xf numFmtId="166" fontId="1" fillId="3" borderId="0" xfId="6" applyNumberFormat="1"/>
    <xf numFmtId="166" fontId="1" fillId="4" borderId="0" xfId="7" applyNumberFormat="1"/>
    <xf numFmtId="166" fontId="1" fillId="6" borderId="0" xfId="6" applyNumberFormat="1" applyFill="1"/>
    <xf numFmtId="0" fontId="1" fillId="7" borderId="3" xfId="6" applyFill="1" applyBorder="1"/>
    <xf numFmtId="9" fontId="1" fillId="7" borderId="9" xfId="6" applyNumberFormat="1" applyFill="1" applyBorder="1"/>
    <xf numFmtId="9" fontId="1" fillId="7" borderId="0" xfId="6" applyNumberFormat="1" applyFill="1" applyBorder="1"/>
    <xf numFmtId="0" fontId="4" fillId="6" borderId="0" xfId="3" applyFill="1"/>
    <xf numFmtId="0" fontId="1" fillId="4" borderId="16" xfId="7" applyBorder="1"/>
    <xf numFmtId="165" fontId="1" fillId="4" borderId="2" xfId="7" applyNumberFormat="1" applyBorder="1"/>
    <xf numFmtId="164" fontId="1" fillId="3" borderId="0" xfId="6" applyNumberFormat="1" applyBorder="1"/>
    <xf numFmtId="47" fontId="1" fillId="3" borderId="0" xfId="6" applyNumberFormat="1" applyBorder="1"/>
    <xf numFmtId="164" fontId="1" fillId="3" borderId="2" xfId="6" applyNumberFormat="1" applyBorder="1"/>
    <xf numFmtId="47" fontId="1" fillId="3" borderId="18" xfId="6" applyNumberFormat="1" applyBorder="1"/>
    <xf numFmtId="47" fontId="1" fillId="4" borderId="15" xfId="9" applyNumberFormat="1" applyFill="1" applyBorder="1"/>
    <xf numFmtId="164" fontId="1" fillId="6" borderId="2" xfId="7" applyNumberFormat="1" applyFill="1" applyBorder="1"/>
    <xf numFmtId="47" fontId="1" fillId="6" borderId="20" xfId="7" applyNumberFormat="1" applyFill="1" applyBorder="1"/>
    <xf numFmtId="164" fontId="1" fillId="7" borderId="0" xfId="6" applyNumberFormat="1" applyFill="1" applyBorder="1"/>
    <xf numFmtId="0" fontId="1" fillId="6" borderId="21" xfId="7" applyFill="1" applyBorder="1"/>
    <xf numFmtId="0" fontId="1" fillId="6" borderId="22" xfId="7" applyFill="1" applyBorder="1"/>
    <xf numFmtId="0" fontId="1" fillId="6" borderId="19" xfId="7" applyFill="1" applyBorder="1"/>
    <xf numFmtId="167" fontId="1" fillId="3" borderId="0" xfId="6" applyNumberFormat="1"/>
    <xf numFmtId="47" fontId="1" fillId="4" borderId="0" xfId="7" applyNumberFormat="1"/>
    <xf numFmtId="47" fontId="1" fillId="6" borderId="0" xfId="6" applyNumberFormat="1" applyFill="1"/>
    <xf numFmtId="47" fontId="1" fillId="7" borderId="6" xfId="6" applyNumberFormat="1" applyFill="1" applyBorder="1"/>
    <xf numFmtId="0" fontId="9" fillId="2" borderId="0" xfId="5" applyFont="1"/>
    <xf numFmtId="0" fontId="9" fillId="2" borderId="24" xfId="5" applyFont="1" applyBorder="1" applyAlignment="1"/>
    <xf numFmtId="0" fontId="9" fillId="2" borderId="6" xfId="5" applyFont="1" applyBorder="1"/>
    <xf numFmtId="0" fontId="9" fillId="2" borderId="6" xfId="5" applyFont="1" applyBorder="1" applyAlignment="1">
      <alignment wrapText="1"/>
    </xf>
    <xf numFmtId="0" fontId="9" fillId="2" borderId="19" xfId="5" applyFont="1" applyBorder="1" applyAlignment="1">
      <alignment wrapText="1"/>
    </xf>
    <xf numFmtId="0" fontId="9" fillId="2" borderId="25" xfId="5" applyFont="1" applyBorder="1"/>
    <xf numFmtId="0" fontId="9" fillId="2" borderId="19" xfId="5" applyFont="1" applyBorder="1"/>
    <xf numFmtId="0" fontId="1" fillId="7" borderId="0" xfId="6" applyFill="1" applyBorder="1"/>
    <xf numFmtId="0" fontId="4" fillId="7" borderId="0" xfId="3" applyFill="1" applyBorder="1"/>
    <xf numFmtId="0" fontId="1" fillId="6" borderId="3" xfId="6" applyFill="1" applyBorder="1"/>
    <xf numFmtId="9" fontId="1" fillId="6" borderId="9" xfId="6" applyNumberFormat="1" applyFill="1" applyBorder="1"/>
    <xf numFmtId="9" fontId="1" fillId="6" borderId="0" xfId="6" applyNumberFormat="1" applyFill="1" applyBorder="1"/>
    <xf numFmtId="164" fontId="1" fillId="6" borderId="0" xfId="6" applyNumberFormat="1" applyFill="1" applyBorder="1"/>
    <xf numFmtId="47" fontId="1" fillId="6" borderId="6" xfId="6" applyNumberFormat="1" applyFill="1" applyBorder="1"/>
    <xf numFmtId="165" fontId="1" fillId="7" borderId="9" xfId="6" applyNumberFormat="1" applyFill="1" applyBorder="1"/>
    <xf numFmtId="165" fontId="1" fillId="7" borderId="0" xfId="6" applyNumberFormat="1" applyFill="1" applyBorder="1"/>
    <xf numFmtId="165" fontId="1" fillId="3" borderId="9" xfId="6" applyNumberFormat="1" applyBorder="1"/>
    <xf numFmtId="165" fontId="1" fillId="3" borderId="0" xfId="6" applyNumberFormat="1" applyBorder="1"/>
    <xf numFmtId="0" fontId="4" fillId="6" borderId="0" xfId="3" applyFill="1" applyBorder="1"/>
    <xf numFmtId="0" fontId="1" fillId="6" borderId="0" xfId="6" applyFill="1" applyBorder="1"/>
    <xf numFmtId="10" fontId="1" fillId="3" borderId="2" xfId="6" applyNumberFormat="1" applyBorder="1"/>
    <xf numFmtId="10" fontId="1" fillId="4" borderId="2" xfId="7" applyNumberFormat="1" applyBorder="1"/>
    <xf numFmtId="165" fontId="0" fillId="0" borderId="0" xfId="0" applyNumberFormat="1"/>
    <xf numFmtId="10" fontId="0" fillId="0" borderId="0" xfId="0" applyNumberFormat="1"/>
    <xf numFmtId="0" fontId="1" fillId="8" borderId="3" xfId="6" applyFill="1" applyBorder="1"/>
    <xf numFmtId="0" fontId="1" fillId="8" borderId="0" xfId="6" applyFill="1" applyBorder="1"/>
    <xf numFmtId="0" fontId="4" fillId="8" borderId="0" xfId="3" applyFill="1" applyBorder="1"/>
    <xf numFmtId="0" fontId="1" fillId="8" borderId="0" xfId="7" applyFill="1"/>
    <xf numFmtId="0" fontId="1" fillId="8" borderId="8" xfId="7" applyFill="1" applyBorder="1"/>
    <xf numFmtId="0" fontId="1" fillId="8" borderId="1" xfId="7" applyFill="1" applyBorder="1"/>
    <xf numFmtId="0" fontId="1" fillId="8" borderId="7" xfId="7" applyFill="1" applyBorder="1"/>
    <xf numFmtId="165" fontId="1" fillId="8" borderId="9" xfId="6" applyNumberFormat="1" applyFill="1" applyBorder="1"/>
    <xf numFmtId="165" fontId="1" fillId="8" borderId="0" xfId="6" applyNumberFormat="1" applyFill="1" applyBorder="1"/>
    <xf numFmtId="164" fontId="1" fillId="8" borderId="0" xfId="6" applyNumberFormat="1" applyFill="1" applyBorder="1"/>
    <xf numFmtId="47" fontId="1" fillId="8" borderId="6" xfId="6" applyNumberFormat="1" applyFill="1" applyBorder="1"/>
    <xf numFmtId="0" fontId="1" fillId="8" borderId="16" xfId="7" applyFill="1" applyBorder="1"/>
    <xf numFmtId="165" fontId="1" fillId="8" borderId="2" xfId="7" applyNumberFormat="1" applyFill="1" applyBorder="1"/>
    <xf numFmtId="164" fontId="1" fillId="8" borderId="15" xfId="9" applyNumberFormat="1" applyFill="1" applyBorder="1"/>
    <xf numFmtId="47" fontId="1" fillId="8" borderId="15" xfId="9" applyNumberFormat="1" applyFill="1" applyBorder="1"/>
    <xf numFmtId="0" fontId="0" fillId="0" borderId="0" xfId="0" applyNumberFormat="1"/>
    <xf numFmtId="0" fontId="11" fillId="5" borderId="3" xfId="8" applyFont="1" applyBorder="1"/>
    <xf numFmtId="0" fontId="11" fillId="8" borderId="3" xfId="6" applyFont="1" applyFill="1" applyBorder="1"/>
    <xf numFmtId="165" fontId="11" fillId="8" borderId="0" xfId="6" applyNumberFormat="1" applyFont="1" applyFill="1" applyBorder="1"/>
    <xf numFmtId="0" fontId="12" fillId="2" borderId="0" xfId="5" applyFont="1"/>
    <xf numFmtId="0" fontId="13" fillId="5" borderId="3" xfId="8" applyFont="1" applyBorder="1"/>
    <xf numFmtId="0" fontId="13" fillId="8" borderId="3" xfId="6" applyFont="1" applyFill="1" applyBorder="1"/>
    <xf numFmtId="165" fontId="13" fillId="8" borderId="0" xfId="6" applyNumberFormat="1" applyFont="1" applyFill="1" applyBorder="1"/>
    <xf numFmtId="0" fontId="10" fillId="2" borderId="6" xfId="5" applyFont="1" applyBorder="1"/>
    <xf numFmtId="0" fontId="14" fillId="2" borderId="6" xfId="5" applyFont="1" applyBorder="1"/>
    <xf numFmtId="0" fontId="14" fillId="2" borderId="0" xfId="5" applyFont="1"/>
    <xf numFmtId="164" fontId="1" fillId="6" borderId="15" xfId="9" applyNumberFormat="1" applyFill="1" applyBorder="1"/>
    <xf numFmtId="47" fontId="1" fillId="6" borderId="15" xfId="9" applyNumberFormat="1" applyFill="1" applyBorder="1"/>
    <xf numFmtId="0" fontId="5" fillId="5" borderId="5" xfId="8" applyFont="1" applyBorder="1"/>
    <xf numFmtId="47" fontId="0" fillId="0" borderId="0" xfId="0" applyNumberFormat="1"/>
    <xf numFmtId="168" fontId="0" fillId="0" borderId="0" xfId="0" applyNumberFormat="1"/>
    <xf numFmtId="0" fontId="4" fillId="3" borderId="3" xfId="3" applyFill="1" applyBorder="1" applyAlignment="1">
      <alignment horizontal="center"/>
    </xf>
    <xf numFmtId="0" fontId="4" fillId="3" borderId="0" xfId="3" applyFill="1" applyBorder="1" applyAlignment="1">
      <alignment horizontal="center"/>
    </xf>
    <xf numFmtId="0" fontId="4" fillId="7" borderId="3" xfId="3" applyFill="1" applyBorder="1" applyAlignment="1">
      <alignment horizontal="center"/>
    </xf>
    <xf numFmtId="0" fontId="4" fillId="7" borderId="0" xfId="3" applyFill="1" applyBorder="1" applyAlignment="1">
      <alignment horizontal="center"/>
    </xf>
    <xf numFmtId="0" fontId="4" fillId="3" borderId="6" xfId="3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2" fillId="8" borderId="6" xfId="1" applyFill="1" applyBorder="1" applyAlignment="1">
      <alignment horizontal="center"/>
    </xf>
    <xf numFmtId="0" fontId="2" fillId="7" borderId="3" xfId="1" applyFill="1" applyBorder="1" applyAlignment="1">
      <alignment horizontal="center"/>
    </xf>
    <xf numFmtId="0" fontId="2" fillId="7" borderId="0" xfId="1" applyFill="1" applyBorder="1" applyAlignment="1">
      <alignment horizontal="center"/>
    </xf>
    <xf numFmtId="0" fontId="2" fillId="7" borderId="6" xfId="1" applyFill="1" applyBorder="1" applyAlignment="1">
      <alignment horizontal="center"/>
    </xf>
    <xf numFmtId="0" fontId="2" fillId="6" borderId="3" xfId="1" applyFill="1" applyBorder="1" applyAlignment="1">
      <alignment horizontal="center"/>
    </xf>
    <xf numFmtId="0" fontId="2" fillId="6" borderId="0" xfId="1" applyFill="1" applyBorder="1" applyAlignment="1">
      <alignment horizontal="center"/>
    </xf>
    <xf numFmtId="0" fontId="2" fillId="6" borderId="6" xfId="1" applyFill="1" applyBorder="1" applyAlignment="1">
      <alignment horizontal="center"/>
    </xf>
    <xf numFmtId="0" fontId="4" fillId="7" borderId="6" xfId="3" applyFill="1" applyBorder="1" applyAlignment="1">
      <alignment horizontal="center"/>
    </xf>
    <xf numFmtId="0" fontId="4" fillId="6" borderId="3" xfId="3" applyFill="1" applyBorder="1" applyAlignment="1">
      <alignment horizontal="center"/>
    </xf>
    <xf numFmtId="0" fontId="4" fillId="6" borderId="0" xfId="3" applyFill="1" applyBorder="1" applyAlignment="1">
      <alignment horizontal="center"/>
    </xf>
    <xf numFmtId="0" fontId="4" fillId="6" borderId="6" xfId="3" applyFill="1" applyBorder="1" applyAlignment="1">
      <alignment horizontal="center"/>
    </xf>
    <xf numFmtId="0" fontId="8" fillId="6" borderId="0" xfId="3" applyFont="1" applyFill="1" applyBorder="1" applyAlignment="1">
      <alignment horizontal="center"/>
    </xf>
    <xf numFmtId="0" fontId="8" fillId="6" borderId="6" xfId="3" applyFont="1" applyFill="1" applyBorder="1" applyAlignment="1">
      <alignment horizontal="center"/>
    </xf>
    <xf numFmtId="0" fontId="6" fillId="3" borderId="11" xfId="6" applyFont="1" applyBorder="1" applyAlignment="1">
      <alignment horizontal="center"/>
    </xf>
    <xf numFmtId="0" fontId="6" fillId="3" borderId="12" xfId="6" applyFont="1" applyBorder="1" applyAlignment="1">
      <alignment horizontal="center"/>
    </xf>
    <xf numFmtId="0" fontId="6" fillId="3" borderId="13" xfId="6" applyFont="1" applyBorder="1" applyAlignment="1">
      <alignment horizontal="center"/>
    </xf>
    <xf numFmtId="0" fontId="1" fillId="4" borderId="11" xfId="7" applyBorder="1" applyAlignment="1">
      <alignment horizontal="center"/>
    </xf>
    <xf numFmtId="0" fontId="1" fillId="4" borderId="12" xfId="7" applyBorder="1" applyAlignment="1">
      <alignment horizontal="center"/>
    </xf>
    <xf numFmtId="0" fontId="1" fillId="4" borderId="13" xfId="7" applyBorder="1" applyAlignment="1">
      <alignment horizontal="center"/>
    </xf>
    <xf numFmtId="0" fontId="7" fillId="6" borderId="17" xfId="10" applyFill="1" applyBorder="1" applyAlignment="1">
      <alignment horizontal="center"/>
    </xf>
    <xf numFmtId="0" fontId="7" fillId="6" borderId="23" xfId="10" applyFill="1" applyBorder="1" applyAlignment="1">
      <alignment horizontal="center"/>
    </xf>
    <xf numFmtId="0" fontId="4" fillId="8" borderId="3" xfId="3" applyFill="1" applyBorder="1" applyAlignment="1">
      <alignment horizontal="center"/>
    </xf>
    <xf numFmtId="0" fontId="4" fillId="8" borderId="0" xfId="3" applyFill="1" applyBorder="1" applyAlignment="1">
      <alignment horizontal="center"/>
    </xf>
    <xf numFmtId="0" fontId="4" fillId="8" borderId="6" xfId="3" applyFill="1" applyBorder="1" applyAlignment="1">
      <alignment horizontal="center"/>
    </xf>
    <xf numFmtId="0" fontId="1" fillId="8" borderId="11" xfId="7" applyFill="1" applyBorder="1" applyAlignment="1">
      <alignment horizontal="center"/>
    </xf>
    <xf numFmtId="0" fontId="1" fillId="8" borderId="12" xfId="7" applyFill="1" applyBorder="1" applyAlignment="1">
      <alignment horizontal="center"/>
    </xf>
    <xf numFmtId="0" fontId="1" fillId="8" borderId="13" xfId="7" applyFill="1" applyBorder="1" applyAlignment="1">
      <alignment horizontal="center"/>
    </xf>
    <xf numFmtId="0" fontId="0" fillId="0" borderId="26" xfId="0" applyNumberFormat="1" applyFont="1" applyBorder="1"/>
  </cellXfs>
  <cellStyles count="11">
    <cellStyle name="20 % - Akzent3" xfId="5" builtinId="38"/>
    <cellStyle name="20 % - Akzent4" xfId="6" builtinId="42"/>
    <cellStyle name="20 % - Akzent5" xfId="7" builtinId="46"/>
    <cellStyle name="20 % - Akzent6" xfId="8" builtinId="50"/>
    <cellStyle name="Ergebnis" xfId="4" builtinId="25"/>
    <cellStyle name="Erklärender Text" xfId="3" builtinId="53"/>
    <cellStyle name="Prozent" xfId="9" builtinId="5"/>
    <cellStyle name="Standard" xfId="0" builtinId="0"/>
    <cellStyle name="Überschrift" xfId="1" builtinId="15"/>
    <cellStyle name="Überschrift 1" xfId="2" builtinId="16"/>
    <cellStyle name="Überschrift 2" xfId="10" builtinId="17"/>
  </cellStyles>
  <dxfs count="2">
    <dxf>
      <numFmt numFmtId="168" formatCode="[$-F400]h:mm:ss\ AM/P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6" xr16:uid="{C51E1B6F-BDB0-41D8-BBAF-261A533B6D9A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A5B6ED9-51B6-4BD9-B4BC-3D79D273994A}" name="RecallResults__14" displayName="RecallResults__14" ref="A1:G81" tableType="queryTable" totalsRowShown="0">
  <autoFilter ref="A1:G81" xr:uid="{EA5B6ED9-51B6-4BD9-B4BC-3D79D273994A}"/>
  <tableColumns count="7">
    <tableColumn id="1" xr3:uid="{E8BBA58C-E14F-45AC-AB73-79A5B9F6F699}" uniqueName="1" name="Column1" queryTableFieldId="1" dataDxfId="1"/>
    <tableColumn id="2" xr3:uid="{01A57B3D-2A90-439F-B93E-94DDC3E2F4A0}" uniqueName="2" name="Column2" queryTableFieldId="2"/>
    <tableColumn id="3" xr3:uid="{C1C428E8-561D-48D0-B4A6-1726CCEDE982}" uniqueName="3" name="Column3" queryTableFieldId="3"/>
    <tableColumn id="4" xr3:uid="{048AE432-A55E-448D-958F-5DBDED80843E}" uniqueName="4" name="Column4" queryTableFieldId="4"/>
    <tableColumn id="5" xr3:uid="{4A68262B-0277-4E73-B72C-C8D67AD58B54}" uniqueName="5" name="Column5" queryTableFieldId="5"/>
    <tableColumn id="6" xr3:uid="{E9477E8C-5FFA-473F-B2F3-82BA395976C2}" uniqueName="6" name="Column6" queryTableFieldId="6"/>
    <tableColumn id="7" xr3:uid="{BB44AC08-2723-4DA6-9AEC-0B9C1D7A481C}" uniqueName="7" name="Column7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020B1-3AFB-4DF4-9B36-9F8E4D872D68}">
  <sheetPr>
    <tabColor theme="9" tint="0.79998168889431442"/>
  </sheetPr>
  <dimension ref="A1:S116"/>
  <sheetViews>
    <sheetView topLeftCell="B82" zoomScale="115" zoomScaleNormal="115" workbookViewId="0">
      <selection activeCell="D95" sqref="D95:D98"/>
    </sheetView>
  </sheetViews>
  <sheetFormatPr baseColWidth="10" defaultRowHeight="15" x14ac:dyDescent="0.25"/>
  <cols>
    <col min="1" max="1" width="115.140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2" t="s">
        <v>147</v>
      </c>
      <c r="B1" s="20"/>
      <c r="C1" s="131" t="s">
        <v>119</v>
      </c>
      <c r="D1" s="132"/>
      <c r="E1" s="132"/>
      <c r="F1" s="132"/>
      <c r="G1" s="133"/>
      <c r="H1" s="20"/>
      <c r="I1" s="134" t="s">
        <v>180</v>
      </c>
      <c r="J1" s="135"/>
      <c r="K1" s="135"/>
      <c r="L1" s="135"/>
      <c r="M1" s="136"/>
      <c r="N1" s="20"/>
      <c r="O1" s="137"/>
      <c r="P1" s="138"/>
      <c r="Q1" s="138"/>
      <c r="R1" s="138"/>
      <c r="S1" s="139"/>
    </row>
    <row r="2" spans="1:19" x14ac:dyDescent="0.25">
      <c r="A2" s="3"/>
      <c r="B2" s="21"/>
      <c r="C2" s="13"/>
      <c r="D2" s="16"/>
      <c r="E2" s="16"/>
      <c r="F2" s="16"/>
      <c r="G2" s="16"/>
      <c r="H2" s="21"/>
      <c r="I2" s="50"/>
      <c r="J2" s="78"/>
      <c r="K2" s="78"/>
      <c r="L2" s="78"/>
      <c r="M2" s="78"/>
      <c r="N2" s="21"/>
      <c r="O2" s="35"/>
      <c r="P2" s="36"/>
      <c r="Q2" s="36"/>
      <c r="R2" s="36"/>
      <c r="S2" s="40"/>
    </row>
    <row r="3" spans="1:19" x14ac:dyDescent="0.25">
      <c r="A3" s="3"/>
      <c r="B3" s="21"/>
      <c r="C3" s="126" t="s">
        <v>0</v>
      </c>
      <c r="D3" s="127"/>
      <c r="E3" s="127" t="s">
        <v>120</v>
      </c>
      <c r="F3" s="127"/>
      <c r="G3" s="130"/>
      <c r="H3" s="21"/>
      <c r="I3" s="128" t="s">
        <v>0</v>
      </c>
      <c r="J3" s="129"/>
      <c r="K3" s="129" t="s">
        <v>127</v>
      </c>
      <c r="L3" s="129"/>
      <c r="M3" s="140"/>
      <c r="N3" s="21"/>
      <c r="O3" s="141"/>
      <c r="P3" s="142"/>
      <c r="Q3" s="142"/>
      <c r="R3" s="142"/>
      <c r="S3" s="143"/>
    </row>
    <row r="4" spans="1:19" x14ac:dyDescent="0.25">
      <c r="A4" s="3"/>
      <c r="B4" s="21"/>
      <c r="C4" s="126" t="s">
        <v>1</v>
      </c>
      <c r="D4" s="127"/>
      <c r="E4" s="127">
        <v>5000</v>
      </c>
      <c r="F4" s="127"/>
      <c r="G4" s="130"/>
      <c r="H4" s="21"/>
      <c r="I4" s="128" t="s">
        <v>1</v>
      </c>
      <c r="J4" s="129"/>
      <c r="K4" s="129">
        <v>5000</v>
      </c>
      <c r="L4" s="129"/>
      <c r="M4" s="140"/>
      <c r="N4" s="21"/>
      <c r="O4" s="141"/>
      <c r="P4" s="142"/>
      <c r="Q4" s="142"/>
      <c r="R4" s="142"/>
      <c r="S4" s="143"/>
    </row>
    <row r="5" spans="1:19" x14ac:dyDescent="0.25">
      <c r="A5" s="3"/>
      <c r="B5" s="21"/>
      <c r="C5" s="126" t="s">
        <v>2</v>
      </c>
      <c r="D5" s="127"/>
      <c r="E5" s="127">
        <v>2048</v>
      </c>
      <c r="F5" s="127"/>
      <c r="G5" s="130"/>
      <c r="H5" s="21"/>
      <c r="I5" s="128" t="s">
        <v>2</v>
      </c>
      <c r="J5" s="129"/>
      <c r="K5" s="129">
        <v>300</v>
      </c>
      <c r="L5" s="129"/>
      <c r="M5" s="140"/>
      <c r="N5" s="21"/>
      <c r="O5" s="141"/>
      <c r="P5" s="142"/>
      <c r="Q5" s="142"/>
      <c r="R5" s="142"/>
      <c r="S5" s="143"/>
    </row>
    <row r="6" spans="1:19" x14ac:dyDescent="0.25">
      <c r="A6" s="3"/>
      <c r="B6" s="21"/>
      <c r="C6" s="126" t="s">
        <v>3</v>
      </c>
      <c r="D6" s="127"/>
      <c r="E6" s="127">
        <v>4096</v>
      </c>
      <c r="F6" s="127"/>
      <c r="G6" s="130"/>
      <c r="H6" s="21"/>
      <c r="I6" s="128" t="s">
        <v>3</v>
      </c>
      <c r="J6" s="129"/>
      <c r="K6" s="129">
        <v>2000</v>
      </c>
      <c r="L6" s="129"/>
      <c r="M6" s="140"/>
      <c r="N6" s="21"/>
      <c r="O6" s="141"/>
      <c r="P6" s="142"/>
      <c r="Q6" s="142"/>
      <c r="R6" s="142"/>
      <c r="S6" s="143"/>
    </row>
    <row r="7" spans="1:19" x14ac:dyDescent="0.25">
      <c r="A7" s="3"/>
      <c r="B7" s="21"/>
      <c r="C7" s="126" t="s">
        <v>4</v>
      </c>
      <c r="D7" s="127"/>
      <c r="E7" s="127" t="s">
        <v>29</v>
      </c>
      <c r="F7" s="127"/>
      <c r="G7" s="130"/>
      <c r="H7" s="21"/>
      <c r="I7" s="128" t="s">
        <v>4</v>
      </c>
      <c r="J7" s="129"/>
      <c r="K7" s="129" t="s">
        <v>29</v>
      </c>
      <c r="L7" s="129"/>
      <c r="M7" s="140"/>
      <c r="N7" s="21"/>
      <c r="O7" s="141"/>
      <c r="P7" s="142"/>
      <c r="Q7" s="142"/>
      <c r="R7" s="142"/>
      <c r="S7" s="143"/>
    </row>
    <row r="8" spans="1:19" x14ac:dyDescent="0.25">
      <c r="A8" s="3"/>
      <c r="B8" s="21"/>
      <c r="C8" s="126" t="s">
        <v>5</v>
      </c>
      <c r="D8" s="127"/>
      <c r="E8" s="127" t="s">
        <v>25</v>
      </c>
      <c r="F8" s="127"/>
      <c r="G8" s="130"/>
      <c r="H8" s="21"/>
      <c r="I8" s="128" t="s">
        <v>5</v>
      </c>
      <c r="J8" s="129"/>
      <c r="K8" s="129" t="s">
        <v>25</v>
      </c>
      <c r="L8" s="129"/>
      <c r="M8" s="140"/>
      <c r="N8" s="21"/>
      <c r="O8" s="141"/>
      <c r="P8" s="142"/>
      <c r="Q8" s="142"/>
      <c r="R8" s="142"/>
      <c r="S8" s="143"/>
    </row>
    <row r="9" spans="1:19" x14ac:dyDescent="0.25">
      <c r="A9" s="3"/>
      <c r="B9" s="21"/>
      <c r="C9" s="126" t="s">
        <v>6</v>
      </c>
      <c r="D9" s="127"/>
      <c r="E9" s="127">
        <v>1</v>
      </c>
      <c r="F9" s="127"/>
      <c r="G9" s="130"/>
      <c r="H9" s="21"/>
      <c r="I9" s="128" t="s">
        <v>6</v>
      </c>
      <c r="J9" s="129"/>
      <c r="K9" s="129">
        <v>1</v>
      </c>
      <c r="L9" s="129"/>
      <c r="M9" s="140"/>
      <c r="N9" s="21"/>
      <c r="O9" s="141"/>
      <c r="P9" s="142"/>
      <c r="Q9" s="144"/>
      <c r="R9" s="144"/>
      <c r="S9" s="145"/>
    </row>
    <row r="10" spans="1:19" x14ac:dyDescent="0.25">
      <c r="A10" s="3"/>
      <c r="B10" s="21"/>
      <c r="C10" s="126" t="s">
        <v>7</v>
      </c>
      <c r="D10" s="127"/>
      <c r="E10" s="19"/>
      <c r="F10" s="19"/>
      <c r="G10" s="16"/>
      <c r="H10" s="21"/>
      <c r="I10" s="128" t="s">
        <v>7</v>
      </c>
      <c r="J10" s="129"/>
      <c r="K10" s="79"/>
      <c r="L10" s="79"/>
      <c r="M10" s="78"/>
      <c r="N10" s="21"/>
      <c r="O10" s="141"/>
      <c r="P10" s="142"/>
      <c r="Q10" s="31"/>
      <c r="R10" s="53"/>
      <c r="S10" s="31"/>
    </row>
    <row r="11" spans="1:19" x14ac:dyDescent="0.25">
      <c r="A11" s="3"/>
      <c r="B11" s="21"/>
      <c r="C11" s="13"/>
      <c r="D11" s="16"/>
      <c r="E11" s="16"/>
      <c r="F11" s="16"/>
      <c r="G11" s="16"/>
      <c r="H11" s="21"/>
      <c r="I11" s="25"/>
      <c r="J11" s="25"/>
      <c r="K11" s="25"/>
      <c r="L11" s="25"/>
      <c r="M11" s="25"/>
      <c r="N11" s="21"/>
      <c r="O11" s="64"/>
      <c r="P11" s="65"/>
      <c r="Q11" s="65"/>
      <c r="R11" s="65"/>
      <c r="S11" s="66"/>
    </row>
    <row r="12" spans="1:19" ht="18" thickBot="1" x14ac:dyDescent="0.35">
      <c r="A12" s="23" t="s">
        <v>10</v>
      </c>
      <c r="B12" s="24" t="s">
        <v>15</v>
      </c>
      <c r="C12" s="146">
        <v>1</v>
      </c>
      <c r="D12" s="147"/>
      <c r="E12" s="147"/>
      <c r="F12" s="147"/>
      <c r="G12" s="148"/>
      <c r="H12" s="24" t="s">
        <v>15</v>
      </c>
      <c r="I12" s="149">
        <v>1</v>
      </c>
      <c r="J12" s="150"/>
      <c r="K12" s="150"/>
      <c r="L12" s="150"/>
      <c r="M12" s="151"/>
      <c r="N12" s="24" t="s">
        <v>15</v>
      </c>
      <c r="O12" s="152"/>
      <c r="P12" s="152"/>
      <c r="Q12" s="152"/>
      <c r="R12" s="152"/>
      <c r="S12" s="153"/>
    </row>
    <row r="13" spans="1:19" ht="20.25" thickBot="1" x14ac:dyDescent="0.35">
      <c r="A13" s="4" t="s">
        <v>8</v>
      </c>
      <c r="B13" s="7" t="s">
        <v>9</v>
      </c>
      <c r="C13" s="11" t="s">
        <v>11</v>
      </c>
      <c r="D13" s="12" t="s">
        <v>12</v>
      </c>
      <c r="E13" s="12" t="s">
        <v>13</v>
      </c>
      <c r="F13" s="12" t="s">
        <v>14</v>
      </c>
      <c r="G13" s="12" t="s">
        <v>26</v>
      </c>
      <c r="H13" s="7" t="s">
        <v>9</v>
      </c>
      <c r="I13" s="8" t="s">
        <v>11</v>
      </c>
      <c r="J13" s="9" t="s">
        <v>12</v>
      </c>
      <c r="K13" s="9" t="s">
        <v>13</v>
      </c>
      <c r="L13" s="9" t="s">
        <v>14</v>
      </c>
      <c r="M13" s="10" t="s">
        <v>26</v>
      </c>
      <c r="N13" s="7" t="s">
        <v>9</v>
      </c>
      <c r="O13" s="32"/>
      <c r="P13" s="33"/>
      <c r="Q13" s="33"/>
      <c r="R13" s="33"/>
      <c r="S13" s="34"/>
    </row>
    <row r="14" spans="1:19" ht="15.75" thickTop="1" x14ac:dyDescent="0.25">
      <c r="A14" s="72" t="s">
        <v>96</v>
      </c>
      <c r="B14" s="5">
        <v>405</v>
      </c>
      <c r="C14" s="13">
        <v>405</v>
      </c>
      <c r="D14" s="87">
        <v>1</v>
      </c>
      <c r="E14" s="88">
        <v>1</v>
      </c>
      <c r="F14" s="56">
        <v>1</v>
      </c>
      <c r="G14" s="57">
        <v>5.7893518518518517E-5</v>
      </c>
      <c r="H14" s="5">
        <f>I14 / J14</f>
        <v>405</v>
      </c>
      <c r="I14" s="50">
        <v>405</v>
      </c>
      <c r="J14" s="85">
        <v>1</v>
      </c>
      <c r="K14" s="86">
        <v>1</v>
      </c>
      <c r="L14" s="63">
        <v>1</v>
      </c>
      <c r="M14" s="70">
        <v>3.1701388888888892E-5</v>
      </c>
      <c r="N14" s="5"/>
      <c r="O14" s="80"/>
      <c r="P14" s="81"/>
      <c r="Q14" s="82"/>
      <c r="R14" s="83"/>
      <c r="S14" s="84"/>
    </row>
    <row r="15" spans="1:19" x14ac:dyDescent="0.25">
      <c r="A15" s="73" t="s">
        <v>30</v>
      </c>
      <c r="B15" s="5">
        <v>2</v>
      </c>
      <c r="C15" s="13">
        <v>1</v>
      </c>
      <c r="D15" s="88">
        <v>0.5</v>
      </c>
      <c r="E15" s="88">
        <v>0.5</v>
      </c>
      <c r="F15" s="56">
        <v>1</v>
      </c>
      <c r="G15" s="57">
        <v>7.1087962962962969E-5</v>
      </c>
      <c r="H15" s="5">
        <f t="shared" ref="H15:H78" si="0">I15 / J15</f>
        <v>2</v>
      </c>
      <c r="I15" s="50">
        <v>2</v>
      </c>
      <c r="J15" s="86">
        <v>1</v>
      </c>
      <c r="K15" s="86">
        <v>1</v>
      </c>
      <c r="L15" s="63">
        <v>1</v>
      </c>
      <c r="M15" s="70">
        <v>8.1041666666666667E-5</v>
      </c>
      <c r="N15" s="5"/>
      <c r="O15" s="80"/>
      <c r="P15" s="82"/>
      <c r="Q15" s="82"/>
      <c r="R15" s="83"/>
      <c r="S15" s="84"/>
    </row>
    <row r="16" spans="1:19" x14ac:dyDescent="0.25">
      <c r="A16" s="73" t="s">
        <v>31</v>
      </c>
      <c r="B16" s="5">
        <v>143</v>
      </c>
      <c r="C16" s="13">
        <v>143</v>
      </c>
      <c r="D16" s="88">
        <v>1</v>
      </c>
      <c r="E16" s="88">
        <v>1</v>
      </c>
      <c r="F16" s="56">
        <v>1</v>
      </c>
      <c r="G16" s="57">
        <v>6.3368055555555552E-5</v>
      </c>
      <c r="H16" s="5">
        <f t="shared" si="0"/>
        <v>143</v>
      </c>
      <c r="I16" s="50">
        <v>143</v>
      </c>
      <c r="J16" s="86">
        <v>1</v>
      </c>
      <c r="K16" s="86">
        <v>1</v>
      </c>
      <c r="L16" s="63">
        <v>1</v>
      </c>
      <c r="M16" s="70">
        <v>5.7245370370370371E-5</v>
      </c>
      <c r="N16" s="5"/>
      <c r="O16" s="80"/>
      <c r="P16" s="82"/>
      <c r="Q16" s="82"/>
      <c r="R16" s="83"/>
      <c r="S16" s="84"/>
    </row>
    <row r="17" spans="1:19" ht="25.5" x14ac:dyDescent="0.25">
      <c r="A17" s="74" t="s">
        <v>97</v>
      </c>
      <c r="B17" s="5">
        <v>1</v>
      </c>
      <c r="C17" s="13">
        <v>1</v>
      </c>
      <c r="D17" s="88">
        <v>1</v>
      </c>
      <c r="E17" s="88">
        <v>1</v>
      </c>
      <c r="F17" s="56">
        <v>1</v>
      </c>
      <c r="G17" s="57">
        <v>8.258101851851852E-5</v>
      </c>
      <c r="H17" s="5">
        <f t="shared" si="0"/>
        <v>1</v>
      </c>
      <c r="I17" s="50">
        <v>1</v>
      </c>
      <c r="J17" s="86">
        <v>1</v>
      </c>
      <c r="K17" s="86">
        <v>1</v>
      </c>
      <c r="L17" s="63">
        <v>1</v>
      </c>
      <c r="M17" s="70">
        <v>8.5995370370370365E-5</v>
      </c>
      <c r="N17" s="5"/>
      <c r="O17" s="80"/>
      <c r="P17" s="82"/>
      <c r="Q17" s="82"/>
      <c r="R17" s="83"/>
      <c r="S17" s="84"/>
    </row>
    <row r="18" spans="1:19" x14ac:dyDescent="0.25">
      <c r="A18" s="73" t="s">
        <v>32</v>
      </c>
      <c r="B18" s="5">
        <v>34</v>
      </c>
      <c r="C18" s="13">
        <v>34</v>
      </c>
      <c r="D18" s="88">
        <v>1</v>
      </c>
      <c r="E18" s="88">
        <v>1</v>
      </c>
      <c r="F18" s="56">
        <v>1</v>
      </c>
      <c r="G18" s="57">
        <v>5.6273148148148149E-5</v>
      </c>
      <c r="H18" s="5">
        <f t="shared" si="0"/>
        <v>34</v>
      </c>
      <c r="I18" s="50">
        <v>34</v>
      </c>
      <c r="J18" s="86">
        <v>1</v>
      </c>
      <c r="K18" s="86">
        <v>1</v>
      </c>
      <c r="L18" s="63">
        <v>1</v>
      </c>
      <c r="M18" s="70">
        <v>2.6307870370370371E-5</v>
      </c>
      <c r="N18" s="5"/>
      <c r="O18" s="80"/>
      <c r="P18" s="82"/>
      <c r="Q18" s="82"/>
      <c r="R18" s="83"/>
      <c r="S18" s="84"/>
    </row>
    <row r="19" spans="1:19" x14ac:dyDescent="0.25">
      <c r="A19" s="73" t="s">
        <v>33</v>
      </c>
      <c r="B19" s="5">
        <v>3</v>
      </c>
      <c r="C19" s="13">
        <v>2</v>
      </c>
      <c r="D19" s="88">
        <v>0.66666666666666663</v>
      </c>
      <c r="E19" s="88">
        <v>0.66666666666666663</v>
      </c>
      <c r="F19" s="56">
        <v>1</v>
      </c>
      <c r="G19" s="57">
        <v>7.8668981481481483E-5</v>
      </c>
      <c r="H19" s="5">
        <f t="shared" si="0"/>
        <v>3</v>
      </c>
      <c r="I19" s="50">
        <v>3</v>
      </c>
      <c r="J19" s="86">
        <v>1</v>
      </c>
      <c r="K19" s="86">
        <v>1</v>
      </c>
      <c r="L19" s="63">
        <v>1</v>
      </c>
      <c r="M19" s="70">
        <v>6.1238425925925929E-5</v>
      </c>
      <c r="N19" s="5"/>
      <c r="O19" s="80"/>
      <c r="P19" s="82"/>
      <c r="Q19" s="82"/>
      <c r="R19" s="83"/>
      <c r="S19" s="84"/>
    </row>
    <row r="20" spans="1:19" ht="25.5" x14ac:dyDescent="0.25">
      <c r="A20" s="74" t="s">
        <v>34</v>
      </c>
      <c r="B20" s="5">
        <v>1</v>
      </c>
      <c r="C20" s="13">
        <v>1</v>
      </c>
      <c r="D20" s="88">
        <v>1</v>
      </c>
      <c r="E20" s="88">
        <v>1</v>
      </c>
      <c r="F20" s="56">
        <v>1</v>
      </c>
      <c r="G20" s="57">
        <v>8.304398148148148E-5</v>
      </c>
      <c r="H20" s="5">
        <f t="shared" si="0"/>
        <v>1</v>
      </c>
      <c r="I20" s="50">
        <v>1</v>
      </c>
      <c r="J20" s="86">
        <v>1</v>
      </c>
      <c r="K20" s="86">
        <v>1</v>
      </c>
      <c r="L20" s="63">
        <v>1</v>
      </c>
      <c r="M20" s="70">
        <v>1.4898148148148149E-4</v>
      </c>
      <c r="N20" s="5"/>
      <c r="O20" s="80"/>
      <c r="P20" s="82"/>
      <c r="Q20" s="82"/>
      <c r="R20" s="83"/>
      <c r="S20" s="84"/>
    </row>
    <row r="21" spans="1:19" ht="25.5" x14ac:dyDescent="0.25">
      <c r="A21" s="74" t="s">
        <v>35</v>
      </c>
      <c r="B21" s="5">
        <v>1</v>
      </c>
      <c r="C21" s="13">
        <v>1</v>
      </c>
      <c r="D21" s="88">
        <v>1</v>
      </c>
      <c r="E21" s="88">
        <v>1</v>
      </c>
      <c r="F21" s="56">
        <v>1</v>
      </c>
      <c r="G21" s="57">
        <v>8.8969907407407414E-5</v>
      </c>
      <c r="H21" s="5">
        <f t="shared" si="0"/>
        <v>1</v>
      </c>
      <c r="I21" s="50">
        <v>1</v>
      </c>
      <c r="J21" s="86">
        <v>1</v>
      </c>
      <c r="K21" s="86">
        <v>1</v>
      </c>
      <c r="L21" s="63">
        <v>1</v>
      </c>
      <c r="M21" s="70">
        <v>1.1378472222222222E-4</v>
      </c>
      <c r="N21" s="5"/>
      <c r="O21" s="80"/>
      <c r="P21" s="82"/>
      <c r="Q21" s="82"/>
      <c r="R21" s="83"/>
      <c r="S21" s="84"/>
    </row>
    <row r="22" spans="1:19" x14ac:dyDescent="0.25">
      <c r="A22" s="73" t="s">
        <v>36</v>
      </c>
      <c r="B22" s="5">
        <v>2</v>
      </c>
      <c r="C22" s="13">
        <v>2</v>
      </c>
      <c r="D22" s="88">
        <v>1</v>
      </c>
      <c r="E22" s="88">
        <v>1</v>
      </c>
      <c r="F22" s="56">
        <v>0.5</v>
      </c>
      <c r="G22" s="57">
        <v>5.4560185185185186E-5</v>
      </c>
      <c r="H22" s="5">
        <f t="shared" si="0"/>
        <v>2</v>
      </c>
      <c r="I22" s="50">
        <v>2</v>
      </c>
      <c r="J22" s="86">
        <v>1</v>
      </c>
      <c r="K22" s="86">
        <v>1</v>
      </c>
      <c r="L22" s="63">
        <v>1</v>
      </c>
      <c r="M22" s="70">
        <v>2.7627314814814816E-5</v>
      </c>
      <c r="N22" s="5"/>
      <c r="O22" s="80"/>
      <c r="P22" s="82"/>
      <c r="Q22" s="82"/>
      <c r="R22" s="83"/>
      <c r="S22" s="84"/>
    </row>
    <row r="23" spans="1:19" x14ac:dyDescent="0.25">
      <c r="A23" s="73" t="s">
        <v>37</v>
      </c>
      <c r="B23" s="5">
        <v>1</v>
      </c>
      <c r="C23" s="13">
        <v>1</v>
      </c>
      <c r="D23" s="88">
        <v>1</v>
      </c>
      <c r="E23" s="88">
        <v>1</v>
      </c>
      <c r="F23" s="56">
        <v>1</v>
      </c>
      <c r="G23" s="57">
        <v>7.3703703703703702E-5</v>
      </c>
      <c r="H23" s="5">
        <f t="shared" si="0"/>
        <v>1</v>
      </c>
      <c r="I23" s="50">
        <v>1</v>
      </c>
      <c r="J23" s="86">
        <v>1</v>
      </c>
      <c r="K23" s="86">
        <v>1</v>
      </c>
      <c r="L23" s="63">
        <v>1</v>
      </c>
      <c r="M23" s="70">
        <v>7.238425925925926E-5</v>
      </c>
      <c r="N23" s="5"/>
      <c r="O23" s="80"/>
      <c r="P23" s="82"/>
      <c r="Q23" s="82"/>
      <c r="R23" s="83"/>
      <c r="S23" s="84"/>
    </row>
    <row r="24" spans="1:19" x14ac:dyDescent="0.25">
      <c r="A24" s="73" t="s">
        <v>38</v>
      </c>
      <c r="B24" s="5">
        <v>1</v>
      </c>
      <c r="C24" s="13">
        <v>1</v>
      </c>
      <c r="D24" s="88">
        <v>1</v>
      </c>
      <c r="E24" s="88">
        <v>1</v>
      </c>
      <c r="F24" s="56">
        <v>1</v>
      </c>
      <c r="G24" s="57">
        <v>8.3750000000000003E-5</v>
      </c>
      <c r="H24" s="5">
        <f t="shared" si="0"/>
        <v>1</v>
      </c>
      <c r="I24" s="50">
        <v>1</v>
      </c>
      <c r="J24" s="86">
        <v>1</v>
      </c>
      <c r="K24" s="86">
        <v>1</v>
      </c>
      <c r="L24" s="63">
        <v>1</v>
      </c>
      <c r="M24" s="70">
        <v>1.2390046296296297E-4</v>
      </c>
      <c r="N24" s="5"/>
      <c r="O24" s="80"/>
      <c r="P24" s="82"/>
      <c r="Q24" s="82"/>
      <c r="R24" s="83"/>
      <c r="S24" s="84"/>
    </row>
    <row r="25" spans="1:19" x14ac:dyDescent="0.25">
      <c r="A25" s="73" t="s">
        <v>39</v>
      </c>
      <c r="B25" s="5">
        <v>3</v>
      </c>
      <c r="C25" s="13">
        <v>3</v>
      </c>
      <c r="D25" s="88">
        <v>1</v>
      </c>
      <c r="E25" s="88">
        <v>1</v>
      </c>
      <c r="F25" s="56">
        <v>0.5</v>
      </c>
      <c r="G25" s="57">
        <v>5.2835648148148147E-5</v>
      </c>
      <c r="H25" s="5">
        <f t="shared" si="0"/>
        <v>3</v>
      </c>
      <c r="I25" s="50">
        <v>3</v>
      </c>
      <c r="J25" s="86">
        <v>1</v>
      </c>
      <c r="K25" s="86">
        <v>1</v>
      </c>
      <c r="L25" s="63">
        <v>1</v>
      </c>
      <c r="M25" s="70">
        <v>2.8969907407407409E-5</v>
      </c>
      <c r="N25" s="5"/>
      <c r="O25" s="80"/>
      <c r="P25" s="82"/>
      <c r="Q25" s="82"/>
      <c r="R25" s="83"/>
      <c r="S25" s="84"/>
    </row>
    <row r="26" spans="1:19" x14ac:dyDescent="0.25">
      <c r="A26" s="73" t="s">
        <v>40</v>
      </c>
      <c r="B26" s="5">
        <v>4</v>
      </c>
      <c r="C26" s="13">
        <v>4</v>
      </c>
      <c r="D26" s="88">
        <v>1</v>
      </c>
      <c r="E26" s="88">
        <v>1</v>
      </c>
      <c r="F26" s="56">
        <v>1</v>
      </c>
      <c r="G26" s="57">
        <v>5.9050925925925924E-5</v>
      </c>
      <c r="H26" s="5">
        <f t="shared" si="0"/>
        <v>4</v>
      </c>
      <c r="I26" s="50">
        <v>4</v>
      </c>
      <c r="J26" s="86">
        <v>1</v>
      </c>
      <c r="K26" s="86">
        <v>1</v>
      </c>
      <c r="L26" s="63">
        <v>1</v>
      </c>
      <c r="M26" s="70">
        <v>6.4097222222222225E-5</v>
      </c>
      <c r="N26" s="5"/>
      <c r="O26" s="80"/>
      <c r="P26" s="82"/>
      <c r="Q26" s="82"/>
      <c r="R26" s="83"/>
      <c r="S26" s="84"/>
    </row>
    <row r="27" spans="1:19" x14ac:dyDescent="0.25">
      <c r="A27" s="73" t="s">
        <v>41</v>
      </c>
      <c r="B27" s="5">
        <v>179</v>
      </c>
      <c r="C27" s="13">
        <v>179</v>
      </c>
      <c r="D27" s="88">
        <v>1</v>
      </c>
      <c r="E27" s="88">
        <v>1</v>
      </c>
      <c r="F27" s="56">
        <v>1</v>
      </c>
      <c r="G27" s="57">
        <v>7.2800925925925933E-5</v>
      </c>
      <c r="H27" s="5">
        <f t="shared" si="0"/>
        <v>179</v>
      </c>
      <c r="I27" s="50">
        <v>179</v>
      </c>
      <c r="J27" s="86">
        <v>1</v>
      </c>
      <c r="K27" s="86">
        <v>1</v>
      </c>
      <c r="L27" s="63">
        <v>1</v>
      </c>
      <c r="M27" s="70">
        <v>6.0925925925925929E-5</v>
      </c>
      <c r="N27" s="5"/>
      <c r="O27" s="80"/>
      <c r="P27" s="82"/>
      <c r="Q27" s="82"/>
      <c r="R27" s="83"/>
      <c r="S27" s="84"/>
    </row>
    <row r="28" spans="1:19" x14ac:dyDescent="0.25">
      <c r="A28" s="73" t="s">
        <v>42</v>
      </c>
      <c r="B28" s="5">
        <v>2</v>
      </c>
      <c r="C28" s="13">
        <v>2</v>
      </c>
      <c r="D28" s="88">
        <v>1</v>
      </c>
      <c r="E28" s="88">
        <v>1</v>
      </c>
      <c r="F28" s="56">
        <v>1</v>
      </c>
      <c r="G28" s="57">
        <v>7.1331018518518518E-5</v>
      </c>
      <c r="H28" s="5">
        <f t="shared" si="0"/>
        <v>2</v>
      </c>
      <c r="I28" s="50">
        <v>2</v>
      </c>
      <c r="J28" s="86">
        <v>1</v>
      </c>
      <c r="K28" s="86">
        <v>1</v>
      </c>
      <c r="L28" s="63">
        <v>1</v>
      </c>
      <c r="M28" s="70">
        <v>7.8217592592592591E-5</v>
      </c>
      <c r="N28" s="5"/>
      <c r="O28" s="80"/>
      <c r="P28" s="82"/>
      <c r="Q28" s="82"/>
      <c r="R28" s="83"/>
      <c r="S28" s="84"/>
    </row>
    <row r="29" spans="1:19" ht="25.5" x14ac:dyDescent="0.25">
      <c r="A29" s="74" t="s">
        <v>43</v>
      </c>
      <c r="B29" s="5">
        <v>1</v>
      </c>
      <c r="C29" s="13">
        <v>1</v>
      </c>
      <c r="D29" s="88">
        <v>1</v>
      </c>
      <c r="E29" s="88">
        <v>1</v>
      </c>
      <c r="F29" s="56">
        <v>1</v>
      </c>
      <c r="G29" s="57">
        <v>1.5256944444444443E-4</v>
      </c>
      <c r="H29" s="5">
        <f t="shared" si="0"/>
        <v>1</v>
      </c>
      <c r="I29" s="50">
        <v>1</v>
      </c>
      <c r="J29" s="86">
        <v>1</v>
      </c>
      <c r="K29" s="86">
        <v>1</v>
      </c>
      <c r="L29" s="63">
        <v>1</v>
      </c>
      <c r="M29" s="70">
        <v>1.5092592592592593E-4</v>
      </c>
      <c r="N29" s="5"/>
      <c r="O29" s="80"/>
      <c r="P29" s="82"/>
      <c r="Q29" s="82"/>
      <c r="R29" s="83"/>
      <c r="S29" s="84"/>
    </row>
    <row r="30" spans="1:19" x14ac:dyDescent="0.25">
      <c r="A30" s="73" t="s">
        <v>44</v>
      </c>
      <c r="B30" s="5">
        <v>2</v>
      </c>
      <c r="C30" s="13">
        <v>2</v>
      </c>
      <c r="D30" s="88">
        <v>1</v>
      </c>
      <c r="E30" s="88">
        <v>1</v>
      </c>
      <c r="F30" s="56">
        <v>0.5</v>
      </c>
      <c r="G30" s="57">
        <v>6.4409722222222226E-5</v>
      </c>
      <c r="H30" s="5">
        <f t="shared" si="0"/>
        <v>2</v>
      </c>
      <c r="I30" s="50">
        <v>2</v>
      </c>
      <c r="J30" s="86">
        <v>1</v>
      </c>
      <c r="K30" s="86">
        <v>1</v>
      </c>
      <c r="L30" s="63">
        <v>1</v>
      </c>
      <c r="M30" s="70">
        <v>6.6921296296296301E-5</v>
      </c>
      <c r="N30" s="5"/>
      <c r="O30" s="80"/>
      <c r="P30" s="82"/>
      <c r="Q30" s="82"/>
      <c r="R30" s="83"/>
      <c r="S30" s="84"/>
    </row>
    <row r="31" spans="1:19" x14ac:dyDescent="0.25">
      <c r="A31" s="73" t="s">
        <v>45</v>
      </c>
      <c r="B31" s="5">
        <v>110</v>
      </c>
      <c r="C31" s="13">
        <v>107</v>
      </c>
      <c r="D31" s="88">
        <v>0.97272727272727277</v>
      </c>
      <c r="E31" s="88">
        <v>0.97272727272727277</v>
      </c>
      <c r="F31" s="56">
        <v>1</v>
      </c>
      <c r="G31" s="57">
        <v>5.417824074074074E-5</v>
      </c>
      <c r="H31" s="5">
        <f t="shared" si="0"/>
        <v>110</v>
      </c>
      <c r="I31" s="50">
        <v>109</v>
      </c>
      <c r="J31" s="86">
        <v>0.99090909090909096</v>
      </c>
      <c r="K31" s="86">
        <v>0.99090909090909096</v>
      </c>
      <c r="L31" s="63">
        <v>1</v>
      </c>
      <c r="M31" s="70">
        <v>2.7835648148148149E-5</v>
      </c>
      <c r="N31" s="5"/>
      <c r="O31" s="80"/>
      <c r="P31" s="82"/>
      <c r="Q31" s="82"/>
      <c r="R31" s="83"/>
      <c r="S31" s="84"/>
    </row>
    <row r="32" spans="1:19" ht="25.5" x14ac:dyDescent="0.25">
      <c r="A32" s="74" t="s">
        <v>46</v>
      </c>
      <c r="B32" s="5">
        <v>1</v>
      </c>
      <c r="C32" s="13">
        <v>1</v>
      </c>
      <c r="D32" s="88">
        <v>1</v>
      </c>
      <c r="E32" s="88">
        <v>1</v>
      </c>
      <c r="F32" s="56">
        <v>1</v>
      </c>
      <c r="G32" s="57">
        <v>9.5960648148148145E-5</v>
      </c>
      <c r="H32" s="5">
        <f t="shared" si="0"/>
        <v>1</v>
      </c>
      <c r="I32" s="50">
        <v>1</v>
      </c>
      <c r="J32" s="86">
        <v>1</v>
      </c>
      <c r="K32" s="86">
        <v>1</v>
      </c>
      <c r="L32" s="63">
        <v>1</v>
      </c>
      <c r="M32" s="70">
        <v>6.9548611111111116E-5</v>
      </c>
      <c r="N32" s="5"/>
      <c r="O32" s="80"/>
      <c r="P32" s="82"/>
      <c r="Q32" s="82"/>
      <c r="R32" s="83"/>
      <c r="S32" s="84"/>
    </row>
    <row r="33" spans="1:19" ht="25.5" x14ac:dyDescent="0.25">
      <c r="A33" s="75" t="s">
        <v>47</v>
      </c>
      <c r="B33" s="5">
        <v>1</v>
      </c>
      <c r="C33" s="13">
        <v>1</v>
      </c>
      <c r="D33" s="88">
        <v>1</v>
      </c>
      <c r="E33" s="88">
        <v>1</v>
      </c>
      <c r="F33" s="56">
        <v>1</v>
      </c>
      <c r="G33" s="57">
        <v>8.3622685185185181E-5</v>
      </c>
      <c r="H33" s="5">
        <f t="shared" si="0"/>
        <v>1</v>
      </c>
      <c r="I33" s="50">
        <v>1</v>
      </c>
      <c r="J33" s="86">
        <v>1</v>
      </c>
      <c r="K33" s="86">
        <v>1</v>
      </c>
      <c r="L33" s="63">
        <v>1</v>
      </c>
      <c r="M33" s="70">
        <v>8.8206018518518521E-5</v>
      </c>
      <c r="N33" s="5"/>
      <c r="O33" s="80"/>
      <c r="P33" s="82"/>
      <c r="Q33" s="82"/>
      <c r="R33" s="83"/>
      <c r="S33" s="84"/>
    </row>
    <row r="34" spans="1:19" x14ac:dyDescent="0.25">
      <c r="A34" s="76" t="s">
        <v>48</v>
      </c>
      <c r="B34" s="5">
        <v>2916</v>
      </c>
      <c r="C34" s="13">
        <v>145</v>
      </c>
      <c r="D34" s="88">
        <v>4.972565157750343E-2</v>
      </c>
      <c r="E34" s="88">
        <v>0.14499999999999999</v>
      </c>
      <c r="F34" s="56">
        <v>0.16666666666666666</v>
      </c>
      <c r="G34" s="57">
        <v>5.6967592592592589E-5</v>
      </c>
      <c r="H34" s="5">
        <f t="shared" si="0"/>
        <v>2916</v>
      </c>
      <c r="I34" s="50">
        <v>2916</v>
      </c>
      <c r="J34" s="86">
        <v>1</v>
      </c>
      <c r="K34" s="86">
        <v>1</v>
      </c>
      <c r="L34" s="63">
        <v>1</v>
      </c>
      <c r="M34" s="70">
        <v>2.9525462962962962E-5</v>
      </c>
      <c r="N34" s="5"/>
      <c r="O34" s="80"/>
      <c r="P34" s="82"/>
      <c r="Q34" s="82"/>
      <c r="R34" s="83"/>
      <c r="S34" s="84"/>
    </row>
    <row r="35" spans="1:19" x14ac:dyDescent="0.25">
      <c r="A35" s="73" t="s">
        <v>49</v>
      </c>
      <c r="B35" s="5">
        <v>1</v>
      </c>
      <c r="C35" s="13">
        <v>1</v>
      </c>
      <c r="D35" s="88">
        <v>1</v>
      </c>
      <c r="E35" s="88">
        <v>1</v>
      </c>
      <c r="F35" s="56">
        <v>1</v>
      </c>
      <c r="G35" s="57">
        <v>7.0092592592592597E-5</v>
      </c>
      <c r="H35" s="5">
        <f t="shared" si="0"/>
        <v>1</v>
      </c>
      <c r="I35" s="50">
        <v>1</v>
      </c>
      <c r="J35" s="86">
        <v>1</v>
      </c>
      <c r="K35" s="86">
        <v>1</v>
      </c>
      <c r="L35" s="63">
        <v>1</v>
      </c>
      <c r="M35" s="70">
        <v>7.4895833333333336E-5</v>
      </c>
      <c r="N35" s="5"/>
      <c r="O35" s="80"/>
      <c r="P35" s="82"/>
      <c r="Q35" s="82"/>
      <c r="R35" s="83"/>
      <c r="S35" s="84"/>
    </row>
    <row r="36" spans="1:19" x14ac:dyDescent="0.25">
      <c r="A36" s="73" t="s">
        <v>50</v>
      </c>
      <c r="B36" s="5">
        <v>1</v>
      </c>
      <c r="C36" s="13">
        <v>1</v>
      </c>
      <c r="D36" s="88">
        <v>1</v>
      </c>
      <c r="E36" s="88">
        <v>1</v>
      </c>
      <c r="F36" s="56">
        <v>1</v>
      </c>
      <c r="G36" s="57">
        <v>8.1851851851851847E-5</v>
      </c>
      <c r="H36" s="5">
        <f t="shared" si="0"/>
        <v>1</v>
      </c>
      <c r="I36" s="50">
        <v>1</v>
      </c>
      <c r="J36" s="86">
        <v>1</v>
      </c>
      <c r="K36" s="86">
        <v>1</v>
      </c>
      <c r="L36" s="63">
        <v>1</v>
      </c>
      <c r="M36" s="70">
        <v>1.1498842592592592E-4</v>
      </c>
      <c r="N36" s="5"/>
      <c r="O36" s="80"/>
      <c r="P36" s="82"/>
      <c r="Q36" s="82"/>
      <c r="R36" s="83"/>
      <c r="S36" s="84"/>
    </row>
    <row r="37" spans="1:19" x14ac:dyDescent="0.25">
      <c r="A37" s="73" t="s">
        <v>51</v>
      </c>
      <c r="B37" s="5">
        <v>13609</v>
      </c>
      <c r="C37" s="13">
        <v>0</v>
      </c>
      <c r="D37" s="88">
        <v>0</v>
      </c>
      <c r="E37" s="88">
        <v>0</v>
      </c>
      <c r="F37" s="56">
        <v>0</v>
      </c>
      <c r="G37" s="57">
        <v>5.7060185185185186E-5</v>
      </c>
      <c r="H37" s="5">
        <f t="shared" si="0"/>
        <v>13609</v>
      </c>
      <c r="I37" s="50">
        <v>2816</v>
      </c>
      <c r="J37" s="86">
        <v>0.20692188992578442</v>
      </c>
      <c r="K37" s="86">
        <v>0.56320000000000003</v>
      </c>
      <c r="L37" s="63">
        <v>1</v>
      </c>
      <c r="M37" s="70">
        <v>4.3564814814814814E-5</v>
      </c>
      <c r="N37" s="5"/>
      <c r="O37" s="80"/>
      <c r="P37" s="82"/>
      <c r="Q37" s="82"/>
      <c r="R37" s="83"/>
      <c r="S37" s="84"/>
    </row>
    <row r="38" spans="1:19" x14ac:dyDescent="0.25">
      <c r="A38" s="73" t="s">
        <v>52</v>
      </c>
      <c r="B38" s="5">
        <v>12</v>
      </c>
      <c r="C38" s="13">
        <v>2</v>
      </c>
      <c r="D38" s="88">
        <v>0.16666666666666666</v>
      </c>
      <c r="E38" s="88">
        <v>0.16666666666666666</v>
      </c>
      <c r="F38" s="56">
        <v>1</v>
      </c>
      <c r="G38" s="57">
        <v>6.8530092592592593E-5</v>
      </c>
      <c r="H38" s="5">
        <f t="shared" si="0"/>
        <v>12</v>
      </c>
      <c r="I38" s="50">
        <v>5</v>
      </c>
      <c r="J38" s="86">
        <v>0.41666666666666669</v>
      </c>
      <c r="K38" s="86">
        <v>0.41666666666666669</v>
      </c>
      <c r="L38" s="63">
        <v>1</v>
      </c>
      <c r="M38" s="70">
        <v>8.2048611111111108E-5</v>
      </c>
      <c r="N38" s="5"/>
      <c r="O38" s="80"/>
      <c r="P38" s="82"/>
      <c r="Q38" s="82"/>
      <c r="R38" s="83"/>
      <c r="S38" s="84"/>
    </row>
    <row r="39" spans="1:19" x14ac:dyDescent="0.25">
      <c r="A39" s="73" t="s">
        <v>53</v>
      </c>
      <c r="B39" s="5">
        <v>2</v>
      </c>
      <c r="C39" s="13">
        <v>1</v>
      </c>
      <c r="D39" s="88">
        <v>0.5</v>
      </c>
      <c r="E39" s="88">
        <v>0.5</v>
      </c>
      <c r="F39" s="56">
        <v>1</v>
      </c>
      <c r="G39" s="57">
        <v>7.5717592592592598E-5</v>
      </c>
      <c r="H39" s="5">
        <f t="shared" si="0"/>
        <v>2</v>
      </c>
      <c r="I39" s="50">
        <v>2</v>
      </c>
      <c r="J39" s="86">
        <v>1</v>
      </c>
      <c r="K39" s="86">
        <v>1</v>
      </c>
      <c r="L39" s="63">
        <v>1</v>
      </c>
      <c r="M39" s="70">
        <v>7.3032407407407413E-5</v>
      </c>
      <c r="N39" s="5"/>
      <c r="O39" s="80"/>
      <c r="P39" s="82"/>
      <c r="Q39" s="82"/>
      <c r="R39" s="83"/>
      <c r="S39" s="84"/>
    </row>
    <row r="40" spans="1:19" x14ac:dyDescent="0.25">
      <c r="A40" s="73" t="s">
        <v>54</v>
      </c>
      <c r="B40" s="5">
        <v>5</v>
      </c>
      <c r="C40" s="13">
        <v>5</v>
      </c>
      <c r="D40" s="88">
        <v>1</v>
      </c>
      <c r="E40" s="88">
        <v>1</v>
      </c>
      <c r="F40" s="56">
        <v>1</v>
      </c>
      <c r="G40" s="57">
        <v>9.2638888888888889E-5</v>
      </c>
      <c r="H40" s="5">
        <f t="shared" si="0"/>
        <v>5</v>
      </c>
      <c r="I40" s="50">
        <v>5</v>
      </c>
      <c r="J40" s="86">
        <v>1</v>
      </c>
      <c r="K40" s="86">
        <v>1</v>
      </c>
      <c r="L40" s="63">
        <v>0.25</v>
      </c>
      <c r="M40" s="70">
        <v>1.187037037037037E-4</v>
      </c>
      <c r="N40" s="5"/>
      <c r="O40" s="80"/>
      <c r="P40" s="82"/>
      <c r="Q40" s="82"/>
      <c r="R40" s="83"/>
      <c r="S40" s="84"/>
    </row>
    <row r="41" spans="1:19" x14ac:dyDescent="0.25">
      <c r="A41" s="73" t="s">
        <v>55</v>
      </c>
      <c r="B41" s="5">
        <v>62</v>
      </c>
      <c r="C41" s="13">
        <v>57</v>
      </c>
      <c r="D41" s="88">
        <v>0.91935483870967738</v>
      </c>
      <c r="E41" s="88">
        <v>0.91935483870967738</v>
      </c>
      <c r="F41" s="56">
        <v>7.6923076923076927E-2</v>
      </c>
      <c r="G41" s="57">
        <v>9.5856481481481487E-5</v>
      </c>
      <c r="H41" s="5">
        <f t="shared" si="0"/>
        <v>62</v>
      </c>
      <c r="I41" s="50">
        <v>60</v>
      </c>
      <c r="J41" s="86">
        <v>0.967741935483871</v>
      </c>
      <c r="K41" s="86">
        <v>0.967741935483871</v>
      </c>
      <c r="L41" s="63">
        <v>1</v>
      </c>
      <c r="M41" s="70">
        <v>9.6782407407407407E-5</v>
      </c>
      <c r="N41" s="5"/>
      <c r="O41" s="80"/>
      <c r="P41" s="82"/>
      <c r="Q41" s="82"/>
      <c r="R41" s="83"/>
      <c r="S41" s="84"/>
    </row>
    <row r="42" spans="1:19" x14ac:dyDescent="0.25">
      <c r="A42" s="73" t="s">
        <v>56</v>
      </c>
      <c r="B42" s="5">
        <v>19</v>
      </c>
      <c r="C42" s="13">
        <v>19</v>
      </c>
      <c r="D42" s="88">
        <v>1</v>
      </c>
      <c r="E42" s="88">
        <v>1</v>
      </c>
      <c r="F42" s="56">
        <v>1</v>
      </c>
      <c r="G42" s="57">
        <v>8.9548611111111114E-5</v>
      </c>
      <c r="H42" s="5">
        <f t="shared" si="0"/>
        <v>19</v>
      </c>
      <c r="I42" s="50">
        <v>19</v>
      </c>
      <c r="J42" s="86">
        <v>1</v>
      </c>
      <c r="K42" s="86">
        <v>1</v>
      </c>
      <c r="L42" s="63">
        <v>1</v>
      </c>
      <c r="M42" s="70">
        <v>7.8472222222222222E-5</v>
      </c>
      <c r="N42" s="5"/>
      <c r="O42" s="80"/>
      <c r="P42" s="82"/>
      <c r="Q42" s="82"/>
      <c r="R42" s="83"/>
      <c r="S42" s="84"/>
    </row>
    <row r="43" spans="1:19" x14ac:dyDescent="0.25">
      <c r="A43" s="73" t="s">
        <v>57</v>
      </c>
      <c r="B43" s="5">
        <v>1</v>
      </c>
      <c r="C43" s="13">
        <v>1</v>
      </c>
      <c r="D43" s="88">
        <v>1</v>
      </c>
      <c r="E43" s="88">
        <v>1</v>
      </c>
      <c r="F43" s="56">
        <v>8.3333333333333329E-2</v>
      </c>
      <c r="G43" s="57">
        <v>1.0653935185185186E-4</v>
      </c>
      <c r="H43" s="5">
        <f t="shared" si="0"/>
        <v>1</v>
      </c>
      <c r="I43" s="50">
        <v>1</v>
      </c>
      <c r="J43" s="86">
        <v>1</v>
      </c>
      <c r="K43" s="86">
        <v>1</v>
      </c>
      <c r="L43" s="63">
        <v>1</v>
      </c>
      <c r="M43" s="70">
        <v>1.5085648148148147E-4</v>
      </c>
      <c r="N43" s="5"/>
      <c r="O43" s="80"/>
      <c r="P43" s="82"/>
      <c r="Q43" s="82"/>
      <c r="R43" s="83"/>
      <c r="S43" s="84"/>
    </row>
    <row r="44" spans="1:19" x14ac:dyDescent="0.25">
      <c r="A44" s="73" t="s">
        <v>58</v>
      </c>
      <c r="B44" s="5">
        <v>1</v>
      </c>
      <c r="C44" s="13">
        <v>1</v>
      </c>
      <c r="D44" s="88">
        <v>1</v>
      </c>
      <c r="E44" s="88">
        <v>1</v>
      </c>
      <c r="F44" s="56">
        <v>1</v>
      </c>
      <c r="G44" s="57">
        <v>6.7453703703703699E-5</v>
      </c>
      <c r="H44" s="5">
        <f t="shared" si="0"/>
        <v>1</v>
      </c>
      <c r="I44" s="50">
        <v>1</v>
      </c>
      <c r="J44" s="86">
        <v>1</v>
      </c>
      <c r="K44" s="86">
        <v>1</v>
      </c>
      <c r="L44" s="63">
        <v>1</v>
      </c>
      <c r="M44" s="70">
        <v>4.8634259259259259E-5</v>
      </c>
      <c r="N44" s="5"/>
      <c r="O44" s="80"/>
      <c r="P44" s="82"/>
      <c r="Q44" s="82"/>
      <c r="R44" s="83"/>
      <c r="S44" s="84"/>
    </row>
    <row r="45" spans="1:19" x14ac:dyDescent="0.25">
      <c r="A45" s="73" t="s">
        <v>98</v>
      </c>
      <c r="B45" s="5">
        <v>1</v>
      </c>
      <c r="C45" s="13">
        <v>1</v>
      </c>
      <c r="D45" s="88">
        <v>1</v>
      </c>
      <c r="E45" s="88">
        <v>1</v>
      </c>
      <c r="F45" s="56">
        <v>6.8493150684931503E-3</v>
      </c>
      <c r="G45" s="57">
        <v>8.296296296296296E-5</v>
      </c>
      <c r="H45" s="5">
        <f t="shared" si="0"/>
        <v>1</v>
      </c>
      <c r="I45" s="50">
        <v>1</v>
      </c>
      <c r="J45" s="86">
        <v>1</v>
      </c>
      <c r="K45" s="86">
        <v>1</v>
      </c>
      <c r="L45" s="63">
        <v>1</v>
      </c>
      <c r="M45" s="70">
        <v>8.6516203703703709E-5</v>
      </c>
      <c r="N45" s="5"/>
      <c r="O45" s="80"/>
      <c r="P45" s="82"/>
      <c r="Q45" s="82"/>
      <c r="R45" s="83"/>
      <c r="S45" s="84"/>
    </row>
    <row r="46" spans="1:19" x14ac:dyDescent="0.25">
      <c r="A46" s="73" t="s">
        <v>59</v>
      </c>
      <c r="B46" s="5">
        <v>1</v>
      </c>
      <c r="C46" s="13">
        <v>0</v>
      </c>
      <c r="D46" s="88">
        <v>0</v>
      </c>
      <c r="E46" s="88">
        <v>0</v>
      </c>
      <c r="F46" s="56">
        <v>0</v>
      </c>
      <c r="G46" s="57">
        <v>6.2951388888888893E-5</v>
      </c>
      <c r="H46" s="5">
        <f t="shared" si="0"/>
        <v>1</v>
      </c>
      <c r="I46" s="50">
        <v>1</v>
      </c>
      <c r="J46" s="86">
        <v>1</v>
      </c>
      <c r="K46" s="86">
        <v>1</v>
      </c>
      <c r="L46" s="63">
        <v>0.5</v>
      </c>
      <c r="M46" s="70">
        <v>4.5740740740740738E-5</v>
      </c>
      <c r="N46" s="5"/>
      <c r="O46" s="80"/>
      <c r="P46" s="82"/>
      <c r="Q46" s="82"/>
      <c r="R46" s="83"/>
      <c r="S46" s="84"/>
    </row>
    <row r="47" spans="1:19" x14ac:dyDescent="0.25">
      <c r="A47" s="73" t="s">
        <v>99</v>
      </c>
      <c r="B47" s="5">
        <v>106</v>
      </c>
      <c r="C47" s="13">
        <v>0</v>
      </c>
      <c r="D47" s="88">
        <v>0</v>
      </c>
      <c r="E47" s="88">
        <v>0</v>
      </c>
      <c r="F47" s="56">
        <v>0</v>
      </c>
      <c r="G47" s="57">
        <v>5.3981481481481479E-5</v>
      </c>
      <c r="H47" s="5">
        <f t="shared" si="0"/>
        <v>106</v>
      </c>
      <c r="I47" s="50">
        <v>106</v>
      </c>
      <c r="J47" s="86">
        <v>1</v>
      </c>
      <c r="K47" s="86">
        <v>1</v>
      </c>
      <c r="L47" s="63">
        <v>1</v>
      </c>
      <c r="M47" s="70">
        <v>3.5659722222222225E-5</v>
      </c>
      <c r="N47" s="5"/>
      <c r="O47" s="80"/>
      <c r="P47" s="82"/>
      <c r="Q47" s="82"/>
      <c r="R47" s="83"/>
      <c r="S47" s="84"/>
    </row>
    <row r="48" spans="1:19" x14ac:dyDescent="0.25">
      <c r="A48" s="73" t="s">
        <v>60</v>
      </c>
      <c r="B48" s="5">
        <v>2</v>
      </c>
      <c r="C48" s="13">
        <v>2</v>
      </c>
      <c r="D48" s="88">
        <v>1</v>
      </c>
      <c r="E48" s="88">
        <v>1</v>
      </c>
      <c r="F48" s="56">
        <v>1</v>
      </c>
      <c r="G48" s="57">
        <v>9.4363425925925921E-5</v>
      </c>
      <c r="H48" s="5">
        <f t="shared" si="0"/>
        <v>2</v>
      </c>
      <c r="I48" s="50">
        <v>2</v>
      </c>
      <c r="J48" s="86">
        <v>1</v>
      </c>
      <c r="K48" s="86">
        <v>1</v>
      </c>
      <c r="L48" s="63">
        <v>1</v>
      </c>
      <c r="M48" s="70">
        <v>1.4969907407407407E-4</v>
      </c>
      <c r="N48" s="5"/>
      <c r="O48" s="80"/>
      <c r="P48" s="82"/>
      <c r="Q48" s="82"/>
      <c r="R48" s="83"/>
      <c r="S48" s="84"/>
    </row>
    <row r="49" spans="1:19" x14ac:dyDescent="0.25">
      <c r="A49" s="74" t="s">
        <v>100</v>
      </c>
      <c r="B49" s="5">
        <v>1</v>
      </c>
      <c r="C49" s="13">
        <v>0</v>
      </c>
      <c r="D49" s="88">
        <v>0</v>
      </c>
      <c r="E49" s="88">
        <v>0</v>
      </c>
      <c r="F49" s="56">
        <v>0</v>
      </c>
      <c r="G49" s="57">
        <v>6.164351851851852E-5</v>
      </c>
      <c r="H49" s="5">
        <f t="shared" si="0"/>
        <v>1</v>
      </c>
      <c r="I49" s="50">
        <v>1</v>
      </c>
      <c r="J49" s="86">
        <v>1</v>
      </c>
      <c r="K49" s="86">
        <v>1</v>
      </c>
      <c r="L49" s="63">
        <v>1</v>
      </c>
      <c r="M49" s="70">
        <v>4.0335648148148148E-5</v>
      </c>
      <c r="N49" s="5"/>
      <c r="O49" s="80"/>
      <c r="P49" s="82"/>
      <c r="Q49" s="82"/>
      <c r="R49" s="83"/>
      <c r="S49" s="84"/>
    </row>
    <row r="50" spans="1:19" x14ac:dyDescent="0.25">
      <c r="A50" s="73" t="s">
        <v>61</v>
      </c>
      <c r="B50" s="5">
        <v>1</v>
      </c>
      <c r="C50" s="13">
        <v>1</v>
      </c>
      <c r="D50" s="88">
        <v>1</v>
      </c>
      <c r="E50" s="88">
        <v>1</v>
      </c>
      <c r="F50" s="56">
        <v>1</v>
      </c>
      <c r="G50" s="57">
        <v>6.4837962962962966E-5</v>
      </c>
      <c r="H50" s="5">
        <f t="shared" si="0"/>
        <v>1</v>
      </c>
      <c r="I50" s="50">
        <v>1</v>
      </c>
      <c r="J50" s="86">
        <v>1</v>
      </c>
      <c r="K50" s="86">
        <v>1</v>
      </c>
      <c r="L50" s="63">
        <v>1</v>
      </c>
      <c r="M50" s="70">
        <v>1.0377314814814815E-4</v>
      </c>
      <c r="N50" s="5"/>
      <c r="O50" s="80"/>
      <c r="P50" s="82"/>
      <c r="Q50" s="82"/>
      <c r="R50" s="83"/>
      <c r="S50" s="84"/>
    </row>
    <row r="51" spans="1:19" x14ac:dyDescent="0.25">
      <c r="A51" s="73" t="s">
        <v>62</v>
      </c>
      <c r="B51" s="5">
        <v>1759</v>
      </c>
      <c r="C51" s="13">
        <v>0</v>
      </c>
      <c r="D51" s="88">
        <v>0</v>
      </c>
      <c r="E51" s="88">
        <v>0</v>
      </c>
      <c r="F51" s="56">
        <v>0</v>
      </c>
      <c r="G51" s="57">
        <v>5.5474537037037037E-5</v>
      </c>
      <c r="H51" s="5">
        <f t="shared" si="0"/>
        <v>1759</v>
      </c>
      <c r="I51" s="50">
        <v>1759</v>
      </c>
      <c r="J51" s="86">
        <v>1</v>
      </c>
      <c r="K51" s="86">
        <v>1</v>
      </c>
      <c r="L51" s="63">
        <v>0.5</v>
      </c>
      <c r="M51" s="70">
        <v>2.8506944444444445E-5</v>
      </c>
      <c r="N51" s="5"/>
      <c r="O51" s="80"/>
      <c r="P51" s="82"/>
      <c r="Q51" s="82"/>
      <c r="R51" s="83"/>
      <c r="S51" s="84"/>
    </row>
    <row r="52" spans="1:19" x14ac:dyDescent="0.25">
      <c r="A52" s="73" t="s">
        <v>63</v>
      </c>
      <c r="B52" s="5">
        <v>934</v>
      </c>
      <c r="C52" s="13">
        <v>910</v>
      </c>
      <c r="D52" s="88">
        <v>0.97430406852248397</v>
      </c>
      <c r="E52" s="88">
        <v>0.97430406852248397</v>
      </c>
      <c r="F52" s="56">
        <v>1</v>
      </c>
      <c r="G52" s="57">
        <v>7.4930555555555555E-5</v>
      </c>
      <c r="H52" s="5">
        <f t="shared" si="0"/>
        <v>934</v>
      </c>
      <c r="I52" s="50">
        <v>934</v>
      </c>
      <c r="J52" s="86">
        <v>1</v>
      </c>
      <c r="K52" s="86">
        <v>1</v>
      </c>
      <c r="L52" s="63">
        <v>1</v>
      </c>
      <c r="M52" s="70">
        <v>2.9965277777777778E-5</v>
      </c>
      <c r="N52" s="5"/>
      <c r="O52" s="80"/>
      <c r="P52" s="82"/>
      <c r="Q52" s="82"/>
      <c r="R52" s="83"/>
      <c r="S52" s="84"/>
    </row>
    <row r="53" spans="1:19" x14ac:dyDescent="0.25">
      <c r="A53" s="77" t="s">
        <v>64</v>
      </c>
      <c r="B53" s="5">
        <v>88</v>
      </c>
      <c r="C53" s="13">
        <v>84</v>
      </c>
      <c r="D53" s="88">
        <v>0.95454545454545459</v>
      </c>
      <c r="E53" s="88">
        <v>0.95454545454545459</v>
      </c>
      <c r="F53" s="56">
        <v>0.33333333333333331</v>
      </c>
      <c r="G53" s="57">
        <v>9.1909722222222216E-5</v>
      </c>
      <c r="H53" s="5">
        <f t="shared" si="0"/>
        <v>88</v>
      </c>
      <c r="I53" s="50">
        <v>88</v>
      </c>
      <c r="J53" s="86">
        <v>1</v>
      </c>
      <c r="K53" s="86">
        <v>1</v>
      </c>
      <c r="L53" s="63">
        <v>1</v>
      </c>
      <c r="M53" s="70">
        <v>6.5208333333333337E-5</v>
      </c>
      <c r="N53" s="5"/>
      <c r="O53" s="80"/>
      <c r="P53" s="82"/>
      <c r="Q53" s="82"/>
      <c r="R53" s="83"/>
      <c r="S53" s="84"/>
    </row>
    <row r="54" spans="1:19" x14ac:dyDescent="0.25">
      <c r="A54" s="76" t="s">
        <v>65</v>
      </c>
      <c r="B54" s="5">
        <v>676</v>
      </c>
      <c r="C54" s="13">
        <v>0</v>
      </c>
      <c r="D54" s="88">
        <v>0</v>
      </c>
      <c r="E54" s="88">
        <v>0</v>
      </c>
      <c r="F54" s="56">
        <v>0</v>
      </c>
      <c r="G54" s="57">
        <v>5.7025462962962966E-5</v>
      </c>
      <c r="H54" s="5">
        <f t="shared" si="0"/>
        <v>676</v>
      </c>
      <c r="I54" s="50">
        <v>676</v>
      </c>
      <c r="J54" s="86">
        <v>1</v>
      </c>
      <c r="K54" s="86">
        <v>1</v>
      </c>
      <c r="L54" s="63">
        <v>1</v>
      </c>
      <c r="M54" s="70">
        <v>3.2611111111111111E-4</v>
      </c>
      <c r="N54" s="5"/>
      <c r="O54" s="80"/>
      <c r="P54" s="82"/>
      <c r="Q54" s="82"/>
      <c r="R54" s="83"/>
      <c r="S54" s="84"/>
    </row>
    <row r="55" spans="1:19" x14ac:dyDescent="0.25">
      <c r="A55" s="73" t="s">
        <v>66</v>
      </c>
      <c r="B55" s="5">
        <v>67</v>
      </c>
      <c r="C55" s="13">
        <v>29</v>
      </c>
      <c r="D55" s="88">
        <v>0.43283582089552236</v>
      </c>
      <c r="E55" s="88">
        <v>0.43283582089552236</v>
      </c>
      <c r="F55" s="56">
        <v>1</v>
      </c>
      <c r="G55" s="57">
        <v>6.8032407407407413E-5</v>
      </c>
      <c r="H55" s="5">
        <f t="shared" si="0"/>
        <v>67</v>
      </c>
      <c r="I55" s="50">
        <v>67</v>
      </c>
      <c r="J55" s="86">
        <v>1</v>
      </c>
      <c r="K55" s="86">
        <v>1</v>
      </c>
      <c r="L55" s="63">
        <v>1</v>
      </c>
      <c r="M55" s="70">
        <v>6.3680555555555552E-5</v>
      </c>
      <c r="N55" s="5"/>
      <c r="O55" s="80"/>
      <c r="P55" s="82"/>
      <c r="Q55" s="82"/>
      <c r="R55" s="83"/>
      <c r="S55" s="84"/>
    </row>
    <row r="56" spans="1:19" x14ac:dyDescent="0.25">
      <c r="A56" s="73" t="s">
        <v>67</v>
      </c>
      <c r="B56" s="5">
        <v>3393</v>
      </c>
      <c r="C56" s="13">
        <v>84</v>
      </c>
      <c r="D56" s="88">
        <v>2.475685234305924E-2</v>
      </c>
      <c r="E56" s="88">
        <v>8.4000000000000005E-2</v>
      </c>
      <c r="F56" s="56">
        <v>1.9230769230769232E-2</v>
      </c>
      <c r="G56" s="57">
        <v>6.2824074074074071E-5</v>
      </c>
      <c r="H56" s="5">
        <f t="shared" si="0"/>
        <v>3393</v>
      </c>
      <c r="I56" s="50">
        <v>3393</v>
      </c>
      <c r="J56" s="86">
        <v>1</v>
      </c>
      <c r="K56" s="86">
        <v>1</v>
      </c>
      <c r="L56" s="63">
        <v>1</v>
      </c>
      <c r="M56" s="70">
        <v>3.1215277777777775E-5</v>
      </c>
      <c r="N56" s="5"/>
      <c r="O56" s="80"/>
      <c r="P56" s="82"/>
      <c r="Q56" s="82"/>
      <c r="R56" s="83"/>
      <c r="S56" s="84"/>
    </row>
    <row r="57" spans="1:19" x14ac:dyDescent="0.25">
      <c r="A57" s="73" t="s">
        <v>68</v>
      </c>
      <c r="B57" s="5">
        <v>14</v>
      </c>
      <c r="C57" s="13">
        <v>0</v>
      </c>
      <c r="D57" s="88">
        <v>0</v>
      </c>
      <c r="E57" s="88">
        <v>0</v>
      </c>
      <c r="F57" s="56">
        <v>0</v>
      </c>
      <c r="G57" s="57">
        <v>6.4351851851851856E-5</v>
      </c>
      <c r="H57" s="5">
        <f t="shared" si="0"/>
        <v>14</v>
      </c>
      <c r="I57" s="50">
        <v>14</v>
      </c>
      <c r="J57" s="86">
        <v>1</v>
      </c>
      <c r="K57" s="86">
        <v>1</v>
      </c>
      <c r="L57" s="63">
        <v>1</v>
      </c>
      <c r="M57" s="70">
        <v>9.2175925925925929E-5</v>
      </c>
      <c r="N57" s="5"/>
      <c r="O57" s="80"/>
      <c r="P57" s="82"/>
      <c r="Q57" s="82"/>
      <c r="R57" s="83"/>
      <c r="S57" s="84"/>
    </row>
    <row r="58" spans="1:19" x14ac:dyDescent="0.25">
      <c r="A58" s="73" t="s">
        <v>69</v>
      </c>
      <c r="B58" s="5">
        <v>2</v>
      </c>
      <c r="C58" s="13">
        <v>2</v>
      </c>
      <c r="D58" s="88">
        <v>1</v>
      </c>
      <c r="E58" s="88">
        <v>1</v>
      </c>
      <c r="F58" s="56">
        <v>9.0909090909090912E-2</v>
      </c>
      <c r="G58" s="57">
        <v>7.3009259259259262E-5</v>
      </c>
      <c r="H58" s="5">
        <f t="shared" si="0"/>
        <v>2</v>
      </c>
      <c r="I58" s="50">
        <v>2</v>
      </c>
      <c r="J58" s="86">
        <v>1</v>
      </c>
      <c r="K58" s="86">
        <v>1</v>
      </c>
      <c r="L58" s="63">
        <v>0.5</v>
      </c>
      <c r="M58" s="70">
        <v>5.8738425925925923E-5</v>
      </c>
      <c r="N58" s="5"/>
      <c r="O58" s="80"/>
      <c r="P58" s="82"/>
      <c r="Q58" s="82"/>
      <c r="R58" s="83"/>
      <c r="S58" s="84"/>
    </row>
    <row r="59" spans="1:19" x14ac:dyDescent="0.25">
      <c r="A59" s="73" t="s">
        <v>101</v>
      </c>
      <c r="B59" s="5">
        <v>1</v>
      </c>
      <c r="C59" s="13">
        <v>0</v>
      </c>
      <c r="D59" s="88">
        <v>0</v>
      </c>
      <c r="E59" s="88">
        <v>0</v>
      </c>
      <c r="F59" s="56">
        <v>0</v>
      </c>
      <c r="G59" s="57">
        <v>1.0606481481481482E-4</v>
      </c>
      <c r="H59" s="5">
        <f t="shared" si="0"/>
        <v>1</v>
      </c>
      <c r="I59" s="50">
        <v>1</v>
      </c>
      <c r="J59" s="86">
        <v>1</v>
      </c>
      <c r="K59" s="86">
        <v>1</v>
      </c>
      <c r="L59" s="63">
        <v>1</v>
      </c>
      <c r="M59" s="70">
        <v>1.1865740740740741E-4</v>
      </c>
      <c r="N59" s="5"/>
      <c r="O59" s="80"/>
      <c r="P59" s="82"/>
      <c r="Q59" s="82"/>
      <c r="R59" s="83"/>
      <c r="S59" s="84"/>
    </row>
    <row r="60" spans="1:19" x14ac:dyDescent="0.25">
      <c r="A60" s="73" t="s">
        <v>70</v>
      </c>
      <c r="B60" s="5">
        <v>1</v>
      </c>
      <c r="C60" s="13">
        <v>1</v>
      </c>
      <c r="D60" s="88">
        <v>1</v>
      </c>
      <c r="E60" s="88">
        <v>1</v>
      </c>
      <c r="F60" s="56">
        <v>1</v>
      </c>
      <c r="G60" s="57">
        <v>7.0983796296296298E-5</v>
      </c>
      <c r="H60" s="5">
        <f t="shared" si="0"/>
        <v>1</v>
      </c>
      <c r="I60" s="50">
        <v>1</v>
      </c>
      <c r="J60" s="86">
        <v>1</v>
      </c>
      <c r="K60" s="86">
        <v>1</v>
      </c>
      <c r="L60" s="63">
        <v>1</v>
      </c>
      <c r="M60" s="70">
        <v>5.3483796296296299E-5</v>
      </c>
      <c r="N60" s="5"/>
      <c r="O60" s="80"/>
      <c r="P60" s="82"/>
      <c r="Q60" s="82"/>
      <c r="R60" s="83"/>
      <c r="S60" s="84"/>
    </row>
    <row r="61" spans="1:19" x14ac:dyDescent="0.25">
      <c r="A61" s="73" t="s">
        <v>102</v>
      </c>
      <c r="B61" s="5">
        <v>15904.000000000002</v>
      </c>
      <c r="C61" s="13">
        <v>760</v>
      </c>
      <c r="D61" s="88">
        <v>4.778672032193159E-2</v>
      </c>
      <c r="E61" s="88">
        <v>0.76</v>
      </c>
      <c r="F61" s="56">
        <v>1</v>
      </c>
      <c r="G61" s="57">
        <v>5.652777777777778E-5</v>
      </c>
      <c r="H61" s="5">
        <f t="shared" si="0"/>
        <v>15904.000000000002</v>
      </c>
      <c r="I61" s="50">
        <v>5000</v>
      </c>
      <c r="J61" s="86">
        <v>0.31438631790744465</v>
      </c>
      <c r="K61" s="86">
        <v>1</v>
      </c>
      <c r="L61" s="63">
        <v>1</v>
      </c>
      <c r="M61" s="70">
        <v>2.7465277777777778E-5</v>
      </c>
      <c r="N61" s="5"/>
      <c r="O61" s="80"/>
      <c r="P61" s="82"/>
      <c r="Q61" s="82"/>
      <c r="R61" s="83"/>
      <c r="S61" s="84"/>
    </row>
    <row r="62" spans="1:19" x14ac:dyDescent="0.25">
      <c r="A62" s="73" t="s">
        <v>71</v>
      </c>
      <c r="B62" s="5">
        <v>2</v>
      </c>
      <c r="C62" s="13">
        <v>0</v>
      </c>
      <c r="D62" s="88">
        <v>0</v>
      </c>
      <c r="E62" s="88">
        <v>0</v>
      </c>
      <c r="F62" s="56">
        <v>0</v>
      </c>
      <c r="G62" s="57">
        <v>7.1527777777777779E-5</v>
      </c>
      <c r="H62" s="5">
        <f t="shared" si="0"/>
        <v>2</v>
      </c>
      <c r="I62" s="50">
        <v>2</v>
      </c>
      <c r="J62" s="86">
        <v>1</v>
      </c>
      <c r="K62" s="86">
        <v>1</v>
      </c>
      <c r="L62" s="63">
        <v>1</v>
      </c>
      <c r="M62" s="70">
        <v>6.1979166666666671E-5</v>
      </c>
      <c r="N62" s="5"/>
      <c r="O62" s="80"/>
      <c r="P62" s="82"/>
      <c r="Q62" s="82"/>
      <c r="R62" s="83"/>
      <c r="S62" s="84"/>
    </row>
    <row r="63" spans="1:19" x14ac:dyDescent="0.25">
      <c r="A63" s="73" t="s">
        <v>72</v>
      </c>
      <c r="B63" s="5">
        <v>5</v>
      </c>
      <c r="C63" s="13">
        <v>5</v>
      </c>
      <c r="D63" s="88">
        <v>1</v>
      </c>
      <c r="E63" s="88">
        <v>1</v>
      </c>
      <c r="F63" s="56">
        <v>1</v>
      </c>
      <c r="G63" s="57">
        <v>6.4618055555555555E-5</v>
      </c>
      <c r="H63" s="5">
        <f t="shared" si="0"/>
        <v>5</v>
      </c>
      <c r="I63" s="50">
        <v>5</v>
      </c>
      <c r="J63" s="86">
        <v>1</v>
      </c>
      <c r="K63" s="86">
        <v>1</v>
      </c>
      <c r="L63" s="63">
        <v>1</v>
      </c>
      <c r="M63" s="70">
        <v>5.0173611111111112E-5</v>
      </c>
      <c r="N63" s="5"/>
      <c r="O63" s="80"/>
      <c r="P63" s="82"/>
      <c r="Q63" s="82"/>
      <c r="R63" s="83"/>
      <c r="S63" s="84"/>
    </row>
    <row r="64" spans="1:19" x14ac:dyDescent="0.25">
      <c r="A64" s="73" t="s">
        <v>73</v>
      </c>
      <c r="B64" s="5">
        <v>7</v>
      </c>
      <c r="C64" s="13">
        <v>7</v>
      </c>
      <c r="D64" s="88">
        <v>1</v>
      </c>
      <c r="E64" s="88">
        <v>1</v>
      </c>
      <c r="F64" s="56">
        <v>1</v>
      </c>
      <c r="G64" s="57">
        <v>7.0949074074074078E-5</v>
      </c>
      <c r="H64" s="5">
        <f t="shared" si="0"/>
        <v>7</v>
      </c>
      <c r="I64" s="50">
        <v>7</v>
      </c>
      <c r="J64" s="86">
        <v>1</v>
      </c>
      <c r="K64" s="86">
        <v>1</v>
      </c>
      <c r="L64" s="63">
        <v>9.0909090909090912E-2</v>
      </c>
      <c r="M64" s="70">
        <v>6.7106481481481479E-5</v>
      </c>
      <c r="N64" s="5"/>
      <c r="O64" s="80"/>
      <c r="P64" s="82"/>
      <c r="Q64" s="82"/>
      <c r="R64" s="83"/>
      <c r="S64" s="84"/>
    </row>
    <row r="65" spans="1:19" x14ac:dyDescent="0.25">
      <c r="A65" s="73" t="s">
        <v>74</v>
      </c>
      <c r="B65" s="5">
        <v>5</v>
      </c>
      <c r="C65" s="13">
        <v>5</v>
      </c>
      <c r="D65" s="88">
        <v>1</v>
      </c>
      <c r="E65" s="88">
        <v>1</v>
      </c>
      <c r="F65" s="56">
        <v>1</v>
      </c>
      <c r="G65" s="57">
        <v>6.2847222222222221E-5</v>
      </c>
      <c r="H65" s="5">
        <f t="shared" si="0"/>
        <v>5</v>
      </c>
      <c r="I65" s="50">
        <v>5</v>
      </c>
      <c r="J65" s="86">
        <v>1</v>
      </c>
      <c r="K65" s="86">
        <v>1</v>
      </c>
      <c r="L65" s="63">
        <v>1</v>
      </c>
      <c r="M65" s="70">
        <v>5.9629629629629631E-5</v>
      </c>
      <c r="N65" s="5"/>
      <c r="O65" s="80"/>
      <c r="P65" s="82"/>
      <c r="Q65" s="82"/>
      <c r="R65" s="83"/>
      <c r="S65" s="84"/>
    </row>
    <row r="66" spans="1:19" x14ac:dyDescent="0.25">
      <c r="A66" s="73" t="s">
        <v>108</v>
      </c>
      <c r="B66" s="5">
        <v>38</v>
      </c>
      <c r="C66" s="13">
        <v>2</v>
      </c>
      <c r="D66" s="88">
        <v>5.2631578947368418E-2</v>
      </c>
      <c r="E66" s="88">
        <v>5.2631578947368418E-2</v>
      </c>
      <c r="F66" s="56">
        <v>2.9498525073746312E-3</v>
      </c>
      <c r="G66" s="57">
        <v>6.0428240740740742E-5</v>
      </c>
      <c r="H66" s="5">
        <f t="shared" si="0"/>
        <v>38</v>
      </c>
      <c r="I66" s="50">
        <v>26</v>
      </c>
      <c r="J66" s="86">
        <v>0.68421052631578949</v>
      </c>
      <c r="K66" s="86">
        <v>0.68421052631578949</v>
      </c>
      <c r="L66" s="63">
        <v>0.25</v>
      </c>
      <c r="M66" s="70">
        <v>5.2129629629629631E-5</v>
      </c>
      <c r="N66" s="5"/>
      <c r="O66" s="80"/>
      <c r="P66" s="82"/>
      <c r="Q66" s="82"/>
      <c r="R66" s="83"/>
      <c r="S66" s="84"/>
    </row>
    <row r="67" spans="1:19" x14ac:dyDescent="0.25">
      <c r="A67" s="73" t="s">
        <v>75</v>
      </c>
      <c r="B67" s="5">
        <v>7718</v>
      </c>
      <c r="C67" s="13">
        <v>569</v>
      </c>
      <c r="D67" s="88">
        <v>7.372376263280643E-2</v>
      </c>
      <c r="E67" s="88">
        <v>0.56899999999999995</v>
      </c>
      <c r="F67" s="56">
        <v>1</v>
      </c>
      <c r="G67" s="57">
        <v>6.0983796296296299E-5</v>
      </c>
      <c r="H67" s="5">
        <f t="shared" si="0"/>
        <v>7717.9999999999991</v>
      </c>
      <c r="I67" s="50">
        <v>5000</v>
      </c>
      <c r="J67" s="86">
        <v>0.64783622700181398</v>
      </c>
      <c r="K67" s="86">
        <v>1</v>
      </c>
      <c r="L67" s="63">
        <v>1</v>
      </c>
      <c r="M67" s="70">
        <v>3.076388888888889E-5</v>
      </c>
      <c r="N67" s="5"/>
      <c r="O67" s="80"/>
      <c r="P67" s="82"/>
      <c r="Q67" s="82"/>
      <c r="R67" s="83"/>
      <c r="S67" s="84"/>
    </row>
    <row r="68" spans="1:19" x14ac:dyDescent="0.25">
      <c r="A68" s="73" t="s">
        <v>103</v>
      </c>
      <c r="B68" s="5">
        <v>14</v>
      </c>
      <c r="C68" s="13">
        <v>14</v>
      </c>
      <c r="D68" s="88">
        <v>1</v>
      </c>
      <c r="E68" s="88">
        <v>1</v>
      </c>
      <c r="F68" s="56">
        <v>0.5</v>
      </c>
      <c r="G68" s="57">
        <v>5.8958333333333334E-5</v>
      </c>
      <c r="H68" s="5">
        <f t="shared" si="0"/>
        <v>14</v>
      </c>
      <c r="I68" s="50">
        <v>14</v>
      </c>
      <c r="J68" s="86">
        <v>1</v>
      </c>
      <c r="K68" s="86">
        <v>1</v>
      </c>
      <c r="L68" s="63">
        <v>1</v>
      </c>
      <c r="M68" s="70">
        <v>5.0740740740740744E-5</v>
      </c>
      <c r="N68" s="5"/>
      <c r="O68" s="80"/>
      <c r="P68" s="82"/>
      <c r="Q68" s="82"/>
      <c r="R68" s="83"/>
      <c r="S68" s="84"/>
    </row>
    <row r="69" spans="1:19" x14ac:dyDescent="0.25">
      <c r="A69" s="73" t="s">
        <v>181</v>
      </c>
      <c r="B69" s="5">
        <v>24</v>
      </c>
      <c r="C69" s="13">
        <v>0</v>
      </c>
      <c r="D69" s="88">
        <v>0</v>
      </c>
      <c r="E69" s="88">
        <v>0</v>
      </c>
      <c r="F69" s="56">
        <v>0</v>
      </c>
      <c r="G69" s="57">
        <v>6.730324074074074E-5</v>
      </c>
      <c r="H69" s="5">
        <f t="shared" si="0"/>
        <v>24</v>
      </c>
      <c r="I69" s="50">
        <v>20</v>
      </c>
      <c r="J69" s="86">
        <v>0.83333333333333337</v>
      </c>
      <c r="K69" s="86">
        <v>0.83333333333333337</v>
      </c>
      <c r="L69" s="63">
        <v>1</v>
      </c>
      <c r="M69" s="70">
        <v>5.3888888888888889E-5</v>
      </c>
      <c r="N69" s="5"/>
      <c r="O69" s="80"/>
      <c r="P69" s="82"/>
      <c r="Q69" s="82"/>
      <c r="R69" s="83"/>
      <c r="S69" s="84"/>
    </row>
    <row r="70" spans="1:19" x14ac:dyDescent="0.25">
      <c r="A70" s="73" t="s">
        <v>76</v>
      </c>
      <c r="B70" s="5">
        <v>6</v>
      </c>
      <c r="C70" s="13">
        <v>1</v>
      </c>
      <c r="D70" s="88">
        <v>0.16666666666666666</v>
      </c>
      <c r="E70" s="88">
        <v>0.16666666666666666</v>
      </c>
      <c r="F70" s="56">
        <v>1.3175230566534915E-3</v>
      </c>
      <c r="G70" s="57">
        <v>5.9537037037037035E-5</v>
      </c>
      <c r="H70" s="5">
        <f t="shared" si="0"/>
        <v>6</v>
      </c>
      <c r="I70" s="50">
        <v>6</v>
      </c>
      <c r="J70" s="86">
        <v>1</v>
      </c>
      <c r="K70" s="86">
        <v>1</v>
      </c>
      <c r="L70" s="63">
        <v>1</v>
      </c>
      <c r="M70" s="70">
        <v>4.5763888888888888E-5</v>
      </c>
      <c r="N70" s="5"/>
      <c r="O70" s="80"/>
      <c r="P70" s="82"/>
      <c r="Q70" s="82"/>
      <c r="R70" s="83"/>
      <c r="S70" s="84"/>
    </row>
    <row r="71" spans="1:19" x14ac:dyDescent="0.25">
      <c r="A71" s="73" t="s">
        <v>77</v>
      </c>
      <c r="B71" s="5">
        <v>1</v>
      </c>
      <c r="C71" s="13">
        <v>0</v>
      </c>
      <c r="D71" s="88">
        <v>0</v>
      </c>
      <c r="E71" s="88">
        <v>0</v>
      </c>
      <c r="F71" s="56">
        <v>0</v>
      </c>
      <c r="G71" s="57">
        <v>7.0324074074074077E-5</v>
      </c>
      <c r="H71" s="5">
        <f t="shared" si="0"/>
        <v>1</v>
      </c>
      <c r="I71" s="50">
        <v>1</v>
      </c>
      <c r="J71" s="86">
        <v>1</v>
      </c>
      <c r="K71" s="86">
        <v>1</v>
      </c>
      <c r="L71" s="63">
        <v>1</v>
      </c>
      <c r="M71" s="70">
        <v>5.0370370370370373E-5</v>
      </c>
      <c r="N71" s="5"/>
      <c r="O71" s="80"/>
      <c r="P71" s="82"/>
      <c r="Q71" s="82"/>
      <c r="R71" s="83"/>
      <c r="S71" s="84"/>
    </row>
    <row r="72" spans="1:19" x14ac:dyDescent="0.25">
      <c r="A72" s="73" t="s">
        <v>78</v>
      </c>
      <c r="B72" s="5">
        <v>6289</v>
      </c>
      <c r="C72" s="13">
        <v>0</v>
      </c>
      <c r="D72" s="88">
        <v>0</v>
      </c>
      <c r="E72" s="88">
        <v>0</v>
      </c>
      <c r="F72" s="56">
        <v>0</v>
      </c>
      <c r="G72" s="57">
        <v>5.4224537037037034E-5</v>
      </c>
      <c r="H72" s="5">
        <f t="shared" si="0"/>
        <v>6289</v>
      </c>
      <c r="I72" s="50">
        <v>2564</v>
      </c>
      <c r="J72" s="86">
        <v>0.40769597710287803</v>
      </c>
      <c r="K72" s="86">
        <v>0.51280000000000003</v>
      </c>
      <c r="L72" s="63">
        <v>1</v>
      </c>
      <c r="M72" s="70">
        <v>3.7766203703703703E-5</v>
      </c>
      <c r="N72" s="5"/>
      <c r="O72" s="80"/>
      <c r="P72" s="82"/>
      <c r="Q72" s="82"/>
      <c r="R72" s="83"/>
      <c r="S72" s="84"/>
    </row>
    <row r="73" spans="1:19" x14ac:dyDescent="0.25">
      <c r="A73" s="77" t="s">
        <v>79</v>
      </c>
      <c r="B73" s="5">
        <v>3</v>
      </c>
      <c r="C73" s="13">
        <v>0</v>
      </c>
      <c r="D73" s="88">
        <v>0</v>
      </c>
      <c r="E73" s="88">
        <v>0</v>
      </c>
      <c r="F73" s="56">
        <v>0</v>
      </c>
      <c r="G73" s="57">
        <v>6.3263888888888894E-5</v>
      </c>
      <c r="H73" s="5">
        <f t="shared" si="0"/>
        <v>3</v>
      </c>
      <c r="I73" s="50">
        <v>3</v>
      </c>
      <c r="J73" s="86">
        <v>1</v>
      </c>
      <c r="K73" s="86">
        <v>1</v>
      </c>
      <c r="L73" s="63">
        <v>0.33333333333333331</v>
      </c>
      <c r="M73" s="70">
        <v>4.8379629629629628E-5</v>
      </c>
      <c r="N73" s="5"/>
      <c r="O73" s="80"/>
      <c r="P73" s="82"/>
      <c r="Q73" s="82"/>
      <c r="R73" s="83"/>
      <c r="S73" s="84"/>
    </row>
    <row r="74" spans="1:19" x14ac:dyDescent="0.25">
      <c r="A74" s="71" t="s">
        <v>104</v>
      </c>
      <c r="B74" s="5">
        <v>9</v>
      </c>
      <c r="C74" s="13">
        <v>2</v>
      </c>
      <c r="D74" s="88">
        <v>0.22222222222222221</v>
      </c>
      <c r="E74" s="88">
        <v>0.22222222222222221</v>
      </c>
      <c r="F74" s="56">
        <v>1</v>
      </c>
      <c r="G74" s="57">
        <v>6.0451388888888886E-5</v>
      </c>
      <c r="H74" s="5">
        <f t="shared" si="0"/>
        <v>9</v>
      </c>
      <c r="I74" s="50">
        <v>9</v>
      </c>
      <c r="J74" s="86">
        <v>1</v>
      </c>
      <c r="K74" s="86">
        <v>1</v>
      </c>
      <c r="L74" s="63">
        <v>1</v>
      </c>
      <c r="M74" s="70">
        <v>7.3912037037037032E-5</v>
      </c>
      <c r="N74" s="5"/>
      <c r="O74" s="80"/>
      <c r="P74" s="82"/>
      <c r="Q74" s="82"/>
      <c r="R74" s="83"/>
      <c r="S74" s="84"/>
    </row>
    <row r="75" spans="1:19" x14ac:dyDescent="0.25">
      <c r="A75" s="71" t="s">
        <v>80</v>
      </c>
      <c r="B75" s="5">
        <v>302</v>
      </c>
      <c r="C75" s="13">
        <v>47</v>
      </c>
      <c r="D75" s="88">
        <v>0.15562913907284767</v>
      </c>
      <c r="E75" s="88">
        <v>0.15562913907284767</v>
      </c>
      <c r="F75" s="56">
        <v>0.1111111111111111</v>
      </c>
      <c r="G75" s="57">
        <v>6.7511574074074069E-5</v>
      </c>
      <c r="H75" s="5">
        <f t="shared" si="0"/>
        <v>302</v>
      </c>
      <c r="I75" s="50">
        <v>294</v>
      </c>
      <c r="J75" s="86">
        <v>0.97350993377483441</v>
      </c>
      <c r="K75" s="86">
        <v>0.97350993377483441</v>
      </c>
      <c r="L75" s="63">
        <v>0.5</v>
      </c>
      <c r="M75" s="70">
        <v>5.2858796296296298E-5</v>
      </c>
      <c r="N75" s="5"/>
      <c r="O75" s="80"/>
      <c r="P75" s="82"/>
      <c r="Q75" s="82"/>
      <c r="R75" s="83"/>
      <c r="S75" s="84"/>
    </row>
    <row r="76" spans="1:19" x14ac:dyDescent="0.25">
      <c r="A76" s="71" t="s">
        <v>105</v>
      </c>
      <c r="B76" s="5">
        <v>968</v>
      </c>
      <c r="C76" s="13">
        <v>795</v>
      </c>
      <c r="D76" s="88">
        <v>0.82128099173553715</v>
      </c>
      <c r="E76" s="88">
        <v>0.82128099173553715</v>
      </c>
      <c r="F76" s="56">
        <v>1</v>
      </c>
      <c r="G76" s="57">
        <v>5.7291666666666666E-5</v>
      </c>
      <c r="H76" s="123">
        <f t="shared" si="0"/>
        <v>968</v>
      </c>
      <c r="I76" s="50">
        <v>968</v>
      </c>
      <c r="J76" s="86">
        <v>1</v>
      </c>
      <c r="K76" s="86">
        <v>1</v>
      </c>
      <c r="L76" s="63">
        <v>1</v>
      </c>
      <c r="M76" s="70">
        <v>3.7627314814814812E-5</v>
      </c>
      <c r="N76" s="5"/>
      <c r="O76" s="80"/>
      <c r="P76" s="82"/>
      <c r="Q76" s="82"/>
      <c r="R76" s="83"/>
      <c r="S76" s="84"/>
    </row>
    <row r="77" spans="1:19" x14ac:dyDescent="0.25">
      <c r="A77" s="71" t="s">
        <v>81</v>
      </c>
      <c r="B77" s="5">
        <v>368</v>
      </c>
      <c r="C77" s="13">
        <v>344</v>
      </c>
      <c r="D77" s="88">
        <v>0.93478260869565222</v>
      </c>
      <c r="E77" s="88">
        <v>0.93478260869565222</v>
      </c>
      <c r="F77" s="56">
        <v>0.33333333333333331</v>
      </c>
      <c r="G77" s="57">
        <v>6.7118055555555561E-5</v>
      </c>
      <c r="H77" s="123">
        <f t="shared" si="0"/>
        <v>368</v>
      </c>
      <c r="I77" s="50">
        <v>364</v>
      </c>
      <c r="J77" s="86">
        <v>0.98913043478260865</v>
      </c>
      <c r="K77" s="86">
        <v>0.98913043478260865</v>
      </c>
      <c r="L77" s="63">
        <v>1</v>
      </c>
      <c r="M77" s="70">
        <v>4.2361111111111112E-5</v>
      </c>
      <c r="N77" s="5"/>
      <c r="O77" s="80"/>
      <c r="P77" s="82"/>
      <c r="Q77" s="82"/>
      <c r="R77" s="83"/>
      <c r="S77" s="84"/>
    </row>
    <row r="78" spans="1:19" x14ac:dyDescent="0.25">
      <c r="A78" s="71" t="s">
        <v>82</v>
      </c>
      <c r="B78" s="5">
        <v>1842</v>
      </c>
      <c r="C78" s="13">
        <v>42</v>
      </c>
      <c r="D78" s="88">
        <v>2.2801302931596091E-2</v>
      </c>
      <c r="E78" s="88">
        <v>4.2000000000000003E-2</v>
      </c>
      <c r="F78" s="56">
        <v>0.33333333333333331</v>
      </c>
      <c r="G78" s="57">
        <v>5.9594907407407405E-5</v>
      </c>
      <c r="H78" s="5">
        <f t="shared" si="0"/>
        <v>1842</v>
      </c>
      <c r="I78" s="50">
        <v>943</v>
      </c>
      <c r="J78" s="86">
        <v>0.51194353963083605</v>
      </c>
      <c r="K78" s="86">
        <v>0.51194353963083605</v>
      </c>
      <c r="L78" s="63">
        <v>1</v>
      </c>
      <c r="M78" s="70">
        <v>3.6863425925925926E-5</v>
      </c>
      <c r="N78" s="5"/>
      <c r="O78" s="80"/>
      <c r="P78" s="82"/>
      <c r="Q78" s="82"/>
      <c r="R78" s="83"/>
      <c r="S78" s="84"/>
    </row>
    <row r="79" spans="1:19" x14ac:dyDescent="0.25">
      <c r="A79" s="71" t="s">
        <v>83</v>
      </c>
      <c r="B79" s="5">
        <v>1419</v>
      </c>
      <c r="C79" s="13">
        <v>270</v>
      </c>
      <c r="D79" s="88">
        <v>0.19027484143763213</v>
      </c>
      <c r="E79" s="88">
        <v>0.27</v>
      </c>
      <c r="F79" s="56">
        <v>0.33333333333333331</v>
      </c>
      <c r="G79" s="57">
        <v>6.2557870370370371E-5</v>
      </c>
      <c r="H79" s="5">
        <f t="shared" ref="H79:H93" si="1">I79 / J79</f>
        <v>1419</v>
      </c>
      <c r="I79" s="50">
        <v>1359</v>
      </c>
      <c r="J79" s="86">
        <v>0.95771670190274838</v>
      </c>
      <c r="K79" s="86">
        <v>0.95771670190274838</v>
      </c>
      <c r="L79" s="63">
        <v>1</v>
      </c>
      <c r="M79" s="70">
        <v>4.0555555555555553E-5</v>
      </c>
      <c r="N79" s="5"/>
      <c r="O79" s="80"/>
      <c r="P79" s="82"/>
      <c r="Q79" s="82"/>
      <c r="R79" s="83"/>
      <c r="S79" s="84"/>
    </row>
    <row r="80" spans="1:19" x14ac:dyDescent="0.25">
      <c r="A80" s="71" t="s">
        <v>106</v>
      </c>
      <c r="B80" s="5">
        <v>184</v>
      </c>
      <c r="C80" s="13">
        <v>0</v>
      </c>
      <c r="D80" s="88">
        <v>0</v>
      </c>
      <c r="E80" s="88">
        <v>0</v>
      </c>
      <c r="F80" s="56">
        <v>0</v>
      </c>
      <c r="G80" s="57">
        <v>6.291666666666666E-5</v>
      </c>
      <c r="H80" s="5">
        <f t="shared" si="1"/>
        <v>184</v>
      </c>
      <c r="I80" s="50">
        <v>184</v>
      </c>
      <c r="J80" s="86">
        <v>1</v>
      </c>
      <c r="K80" s="86">
        <v>1</v>
      </c>
      <c r="L80" s="63">
        <v>1</v>
      </c>
      <c r="M80" s="70">
        <v>1.2136574074074075E-4</v>
      </c>
      <c r="N80" s="5"/>
      <c r="O80" s="80"/>
      <c r="P80" s="82"/>
      <c r="Q80" s="82"/>
      <c r="R80" s="83"/>
      <c r="S80" s="84"/>
    </row>
    <row r="81" spans="1:19" x14ac:dyDescent="0.25">
      <c r="A81" s="71" t="s">
        <v>84</v>
      </c>
      <c r="B81" s="5">
        <v>3147</v>
      </c>
      <c r="C81" s="13">
        <v>9</v>
      </c>
      <c r="D81" s="88">
        <v>2.859866539561487E-3</v>
      </c>
      <c r="E81" s="88">
        <v>8.9999999999999993E-3</v>
      </c>
      <c r="F81" s="56">
        <v>3.968253968253968E-3</v>
      </c>
      <c r="G81" s="57">
        <v>6.822916666666666E-5</v>
      </c>
      <c r="H81" s="5">
        <f t="shared" si="1"/>
        <v>3147</v>
      </c>
      <c r="I81" s="50">
        <v>1834</v>
      </c>
      <c r="J81" s="86">
        <v>0.58277724817286303</v>
      </c>
      <c r="K81" s="86">
        <v>0.58277724817286303</v>
      </c>
      <c r="L81" s="63">
        <v>0.2</v>
      </c>
      <c r="M81" s="70">
        <v>4.1898148148148145E-5</v>
      </c>
      <c r="N81" s="5"/>
      <c r="O81" s="80"/>
      <c r="P81" s="82"/>
      <c r="Q81" s="82"/>
      <c r="R81" s="83"/>
      <c r="S81" s="84"/>
    </row>
    <row r="82" spans="1:19" x14ac:dyDescent="0.25">
      <c r="A82" s="71" t="s">
        <v>85</v>
      </c>
      <c r="B82" s="5">
        <v>30</v>
      </c>
      <c r="C82" s="13">
        <v>13</v>
      </c>
      <c r="D82" s="88">
        <v>0.43333333333333335</v>
      </c>
      <c r="E82" s="88">
        <v>0.43333333333333335</v>
      </c>
      <c r="F82" s="56">
        <v>1</v>
      </c>
      <c r="G82" s="57">
        <v>7.0011574074074076E-5</v>
      </c>
      <c r="H82" s="5">
        <f t="shared" si="1"/>
        <v>30</v>
      </c>
      <c r="I82" s="50">
        <v>30</v>
      </c>
      <c r="J82" s="86">
        <v>1</v>
      </c>
      <c r="K82" s="86">
        <v>1</v>
      </c>
      <c r="L82" s="63">
        <v>1</v>
      </c>
      <c r="M82" s="70">
        <v>5.5046296296296297E-5</v>
      </c>
      <c r="N82" s="5"/>
      <c r="O82" s="80"/>
      <c r="P82" s="82"/>
      <c r="Q82" s="82"/>
      <c r="R82" s="83"/>
      <c r="S82" s="84"/>
    </row>
    <row r="83" spans="1:19" x14ac:dyDescent="0.25">
      <c r="A83" s="71" t="s">
        <v>86</v>
      </c>
      <c r="B83" s="5">
        <v>1186</v>
      </c>
      <c r="C83" s="13">
        <v>12</v>
      </c>
      <c r="D83" s="88">
        <v>1.0118043844856661E-2</v>
      </c>
      <c r="E83" s="88">
        <v>1.2E-2</v>
      </c>
      <c r="F83" s="56">
        <v>6.6666666666666666E-2</v>
      </c>
      <c r="G83" s="57">
        <v>7.4108796296296292E-5</v>
      </c>
      <c r="H83" s="5">
        <f t="shared" si="1"/>
        <v>1186</v>
      </c>
      <c r="I83" s="50">
        <v>983</v>
      </c>
      <c r="J83" s="86">
        <v>0.82883642495784149</v>
      </c>
      <c r="K83" s="86">
        <v>0.82883642495784149</v>
      </c>
      <c r="L83" s="63">
        <v>0.5</v>
      </c>
      <c r="M83" s="70">
        <v>1.7901620370370369E-4</v>
      </c>
      <c r="N83" s="5"/>
      <c r="O83" s="80"/>
      <c r="P83" s="82"/>
      <c r="Q83" s="82"/>
      <c r="R83" s="83"/>
      <c r="S83" s="84"/>
    </row>
    <row r="84" spans="1:19" x14ac:dyDescent="0.25">
      <c r="A84" s="71" t="s">
        <v>87</v>
      </c>
      <c r="B84" s="5">
        <v>22</v>
      </c>
      <c r="C84" s="13">
        <v>19</v>
      </c>
      <c r="D84" s="88">
        <v>0.86363636363636365</v>
      </c>
      <c r="E84" s="88">
        <v>0.86363636363636365</v>
      </c>
      <c r="F84" s="56">
        <v>9.0909090909090912E-2</v>
      </c>
      <c r="G84" s="57">
        <v>8.3240740740740741E-5</v>
      </c>
      <c r="H84" s="5">
        <f t="shared" si="1"/>
        <v>22</v>
      </c>
      <c r="I84" s="50">
        <v>22</v>
      </c>
      <c r="J84" s="86">
        <v>1</v>
      </c>
      <c r="K84" s="86">
        <v>1</v>
      </c>
      <c r="L84" s="63">
        <v>1</v>
      </c>
      <c r="M84" s="70">
        <v>7.1076388888888887E-5</v>
      </c>
      <c r="N84" s="5"/>
      <c r="O84" s="80"/>
      <c r="P84" s="82"/>
      <c r="Q84" s="82"/>
      <c r="R84" s="83"/>
      <c r="S84" s="84"/>
    </row>
    <row r="85" spans="1:19" x14ac:dyDescent="0.25">
      <c r="A85" s="71" t="s">
        <v>88</v>
      </c>
      <c r="B85" s="5">
        <v>146</v>
      </c>
      <c r="C85" s="13">
        <v>111</v>
      </c>
      <c r="D85" s="88">
        <v>0.76027397260273977</v>
      </c>
      <c r="E85" s="88">
        <v>0.76027397260273977</v>
      </c>
      <c r="F85" s="56">
        <v>0.16666666666666666</v>
      </c>
      <c r="G85" s="57">
        <v>6.6516203703703697E-5</v>
      </c>
      <c r="H85" s="5">
        <f t="shared" si="1"/>
        <v>146</v>
      </c>
      <c r="I85" s="50">
        <v>125</v>
      </c>
      <c r="J85" s="86">
        <v>0.85616438356164382</v>
      </c>
      <c r="K85" s="86">
        <v>0.85616438356164382</v>
      </c>
      <c r="L85" s="63">
        <v>1</v>
      </c>
      <c r="M85" s="70">
        <v>5.4444444444444446E-5</v>
      </c>
      <c r="N85" s="5"/>
      <c r="O85" s="80"/>
      <c r="P85" s="82"/>
      <c r="Q85" s="82"/>
      <c r="R85" s="83"/>
      <c r="S85" s="84"/>
    </row>
    <row r="86" spans="1:19" x14ac:dyDescent="0.25">
      <c r="A86" s="71" t="s">
        <v>89</v>
      </c>
      <c r="B86" s="5">
        <v>2</v>
      </c>
      <c r="C86" s="13">
        <v>1</v>
      </c>
      <c r="D86" s="88">
        <v>0.5</v>
      </c>
      <c r="E86" s="88">
        <v>0.5</v>
      </c>
      <c r="F86" s="56">
        <v>1.2919896640826874E-3</v>
      </c>
      <c r="G86" s="57">
        <v>1.289699074074074E-4</v>
      </c>
      <c r="H86" s="5">
        <f t="shared" si="1"/>
        <v>2</v>
      </c>
      <c r="I86" s="50">
        <v>2</v>
      </c>
      <c r="J86" s="86">
        <v>1</v>
      </c>
      <c r="K86" s="86">
        <v>1</v>
      </c>
      <c r="L86" s="63">
        <v>5.7803468208092483E-3</v>
      </c>
      <c r="M86" s="70">
        <v>1.3628472222222221E-4</v>
      </c>
      <c r="N86" s="5"/>
      <c r="O86" s="80"/>
      <c r="P86" s="82"/>
      <c r="Q86" s="82"/>
      <c r="R86" s="83"/>
      <c r="S86" s="84"/>
    </row>
    <row r="87" spans="1:19" x14ac:dyDescent="0.25">
      <c r="A87" s="71" t="s">
        <v>90</v>
      </c>
      <c r="B87" s="5">
        <v>903</v>
      </c>
      <c r="C87" s="13">
        <v>544</v>
      </c>
      <c r="D87" s="88">
        <v>0.60243632336655595</v>
      </c>
      <c r="E87" s="88">
        <v>0.60243632336655595</v>
      </c>
      <c r="F87" s="56">
        <v>1</v>
      </c>
      <c r="G87" s="57">
        <v>7.802083333333333E-5</v>
      </c>
      <c r="H87" s="5">
        <f t="shared" si="1"/>
        <v>903</v>
      </c>
      <c r="I87" s="50">
        <v>900</v>
      </c>
      <c r="J87" s="86">
        <v>0.99667774086378735</v>
      </c>
      <c r="K87" s="86">
        <v>0.99667774086378735</v>
      </c>
      <c r="L87" s="63">
        <v>0.2</v>
      </c>
      <c r="M87" s="70">
        <v>5.3298611111111114E-5</v>
      </c>
      <c r="N87" s="5"/>
      <c r="O87" s="80"/>
      <c r="P87" s="82"/>
      <c r="Q87" s="82"/>
      <c r="R87" s="83"/>
      <c r="S87" s="84"/>
    </row>
    <row r="88" spans="1:19" x14ac:dyDescent="0.25">
      <c r="A88" s="71" t="s">
        <v>91</v>
      </c>
      <c r="B88" s="5">
        <v>419</v>
      </c>
      <c r="C88" s="13">
        <v>314</v>
      </c>
      <c r="D88" s="88">
        <v>0.74940334128878283</v>
      </c>
      <c r="E88" s="88">
        <v>0.74940334128878283</v>
      </c>
      <c r="F88" s="56">
        <v>1</v>
      </c>
      <c r="G88" s="57">
        <v>6.9687500000000007E-5</v>
      </c>
      <c r="H88" s="5">
        <f t="shared" si="1"/>
        <v>419</v>
      </c>
      <c r="I88" s="50">
        <v>383</v>
      </c>
      <c r="J88" s="86">
        <v>0.91408114558472553</v>
      </c>
      <c r="K88" s="86">
        <v>0.91408114558472553</v>
      </c>
      <c r="L88" s="63">
        <v>1</v>
      </c>
      <c r="M88" s="70">
        <v>6.1030092592592593E-5</v>
      </c>
      <c r="N88" s="5"/>
      <c r="O88" s="80"/>
      <c r="P88" s="82"/>
      <c r="Q88" s="82"/>
      <c r="R88" s="83"/>
      <c r="S88" s="84"/>
    </row>
    <row r="89" spans="1:19" x14ac:dyDescent="0.25">
      <c r="A89" s="71" t="s">
        <v>92</v>
      </c>
      <c r="B89" s="5">
        <v>970.99999999999989</v>
      </c>
      <c r="C89" s="13">
        <v>3</v>
      </c>
      <c r="D89" s="88">
        <v>3.089598352214212E-3</v>
      </c>
      <c r="E89" s="88">
        <v>3.089598352214212E-3</v>
      </c>
      <c r="F89" s="56">
        <v>1.0869565217391304E-2</v>
      </c>
      <c r="G89" s="57">
        <v>7.5081018518518514E-5</v>
      </c>
      <c r="H89" s="5">
        <f t="shared" si="1"/>
        <v>970.99999999999989</v>
      </c>
      <c r="I89" s="50">
        <v>421</v>
      </c>
      <c r="J89" s="86">
        <v>0.43357363542739447</v>
      </c>
      <c r="K89" s="86">
        <v>0.43357363542739447</v>
      </c>
      <c r="L89" s="63">
        <v>0.1111111111111111</v>
      </c>
      <c r="M89" s="70">
        <v>5.5613425925925928E-5</v>
      </c>
      <c r="N89" s="5"/>
      <c r="O89" s="80"/>
      <c r="P89" s="82"/>
      <c r="Q89" s="82"/>
      <c r="R89" s="83"/>
      <c r="S89" s="84"/>
    </row>
    <row r="90" spans="1:19" x14ac:dyDescent="0.25">
      <c r="A90" s="71" t="s">
        <v>93</v>
      </c>
      <c r="B90" s="5">
        <v>42</v>
      </c>
      <c r="C90" s="13">
        <v>0</v>
      </c>
      <c r="D90" s="88">
        <v>0</v>
      </c>
      <c r="E90" s="88">
        <v>0</v>
      </c>
      <c r="F90" s="56">
        <v>0</v>
      </c>
      <c r="G90" s="57">
        <v>5.6319444444444444E-5</v>
      </c>
      <c r="H90" s="5">
        <f t="shared" si="1"/>
        <v>42</v>
      </c>
      <c r="I90" s="50">
        <v>42</v>
      </c>
      <c r="J90" s="86">
        <v>1</v>
      </c>
      <c r="K90" s="86">
        <v>1</v>
      </c>
      <c r="L90" s="63">
        <v>0.5</v>
      </c>
      <c r="M90" s="70">
        <v>7.221064814814815E-5</v>
      </c>
      <c r="N90" s="5"/>
      <c r="O90" s="80"/>
      <c r="P90" s="82"/>
      <c r="Q90" s="82"/>
      <c r="R90" s="83"/>
      <c r="S90" s="84"/>
    </row>
    <row r="91" spans="1:19" x14ac:dyDescent="0.25">
      <c r="A91" s="71" t="s">
        <v>94</v>
      </c>
      <c r="B91" s="5">
        <v>14</v>
      </c>
      <c r="C91" s="13">
        <v>0</v>
      </c>
      <c r="D91" s="88">
        <v>0</v>
      </c>
      <c r="E91" s="88">
        <v>0</v>
      </c>
      <c r="F91" s="56">
        <v>0</v>
      </c>
      <c r="G91" s="57">
        <v>5.6666666666666664E-5</v>
      </c>
      <c r="H91" s="5">
        <f t="shared" si="1"/>
        <v>14</v>
      </c>
      <c r="I91" s="50">
        <v>13</v>
      </c>
      <c r="J91" s="86">
        <v>0.9285714285714286</v>
      </c>
      <c r="K91" s="86">
        <v>0.9285714285714286</v>
      </c>
      <c r="L91" s="63">
        <v>1.3513513513513514E-2</v>
      </c>
      <c r="M91" s="70">
        <v>9.7060185185185189E-5</v>
      </c>
      <c r="N91" s="5"/>
      <c r="O91" s="80"/>
      <c r="P91" s="82"/>
      <c r="Q91" s="82"/>
      <c r="R91" s="83"/>
      <c r="S91" s="84"/>
    </row>
    <row r="92" spans="1:19" x14ac:dyDescent="0.25">
      <c r="A92" s="71" t="s">
        <v>95</v>
      </c>
      <c r="B92" s="5">
        <v>55</v>
      </c>
      <c r="C92" s="13">
        <v>41</v>
      </c>
      <c r="D92" s="88">
        <v>0.74545454545454548</v>
      </c>
      <c r="E92" s="88">
        <v>0.74545454545454548</v>
      </c>
      <c r="F92" s="56">
        <v>1</v>
      </c>
      <c r="G92" s="57">
        <v>6.2905092592592591E-5</v>
      </c>
      <c r="H92" s="5">
        <f t="shared" si="1"/>
        <v>55</v>
      </c>
      <c r="I92" s="50">
        <v>55</v>
      </c>
      <c r="J92" s="86">
        <v>1</v>
      </c>
      <c r="K92" s="86">
        <v>1</v>
      </c>
      <c r="L92" s="63">
        <v>1</v>
      </c>
      <c r="M92" s="70">
        <v>8.3055555555555549E-5</v>
      </c>
      <c r="N92" s="5"/>
      <c r="O92" s="80"/>
      <c r="P92" s="82"/>
      <c r="Q92" s="82"/>
      <c r="R92" s="83"/>
      <c r="S92" s="84"/>
    </row>
    <row r="93" spans="1:19" x14ac:dyDescent="0.25">
      <c r="A93" s="71" t="s">
        <v>107</v>
      </c>
      <c r="B93" s="5">
        <v>319</v>
      </c>
      <c r="C93" s="13">
        <v>68</v>
      </c>
      <c r="D93" s="88">
        <v>0.21316614420062696</v>
      </c>
      <c r="E93" s="88">
        <v>0.21316614420062696</v>
      </c>
      <c r="F93" s="56">
        <v>1</v>
      </c>
      <c r="G93" s="57">
        <v>6.7893518518518522E-5</v>
      </c>
      <c r="H93" s="5">
        <f t="shared" si="1"/>
        <v>319</v>
      </c>
      <c r="I93" s="50">
        <v>252</v>
      </c>
      <c r="J93" s="86">
        <v>0.78996865203761757</v>
      </c>
      <c r="K93" s="86">
        <v>0.78996865203761757</v>
      </c>
      <c r="L93" s="63">
        <v>1</v>
      </c>
      <c r="M93" s="70">
        <v>4.0613425925925923E-5</v>
      </c>
      <c r="N93" s="5"/>
      <c r="O93" s="80"/>
      <c r="P93" s="82"/>
      <c r="Q93" s="82"/>
      <c r="R93" s="83"/>
      <c r="S93" s="84"/>
    </row>
    <row r="94" spans="1:19" ht="15.75" thickBot="1" x14ac:dyDescent="0.3">
      <c r="A94" s="6" t="s">
        <v>16</v>
      </c>
      <c r="B94" s="26">
        <f>SUM(B14:B93)</f>
        <v>66937</v>
      </c>
      <c r="C94" s="17">
        <f>SUM(C14:C93)</f>
        <v>6237</v>
      </c>
      <c r="D94" s="42">
        <f>AVERAGE(D14:D93)</f>
        <v>0.57166443324922667</v>
      </c>
      <c r="E94" s="42">
        <f>AVERAGE(E14:E93)</f>
        <v>0.59002634522886499</v>
      </c>
      <c r="F94" s="58">
        <f>AVERAGE(F14:F93)</f>
        <v>0.56541245381540084</v>
      </c>
      <c r="G94" s="59">
        <f>AVERAGE(G14:G93)</f>
        <v>7.1560619212962968E-5</v>
      </c>
      <c r="H94" s="27">
        <f>SUM(H14:H93)</f>
        <v>66937</v>
      </c>
      <c r="I94" s="54">
        <f>SUM(I14:I93)</f>
        <v>35606</v>
      </c>
      <c r="J94" s="55">
        <f>AVERAGE(J14:J93)</f>
        <v>0.9279081654239375</v>
      </c>
      <c r="K94" s="55">
        <f>AVERAGE(K14:K93)</f>
        <v>0.94664766027471359</v>
      </c>
      <c r="L94" s="39">
        <f>AVERAGE(L14:L93)</f>
        <v>0.86818309244609837</v>
      </c>
      <c r="M94" s="60">
        <f>AVERAGE(M14:M93)</f>
        <v>7.1864728009259296E-5</v>
      </c>
      <c r="N94" s="27"/>
      <c r="O94" s="41"/>
      <c r="P94" s="43"/>
      <c r="Q94" s="43"/>
      <c r="R94" s="121"/>
      <c r="S94" s="122"/>
    </row>
    <row r="95" spans="1:19" ht="15.75" thickTop="1" x14ac:dyDescent="0.25">
      <c r="D95" s="93">
        <f>AVERAGE(D14:D33)</f>
        <v>0.95696969696969703</v>
      </c>
      <c r="H95" s="110">
        <f>AVERAGE(H14:H33)</f>
        <v>44.85</v>
      </c>
      <c r="J95" s="94">
        <f>AVERAGE(J14:J33)</f>
        <v>0.99954545454545463</v>
      </c>
    </row>
    <row r="96" spans="1:19" ht="23.25" x14ac:dyDescent="0.35">
      <c r="A96" s="1" t="s">
        <v>17</v>
      </c>
      <c r="C96" s="29"/>
      <c r="D96" s="93">
        <f>AVERAGE(D34:D53)</f>
        <v>0.62822983400108934</v>
      </c>
      <c r="H96" s="110">
        <f>AVERAGE(H34:H53)</f>
        <v>976.1</v>
      </c>
      <c r="J96" s="93">
        <f>AVERAGE(J34:J53)</f>
        <v>0.92956652460381617</v>
      </c>
    </row>
    <row r="97" spans="1:10" ht="20.25" thickBot="1" x14ac:dyDescent="0.35">
      <c r="A97" s="28" t="str">
        <f>C1</f>
        <v>Alpha</v>
      </c>
      <c r="B97" s="28"/>
      <c r="C97" s="29"/>
      <c r="D97" s="93">
        <f>AVERAGE(D54:D73)</f>
        <v>0.33992007009036773</v>
      </c>
      <c r="H97" s="110">
        <f>AVERAGE(H54:H73)</f>
        <v>1708.5</v>
      </c>
      <c r="J97" s="93">
        <f>AVERAGE(J54:J73)</f>
        <v>0.89437311908306305</v>
      </c>
    </row>
    <row r="98" spans="1:10" ht="15.75" thickTop="1" x14ac:dyDescent="0.25">
      <c r="A98" s="18" t="s">
        <v>12</v>
      </c>
      <c r="B98" s="44">
        <f>D94</f>
        <v>0.57166443324922667</v>
      </c>
      <c r="C98" s="29"/>
      <c r="D98" s="93">
        <f>AVERAGE(D74:D93)</f>
        <v>0.36153813193575335</v>
      </c>
      <c r="H98" s="110">
        <f>AVERAGE(H74:H93)</f>
        <v>617.4</v>
      </c>
      <c r="J98" s="93">
        <f>AVERAGE(J74:J93)</f>
        <v>0.88814756346341661</v>
      </c>
    </row>
    <row r="99" spans="1:10" x14ac:dyDescent="0.25">
      <c r="A99" s="18" t="s">
        <v>18</v>
      </c>
      <c r="B99" s="44">
        <f>E94</f>
        <v>0.59002634522886499</v>
      </c>
    </row>
    <row r="100" spans="1:10" x14ac:dyDescent="0.25">
      <c r="A100" s="18" t="s">
        <v>19</v>
      </c>
      <c r="B100" s="47">
        <f>F94</f>
        <v>0.56541245381540084</v>
      </c>
    </row>
    <row r="101" spans="1:10" x14ac:dyDescent="0.25">
      <c r="A101" s="18" t="s">
        <v>27</v>
      </c>
      <c r="B101" s="67">
        <f>G94</f>
        <v>7.1560619212962968E-5</v>
      </c>
    </row>
    <row r="102" spans="1:10" ht="20.25" thickBot="1" x14ac:dyDescent="0.35">
      <c r="A102" s="30" t="str">
        <f>I1</f>
        <v xml:space="preserve">Beta </v>
      </c>
      <c r="B102" s="30"/>
    </row>
    <row r="103" spans="1:10" ht="15.75" thickTop="1" x14ac:dyDescent="0.25">
      <c r="A103" s="25" t="s">
        <v>12</v>
      </c>
      <c r="B103" s="45">
        <f>J94</f>
        <v>0.9279081654239375</v>
      </c>
    </row>
    <row r="104" spans="1:10" x14ac:dyDescent="0.25">
      <c r="A104" s="25" t="s">
        <v>18</v>
      </c>
      <c r="B104" s="45">
        <f>K94</f>
        <v>0.94664766027471359</v>
      </c>
    </row>
    <row r="105" spans="1:10" x14ac:dyDescent="0.25">
      <c r="A105" s="25" t="s">
        <v>19</v>
      </c>
      <c r="B105" s="48">
        <f>L94</f>
        <v>0.86818309244609837</v>
      </c>
    </row>
    <row r="106" spans="1:10" x14ac:dyDescent="0.25">
      <c r="A106" s="25" t="s">
        <v>27</v>
      </c>
      <c r="B106" s="68">
        <f>M94</f>
        <v>7.1864728009259296E-5</v>
      </c>
    </row>
    <row r="107" spans="1:10" ht="20.25" thickBot="1" x14ac:dyDescent="0.35">
      <c r="A107" s="37">
        <f>O1</f>
        <v>0</v>
      </c>
      <c r="B107" s="37"/>
    </row>
    <row r="108" spans="1:10" ht="15.75" thickTop="1" x14ac:dyDescent="0.25">
      <c r="A108" s="38" t="s">
        <v>12</v>
      </c>
      <c r="B108" s="46">
        <f>P94</f>
        <v>0</v>
      </c>
    </row>
    <row r="109" spans="1:10" x14ac:dyDescent="0.25">
      <c r="A109" s="38" t="s">
        <v>18</v>
      </c>
      <c r="B109" s="46">
        <f>Q94</f>
        <v>0</v>
      </c>
    </row>
    <row r="110" spans="1:10" x14ac:dyDescent="0.25">
      <c r="A110" s="38" t="s">
        <v>19</v>
      </c>
      <c r="B110" s="49">
        <f>R94</f>
        <v>0</v>
      </c>
    </row>
    <row r="111" spans="1:10" x14ac:dyDescent="0.25">
      <c r="A111" s="38" t="s">
        <v>27</v>
      </c>
      <c r="B111" s="69">
        <f>S94</f>
        <v>0</v>
      </c>
    </row>
    <row r="112" spans="1:10" ht="20.25" thickBot="1" x14ac:dyDescent="0.35">
      <c r="A112" s="2" t="s">
        <v>20</v>
      </c>
      <c r="B112" s="2"/>
    </row>
    <row r="113" spans="1:2" ht="15.75" thickTop="1" x14ac:dyDescent="0.25">
      <c r="A113" t="s">
        <v>21</v>
      </c>
      <c r="B113" t="str">
        <f>IF(AND(B98 &gt; B103,B98 &gt; B108), A97, IF(B103 &gt; B108, A102, A107))</f>
        <v xml:space="preserve">Beta </v>
      </c>
    </row>
    <row r="114" spans="1:2" x14ac:dyDescent="0.25">
      <c r="A114" t="s">
        <v>22</v>
      </c>
      <c r="B114" t="str">
        <f>IF(AND(B99 &gt; B104,B99 &gt; B109), A97, IF(B104 &gt; B109, A102, A107))</f>
        <v xml:space="preserve">Beta </v>
      </c>
    </row>
    <row r="115" spans="1:2" x14ac:dyDescent="0.25">
      <c r="A115" t="s">
        <v>23</v>
      </c>
      <c r="B115" t="str">
        <f>IF(AND(B100 &gt; B105,B100 &gt; B110), $A$97, IF(B105 &gt; B110, $A$102, $A$107))</f>
        <v xml:space="preserve">Beta </v>
      </c>
    </row>
    <row r="116" spans="1:2" x14ac:dyDescent="0.25">
      <c r="A116" t="s">
        <v>28</v>
      </c>
      <c r="B116">
        <f>IF(AND(B101 &lt; B106,B101 &lt; B111), $A$97, IF(B106 &lt; B111, $A$102, $A$107))</f>
        <v>0</v>
      </c>
    </row>
  </sheetData>
  <mergeCells count="51">
    <mergeCell ref="C10:D10"/>
    <mergeCell ref="I10:J10"/>
    <mergeCell ref="O10:P10"/>
    <mergeCell ref="C12:G12"/>
    <mergeCell ref="I12:M12"/>
    <mergeCell ref="O12:S12"/>
    <mergeCell ref="Q9:S9"/>
    <mergeCell ref="K8:M8"/>
    <mergeCell ref="O8:P8"/>
    <mergeCell ref="Q8:S8"/>
    <mergeCell ref="K9:M9"/>
    <mergeCell ref="O9:P9"/>
    <mergeCell ref="Q7:S7"/>
    <mergeCell ref="K6:M6"/>
    <mergeCell ref="O6:P6"/>
    <mergeCell ref="Q6:S6"/>
    <mergeCell ref="K7:M7"/>
    <mergeCell ref="O7:P7"/>
    <mergeCell ref="Q5:S5"/>
    <mergeCell ref="K4:M4"/>
    <mergeCell ref="O4:P4"/>
    <mergeCell ref="Q4:S4"/>
    <mergeCell ref="K5:M5"/>
    <mergeCell ref="O5:P5"/>
    <mergeCell ref="C1:G1"/>
    <mergeCell ref="I1:M1"/>
    <mergeCell ref="O1:S1"/>
    <mergeCell ref="C3:D3"/>
    <mergeCell ref="E3:G3"/>
    <mergeCell ref="I3:J3"/>
    <mergeCell ref="K3:M3"/>
    <mergeCell ref="O3:P3"/>
    <mergeCell ref="Q3:S3"/>
    <mergeCell ref="I4:J4"/>
    <mergeCell ref="E9:G9"/>
    <mergeCell ref="E8:G8"/>
    <mergeCell ref="E7:G7"/>
    <mergeCell ref="E6:G6"/>
    <mergeCell ref="E5:G5"/>
    <mergeCell ref="E4:G4"/>
    <mergeCell ref="I9:J9"/>
    <mergeCell ref="I8:J8"/>
    <mergeCell ref="I7:J7"/>
    <mergeCell ref="I6:J6"/>
    <mergeCell ref="I5:J5"/>
    <mergeCell ref="C4:D4"/>
    <mergeCell ref="C9:D9"/>
    <mergeCell ref="C8:D8"/>
    <mergeCell ref="C7:D7"/>
    <mergeCell ref="C6:D6"/>
    <mergeCell ref="C5:D5"/>
  </mergeCells>
  <conditionalFormatting sqref="D94:G94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{435E570F-EA49-4E3C-BA2D-8784AA3DCB73}</x14:id>
        </ext>
      </extLst>
    </cfRule>
  </conditionalFormatting>
  <conditionalFormatting sqref="D83:G83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{E227FC6F-BCA2-4AF6-96A8-4FBB341315D7}</x14:id>
        </ext>
      </extLst>
    </cfRule>
  </conditionalFormatting>
  <conditionalFormatting sqref="J83:M8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{E3EE824F-7EFC-4094-9F60-F001C3709BCE}</x14:id>
        </ext>
      </extLst>
    </cfRule>
  </conditionalFormatting>
  <conditionalFormatting sqref="F83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{4C9EB919-28E2-4753-A45C-E4D4D8781E3C}</x14:id>
        </ext>
      </extLst>
    </cfRule>
  </conditionalFormatting>
  <conditionalFormatting sqref="E83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{8A65A429-B79B-4AB0-A35E-E4C83B792548}</x14:id>
        </ext>
      </extLst>
    </cfRule>
  </conditionalFormatting>
  <conditionalFormatting sqref="P83:S8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{DB248489-3847-4430-BD06-546A7E0517F4}</x14:id>
        </ext>
      </extLst>
    </cfRule>
  </conditionalFormatting>
  <conditionalFormatting sqref="D14:G82 D84:G93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{2876C25E-F681-42C8-B882-25B2ECB1895E}</x14:id>
        </ext>
      </extLst>
    </cfRule>
  </conditionalFormatting>
  <conditionalFormatting sqref="J14:M82 J84:M94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{D4C0E56F-27CD-48B4-B57A-AED9F3A3ECA5}</x14:id>
        </ext>
      </extLst>
    </cfRule>
  </conditionalFormatting>
  <conditionalFormatting sqref="D93:F94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{AF275C91-FAF8-4678-9C3F-A15347229BDB}</x14:id>
        </ext>
      </extLst>
    </cfRule>
  </conditionalFormatting>
  <conditionalFormatting sqref="D86:D94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{50D2E20E-3515-4AF4-9135-B23F4057CD81}</x14:id>
        </ext>
      </extLst>
    </cfRule>
  </conditionalFormatting>
  <conditionalFormatting sqref="E88:E94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{B737C02F-E2CC-4864-A7EA-44A81F06E40B}</x14:id>
        </ext>
      </extLst>
    </cfRule>
  </conditionalFormatting>
  <conditionalFormatting sqref="F62:F82 F84:F94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{DF7768A7-4BBE-4F3F-BF3E-3F192BB965BE}</x14:id>
        </ext>
      </extLst>
    </cfRule>
  </conditionalFormatting>
  <conditionalFormatting sqref="E64:E82 E84:E94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{38BB4338-CF3C-4D75-81D6-0AEE73A6E801}</x14:id>
        </ext>
      </extLst>
    </cfRule>
  </conditionalFormatting>
  <conditionalFormatting sqref="P14:S82 P84:S93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{7134D5EF-93CC-4D90-B50B-889906346C3D}</x14:id>
        </ext>
      </extLst>
    </cfRule>
  </conditionalFormatting>
  <conditionalFormatting sqref="P14:P93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{EF3A51CE-6167-4DD1-9C7E-6F86C0A179E5}</x14:id>
        </ext>
      </extLst>
    </cfRule>
  </conditionalFormatting>
  <conditionalFormatting sqref="Q14:Q93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{5E4F05A5-87B6-4539-ACEE-BCFD070DD3C5}</x14:id>
        </ext>
      </extLst>
    </cfRule>
  </conditionalFormatting>
  <conditionalFormatting sqref="R14:R93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{B0DD2DA7-2ADF-4C80-8803-F2584E138E7C}</x14:id>
        </ext>
      </extLst>
    </cfRule>
  </conditionalFormatting>
  <conditionalFormatting sqref="D92:D94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{5F65C97C-0436-4677-A186-E27533BB8FD8}</x14:id>
        </ext>
      </extLst>
    </cfRule>
  </conditionalFormatting>
  <conditionalFormatting sqref="D63:D9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{9828860A-A4FA-4657-8153-57252FEBAB3A}</x14:id>
        </ext>
      </extLst>
    </cfRule>
  </conditionalFormatting>
  <conditionalFormatting sqref="E68:E9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{3806940D-4AC0-4174-BC67-AC4776320E5F}</x14:id>
        </ext>
      </extLst>
    </cfRule>
  </conditionalFormatting>
  <conditionalFormatting sqref="P92:P93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{63D82D87-DF45-46A4-BDF4-7E4AD0CDAD97}</x14:id>
        </ext>
      </extLst>
    </cfRule>
  </conditionalFormatting>
  <conditionalFormatting sqref="Q90:Q93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{EDB47F34-C623-4E85-B1FE-05C529DC02C8}</x14:id>
        </ext>
      </extLst>
    </cfRule>
  </conditionalFormatting>
  <conditionalFormatting sqref="P94:S9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{0F42FEB1-7852-4540-AB65-C267509CF409}</x14:id>
        </ext>
      </extLst>
    </cfRule>
  </conditionalFormatting>
  <conditionalFormatting sqref="P94:R9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{A9B7D86B-CBA4-4E7E-B20F-3B0742021964}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5E570F-EA49-4E3C-BA2D-8784AA3DCB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D94:G94</xm:sqref>
        </x14:conditionalFormatting>
        <x14:conditionalFormatting xmlns:xm="http://schemas.microsoft.com/office/excel/2006/main">
          <x14:cfRule type="dataBar" id="{E227FC6F-BCA2-4AF6-96A8-4FBB341315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D83:G83</xm:sqref>
        </x14:conditionalFormatting>
        <x14:conditionalFormatting xmlns:xm="http://schemas.microsoft.com/office/excel/2006/main">
          <x14:cfRule type="dataBar" id="{E3EE824F-7EFC-4094-9F60-F001C3709B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J83:M83</xm:sqref>
        </x14:conditionalFormatting>
        <x14:conditionalFormatting xmlns:xm="http://schemas.microsoft.com/office/excel/2006/main">
          <x14:cfRule type="dataBar" id="{4C9EB919-28E2-4753-A45C-E4D4D8781E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F83</xm:sqref>
        </x14:conditionalFormatting>
        <x14:conditionalFormatting xmlns:xm="http://schemas.microsoft.com/office/excel/2006/main">
          <x14:cfRule type="dataBar" id="{8A65A429-B79B-4AB0-A35E-E4C83B7925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E83</xm:sqref>
        </x14:conditionalFormatting>
        <x14:conditionalFormatting xmlns:xm="http://schemas.microsoft.com/office/excel/2006/main">
          <x14:cfRule type="dataBar" id="{DB248489-3847-4430-BD06-546A7E0517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P83:S83</xm:sqref>
        </x14:conditionalFormatting>
        <x14:conditionalFormatting xmlns:xm="http://schemas.microsoft.com/office/excel/2006/main">
          <x14:cfRule type="dataBar" id="{2876C25E-F681-42C8-B882-25B2ECB189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D14:G82 D84:G93</xm:sqref>
        </x14:conditionalFormatting>
        <x14:conditionalFormatting xmlns:xm="http://schemas.microsoft.com/office/excel/2006/main">
          <x14:cfRule type="dataBar" id="{D4C0E56F-27CD-48B4-B57A-AED9F3A3EC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J14:M82 J84:M94</xm:sqref>
        </x14:conditionalFormatting>
        <x14:conditionalFormatting xmlns:xm="http://schemas.microsoft.com/office/excel/2006/main">
          <x14:cfRule type="dataBar" id="{AF275C91-FAF8-4678-9C3F-A15347229B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D93:F94</xm:sqref>
        </x14:conditionalFormatting>
        <x14:conditionalFormatting xmlns:xm="http://schemas.microsoft.com/office/excel/2006/main">
          <x14:cfRule type="dataBar" id="{50D2E20E-3515-4AF4-9135-B23F4057CD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D86:D94</xm:sqref>
        </x14:conditionalFormatting>
        <x14:conditionalFormatting xmlns:xm="http://schemas.microsoft.com/office/excel/2006/main">
          <x14:cfRule type="dataBar" id="{B737C02F-E2CC-4864-A7EA-44A81F06E4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E88:E94</xm:sqref>
        </x14:conditionalFormatting>
        <x14:conditionalFormatting xmlns:xm="http://schemas.microsoft.com/office/excel/2006/main">
          <x14:cfRule type="dataBar" id="{DF7768A7-4BBE-4F3F-BF3E-3F192BB965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F62:F82 F84:F94</xm:sqref>
        </x14:conditionalFormatting>
        <x14:conditionalFormatting xmlns:xm="http://schemas.microsoft.com/office/excel/2006/main">
          <x14:cfRule type="dataBar" id="{38BB4338-CF3C-4D75-81D6-0AEE73A6E8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E64:E82 E84:E94</xm:sqref>
        </x14:conditionalFormatting>
        <x14:conditionalFormatting xmlns:xm="http://schemas.microsoft.com/office/excel/2006/main">
          <x14:cfRule type="dataBar" id="{7134D5EF-93CC-4D90-B50B-889906346C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P14:S82 P84:S93</xm:sqref>
        </x14:conditionalFormatting>
        <x14:conditionalFormatting xmlns:xm="http://schemas.microsoft.com/office/excel/2006/main">
          <x14:cfRule type="dataBar" id="{EF3A51CE-6167-4DD1-9C7E-6F86C0A179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P14:P93</xm:sqref>
        </x14:conditionalFormatting>
        <x14:conditionalFormatting xmlns:xm="http://schemas.microsoft.com/office/excel/2006/main">
          <x14:cfRule type="dataBar" id="{5E4F05A5-87B6-4539-ACEE-BCFD070DD3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Q14:Q93</xm:sqref>
        </x14:conditionalFormatting>
        <x14:conditionalFormatting xmlns:xm="http://schemas.microsoft.com/office/excel/2006/main">
          <x14:cfRule type="dataBar" id="{B0DD2DA7-2ADF-4C80-8803-F2584E138E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R14:R93</xm:sqref>
        </x14:conditionalFormatting>
        <x14:conditionalFormatting xmlns:xm="http://schemas.microsoft.com/office/excel/2006/main">
          <x14:cfRule type="dataBar" id="{5F65C97C-0436-4677-A186-E27533BB8F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D92:D94</xm:sqref>
        </x14:conditionalFormatting>
        <x14:conditionalFormatting xmlns:xm="http://schemas.microsoft.com/office/excel/2006/main">
          <x14:cfRule type="dataBar" id="{9828860A-A4FA-4657-8153-57252FEBAB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D63:D94</xm:sqref>
        </x14:conditionalFormatting>
        <x14:conditionalFormatting xmlns:xm="http://schemas.microsoft.com/office/excel/2006/main">
          <x14:cfRule type="dataBar" id="{3806940D-4AC0-4174-BC67-AC4776320E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E68:E94</xm:sqref>
        </x14:conditionalFormatting>
        <x14:conditionalFormatting xmlns:xm="http://schemas.microsoft.com/office/excel/2006/main">
          <x14:cfRule type="dataBar" id="{63D82D87-DF45-46A4-BDF4-7E4AD0CDAD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P92:P93</xm:sqref>
        </x14:conditionalFormatting>
        <x14:conditionalFormatting xmlns:xm="http://schemas.microsoft.com/office/excel/2006/main">
          <x14:cfRule type="dataBar" id="{EDB47F34-C623-4E85-B1FE-05C529DC02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Q90:Q93</xm:sqref>
        </x14:conditionalFormatting>
        <x14:conditionalFormatting xmlns:xm="http://schemas.microsoft.com/office/excel/2006/main">
          <x14:cfRule type="dataBar" id="{0F42FEB1-7852-4540-AB65-C267509CF4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P94:S94</xm:sqref>
        </x14:conditionalFormatting>
        <x14:conditionalFormatting xmlns:xm="http://schemas.microsoft.com/office/excel/2006/main">
          <x14:cfRule type="dataBar" id="{A9B7D86B-CBA4-4E7E-B20F-3B07420219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P94:R94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CE1F4-E36D-4B9D-A106-F4F5DB1324A5}">
  <sheetPr>
    <tabColor theme="9" tint="0.79998168889431442"/>
  </sheetPr>
  <dimension ref="A1:S116"/>
  <sheetViews>
    <sheetView topLeftCell="B21" zoomScale="115" zoomScaleNormal="115" workbookViewId="0">
      <selection activeCell="A32" sqref="A32:T32"/>
    </sheetView>
  </sheetViews>
  <sheetFormatPr baseColWidth="10" defaultRowHeight="15" x14ac:dyDescent="0.25"/>
  <cols>
    <col min="1" max="1" width="115.140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2" t="s">
        <v>148</v>
      </c>
      <c r="B1" s="20"/>
      <c r="C1" s="131" t="s">
        <v>149</v>
      </c>
      <c r="D1" s="132"/>
      <c r="E1" s="132"/>
      <c r="F1" s="132"/>
      <c r="G1" s="133"/>
      <c r="H1" s="20"/>
      <c r="I1" s="134" t="s">
        <v>150</v>
      </c>
      <c r="J1" s="135"/>
      <c r="K1" s="135"/>
      <c r="L1" s="135"/>
      <c r="M1" s="136"/>
      <c r="N1" s="20"/>
      <c r="O1" s="137" t="s">
        <v>151</v>
      </c>
      <c r="P1" s="138"/>
      <c r="Q1" s="138"/>
      <c r="R1" s="138"/>
      <c r="S1" s="139"/>
    </row>
    <row r="2" spans="1:19" x14ac:dyDescent="0.25">
      <c r="A2" s="3"/>
      <c r="B2" s="21"/>
      <c r="C2" s="13"/>
      <c r="D2" s="16"/>
      <c r="E2" s="16"/>
      <c r="F2" s="16"/>
      <c r="G2" s="16"/>
      <c r="H2" s="21"/>
      <c r="I2" s="50"/>
      <c r="J2" s="78"/>
      <c r="K2" s="78"/>
      <c r="L2" s="78"/>
      <c r="M2" s="78"/>
      <c r="N2" s="21"/>
      <c r="O2" s="35"/>
      <c r="P2" s="36"/>
      <c r="Q2" s="36"/>
      <c r="R2" s="36"/>
      <c r="S2" s="40"/>
    </row>
    <row r="3" spans="1:19" x14ac:dyDescent="0.25">
      <c r="A3" s="3"/>
      <c r="B3" s="21"/>
      <c r="C3" s="127" t="s">
        <v>0</v>
      </c>
      <c r="D3" s="127"/>
      <c r="E3" s="127" t="s">
        <v>144</v>
      </c>
      <c r="F3" s="127"/>
      <c r="G3" s="130"/>
      <c r="H3" s="21"/>
      <c r="I3" s="128" t="s">
        <v>0</v>
      </c>
      <c r="J3" s="129"/>
      <c r="K3" s="129" t="s">
        <v>139</v>
      </c>
      <c r="L3" s="129"/>
      <c r="M3" s="140"/>
      <c r="N3" s="21"/>
      <c r="O3" s="141" t="s">
        <v>0</v>
      </c>
      <c r="P3" s="142"/>
      <c r="Q3" s="142" t="s">
        <v>139</v>
      </c>
      <c r="R3" s="142"/>
      <c r="S3" s="143"/>
    </row>
    <row r="4" spans="1:19" x14ac:dyDescent="0.25">
      <c r="A4" s="3"/>
      <c r="B4" s="21"/>
      <c r="C4" s="127" t="s">
        <v>1</v>
      </c>
      <c r="D4" s="127"/>
      <c r="E4" s="127">
        <v>5000</v>
      </c>
      <c r="F4" s="127"/>
      <c r="G4" s="130"/>
      <c r="H4" s="21"/>
      <c r="I4" s="128" t="s">
        <v>1</v>
      </c>
      <c r="J4" s="129"/>
      <c r="K4" s="129">
        <v>1000</v>
      </c>
      <c r="L4" s="129"/>
      <c r="M4" s="140"/>
      <c r="N4" s="21"/>
      <c r="O4" s="141" t="s">
        <v>1</v>
      </c>
      <c r="P4" s="142"/>
      <c r="Q4" s="142">
        <v>1000</v>
      </c>
      <c r="R4" s="142"/>
      <c r="S4" s="143"/>
    </row>
    <row r="5" spans="1:19" x14ac:dyDescent="0.25">
      <c r="A5" s="3"/>
      <c r="B5" s="21"/>
      <c r="C5" s="127" t="s">
        <v>2</v>
      </c>
      <c r="D5" s="127"/>
      <c r="E5" s="127">
        <v>2048</v>
      </c>
      <c r="F5" s="127"/>
      <c r="G5" s="130"/>
      <c r="H5" s="21"/>
      <c r="I5" s="128" t="s">
        <v>2</v>
      </c>
      <c r="J5" s="129"/>
      <c r="K5" s="129">
        <v>300</v>
      </c>
      <c r="L5" s="129"/>
      <c r="M5" s="140"/>
      <c r="N5" s="21"/>
      <c r="O5" s="141" t="s">
        <v>2</v>
      </c>
      <c r="P5" s="142"/>
      <c r="Q5" s="142">
        <v>300</v>
      </c>
      <c r="R5" s="142"/>
      <c r="S5" s="143"/>
    </row>
    <row r="6" spans="1:19" x14ac:dyDescent="0.25">
      <c r="A6" s="3"/>
      <c r="B6" s="21"/>
      <c r="C6" s="127" t="s">
        <v>3</v>
      </c>
      <c r="D6" s="127"/>
      <c r="E6" s="127">
        <v>4096</v>
      </c>
      <c r="F6" s="127"/>
      <c r="G6" s="130"/>
      <c r="H6" s="21"/>
      <c r="I6" s="128" t="s">
        <v>3</v>
      </c>
      <c r="J6" s="129"/>
      <c r="K6" s="129">
        <v>2000</v>
      </c>
      <c r="L6" s="129"/>
      <c r="M6" s="140"/>
      <c r="N6" s="21"/>
      <c r="O6" s="141" t="s">
        <v>3</v>
      </c>
      <c r="P6" s="142"/>
      <c r="Q6" s="142">
        <v>2000</v>
      </c>
      <c r="R6" s="142"/>
      <c r="S6" s="143"/>
    </row>
    <row r="7" spans="1:19" x14ac:dyDescent="0.25">
      <c r="A7" s="3"/>
      <c r="B7" s="21"/>
      <c r="C7" s="127" t="s">
        <v>4</v>
      </c>
      <c r="D7" s="127"/>
      <c r="E7" s="127" t="s">
        <v>29</v>
      </c>
      <c r="F7" s="127"/>
      <c r="G7" s="130"/>
      <c r="H7" s="21"/>
      <c r="I7" s="128" t="s">
        <v>4</v>
      </c>
      <c r="J7" s="129"/>
      <c r="K7" s="129" t="s">
        <v>29</v>
      </c>
      <c r="L7" s="129"/>
      <c r="M7" s="140"/>
      <c r="N7" s="21"/>
      <c r="O7" s="141" t="s">
        <v>4</v>
      </c>
      <c r="P7" s="142"/>
      <c r="Q7" s="142" t="s">
        <v>29</v>
      </c>
      <c r="R7" s="142"/>
      <c r="S7" s="143"/>
    </row>
    <row r="8" spans="1:19" x14ac:dyDescent="0.25">
      <c r="A8" s="3"/>
      <c r="B8" s="21"/>
      <c r="C8" s="127" t="s">
        <v>5</v>
      </c>
      <c r="D8" s="127"/>
      <c r="E8" s="127" t="s">
        <v>25</v>
      </c>
      <c r="F8" s="127"/>
      <c r="G8" s="130"/>
      <c r="H8" s="21"/>
      <c r="I8" s="128" t="s">
        <v>5</v>
      </c>
      <c r="J8" s="129"/>
      <c r="K8" s="129" t="s">
        <v>25</v>
      </c>
      <c r="L8" s="129"/>
      <c r="M8" s="140"/>
      <c r="N8" s="21"/>
      <c r="O8" s="141" t="s">
        <v>5</v>
      </c>
      <c r="P8" s="142"/>
      <c r="Q8" s="142" t="s">
        <v>25</v>
      </c>
      <c r="R8" s="142"/>
      <c r="S8" s="143"/>
    </row>
    <row r="9" spans="1:19" x14ac:dyDescent="0.25">
      <c r="A9" s="3"/>
      <c r="B9" s="21"/>
      <c r="C9" s="127" t="s">
        <v>6</v>
      </c>
      <c r="D9" s="127"/>
      <c r="E9" s="127">
        <v>1</v>
      </c>
      <c r="F9" s="127"/>
      <c r="G9" s="130"/>
      <c r="H9" s="21"/>
      <c r="I9" s="128" t="s">
        <v>6</v>
      </c>
      <c r="J9" s="129"/>
      <c r="K9" s="129">
        <v>1</v>
      </c>
      <c r="L9" s="129"/>
      <c r="M9" s="140"/>
      <c r="N9" s="21"/>
      <c r="O9" s="141" t="s">
        <v>6</v>
      </c>
      <c r="P9" s="142"/>
      <c r="Q9" s="142">
        <v>1</v>
      </c>
      <c r="R9" s="142"/>
      <c r="S9" s="143"/>
    </row>
    <row r="10" spans="1:19" x14ac:dyDescent="0.25">
      <c r="A10" s="3"/>
      <c r="B10" s="21"/>
      <c r="C10" s="127" t="s">
        <v>7</v>
      </c>
      <c r="D10" s="127"/>
      <c r="E10" s="19"/>
      <c r="F10" s="19"/>
      <c r="G10" s="16"/>
      <c r="H10" s="21"/>
      <c r="I10" s="128" t="s">
        <v>7</v>
      </c>
      <c r="J10" s="129"/>
      <c r="K10" s="79"/>
      <c r="L10" s="79"/>
      <c r="M10" s="78"/>
      <c r="N10" s="21"/>
      <c r="O10" s="141" t="s">
        <v>7</v>
      </c>
      <c r="P10" s="142"/>
      <c r="Q10" s="89"/>
      <c r="R10" s="89"/>
      <c r="S10" s="90"/>
    </row>
    <row r="11" spans="1:19" x14ac:dyDescent="0.25">
      <c r="A11" s="3"/>
      <c r="B11" s="21"/>
      <c r="C11" s="13"/>
      <c r="D11" s="16"/>
      <c r="E11" s="16"/>
      <c r="F11" s="16"/>
      <c r="G11" s="16"/>
      <c r="H11" s="21"/>
      <c r="I11" s="25"/>
      <c r="J11" s="25"/>
      <c r="K11" s="25"/>
      <c r="L11" s="25"/>
      <c r="M11" s="25"/>
      <c r="N11" s="21"/>
      <c r="O11" s="64"/>
      <c r="P11" s="65"/>
      <c r="Q11" s="65"/>
      <c r="R11" s="65"/>
      <c r="S11" s="66"/>
    </row>
    <row r="12" spans="1:19" ht="18" thickBot="1" x14ac:dyDescent="0.35">
      <c r="A12" s="23" t="s">
        <v>10</v>
      </c>
      <c r="B12" s="24" t="s">
        <v>15</v>
      </c>
      <c r="C12" s="146">
        <v>1</v>
      </c>
      <c r="D12" s="147"/>
      <c r="E12" s="147"/>
      <c r="F12" s="147"/>
      <c r="G12" s="148"/>
      <c r="H12" s="24" t="s">
        <v>15</v>
      </c>
      <c r="I12" s="149">
        <v>1</v>
      </c>
      <c r="J12" s="150"/>
      <c r="K12" s="150"/>
      <c r="L12" s="150"/>
      <c r="M12" s="151"/>
      <c r="N12" s="24" t="s">
        <v>15</v>
      </c>
      <c r="O12" s="152">
        <v>1</v>
      </c>
      <c r="P12" s="152"/>
      <c r="Q12" s="152"/>
      <c r="R12" s="152"/>
      <c r="S12" s="153"/>
    </row>
    <row r="13" spans="1:19" ht="20.25" thickBot="1" x14ac:dyDescent="0.35">
      <c r="A13" s="4" t="s">
        <v>8</v>
      </c>
      <c r="B13" s="7" t="s">
        <v>9</v>
      </c>
      <c r="C13" s="11" t="s">
        <v>11</v>
      </c>
      <c r="D13" s="12" t="s">
        <v>12</v>
      </c>
      <c r="E13" s="12" t="s">
        <v>13</v>
      </c>
      <c r="F13" s="12" t="s">
        <v>14</v>
      </c>
      <c r="G13" s="12" t="s">
        <v>26</v>
      </c>
      <c r="H13" s="7" t="s">
        <v>9</v>
      </c>
      <c r="I13" s="8" t="s">
        <v>11</v>
      </c>
      <c r="J13" s="9" t="s">
        <v>12</v>
      </c>
      <c r="K13" s="9" t="s">
        <v>13</v>
      </c>
      <c r="L13" s="9" t="s">
        <v>14</v>
      </c>
      <c r="M13" s="10" t="s">
        <v>26</v>
      </c>
      <c r="N13" s="7" t="s">
        <v>9</v>
      </c>
      <c r="O13" s="32" t="s">
        <v>11</v>
      </c>
      <c r="P13" s="33" t="s">
        <v>12</v>
      </c>
      <c r="Q13" s="33" t="s">
        <v>13</v>
      </c>
      <c r="R13" s="33" t="s">
        <v>14</v>
      </c>
      <c r="S13" s="34" t="s">
        <v>26</v>
      </c>
    </row>
    <row r="14" spans="1:19" ht="15.75" thickTop="1" x14ac:dyDescent="0.25">
      <c r="A14" s="72" t="s">
        <v>96</v>
      </c>
      <c r="B14" s="5">
        <v>405</v>
      </c>
      <c r="C14" s="13">
        <v>405</v>
      </c>
      <c r="D14" s="87">
        <v>1</v>
      </c>
      <c r="E14" s="88">
        <v>1</v>
      </c>
      <c r="F14" s="56">
        <v>1</v>
      </c>
      <c r="G14" s="57">
        <v>6.280092592592592E-5</v>
      </c>
      <c r="H14" s="5">
        <v>405</v>
      </c>
      <c r="I14" s="50">
        <v>405</v>
      </c>
      <c r="J14" s="51">
        <v>1</v>
      </c>
      <c r="K14" s="52">
        <v>1</v>
      </c>
      <c r="L14" s="63">
        <v>1</v>
      </c>
      <c r="M14" s="70">
        <v>3.0046296296296295E-5</v>
      </c>
      <c r="N14" s="5">
        <v>405</v>
      </c>
      <c r="O14" s="80">
        <v>405</v>
      </c>
      <c r="P14" s="81">
        <v>1</v>
      </c>
      <c r="Q14" s="82">
        <v>1</v>
      </c>
      <c r="R14" s="83">
        <v>1</v>
      </c>
      <c r="S14" s="84">
        <v>4.4317129629629631E-5</v>
      </c>
    </row>
    <row r="15" spans="1:19" x14ac:dyDescent="0.25">
      <c r="A15" s="73" t="s">
        <v>30</v>
      </c>
      <c r="B15" s="5">
        <v>2</v>
      </c>
      <c r="C15" s="13">
        <v>1</v>
      </c>
      <c r="D15" s="88">
        <v>0.5</v>
      </c>
      <c r="E15" s="88">
        <v>0.5</v>
      </c>
      <c r="F15" s="56">
        <v>1</v>
      </c>
      <c r="G15" s="57">
        <v>1.2342592592592592E-4</v>
      </c>
      <c r="H15" s="5">
        <v>2</v>
      </c>
      <c r="I15" s="50">
        <v>2</v>
      </c>
      <c r="J15" s="52">
        <v>1</v>
      </c>
      <c r="K15" s="52">
        <v>1</v>
      </c>
      <c r="L15" s="63">
        <v>1</v>
      </c>
      <c r="M15" s="70">
        <v>6.3263888888888894E-5</v>
      </c>
      <c r="N15" s="5">
        <v>2</v>
      </c>
      <c r="O15" s="80">
        <v>2</v>
      </c>
      <c r="P15" s="82">
        <v>1</v>
      </c>
      <c r="Q15" s="82">
        <v>1</v>
      </c>
      <c r="R15" s="83">
        <v>1</v>
      </c>
      <c r="S15" s="84">
        <v>1.5339120370370371E-4</v>
      </c>
    </row>
    <row r="16" spans="1:19" x14ac:dyDescent="0.25">
      <c r="A16" s="73" t="s">
        <v>31</v>
      </c>
      <c r="B16" s="5">
        <v>143</v>
      </c>
      <c r="C16" s="13">
        <v>143</v>
      </c>
      <c r="D16" s="88">
        <v>1</v>
      </c>
      <c r="E16" s="88">
        <v>1</v>
      </c>
      <c r="F16" s="56">
        <v>1</v>
      </c>
      <c r="G16" s="57">
        <v>7.0023148148148145E-5</v>
      </c>
      <c r="H16" s="5">
        <v>143</v>
      </c>
      <c r="I16" s="50">
        <v>143</v>
      </c>
      <c r="J16" s="52">
        <v>1</v>
      </c>
      <c r="K16" s="52">
        <v>1</v>
      </c>
      <c r="L16" s="63">
        <v>1</v>
      </c>
      <c r="M16" s="70">
        <v>3.4039351851851851E-5</v>
      </c>
      <c r="N16" s="5">
        <v>143</v>
      </c>
      <c r="O16" s="80">
        <v>143</v>
      </c>
      <c r="P16" s="82">
        <v>1</v>
      </c>
      <c r="Q16" s="82">
        <v>1</v>
      </c>
      <c r="R16" s="83">
        <v>1</v>
      </c>
      <c r="S16" s="84">
        <v>8.8611111111111112E-5</v>
      </c>
    </row>
    <row r="17" spans="1:19" ht="25.5" x14ac:dyDescent="0.25">
      <c r="A17" s="74" t="s">
        <v>97</v>
      </c>
      <c r="B17" s="5">
        <v>1</v>
      </c>
      <c r="C17" s="13">
        <v>1</v>
      </c>
      <c r="D17" s="88">
        <v>1</v>
      </c>
      <c r="E17" s="88">
        <v>1</v>
      </c>
      <c r="F17" s="56">
        <v>1</v>
      </c>
      <c r="G17" s="57">
        <v>1.9686342592592593E-4</v>
      </c>
      <c r="H17" s="5">
        <v>1</v>
      </c>
      <c r="I17" s="50">
        <v>1</v>
      </c>
      <c r="J17" s="52">
        <v>1</v>
      </c>
      <c r="K17" s="52">
        <v>1</v>
      </c>
      <c r="L17" s="63">
        <v>1</v>
      </c>
      <c r="M17" s="70">
        <v>4.2962962962962963E-5</v>
      </c>
      <c r="N17" s="5">
        <v>1</v>
      </c>
      <c r="O17" s="80">
        <v>1</v>
      </c>
      <c r="P17" s="82">
        <v>1</v>
      </c>
      <c r="Q17" s="82">
        <v>1</v>
      </c>
      <c r="R17" s="83">
        <v>1</v>
      </c>
      <c r="S17" s="84">
        <v>1.3708333333333332E-4</v>
      </c>
    </row>
    <row r="18" spans="1:19" x14ac:dyDescent="0.25">
      <c r="A18" s="73" t="s">
        <v>32</v>
      </c>
      <c r="B18" s="5">
        <v>34</v>
      </c>
      <c r="C18" s="13">
        <v>34</v>
      </c>
      <c r="D18" s="88">
        <v>1</v>
      </c>
      <c r="E18" s="88">
        <v>1</v>
      </c>
      <c r="F18" s="56">
        <v>0.5</v>
      </c>
      <c r="G18" s="57">
        <v>5.8935185185185184E-5</v>
      </c>
      <c r="H18" s="5">
        <v>34</v>
      </c>
      <c r="I18" s="50">
        <v>34</v>
      </c>
      <c r="J18" s="52">
        <v>1</v>
      </c>
      <c r="K18" s="52">
        <v>1</v>
      </c>
      <c r="L18" s="63">
        <v>1</v>
      </c>
      <c r="M18" s="70">
        <v>2.7256944444444446E-5</v>
      </c>
      <c r="N18" s="5">
        <v>34</v>
      </c>
      <c r="O18" s="80">
        <v>34</v>
      </c>
      <c r="P18" s="82">
        <v>1</v>
      </c>
      <c r="Q18" s="82">
        <v>1</v>
      </c>
      <c r="R18" s="83">
        <v>1</v>
      </c>
      <c r="S18" s="84">
        <v>2.8564814814814815E-5</v>
      </c>
    </row>
    <row r="19" spans="1:19" x14ac:dyDescent="0.25">
      <c r="A19" s="73" t="s">
        <v>33</v>
      </c>
      <c r="B19" s="5">
        <v>3</v>
      </c>
      <c r="C19" s="13">
        <v>2</v>
      </c>
      <c r="D19" s="88">
        <v>0.66666666666666663</v>
      </c>
      <c r="E19" s="88">
        <v>0.66666666666666663</v>
      </c>
      <c r="F19" s="56">
        <v>1</v>
      </c>
      <c r="G19" s="57">
        <v>1.9111111111111111E-4</v>
      </c>
      <c r="H19" s="5">
        <v>3</v>
      </c>
      <c r="I19" s="50">
        <v>3</v>
      </c>
      <c r="J19" s="52">
        <v>1</v>
      </c>
      <c r="K19" s="52">
        <v>1</v>
      </c>
      <c r="L19" s="63">
        <v>1</v>
      </c>
      <c r="M19" s="70">
        <v>4.1319444444444445E-5</v>
      </c>
      <c r="N19" s="5">
        <v>3</v>
      </c>
      <c r="O19" s="80">
        <v>3</v>
      </c>
      <c r="P19" s="82">
        <v>1</v>
      </c>
      <c r="Q19" s="82">
        <v>1</v>
      </c>
      <c r="R19" s="83">
        <v>1</v>
      </c>
      <c r="S19" s="84">
        <v>9.5983796296296296E-5</v>
      </c>
    </row>
    <row r="20" spans="1:19" ht="25.5" x14ac:dyDescent="0.25">
      <c r="A20" s="74" t="s">
        <v>34</v>
      </c>
      <c r="B20" s="5">
        <v>1</v>
      </c>
      <c r="C20" s="13">
        <v>1</v>
      </c>
      <c r="D20" s="88">
        <v>1</v>
      </c>
      <c r="E20" s="88">
        <v>1</v>
      </c>
      <c r="F20" s="56">
        <v>1</v>
      </c>
      <c r="G20" s="57">
        <v>1.526388888888889E-4</v>
      </c>
      <c r="H20" s="5">
        <v>1</v>
      </c>
      <c r="I20" s="50">
        <v>1</v>
      </c>
      <c r="J20" s="52">
        <v>1</v>
      </c>
      <c r="K20" s="52">
        <v>1</v>
      </c>
      <c r="L20" s="63">
        <v>1</v>
      </c>
      <c r="M20" s="70">
        <v>5.5983796296296299E-5</v>
      </c>
      <c r="N20" s="5">
        <v>1</v>
      </c>
      <c r="O20" s="80">
        <v>1</v>
      </c>
      <c r="P20" s="82">
        <v>1</v>
      </c>
      <c r="Q20" s="82">
        <v>1</v>
      </c>
      <c r="R20" s="83">
        <v>1</v>
      </c>
      <c r="S20" s="84">
        <v>2.9098379629629629E-4</v>
      </c>
    </row>
    <row r="21" spans="1:19" ht="25.5" x14ac:dyDescent="0.25">
      <c r="A21" s="74" t="s">
        <v>35</v>
      </c>
      <c r="B21" s="5">
        <v>1</v>
      </c>
      <c r="C21" s="13">
        <v>1</v>
      </c>
      <c r="D21" s="88">
        <v>1</v>
      </c>
      <c r="E21" s="88">
        <v>1</v>
      </c>
      <c r="F21" s="56">
        <v>1</v>
      </c>
      <c r="G21" s="57">
        <v>1.9577546296296297E-4</v>
      </c>
      <c r="H21" s="5">
        <v>1</v>
      </c>
      <c r="I21" s="50">
        <v>1</v>
      </c>
      <c r="J21" s="52">
        <v>1</v>
      </c>
      <c r="K21" s="52">
        <v>1</v>
      </c>
      <c r="L21" s="63">
        <v>1</v>
      </c>
      <c r="M21" s="70">
        <v>4.9074074074074075E-5</v>
      </c>
      <c r="N21" s="5">
        <v>1</v>
      </c>
      <c r="O21" s="80">
        <v>1</v>
      </c>
      <c r="P21" s="82">
        <v>1</v>
      </c>
      <c r="Q21" s="82">
        <v>1</v>
      </c>
      <c r="R21" s="83">
        <v>1</v>
      </c>
      <c r="S21" s="84">
        <v>1.8236111111111111E-4</v>
      </c>
    </row>
    <row r="22" spans="1:19" x14ac:dyDescent="0.25">
      <c r="A22" s="73" t="s">
        <v>36</v>
      </c>
      <c r="B22" s="5">
        <v>2</v>
      </c>
      <c r="C22" s="13">
        <v>2</v>
      </c>
      <c r="D22" s="88">
        <v>1</v>
      </c>
      <c r="E22" s="88">
        <v>1</v>
      </c>
      <c r="F22" s="56">
        <v>1</v>
      </c>
      <c r="G22" s="57">
        <v>5.8865740740740738E-5</v>
      </c>
      <c r="H22" s="5">
        <v>2</v>
      </c>
      <c r="I22" s="50">
        <v>2</v>
      </c>
      <c r="J22" s="52">
        <v>1</v>
      </c>
      <c r="K22" s="52">
        <v>1</v>
      </c>
      <c r="L22" s="63">
        <v>1</v>
      </c>
      <c r="M22" s="70">
        <v>2.6180555555555556E-5</v>
      </c>
      <c r="N22" s="5">
        <v>2</v>
      </c>
      <c r="O22" s="80">
        <v>2</v>
      </c>
      <c r="P22" s="82">
        <v>1</v>
      </c>
      <c r="Q22" s="82">
        <v>1</v>
      </c>
      <c r="R22" s="83">
        <v>1</v>
      </c>
      <c r="S22" s="84">
        <v>3.0405092592592591E-5</v>
      </c>
    </row>
    <row r="23" spans="1:19" x14ac:dyDescent="0.25">
      <c r="A23" s="73" t="s">
        <v>37</v>
      </c>
      <c r="B23" s="5">
        <v>1</v>
      </c>
      <c r="C23" s="13">
        <v>1</v>
      </c>
      <c r="D23" s="88">
        <v>1</v>
      </c>
      <c r="E23" s="88">
        <v>1</v>
      </c>
      <c r="F23" s="56">
        <v>1</v>
      </c>
      <c r="G23" s="57">
        <v>1.3827546296296296E-4</v>
      </c>
      <c r="H23" s="5">
        <v>1</v>
      </c>
      <c r="I23" s="50">
        <v>1</v>
      </c>
      <c r="J23" s="52">
        <v>1</v>
      </c>
      <c r="K23" s="52">
        <v>1</v>
      </c>
      <c r="L23" s="63">
        <v>1</v>
      </c>
      <c r="M23" s="70">
        <v>3.613425925925926E-5</v>
      </c>
      <c r="N23" s="5">
        <v>1</v>
      </c>
      <c r="O23" s="80">
        <v>1</v>
      </c>
      <c r="P23" s="82">
        <v>1</v>
      </c>
      <c r="Q23" s="82">
        <v>1</v>
      </c>
      <c r="R23" s="83">
        <v>1</v>
      </c>
      <c r="S23" s="84">
        <v>1.1506944444444444E-4</v>
      </c>
    </row>
    <row r="24" spans="1:19" x14ac:dyDescent="0.25">
      <c r="A24" s="73" t="s">
        <v>38</v>
      </c>
      <c r="B24" s="5">
        <v>1</v>
      </c>
      <c r="C24" s="13">
        <v>1</v>
      </c>
      <c r="D24" s="88">
        <v>1</v>
      </c>
      <c r="E24" s="88">
        <v>1</v>
      </c>
      <c r="F24" s="56">
        <v>1</v>
      </c>
      <c r="G24" s="57">
        <v>1.7445601851851853E-4</v>
      </c>
      <c r="H24" s="5">
        <v>1</v>
      </c>
      <c r="I24" s="50">
        <v>1</v>
      </c>
      <c r="J24" s="52">
        <v>1</v>
      </c>
      <c r="K24" s="52">
        <v>1</v>
      </c>
      <c r="L24" s="63">
        <v>1</v>
      </c>
      <c r="M24" s="70">
        <v>4.8414351851851854E-5</v>
      </c>
      <c r="N24" s="5">
        <v>1</v>
      </c>
      <c r="O24" s="80">
        <v>1</v>
      </c>
      <c r="P24" s="82">
        <v>1</v>
      </c>
      <c r="Q24" s="82">
        <v>1</v>
      </c>
      <c r="R24" s="83">
        <v>1</v>
      </c>
      <c r="S24" s="84">
        <v>2.1351851851851851E-4</v>
      </c>
    </row>
    <row r="25" spans="1:19" x14ac:dyDescent="0.25">
      <c r="A25" s="73" t="s">
        <v>39</v>
      </c>
      <c r="B25" s="5">
        <v>3</v>
      </c>
      <c r="C25" s="13">
        <v>3</v>
      </c>
      <c r="D25" s="88">
        <v>1</v>
      </c>
      <c r="E25" s="88">
        <v>1</v>
      </c>
      <c r="F25" s="56">
        <v>0.5</v>
      </c>
      <c r="G25" s="57">
        <v>5.8715277777777779E-5</v>
      </c>
      <c r="H25" s="5">
        <v>3</v>
      </c>
      <c r="I25" s="50">
        <v>3</v>
      </c>
      <c r="J25" s="52">
        <v>1</v>
      </c>
      <c r="K25" s="52">
        <v>1</v>
      </c>
      <c r="L25" s="63">
        <v>1</v>
      </c>
      <c r="M25" s="70">
        <v>2.6377314814814816E-5</v>
      </c>
      <c r="N25" s="5">
        <v>3</v>
      </c>
      <c r="O25" s="80">
        <v>3</v>
      </c>
      <c r="P25" s="82">
        <v>1</v>
      </c>
      <c r="Q25" s="82">
        <v>1</v>
      </c>
      <c r="R25" s="83">
        <v>1</v>
      </c>
      <c r="S25" s="84">
        <v>2.7719907407407409E-5</v>
      </c>
    </row>
    <row r="26" spans="1:19" x14ac:dyDescent="0.25">
      <c r="A26" s="73" t="s">
        <v>40</v>
      </c>
      <c r="B26" s="5">
        <v>4</v>
      </c>
      <c r="C26" s="13">
        <v>4</v>
      </c>
      <c r="D26" s="88">
        <v>1</v>
      </c>
      <c r="E26" s="88">
        <v>1</v>
      </c>
      <c r="F26" s="56">
        <v>1</v>
      </c>
      <c r="G26" s="57">
        <v>9.6759259259259257E-5</v>
      </c>
      <c r="H26" s="5">
        <v>4</v>
      </c>
      <c r="I26" s="50">
        <v>4</v>
      </c>
      <c r="J26" s="52">
        <v>1</v>
      </c>
      <c r="K26" s="52">
        <v>1</v>
      </c>
      <c r="L26" s="63">
        <v>1</v>
      </c>
      <c r="M26" s="70">
        <v>3.1574074074074077E-5</v>
      </c>
      <c r="N26" s="5">
        <v>4</v>
      </c>
      <c r="O26" s="80">
        <v>4</v>
      </c>
      <c r="P26" s="82">
        <v>1</v>
      </c>
      <c r="Q26" s="82">
        <v>1</v>
      </c>
      <c r="R26" s="83">
        <v>1</v>
      </c>
      <c r="S26" s="84">
        <v>7.0543981481481475E-5</v>
      </c>
    </row>
    <row r="27" spans="1:19" x14ac:dyDescent="0.25">
      <c r="A27" s="73" t="s">
        <v>41</v>
      </c>
      <c r="B27" s="5">
        <v>179</v>
      </c>
      <c r="C27" s="13">
        <v>179</v>
      </c>
      <c r="D27" s="88">
        <v>1</v>
      </c>
      <c r="E27" s="88">
        <v>1</v>
      </c>
      <c r="F27" s="56">
        <v>1</v>
      </c>
      <c r="G27" s="57">
        <v>1.2305555555555556E-4</v>
      </c>
      <c r="H27" s="5">
        <v>179</v>
      </c>
      <c r="I27" s="50">
        <v>179</v>
      </c>
      <c r="J27" s="52">
        <v>1</v>
      </c>
      <c r="K27" s="52">
        <v>1</v>
      </c>
      <c r="L27" s="63">
        <v>1</v>
      </c>
      <c r="M27" s="70">
        <v>3.2199074074074072E-5</v>
      </c>
      <c r="N27" s="5">
        <v>179</v>
      </c>
      <c r="O27" s="80">
        <v>179</v>
      </c>
      <c r="P27" s="82">
        <v>1</v>
      </c>
      <c r="Q27" s="82">
        <v>1</v>
      </c>
      <c r="R27" s="83">
        <v>1</v>
      </c>
      <c r="S27" s="84">
        <v>1.1265046296296296E-4</v>
      </c>
    </row>
    <row r="28" spans="1:19" x14ac:dyDescent="0.25">
      <c r="A28" s="73" t="s">
        <v>42</v>
      </c>
      <c r="B28" s="5">
        <v>2</v>
      </c>
      <c r="C28" s="13">
        <v>2</v>
      </c>
      <c r="D28" s="88">
        <v>1</v>
      </c>
      <c r="E28" s="88">
        <v>1</v>
      </c>
      <c r="F28" s="56">
        <v>1</v>
      </c>
      <c r="G28" s="57">
        <v>1.1177083333333334E-4</v>
      </c>
      <c r="H28" s="5">
        <v>2</v>
      </c>
      <c r="I28" s="50">
        <v>2</v>
      </c>
      <c r="J28" s="52">
        <v>1</v>
      </c>
      <c r="K28" s="52">
        <v>1</v>
      </c>
      <c r="L28" s="63">
        <v>1</v>
      </c>
      <c r="M28" s="70">
        <v>3.8136574074074074E-5</v>
      </c>
      <c r="N28" s="5">
        <v>2</v>
      </c>
      <c r="O28" s="80">
        <v>2</v>
      </c>
      <c r="P28" s="82">
        <v>1</v>
      </c>
      <c r="Q28" s="82">
        <v>1</v>
      </c>
      <c r="R28" s="83">
        <v>1</v>
      </c>
      <c r="S28" s="84">
        <v>1.373611111111111E-4</v>
      </c>
    </row>
    <row r="29" spans="1:19" ht="25.5" x14ac:dyDescent="0.25">
      <c r="A29" s="74" t="s">
        <v>43</v>
      </c>
      <c r="B29" s="5">
        <v>1</v>
      </c>
      <c r="C29" s="13">
        <v>1</v>
      </c>
      <c r="D29" s="88">
        <v>1</v>
      </c>
      <c r="E29" s="88">
        <v>1</v>
      </c>
      <c r="F29" s="56">
        <v>1</v>
      </c>
      <c r="G29" s="57">
        <v>3.3437499999999998E-4</v>
      </c>
      <c r="H29" s="5">
        <v>1</v>
      </c>
      <c r="I29" s="50">
        <v>1</v>
      </c>
      <c r="J29" s="52">
        <v>1</v>
      </c>
      <c r="K29" s="52">
        <v>1</v>
      </c>
      <c r="L29" s="63">
        <v>1</v>
      </c>
      <c r="M29" s="70">
        <v>5.949074074074074E-5</v>
      </c>
      <c r="N29" s="5">
        <v>1</v>
      </c>
      <c r="O29" s="80">
        <v>1</v>
      </c>
      <c r="P29" s="82">
        <v>1</v>
      </c>
      <c r="Q29" s="82">
        <v>1</v>
      </c>
      <c r="R29" s="83">
        <v>1</v>
      </c>
      <c r="S29" s="84">
        <v>2.6528935185185184E-4</v>
      </c>
    </row>
    <row r="30" spans="1:19" x14ac:dyDescent="0.25">
      <c r="A30" s="73" t="s">
        <v>44</v>
      </c>
      <c r="B30" s="5">
        <v>2</v>
      </c>
      <c r="C30" s="13">
        <v>2</v>
      </c>
      <c r="D30" s="88">
        <v>1</v>
      </c>
      <c r="E30" s="88">
        <v>1</v>
      </c>
      <c r="F30" s="56">
        <v>0.5</v>
      </c>
      <c r="G30" s="57">
        <v>1.2336805555555555E-4</v>
      </c>
      <c r="H30" s="5">
        <v>2</v>
      </c>
      <c r="I30" s="50">
        <v>2</v>
      </c>
      <c r="J30" s="52">
        <v>1</v>
      </c>
      <c r="K30" s="52">
        <v>1</v>
      </c>
      <c r="L30" s="63">
        <v>1</v>
      </c>
      <c r="M30" s="70">
        <v>3.7106481481481482E-5</v>
      </c>
      <c r="N30" s="5">
        <v>2</v>
      </c>
      <c r="O30" s="80">
        <v>2</v>
      </c>
      <c r="P30" s="82">
        <v>1</v>
      </c>
      <c r="Q30" s="82">
        <v>1</v>
      </c>
      <c r="R30" s="83">
        <v>1</v>
      </c>
      <c r="S30" s="84">
        <v>1.0446759259259259E-4</v>
      </c>
    </row>
    <row r="31" spans="1:19" x14ac:dyDescent="0.25">
      <c r="A31" s="73" t="s">
        <v>45</v>
      </c>
      <c r="B31" s="5">
        <v>110</v>
      </c>
      <c r="C31" s="13">
        <v>107</v>
      </c>
      <c r="D31" s="88">
        <v>0.97272727272727277</v>
      </c>
      <c r="E31" s="88">
        <v>0.97272727272727277</v>
      </c>
      <c r="F31" s="56">
        <v>0.33333333333333331</v>
      </c>
      <c r="G31" s="57">
        <v>5.6840277777777781E-5</v>
      </c>
      <c r="H31" s="5">
        <v>110</v>
      </c>
      <c r="I31" s="50">
        <v>107</v>
      </c>
      <c r="J31" s="52">
        <v>0.97272727272727277</v>
      </c>
      <c r="K31" s="52">
        <v>0.97272727272727277</v>
      </c>
      <c r="L31" s="63">
        <v>1</v>
      </c>
      <c r="M31" s="70">
        <v>2.7696759259259258E-5</v>
      </c>
      <c r="N31" s="5">
        <v>110</v>
      </c>
      <c r="O31" s="80">
        <v>110</v>
      </c>
      <c r="P31" s="82">
        <v>1</v>
      </c>
      <c r="Q31" s="82">
        <v>1</v>
      </c>
      <c r="R31" s="83">
        <v>1</v>
      </c>
      <c r="S31" s="84">
        <v>3.384259259259259E-5</v>
      </c>
    </row>
    <row r="32" spans="1:19" ht="25.5" x14ac:dyDescent="0.25">
      <c r="A32" s="74" t="s">
        <v>46</v>
      </c>
      <c r="B32" s="5">
        <v>1</v>
      </c>
      <c r="C32" s="13">
        <v>1</v>
      </c>
      <c r="D32" s="88">
        <v>1</v>
      </c>
      <c r="E32" s="88">
        <v>1</v>
      </c>
      <c r="F32" s="56">
        <v>1</v>
      </c>
      <c r="G32" s="57">
        <v>2.5298611111111111E-4</v>
      </c>
      <c r="H32" s="5">
        <v>1</v>
      </c>
      <c r="I32" s="50">
        <v>1</v>
      </c>
      <c r="J32" s="52">
        <v>1</v>
      </c>
      <c r="K32" s="52">
        <v>1</v>
      </c>
      <c r="L32" s="63">
        <v>1</v>
      </c>
      <c r="M32" s="70">
        <v>3.8784722222222219E-5</v>
      </c>
      <c r="N32" s="5">
        <v>1</v>
      </c>
      <c r="O32" s="80">
        <v>1</v>
      </c>
      <c r="P32" s="82">
        <v>1</v>
      </c>
      <c r="Q32" s="82">
        <v>1</v>
      </c>
      <c r="R32" s="83">
        <v>1</v>
      </c>
      <c r="S32" s="84">
        <v>1.1081018518518518E-4</v>
      </c>
    </row>
    <row r="33" spans="1:19" ht="25.5" x14ac:dyDescent="0.25">
      <c r="A33" s="75" t="s">
        <v>47</v>
      </c>
      <c r="B33" s="5">
        <v>1</v>
      </c>
      <c r="C33" s="13">
        <v>1</v>
      </c>
      <c r="D33" s="88">
        <v>1</v>
      </c>
      <c r="E33" s="88">
        <v>1</v>
      </c>
      <c r="F33" s="56">
        <v>1</v>
      </c>
      <c r="G33" s="57">
        <v>2.0596064814814815E-4</v>
      </c>
      <c r="H33" s="5">
        <v>1</v>
      </c>
      <c r="I33" s="50">
        <v>1</v>
      </c>
      <c r="J33" s="52">
        <v>1</v>
      </c>
      <c r="K33" s="52">
        <v>1</v>
      </c>
      <c r="L33" s="63">
        <v>1</v>
      </c>
      <c r="M33" s="70">
        <v>4.3784722222222219E-5</v>
      </c>
      <c r="N33" s="5">
        <v>1</v>
      </c>
      <c r="O33" s="80">
        <v>1</v>
      </c>
      <c r="P33" s="82">
        <v>1</v>
      </c>
      <c r="Q33" s="82">
        <v>1</v>
      </c>
      <c r="R33" s="83">
        <v>1</v>
      </c>
      <c r="S33" s="84">
        <v>1.5700231481481481E-4</v>
      </c>
    </row>
    <row r="34" spans="1:19" x14ac:dyDescent="0.25">
      <c r="A34" s="76" t="s">
        <v>48</v>
      </c>
      <c r="B34" s="5">
        <v>2916</v>
      </c>
      <c r="C34" s="13">
        <v>1258</v>
      </c>
      <c r="D34" s="88">
        <v>0.43141289437585734</v>
      </c>
      <c r="E34" s="88">
        <v>0.43141289437585734</v>
      </c>
      <c r="F34" s="56">
        <v>0.25</v>
      </c>
      <c r="G34" s="57">
        <v>6.9247685185185184E-5</v>
      </c>
      <c r="H34" s="5">
        <v>2916</v>
      </c>
      <c r="I34" s="50">
        <v>923</v>
      </c>
      <c r="J34" s="52">
        <v>0.31652949245541839</v>
      </c>
      <c r="K34" s="52">
        <v>0.92300000000000004</v>
      </c>
      <c r="L34" s="63">
        <v>1</v>
      </c>
      <c r="M34" s="70">
        <v>2.6898148148148147E-5</v>
      </c>
      <c r="N34" s="5">
        <v>2916</v>
      </c>
      <c r="O34" s="80">
        <v>2916</v>
      </c>
      <c r="P34" s="82">
        <v>1</v>
      </c>
      <c r="Q34" s="82">
        <v>1</v>
      </c>
      <c r="R34" s="83">
        <v>1</v>
      </c>
      <c r="S34" s="84">
        <v>2.9618055555555555E-5</v>
      </c>
    </row>
    <row r="35" spans="1:19" x14ac:dyDescent="0.25">
      <c r="A35" s="73" t="s">
        <v>49</v>
      </c>
      <c r="B35" s="5">
        <v>1</v>
      </c>
      <c r="C35" s="13">
        <v>1</v>
      </c>
      <c r="D35" s="88">
        <v>1</v>
      </c>
      <c r="E35" s="88">
        <v>1</v>
      </c>
      <c r="F35" s="56">
        <v>1</v>
      </c>
      <c r="G35" s="57">
        <v>1.5468750000000001E-4</v>
      </c>
      <c r="H35" s="5">
        <v>1</v>
      </c>
      <c r="I35" s="50">
        <v>1</v>
      </c>
      <c r="J35" s="52">
        <v>1</v>
      </c>
      <c r="K35" s="52">
        <v>1</v>
      </c>
      <c r="L35" s="63">
        <v>1</v>
      </c>
      <c r="M35" s="70">
        <v>3.9340277777777776E-5</v>
      </c>
      <c r="N35" s="5">
        <v>1</v>
      </c>
      <c r="O35" s="80">
        <v>1</v>
      </c>
      <c r="P35" s="82">
        <v>1</v>
      </c>
      <c r="Q35" s="82">
        <v>1</v>
      </c>
      <c r="R35" s="83">
        <v>1</v>
      </c>
      <c r="S35" s="84">
        <v>1.1158564814814815E-4</v>
      </c>
    </row>
    <row r="36" spans="1:19" x14ac:dyDescent="0.25">
      <c r="A36" s="73" t="s">
        <v>50</v>
      </c>
      <c r="B36" s="5">
        <v>1</v>
      </c>
      <c r="C36" s="13">
        <v>1</v>
      </c>
      <c r="D36" s="88">
        <v>1</v>
      </c>
      <c r="E36" s="88">
        <v>1</v>
      </c>
      <c r="F36" s="56">
        <v>1</v>
      </c>
      <c r="G36" s="57">
        <v>1.8342592592592594E-4</v>
      </c>
      <c r="H36" s="5">
        <v>1</v>
      </c>
      <c r="I36" s="50">
        <v>1</v>
      </c>
      <c r="J36" s="52">
        <v>1</v>
      </c>
      <c r="K36" s="52">
        <v>1</v>
      </c>
      <c r="L36" s="63">
        <v>1</v>
      </c>
      <c r="M36" s="70">
        <v>4.6122685185185184E-5</v>
      </c>
      <c r="N36" s="5">
        <v>1</v>
      </c>
      <c r="O36" s="80">
        <v>1</v>
      </c>
      <c r="P36" s="82">
        <v>1</v>
      </c>
      <c r="Q36" s="82">
        <v>1</v>
      </c>
      <c r="R36" s="83">
        <v>1</v>
      </c>
      <c r="S36" s="84">
        <v>1.8421296296296295E-4</v>
      </c>
    </row>
    <row r="37" spans="1:19" x14ac:dyDescent="0.25">
      <c r="A37" s="73" t="s">
        <v>51</v>
      </c>
      <c r="B37" s="5">
        <v>13609</v>
      </c>
      <c r="C37" s="13">
        <v>0</v>
      </c>
      <c r="D37" s="88">
        <v>0</v>
      </c>
      <c r="E37" s="88">
        <v>0</v>
      </c>
      <c r="F37" s="56">
        <v>0</v>
      </c>
      <c r="G37" s="57">
        <v>6.0543981481481482E-5</v>
      </c>
      <c r="H37" s="5">
        <v>13609</v>
      </c>
      <c r="I37" s="50">
        <v>620</v>
      </c>
      <c r="J37" s="52">
        <v>4.5558086560364468E-2</v>
      </c>
      <c r="K37" s="52">
        <v>0.62</v>
      </c>
      <c r="L37" s="63">
        <v>1</v>
      </c>
      <c r="M37" s="70">
        <v>3.0011574074074073E-5</v>
      </c>
      <c r="N37" s="5">
        <v>13609</v>
      </c>
      <c r="O37" s="80">
        <v>5758</v>
      </c>
      <c r="P37" s="82">
        <v>0.4231023587331913</v>
      </c>
      <c r="Q37" s="82">
        <v>0.57579999999999998</v>
      </c>
      <c r="R37" s="83">
        <v>1</v>
      </c>
      <c r="S37" s="84">
        <v>7.4097222222222224E-5</v>
      </c>
    </row>
    <row r="38" spans="1:19" x14ac:dyDescent="0.25">
      <c r="A38" s="73" t="s">
        <v>52</v>
      </c>
      <c r="B38" s="5">
        <v>12</v>
      </c>
      <c r="C38" s="13">
        <v>2</v>
      </c>
      <c r="D38" s="88">
        <v>0.16666666666666666</v>
      </c>
      <c r="E38" s="88">
        <v>0.16666666666666666</v>
      </c>
      <c r="F38" s="56">
        <v>0.33333333333333331</v>
      </c>
      <c r="G38" s="57">
        <v>1.0942129629629629E-4</v>
      </c>
      <c r="H38" s="5">
        <v>12</v>
      </c>
      <c r="I38" s="50">
        <v>5</v>
      </c>
      <c r="J38" s="52">
        <v>0.41666666666666669</v>
      </c>
      <c r="K38" s="52">
        <v>0.41666666666666669</v>
      </c>
      <c r="L38" s="63">
        <v>1</v>
      </c>
      <c r="M38" s="70">
        <v>4.3113425925925923E-5</v>
      </c>
      <c r="N38" s="5">
        <v>12</v>
      </c>
      <c r="O38" s="80">
        <v>5</v>
      </c>
      <c r="P38" s="82">
        <v>0.41666666666666669</v>
      </c>
      <c r="Q38" s="82">
        <v>0.41666666666666669</v>
      </c>
      <c r="R38" s="83">
        <v>1</v>
      </c>
      <c r="S38" s="84">
        <v>1.0688657407407408E-4</v>
      </c>
    </row>
    <row r="39" spans="1:19" x14ac:dyDescent="0.25">
      <c r="A39" s="73" t="s">
        <v>53</v>
      </c>
      <c r="B39" s="5">
        <v>2</v>
      </c>
      <c r="C39" s="13">
        <v>1</v>
      </c>
      <c r="D39" s="88">
        <v>0.5</v>
      </c>
      <c r="E39" s="88">
        <v>0.5</v>
      </c>
      <c r="F39" s="56">
        <v>1</v>
      </c>
      <c r="G39" s="57">
        <v>1.5908564814814816E-4</v>
      </c>
      <c r="H39" s="5">
        <v>2</v>
      </c>
      <c r="I39" s="50">
        <v>2</v>
      </c>
      <c r="J39" s="52">
        <v>1</v>
      </c>
      <c r="K39" s="52">
        <v>1</v>
      </c>
      <c r="L39" s="63">
        <v>1</v>
      </c>
      <c r="M39" s="70">
        <v>3.840277777777778E-5</v>
      </c>
      <c r="N39" s="5">
        <v>2</v>
      </c>
      <c r="O39" s="80">
        <v>2</v>
      </c>
      <c r="P39" s="82">
        <v>1</v>
      </c>
      <c r="Q39" s="82">
        <v>1</v>
      </c>
      <c r="R39" s="83">
        <v>1</v>
      </c>
      <c r="S39" s="84">
        <v>1.1185185185185186E-4</v>
      </c>
    </row>
    <row r="40" spans="1:19" x14ac:dyDescent="0.25">
      <c r="A40" s="73" t="s">
        <v>54</v>
      </c>
      <c r="B40" s="5">
        <v>5</v>
      </c>
      <c r="C40" s="13">
        <v>5</v>
      </c>
      <c r="D40" s="88">
        <v>1</v>
      </c>
      <c r="E40" s="88">
        <v>1</v>
      </c>
      <c r="F40" s="56">
        <v>0.5</v>
      </c>
      <c r="G40" s="57">
        <v>2.6831018518518518E-4</v>
      </c>
      <c r="H40" s="5">
        <v>5</v>
      </c>
      <c r="I40" s="50">
        <v>5</v>
      </c>
      <c r="J40" s="52">
        <v>1</v>
      </c>
      <c r="K40" s="52">
        <v>1</v>
      </c>
      <c r="L40" s="63">
        <v>0.5</v>
      </c>
      <c r="M40" s="70">
        <v>5.3391203703703703E-5</v>
      </c>
      <c r="N40" s="5">
        <v>5</v>
      </c>
      <c r="O40" s="80">
        <v>5</v>
      </c>
      <c r="P40" s="82">
        <v>1</v>
      </c>
      <c r="Q40" s="82">
        <v>1</v>
      </c>
      <c r="R40" s="83">
        <v>1</v>
      </c>
      <c r="S40" s="84">
        <v>1.956712962962963E-4</v>
      </c>
    </row>
    <row r="41" spans="1:19" x14ac:dyDescent="0.25">
      <c r="A41" s="73" t="s">
        <v>55</v>
      </c>
      <c r="B41" s="5">
        <v>62</v>
      </c>
      <c r="C41" s="13">
        <v>59</v>
      </c>
      <c r="D41" s="88">
        <v>0.95161290322580649</v>
      </c>
      <c r="E41" s="88">
        <v>0.95161290322580649</v>
      </c>
      <c r="F41" s="56">
        <v>7.6923076923076927E-2</v>
      </c>
      <c r="G41" s="57">
        <v>1.9383101851851853E-4</v>
      </c>
      <c r="H41" s="5">
        <v>62</v>
      </c>
      <c r="I41" s="50">
        <v>58</v>
      </c>
      <c r="J41" s="52">
        <v>0.93548387096774188</v>
      </c>
      <c r="K41" s="52">
        <v>0.93548387096774188</v>
      </c>
      <c r="L41" s="63">
        <v>1</v>
      </c>
      <c r="M41" s="70">
        <v>3.8113425925925923E-5</v>
      </c>
      <c r="N41" s="5">
        <v>62</v>
      </c>
      <c r="O41" s="80">
        <v>62</v>
      </c>
      <c r="P41" s="82">
        <v>1</v>
      </c>
      <c r="Q41" s="82">
        <v>1</v>
      </c>
      <c r="R41" s="83">
        <v>1</v>
      </c>
      <c r="S41" s="84">
        <v>1.7732638888888889E-4</v>
      </c>
    </row>
    <row r="42" spans="1:19" x14ac:dyDescent="0.25">
      <c r="A42" s="73" t="s">
        <v>56</v>
      </c>
      <c r="B42" s="5">
        <v>19</v>
      </c>
      <c r="C42" s="13">
        <v>19</v>
      </c>
      <c r="D42" s="88">
        <v>1</v>
      </c>
      <c r="E42" s="88">
        <v>1</v>
      </c>
      <c r="F42" s="56">
        <v>1</v>
      </c>
      <c r="G42" s="57">
        <v>1.7523148148148148E-4</v>
      </c>
      <c r="H42" s="5">
        <v>19</v>
      </c>
      <c r="I42" s="50">
        <v>19</v>
      </c>
      <c r="J42" s="52">
        <v>1</v>
      </c>
      <c r="K42" s="52">
        <v>1</v>
      </c>
      <c r="L42" s="63">
        <v>1</v>
      </c>
      <c r="M42" s="70">
        <v>3.3622685185185185E-5</v>
      </c>
      <c r="N42" s="5">
        <v>19</v>
      </c>
      <c r="O42" s="80">
        <v>19</v>
      </c>
      <c r="P42" s="82">
        <v>1</v>
      </c>
      <c r="Q42" s="82">
        <v>1</v>
      </c>
      <c r="R42" s="83">
        <v>1</v>
      </c>
      <c r="S42" s="84">
        <v>1.0569444444444444E-4</v>
      </c>
    </row>
    <row r="43" spans="1:19" x14ac:dyDescent="0.25">
      <c r="A43" s="73" t="s">
        <v>57</v>
      </c>
      <c r="B43" s="5">
        <v>1</v>
      </c>
      <c r="C43" s="13">
        <v>1</v>
      </c>
      <c r="D43" s="88">
        <v>1</v>
      </c>
      <c r="E43" s="88">
        <v>1</v>
      </c>
      <c r="F43" s="56">
        <v>8.3333333333333329E-2</v>
      </c>
      <c r="G43" s="57">
        <v>3.3895833333333331E-4</v>
      </c>
      <c r="H43" s="5">
        <v>1</v>
      </c>
      <c r="I43" s="50">
        <v>1</v>
      </c>
      <c r="J43" s="52">
        <v>1</v>
      </c>
      <c r="K43" s="52">
        <v>1</v>
      </c>
      <c r="L43" s="63">
        <v>1</v>
      </c>
      <c r="M43" s="70">
        <v>5.3715277777777779E-5</v>
      </c>
      <c r="N43" s="5">
        <v>1</v>
      </c>
      <c r="O43" s="80">
        <v>1</v>
      </c>
      <c r="P43" s="82">
        <v>1</v>
      </c>
      <c r="Q43" s="82">
        <v>1</v>
      </c>
      <c r="R43" s="83">
        <v>1</v>
      </c>
      <c r="S43" s="84">
        <v>2.4803240740740742E-4</v>
      </c>
    </row>
    <row r="44" spans="1:19" x14ac:dyDescent="0.25">
      <c r="A44" s="73" t="s">
        <v>58</v>
      </c>
      <c r="B44" s="5">
        <v>1</v>
      </c>
      <c r="C44" s="13">
        <v>1</v>
      </c>
      <c r="D44" s="88">
        <v>1</v>
      </c>
      <c r="E44" s="88">
        <v>1</v>
      </c>
      <c r="F44" s="56">
        <v>1</v>
      </c>
      <c r="G44" s="57">
        <v>1.6850694444444443E-4</v>
      </c>
      <c r="H44" s="5">
        <v>1</v>
      </c>
      <c r="I44" s="50">
        <v>1</v>
      </c>
      <c r="J44" s="52">
        <v>1</v>
      </c>
      <c r="K44" s="52">
        <v>1</v>
      </c>
      <c r="L44" s="63">
        <v>1</v>
      </c>
      <c r="M44" s="70">
        <v>3.105324074074074E-5</v>
      </c>
      <c r="N44" s="5">
        <v>1</v>
      </c>
      <c r="O44" s="80">
        <v>1</v>
      </c>
      <c r="P44" s="82">
        <v>1</v>
      </c>
      <c r="Q44" s="82">
        <v>1</v>
      </c>
      <c r="R44" s="83">
        <v>1</v>
      </c>
      <c r="S44" s="84">
        <v>7.9050925925925922E-5</v>
      </c>
    </row>
    <row r="45" spans="1:19" x14ac:dyDescent="0.25">
      <c r="A45" s="73" t="s">
        <v>98</v>
      </c>
      <c r="B45" s="5">
        <v>1</v>
      </c>
      <c r="C45" s="13">
        <v>1</v>
      </c>
      <c r="D45" s="88">
        <v>1</v>
      </c>
      <c r="E45" s="88">
        <v>1</v>
      </c>
      <c r="F45" s="56">
        <v>6.024096385542169E-3</v>
      </c>
      <c r="G45" s="57">
        <v>1.7474537037037038E-4</v>
      </c>
      <c r="H45" s="5">
        <v>1</v>
      </c>
      <c r="I45" s="50">
        <v>1</v>
      </c>
      <c r="J45" s="52">
        <v>1</v>
      </c>
      <c r="K45" s="52">
        <v>1</v>
      </c>
      <c r="L45" s="63">
        <v>1</v>
      </c>
      <c r="M45" s="70">
        <v>4.1643518518518521E-5</v>
      </c>
      <c r="N45" s="5">
        <v>1</v>
      </c>
      <c r="O45" s="80">
        <v>1</v>
      </c>
      <c r="P45" s="82">
        <v>1</v>
      </c>
      <c r="Q45" s="82">
        <v>1</v>
      </c>
      <c r="R45" s="83">
        <v>1</v>
      </c>
      <c r="S45" s="84">
        <v>1.2614583333333333E-4</v>
      </c>
    </row>
    <row r="46" spans="1:19" x14ac:dyDescent="0.25">
      <c r="A46" s="73" t="s">
        <v>59</v>
      </c>
      <c r="B46" s="5">
        <v>1</v>
      </c>
      <c r="C46" s="13">
        <v>0</v>
      </c>
      <c r="D46" s="88">
        <v>0</v>
      </c>
      <c r="E46" s="88">
        <v>0</v>
      </c>
      <c r="F46" s="56">
        <v>0</v>
      </c>
      <c r="G46" s="57">
        <v>1.0184027777777778E-4</v>
      </c>
      <c r="H46" s="5">
        <v>1</v>
      </c>
      <c r="I46" s="50">
        <v>1</v>
      </c>
      <c r="J46" s="52">
        <v>1</v>
      </c>
      <c r="K46" s="52">
        <v>1</v>
      </c>
      <c r="L46" s="63">
        <v>0.5</v>
      </c>
      <c r="M46" s="70">
        <v>3.4814814814814812E-5</v>
      </c>
      <c r="N46" s="5">
        <v>1</v>
      </c>
      <c r="O46" s="80">
        <v>1</v>
      </c>
      <c r="P46" s="82">
        <v>1</v>
      </c>
      <c r="Q46" s="82">
        <v>1</v>
      </c>
      <c r="R46" s="83">
        <v>0.5</v>
      </c>
      <c r="S46" s="84">
        <v>6.6909722222222219E-5</v>
      </c>
    </row>
    <row r="47" spans="1:19" x14ac:dyDescent="0.25">
      <c r="A47" s="73" t="s">
        <v>99</v>
      </c>
      <c r="B47" s="5">
        <v>106</v>
      </c>
      <c r="C47" s="13">
        <v>0</v>
      </c>
      <c r="D47" s="88">
        <v>0</v>
      </c>
      <c r="E47" s="88">
        <v>0</v>
      </c>
      <c r="F47" s="56">
        <v>0</v>
      </c>
      <c r="G47" s="57">
        <v>5.5960648148148148E-5</v>
      </c>
      <c r="H47" s="5">
        <v>106</v>
      </c>
      <c r="I47" s="50">
        <v>106</v>
      </c>
      <c r="J47" s="52">
        <v>1</v>
      </c>
      <c r="K47" s="52">
        <v>1</v>
      </c>
      <c r="L47" s="63">
        <v>1</v>
      </c>
      <c r="M47" s="70">
        <v>2.9699074074074075E-5</v>
      </c>
      <c r="N47" s="5">
        <v>106</v>
      </c>
      <c r="O47" s="80">
        <v>106</v>
      </c>
      <c r="P47" s="82">
        <v>1</v>
      </c>
      <c r="Q47" s="82">
        <v>1</v>
      </c>
      <c r="R47" s="83">
        <v>1</v>
      </c>
      <c r="S47" s="84">
        <v>3.4687500000000003E-5</v>
      </c>
    </row>
    <row r="48" spans="1:19" x14ac:dyDescent="0.25">
      <c r="A48" s="73" t="s">
        <v>60</v>
      </c>
      <c r="B48" s="5">
        <v>2</v>
      </c>
      <c r="C48" s="13">
        <v>2</v>
      </c>
      <c r="D48" s="88">
        <v>1</v>
      </c>
      <c r="E48" s="88">
        <v>1</v>
      </c>
      <c r="F48" s="56">
        <v>1</v>
      </c>
      <c r="G48" s="57">
        <v>2.2133101851851852E-4</v>
      </c>
      <c r="H48" s="5">
        <v>2</v>
      </c>
      <c r="I48" s="50">
        <v>2</v>
      </c>
      <c r="J48" s="52">
        <v>1</v>
      </c>
      <c r="K48" s="52">
        <v>1</v>
      </c>
      <c r="L48" s="63">
        <v>1</v>
      </c>
      <c r="M48" s="70">
        <v>5.6678240740740739E-5</v>
      </c>
      <c r="N48" s="5">
        <v>2</v>
      </c>
      <c r="O48" s="80">
        <v>2</v>
      </c>
      <c r="P48" s="82">
        <v>1</v>
      </c>
      <c r="Q48" s="82">
        <v>1</v>
      </c>
      <c r="R48" s="83">
        <v>1</v>
      </c>
      <c r="S48" s="84">
        <v>2.4504629629629632E-4</v>
      </c>
    </row>
    <row r="49" spans="1:19" x14ac:dyDescent="0.25">
      <c r="A49" s="74" t="s">
        <v>100</v>
      </c>
      <c r="B49" s="5">
        <v>1</v>
      </c>
      <c r="C49" s="13">
        <v>1</v>
      </c>
      <c r="D49" s="88">
        <v>1</v>
      </c>
      <c r="E49" s="88">
        <v>1</v>
      </c>
      <c r="F49" s="56">
        <v>5.1440329218107E-4</v>
      </c>
      <c r="G49" s="57">
        <v>1.0077546296296297E-4</v>
      </c>
      <c r="H49" s="5">
        <v>1</v>
      </c>
      <c r="I49" s="50">
        <v>1</v>
      </c>
      <c r="J49" s="52">
        <v>1</v>
      </c>
      <c r="K49" s="52">
        <v>1</v>
      </c>
      <c r="L49" s="63">
        <v>1</v>
      </c>
      <c r="M49" s="70">
        <v>2.9421296296296297E-5</v>
      </c>
      <c r="N49" s="5">
        <v>1</v>
      </c>
      <c r="O49" s="80">
        <v>1</v>
      </c>
      <c r="P49" s="82">
        <v>1</v>
      </c>
      <c r="Q49" s="82">
        <v>1</v>
      </c>
      <c r="R49" s="83">
        <v>1</v>
      </c>
      <c r="S49" s="84">
        <v>5.4444444444444446E-5</v>
      </c>
    </row>
    <row r="50" spans="1:19" x14ac:dyDescent="0.25">
      <c r="A50" s="73" t="s">
        <v>61</v>
      </c>
      <c r="B50" s="5">
        <v>1</v>
      </c>
      <c r="C50" s="13">
        <v>1</v>
      </c>
      <c r="D50" s="88">
        <v>1</v>
      </c>
      <c r="E50" s="88">
        <v>1</v>
      </c>
      <c r="F50" s="56">
        <v>1</v>
      </c>
      <c r="G50" s="57">
        <v>1.134375E-4</v>
      </c>
      <c r="H50" s="5">
        <v>1</v>
      </c>
      <c r="I50" s="50">
        <v>1</v>
      </c>
      <c r="J50" s="52">
        <v>1</v>
      </c>
      <c r="K50" s="52">
        <v>1</v>
      </c>
      <c r="L50" s="63">
        <v>1</v>
      </c>
      <c r="M50" s="70">
        <v>5.0636574074074073E-5</v>
      </c>
      <c r="N50" s="5">
        <v>1</v>
      </c>
      <c r="O50" s="80">
        <v>1</v>
      </c>
      <c r="P50" s="82">
        <v>1</v>
      </c>
      <c r="Q50" s="82">
        <v>1</v>
      </c>
      <c r="R50" s="83">
        <v>1</v>
      </c>
      <c r="S50" s="84">
        <v>1.6386574074074074E-4</v>
      </c>
    </row>
    <row r="51" spans="1:19" x14ac:dyDescent="0.25">
      <c r="A51" s="73" t="s">
        <v>62</v>
      </c>
      <c r="B51" s="5">
        <v>1759</v>
      </c>
      <c r="C51" s="13">
        <v>942</v>
      </c>
      <c r="D51" s="88">
        <v>0.53553155201819214</v>
      </c>
      <c r="E51" s="88">
        <v>0.53553155201819214</v>
      </c>
      <c r="F51" s="56">
        <v>6.4350064350064348E-4</v>
      </c>
      <c r="G51" s="57">
        <v>6.8738425925925922E-5</v>
      </c>
      <c r="H51" s="5">
        <v>1759</v>
      </c>
      <c r="I51" s="50">
        <v>894</v>
      </c>
      <c r="J51" s="52">
        <v>0.50824332006822059</v>
      </c>
      <c r="K51" s="52">
        <v>0.89400000000000002</v>
      </c>
      <c r="L51" s="63">
        <v>1</v>
      </c>
      <c r="M51" s="70">
        <v>2.5682870370370369E-5</v>
      </c>
      <c r="N51" s="5">
        <v>1759</v>
      </c>
      <c r="O51" s="80">
        <v>1759</v>
      </c>
      <c r="P51" s="82">
        <v>1</v>
      </c>
      <c r="Q51" s="82">
        <v>1</v>
      </c>
      <c r="R51" s="83">
        <v>1</v>
      </c>
      <c r="S51" s="84">
        <v>3.1076388888888891E-5</v>
      </c>
    </row>
    <row r="52" spans="1:19" x14ac:dyDescent="0.25">
      <c r="A52" s="73" t="s">
        <v>63</v>
      </c>
      <c r="B52" s="5">
        <v>934</v>
      </c>
      <c r="C52" s="13">
        <v>934</v>
      </c>
      <c r="D52" s="88">
        <v>1</v>
      </c>
      <c r="E52" s="88">
        <v>1</v>
      </c>
      <c r="F52" s="56">
        <v>1</v>
      </c>
      <c r="G52" s="57">
        <v>1.2067129629629629E-4</v>
      </c>
      <c r="H52" s="5">
        <v>934</v>
      </c>
      <c r="I52" s="50">
        <v>934</v>
      </c>
      <c r="J52" s="52">
        <v>1</v>
      </c>
      <c r="K52" s="52">
        <v>1</v>
      </c>
      <c r="L52" s="63">
        <v>1</v>
      </c>
      <c r="M52" s="70">
        <v>2.7395833333333333E-5</v>
      </c>
      <c r="N52" s="5">
        <v>934</v>
      </c>
      <c r="O52" s="80">
        <v>934</v>
      </c>
      <c r="P52" s="82">
        <v>1</v>
      </c>
      <c r="Q52" s="82">
        <v>1</v>
      </c>
      <c r="R52" s="83">
        <v>1</v>
      </c>
      <c r="S52" s="84">
        <v>3.2291666666666668E-5</v>
      </c>
    </row>
    <row r="53" spans="1:19" x14ac:dyDescent="0.25">
      <c r="A53" s="77" t="s">
        <v>64</v>
      </c>
      <c r="B53" s="5">
        <v>88</v>
      </c>
      <c r="C53" s="13">
        <v>87</v>
      </c>
      <c r="D53" s="88">
        <v>0.98863636363636365</v>
      </c>
      <c r="E53" s="88">
        <v>0.98863636363636365</v>
      </c>
      <c r="F53" s="56">
        <v>0.33333333333333331</v>
      </c>
      <c r="G53" s="57">
        <v>2.6629629629629632E-4</v>
      </c>
      <c r="H53" s="5">
        <v>88</v>
      </c>
      <c r="I53" s="50">
        <v>84</v>
      </c>
      <c r="J53" s="52">
        <v>0.95454545454545459</v>
      </c>
      <c r="K53" s="52">
        <v>0.95454545454545459</v>
      </c>
      <c r="L53" s="63">
        <v>1</v>
      </c>
      <c r="M53" s="70">
        <v>2.9548611111111113E-5</v>
      </c>
      <c r="N53" s="5">
        <v>88</v>
      </c>
      <c r="O53" s="80">
        <v>88</v>
      </c>
      <c r="P53" s="82">
        <v>1</v>
      </c>
      <c r="Q53" s="82">
        <v>1</v>
      </c>
      <c r="R53" s="83">
        <v>0.2</v>
      </c>
      <c r="S53" s="84">
        <v>1.3953703703703703E-4</v>
      </c>
    </row>
    <row r="54" spans="1:19" x14ac:dyDescent="0.25">
      <c r="A54" s="76" t="s">
        <v>65</v>
      </c>
      <c r="B54" s="5">
        <v>676</v>
      </c>
      <c r="C54" s="13">
        <v>2</v>
      </c>
      <c r="D54" s="88">
        <v>2.9585798816568047E-3</v>
      </c>
      <c r="E54" s="88">
        <v>2.9585798816568047E-3</v>
      </c>
      <c r="F54" s="56">
        <v>3.9447731755424062E-4</v>
      </c>
      <c r="G54" s="57">
        <v>6.5405092592592598E-5</v>
      </c>
      <c r="H54" s="5">
        <v>676</v>
      </c>
      <c r="I54" s="50">
        <v>676</v>
      </c>
      <c r="J54" s="52">
        <v>1</v>
      </c>
      <c r="K54" s="52">
        <v>1</v>
      </c>
      <c r="L54" s="63">
        <v>1</v>
      </c>
      <c r="M54" s="70">
        <v>7.3703703703703702E-5</v>
      </c>
      <c r="N54" s="5">
        <v>676</v>
      </c>
      <c r="O54" s="80">
        <v>676</v>
      </c>
      <c r="P54" s="82">
        <v>1</v>
      </c>
      <c r="Q54" s="82">
        <v>1</v>
      </c>
      <c r="R54" s="83">
        <v>1</v>
      </c>
      <c r="S54" s="84">
        <v>6.247337962962963E-4</v>
      </c>
    </row>
    <row r="55" spans="1:19" x14ac:dyDescent="0.25">
      <c r="A55" s="73" t="s">
        <v>66</v>
      </c>
      <c r="B55" s="5">
        <v>67</v>
      </c>
      <c r="C55" s="13">
        <v>29</v>
      </c>
      <c r="D55" s="88">
        <v>0.43283582089552236</v>
      </c>
      <c r="E55" s="88">
        <v>0.43283582089552236</v>
      </c>
      <c r="F55" s="56">
        <v>0.25</v>
      </c>
      <c r="G55" s="57">
        <v>1.2909722222222223E-4</v>
      </c>
      <c r="H55" s="5">
        <v>67</v>
      </c>
      <c r="I55" s="50">
        <v>67</v>
      </c>
      <c r="J55" s="52">
        <v>1</v>
      </c>
      <c r="K55" s="52">
        <v>1</v>
      </c>
      <c r="L55" s="63">
        <v>1</v>
      </c>
      <c r="M55" s="70">
        <v>3.8437499999999999E-5</v>
      </c>
      <c r="N55" s="5">
        <v>67</v>
      </c>
      <c r="O55" s="80">
        <v>67</v>
      </c>
      <c r="P55" s="82">
        <v>1</v>
      </c>
      <c r="Q55" s="82">
        <v>1</v>
      </c>
      <c r="R55" s="83">
        <v>1</v>
      </c>
      <c r="S55" s="84">
        <v>9.2175925925925929E-5</v>
      </c>
    </row>
    <row r="56" spans="1:19" x14ac:dyDescent="0.25">
      <c r="A56" s="73" t="s">
        <v>67</v>
      </c>
      <c r="B56" s="5">
        <v>3393</v>
      </c>
      <c r="C56" s="13">
        <v>167</v>
      </c>
      <c r="D56" s="88">
        <v>4.921898025346301E-2</v>
      </c>
      <c r="E56" s="88">
        <v>4.921898025346301E-2</v>
      </c>
      <c r="F56" s="56">
        <v>2.0408163265306121E-2</v>
      </c>
      <c r="G56" s="57">
        <v>5.9629629629629631E-5</v>
      </c>
      <c r="H56" s="5">
        <v>3393</v>
      </c>
      <c r="I56" s="50">
        <v>997</v>
      </c>
      <c r="J56" s="52">
        <v>0.29384025935750074</v>
      </c>
      <c r="K56" s="52">
        <v>0.997</v>
      </c>
      <c r="L56" s="63">
        <v>1</v>
      </c>
      <c r="M56" s="70">
        <v>2.6388888888888888E-5</v>
      </c>
      <c r="N56" s="5">
        <v>3393</v>
      </c>
      <c r="O56" s="80">
        <v>3393</v>
      </c>
      <c r="P56" s="82">
        <v>1</v>
      </c>
      <c r="Q56" s="82">
        <v>1</v>
      </c>
      <c r="R56" s="83">
        <v>1</v>
      </c>
      <c r="S56" s="84">
        <v>4.0925925925925924E-5</v>
      </c>
    </row>
    <row r="57" spans="1:19" x14ac:dyDescent="0.25">
      <c r="A57" s="73" t="s">
        <v>68</v>
      </c>
      <c r="B57" s="5">
        <v>14</v>
      </c>
      <c r="C57" s="13">
        <v>13</v>
      </c>
      <c r="D57" s="88">
        <v>0.9285714285714286</v>
      </c>
      <c r="E57" s="88">
        <v>0.9285714285714286</v>
      </c>
      <c r="F57" s="56">
        <v>8.0321285140562252E-4</v>
      </c>
      <c r="G57" s="57">
        <v>1.0677083333333334E-4</v>
      </c>
      <c r="H57" s="5">
        <v>14</v>
      </c>
      <c r="I57" s="50">
        <v>14</v>
      </c>
      <c r="J57" s="52">
        <v>1</v>
      </c>
      <c r="K57" s="52">
        <v>1</v>
      </c>
      <c r="L57" s="63">
        <v>1</v>
      </c>
      <c r="M57" s="70">
        <v>4.1840277777777775E-5</v>
      </c>
      <c r="N57" s="5">
        <v>14</v>
      </c>
      <c r="O57" s="80">
        <v>14</v>
      </c>
      <c r="P57" s="82">
        <v>1</v>
      </c>
      <c r="Q57" s="82">
        <v>1</v>
      </c>
      <c r="R57" s="83">
        <v>1</v>
      </c>
      <c r="S57" s="84">
        <v>1.5859953703703704E-4</v>
      </c>
    </row>
    <row r="58" spans="1:19" x14ac:dyDescent="0.25">
      <c r="A58" s="73" t="s">
        <v>69</v>
      </c>
      <c r="B58" s="5">
        <v>2</v>
      </c>
      <c r="C58" s="13">
        <v>2</v>
      </c>
      <c r="D58" s="88">
        <v>1</v>
      </c>
      <c r="E58" s="88">
        <v>1</v>
      </c>
      <c r="F58" s="56">
        <v>0.25</v>
      </c>
      <c r="G58" s="57">
        <v>1.5119212962962962E-4</v>
      </c>
      <c r="H58" s="5">
        <v>2</v>
      </c>
      <c r="I58" s="50">
        <v>2</v>
      </c>
      <c r="J58" s="52">
        <v>1</v>
      </c>
      <c r="K58" s="52">
        <v>1</v>
      </c>
      <c r="L58" s="63">
        <v>0.14285714285714285</v>
      </c>
      <c r="M58" s="70">
        <v>3.2048611111111112E-5</v>
      </c>
      <c r="N58" s="5">
        <v>2</v>
      </c>
      <c r="O58" s="80">
        <v>2</v>
      </c>
      <c r="P58" s="82">
        <v>1</v>
      </c>
      <c r="Q58" s="82">
        <v>1</v>
      </c>
      <c r="R58" s="83">
        <v>0.125</v>
      </c>
      <c r="S58" s="84">
        <v>1.0486111111111111E-4</v>
      </c>
    </row>
    <row r="59" spans="1:19" x14ac:dyDescent="0.25">
      <c r="A59" s="73" t="s">
        <v>101</v>
      </c>
      <c r="B59" s="5">
        <v>1</v>
      </c>
      <c r="C59" s="13">
        <v>0</v>
      </c>
      <c r="D59" s="88">
        <v>0</v>
      </c>
      <c r="E59" s="88">
        <v>0</v>
      </c>
      <c r="F59" s="56">
        <v>0</v>
      </c>
      <c r="G59" s="57">
        <v>2.939699074074074E-4</v>
      </c>
      <c r="H59" s="5">
        <v>1</v>
      </c>
      <c r="I59" s="50">
        <v>1</v>
      </c>
      <c r="J59" s="52">
        <v>1</v>
      </c>
      <c r="K59" s="52">
        <v>1</v>
      </c>
      <c r="L59" s="63">
        <v>1</v>
      </c>
      <c r="M59" s="70">
        <v>5.1458333333333335E-5</v>
      </c>
      <c r="N59" s="5">
        <v>1</v>
      </c>
      <c r="O59" s="80">
        <v>1</v>
      </c>
      <c r="P59" s="82">
        <v>1</v>
      </c>
      <c r="Q59" s="82">
        <v>1</v>
      </c>
      <c r="R59" s="83">
        <v>1</v>
      </c>
      <c r="S59" s="84">
        <v>2.1697916666666667E-4</v>
      </c>
    </row>
    <row r="60" spans="1:19" x14ac:dyDescent="0.25">
      <c r="A60" s="73" t="s">
        <v>70</v>
      </c>
      <c r="B60" s="5">
        <v>1</v>
      </c>
      <c r="C60" s="13">
        <v>1</v>
      </c>
      <c r="D60" s="88">
        <v>1</v>
      </c>
      <c r="E60" s="88">
        <v>1</v>
      </c>
      <c r="F60" s="56">
        <v>1</v>
      </c>
      <c r="G60" s="57">
        <v>1.3936342592592592E-4</v>
      </c>
      <c r="H60" s="5">
        <v>1</v>
      </c>
      <c r="I60" s="50">
        <v>1</v>
      </c>
      <c r="J60" s="52">
        <v>1</v>
      </c>
      <c r="K60" s="52">
        <v>1</v>
      </c>
      <c r="L60" s="63">
        <v>1</v>
      </c>
      <c r="M60" s="70">
        <v>3.2870370370370368E-5</v>
      </c>
      <c r="N60" s="5">
        <v>1</v>
      </c>
      <c r="O60" s="80">
        <v>1</v>
      </c>
      <c r="P60" s="82">
        <v>1</v>
      </c>
      <c r="Q60" s="82">
        <v>1</v>
      </c>
      <c r="R60" s="83">
        <v>1</v>
      </c>
      <c r="S60" s="84">
        <v>8.4537037037037032E-5</v>
      </c>
    </row>
    <row r="61" spans="1:19" x14ac:dyDescent="0.25">
      <c r="A61" s="73" t="s">
        <v>102</v>
      </c>
      <c r="B61" s="5">
        <v>15904.000000000002</v>
      </c>
      <c r="C61" s="13">
        <v>3738</v>
      </c>
      <c r="D61" s="88">
        <v>0.23503521126760563</v>
      </c>
      <c r="E61" s="88">
        <v>0.74760000000000004</v>
      </c>
      <c r="F61" s="56">
        <v>1</v>
      </c>
      <c r="G61" s="57">
        <v>6.178240740740741E-5</v>
      </c>
      <c r="H61" s="5">
        <v>15904.000000000002</v>
      </c>
      <c r="I61" s="50">
        <v>1000</v>
      </c>
      <c r="J61" s="52">
        <v>6.2877263581488929E-2</v>
      </c>
      <c r="K61" s="52">
        <v>1</v>
      </c>
      <c r="L61" s="63">
        <v>1</v>
      </c>
      <c r="M61" s="70">
        <v>2.7453703703703703E-5</v>
      </c>
      <c r="N61" s="5">
        <v>15904.000000000002</v>
      </c>
      <c r="O61" s="80">
        <v>10000</v>
      </c>
      <c r="P61" s="82">
        <v>0.62877263581488929</v>
      </c>
      <c r="Q61" s="82">
        <v>1</v>
      </c>
      <c r="R61" s="83">
        <v>1</v>
      </c>
      <c r="S61" s="84">
        <v>3.070601851851852E-5</v>
      </c>
    </row>
    <row r="62" spans="1:19" x14ac:dyDescent="0.25">
      <c r="A62" s="73" t="s">
        <v>71</v>
      </c>
      <c r="B62" s="5">
        <v>2</v>
      </c>
      <c r="C62" s="13">
        <v>2</v>
      </c>
      <c r="D62" s="88">
        <v>1</v>
      </c>
      <c r="E62" s="88">
        <v>1</v>
      </c>
      <c r="F62" s="56">
        <v>4.187604690117253E-4</v>
      </c>
      <c r="G62" s="57">
        <v>1.4186342592592592E-4</v>
      </c>
      <c r="H62" s="5">
        <v>2</v>
      </c>
      <c r="I62" s="50">
        <v>2</v>
      </c>
      <c r="J62" s="52">
        <v>1</v>
      </c>
      <c r="K62" s="52">
        <v>1</v>
      </c>
      <c r="L62" s="63">
        <v>1</v>
      </c>
      <c r="M62" s="70">
        <v>3.3854166666666665E-5</v>
      </c>
      <c r="N62" s="5">
        <v>2</v>
      </c>
      <c r="O62" s="80">
        <v>2</v>
      </c>
      <c r="P62" s="82">
        <v>1</v>
      </c>
      <c r="Q62" s="82">
        <v>1</v>
      </c>
      <c r="R62" s="83">
        <v>1</v>
      </c>
      <c r="S62" s="84">
        <v>9.0428240740740747E-5</v>
      </c>
    </row>
    <row r="63" spans="1:19" x14ac:dyDescent="0.25">
      <c r="A63" s="73" t="s">
        <v>72</v>
      </c>
      <c r="B63" s="5">
        <v>5</v>
      </c>
      <c r="C63" s="13">
        <v>5</v>
      </c>
      <c r="D63" s="88">
        <v>1</v>
      </c>
      <c r="E63" s="88">
        <v>1</v>
      </c>
      <c r="F63" s="56">
        <v>1</v>
      </c>
      <c r="G63" s="57">
        <v>1.1429398148148148E-4</v>
      </c>
      <c r="H63" s="5">
        <v>5</v>
      </c>
      <c r="I63" s="50">
        <v>5</v>
      </c>
      <c r="J63" s="52">
        <v>1</v>
      </c>
      <c r="K63" s="52">
        <v>1</v>
      </c>
      <c r="L63" s="63">
        <v>1</v>
      </c>
      <c r="M63" s="70">
        <v>3.3113425925925923E-5</v>
      </c>
      <c r="N63" s="5">
        <v>5</v>
      </c>
      <c r="O63" s="80">
        <v>5</v>
      </c>
      <c r="P63" s="82">
        <v>1</v>
      </c>
      <c r="Q63" s="82">
        <v>1</v>
      </c>
      <c r="R63" s="83">
        <v>1</v>
      </c>
      <c r="S63" s="84">
        <v>7.767361111111111E-5</v>
      </c>
    </row>
    <row r="64" spans="1:19" x14ac:dyDescent="0.25">
      <c r="A64" s="73" t="s">
        <v>73</v>
      </c>
      <c r="B64" s="5">
        <v>7</v>
      </c>
      <c r="C64" s="13">
        <v>7</v>
      </c>
      <c r="D64" s="88">
        <v>1</v>
      </c>
      <c r="E64" s="88">
        <v>1</v>
      </c>
      <c r="F64" s="56">
        <v>1</v>
      </c>
      <c r="G64" s="57">
        <v>1.1758101851851852E-4</v>
      </c>
      <c r="H64" s="5">
        <v>7</v>
      </c>
      <c r="I64" s="50">
        <v>7</v>
      </c>
      <c r="J64" s="52">
        <v>1</v>
      </c>
      <c r="K64" s="52">
        <v>1</v>
      </c>
      <c r="L64" s="63">
        <v>0.25</v>
      </c>
      <c r="M64" s="70">
        <v>3.1979166666666667E-5</v>
      </c>
      <c r="N64" s="5">
        <v>7</v>
      </c>
      <c r="O64" s="80">
        <v>7</v>
      </c>
      <c r="P64" s="82">
        <v>1</v>
      </c>
      <c r="Q64" s="82">
        <v>1</v>
      </c>
      <c r="R64" s="83">
        <v>2.1739130434782608E-2</v>
      </c>
      <c r="S64" s="84">
        <v>1.0959490740740741E-4</v>
      </c>
    </row>
    <row r="65" spans="1:19" x14ac:dyDescent="0.25">
      <c r="A65" s="73" t="s">
        <v>74</v>
      </c>
      <c r="B65" s="5">
        <v>5</v>
      </c>
      <c r="C65" s="13">
        <v>5</v>
      </c>
      <c r="D65" s="88">
        <v>1</v>
      </c>
      <c r="E65" s="88">
        <v>1</v>
      </c>
      <c r="F65" s="56">
        <v>1</v>
      </c>
      <c r="G65" s="57">
        <v>1.1171296296296297E-4</v>
      </c>
      <c r="H65" s="5">
        <v>5</v>
      </c>
      <c r="I65" s="50">
        <v>5</v>
      </c>
      <c r="J65" s="52">
        <v>1</v>
      </c>
      <c r="K65" s="52">
        <v>1</v>
      </c>
      <c r="L65" s="63">
        <v>1</v>
      </c>
      <c r="M65" s="70">
        <v>3.7847222222222224E-5</v>
      </c>
      <c r="N65" s="5">
        <v>5</v>
      </c>
      <c r="O65" s="80">
        <v>5</v>
      </c>
      <c r="P65" s="82">
        <v>1</v>
      </c>
      <c r="Q65" s="82">
        <v>1</v>
      </c>
      <c r="R65" s="83">
        <v>1</v>
      </c>
      <c r="S65" s="84">
        <v>1.1167824074074073E-4</v>
      </c>
    </row>
    <row r="66" spans="1:19" x14ac:dyDescent="0.25">
      <c r="A66" s="73" t="s">
        <v>108</v>
      </c>
      <c r="B66" s="5">
        <v>38</v>
      </c>
      <c r="C66" s="13">
        <v>14</v>
      </c>
      <c r="D66" s="88">
        <v>0.36842105263157893</v>
      </c>
      <c r="E66" s="88">
        <v>0.36842105263157893</v>
      </c>
      <c r="F66" s="56">
        <v>4.2735042735042739E-3</v>
      </c>
      <c r="G66" s="57">
        <v>9.7291666666666669E-5</v>
      </c>
      <c r="H66" s="5">
        <v>38</v>
      </c>
      <c r="I66" s="50">
        <v>26</v>
      </c>
      <c r="J66" s="52">
        <v>0.68421052631578949</v>
      </c>
      <c r="K66" s="52">
        <v>0.68421052631578949</v>
      </c>
      <c r="L66" s="63">
        <v>0.5</v>
      </c>
      <c r="M66" s="70">
        <v>2.9386574074074074E-5</v>
      </c>
      <c r="N66" s="5">
        <v>38</v>
      </c>
      <c r="O66" s="80">
        <v>26</v>
      </c>
      <c r="P66" s="82">
        <v>0.68421052631578949</v>
      </c>
      <c r="Q66" s="82">
        <v>0.68421052631578949</v>
      </c>
      <c r="R66" s="83">
        <v>1</v>
      </c>
      <c r="S66" s="84">
        <v>1.2700231481481482E-4</v>
      </c>
    </row>
    <row r="67" spans="1:19" x14ac:dyDescent="0.25">
      <c r="A67" s="73" t="s">
        <v>75</v>
      </c>
      <c r="B67" s="5">
        <v>7717.9999999999991</v>
      </c>
      <c r="C67" s="13">
        <v>2688</v>
      </c>
      <c r="D67" s="88">
        <v>0.34827675563617516</v>
      </c>
      <c r="E67" s="88">
        <v>0.53759999999999997</v>
      </c>
      <c r="F67" s="56">
        <v>0.33333333333333331</v>
      </c>
      <c r="G67" s="57">
        <v>9.2650462962962958E-5</v>
      </c>
      <c r="H67" s="5">
        <v>7717.9999999999991</v>
      </c>
      <c r="I67" s="50">
        <v>1000</v>
      </c>
      <c r="J67" s="86">
        <v>0.1295672454003628</v>
      </c>
      <c r="K67" s="86">
        <v>1</v>
      </c>
      <c r="L67" s="86">
        <v>1</v>
      </c>
      <c r="M67" s="70">
        <v>2.7627314814814816E-5</v>
      </c>
      <c r="N67" s="5">
        <v>7718</v>
      </c>
      <c r="O67" s="80">
        <v>7717</v>
      </c>
      <c r="P67" s="82">
        <v>0.99987043275459964</v>
      </c>
      <c r="Q67" s="82">
        <v>0.99987043275459964</v>
      </c>
      <c r="R67" s="83">
        <v>1</v>
      </c>
      <c r="S67" s="84">
        <v>3.8263888888888889E-5</v>
      </c>
    </row>
    <row r="68" spans="1:19" x14ac:dyDescent="0.25">
      <c r="A68" s="73" t="s">
        <v>103</v>
      </c>
      <c r="B68" s="5">
        <v>14</v>
      </c>
      <c r="C68" s="13">
        <v>14</v>
      </c>
      <c r="D68" s="88">
        <v>1</v>
      </c>
      <c r="E68" s="88">
        <v>1</v>
      </c>
      <c r="F68" s="56">
        <v>1</v>
      </c>
      <c r="G68" s="57">
        <v>9.4074074074074071E-5</v>
      </c>
      <c r="H68" s="5">
        <v>14</v>
      </c>
      <c r="I68" s="50">
        <v>14</v>
      </c>
      <c r="J68" s="86">
        <v>1</v>
      </c>
      <c r="K68" s="86">
        <v>1</v>
      </c>
      <c r="L68" s="86">
        <v>0.33333333333333331</v>
      </c>
      <c r="M68" s="70">
        <v>3.6504629629629631E-5</v>
      </c>
      <c r="N68" s="5">
        <v>14</v>
      </c>
      <c r="O68" s="80">
        <v>14</v>
      </c>
      <c r="P68" s="82">
        <v>1</v>
      </c>
      <c r="Q68" s="82">
        <v>1</v>
      </c>
      <c r="R68" s="83">
        <v>1</v>
      </c>
      <c r="S68" s="84">
        <v>6.9780092592592596E-5</v>
      </c>
    </row>
    <row r="69" spans="1:19" x14ac:dyDescent="0.25">
      <c r="A69" s="73" t="str">
        <f>A76</f>
        <v>_ --&gt;import static ID.ID.ID.ID;</v>
      </c>
      <c r="B69" s="5">
        <v>24</v>
      </c>
      <c r="C69" s="13">
        <v>0</v>
      </c>
      <c r="D69" s="88">
        <v>0</v>
      </c>
      <c r="E69" s="88">
        <v>0</v>
      </c>
      <c r="F69" s="56">
        <v>0</v>
      </c>
      <c r="G69" s="57">
        <v>1.261111111111111E-4</v>
      </c>
      <c r="H69" s="5">
        <v>24</v>
      </c>
      <c r="I69" s="50">
        <v>17</v>
      </c>
      <c r="J69" s="86">
        <v>0.70833333333333337</v>
      </c>
      <c r="K69" s="86">
        <v>0.70833333333333337</v>
      </c>
      <c r="L69" s="86">
        <v>0.33333333333333331</v>
      </c>
      <c r="M69" s="70">
        <v>3.2731481481481484E-5</v>
      </c>
      <c r="N69" s="5">
        <v>24</v>
      </c>
      <c r="O69" s="80">
        <v>24</v>
      </c>
      <c r="P69" s="82">
        <v>1</v>
      </c>
      <c r="Q69" s="82">
        <v>1</v>
      </c>
      <c r="R69" s="83">
        <v>1</v>
      </c>
      <c r="S69" s="84">
        <v>1.2143518518518518E-4</v>
      </c>
    </row>
    <row r="70" spans="1:19" x14ac:dyDescent="0.25">
      <c r="A70" s="73" t="s">
        <v>76</v>
      </c>
      <c r="B70" s="5">
        <v>6</v>
      </c>
      <c r="C70" s="13">
        <v>1</v>
      </c>
      <c r="D70" s="88">
        <v>0.16666666666666666</v>
      </c>
      <c r="E70" s="88">
        <v>0.16666666666666666</v>
      </c>
      <c r="F70" s="56">
        <v>1.3908205841446453E-3</v>
      </c>
      <c r="G70" s="57">
        <v>8.9965277777777773E-5</v>
      </c>
      <c r="H70" s="5">
        <v>6</v>
      </c>
      <c r="I70" s="50">
        <v>6</v>
      </c>
      <c r="J70" s="86">
        <v>1</v>
      </c>
      <c r="K70" s="86">
        <v>1</v>
      </c>
      <c r="L70" s="86">
        <v>1</v>
      </c>
      <c r="M70" s="70">
        <v>3.3541666666666664E-5</v>
      </c>
      <c r="N70" s="5">
        <v>6</v>
      </c>
      <c r="O70" s="80">
        <v>6</v>
      </c>
      <c r="P70" s="82">
        <v>1</v>
      </c>
      <c r="Q70" s="82">
        <v>1</v>
      </c>
      <c r="R70" s="83">
        <v>1</v>
      </c>
      <c r="S70" s="84">
        <v>1.1005787037037037E-4</v>
      </c>
    </row>
    <row r="71" spans="1:19" x14ac:dyDescent="0.25">
      <c r="A71" s="73" t="s">
        <v>77</v>
      </c>
      <c r="B71" s="5">
        <v>1</v>
      </c>
      <c r="C71" s="13">
        <v>1</v>
      </c>
      <c r="D71" s="88">
        <v>1</v>
      </c>
      <c r="E71" s="88">
        <v>1</v>
      </c>
      <c r="F71" s="56">
        <v>8.9365504915102768E-4</v>
      </c>
      <c r="G71" s="57">
        <v>1.4129629629629629E-4</v>
      </c>
      <c r="H71" s="5">
        <v>1</v>
      </c>
      <c r="I71" s="50">
        <v>1</v>
      </c>
      <c r="J71" s="86">
        <v>1</v>
      </c>
      <c r="K71" s="86">
        <v>1</v>
      </c>
      <c r="L71" s="86">
        <v>1</v>
      </c>
      <c r="M71" s="70">
        <v>2.9814814814814815E-5</v>
      </c>
      <c r="N71" s="5">
        <v>1</v>
      </c>
      <c r="O71" s="80">
        <v>1</v>
      </c>
      <c r="P71" s="82">
        <v>1</v>
      </c>
      <c r="Q71" s="82">
        <v>1</v>
      </c>
      <c r="R71" s="83">
        <v>1</v>
      </c>
      <c r="S71" s="84">
        <v>7.311342592592592E-5</v>
      </c>
    </row>
    <row r="72" spans="1:19" x14ac:dyDescent="0.25">
      <c r="A72" s="73" t="s">
        <v>78</v>
      </c>
      <c r="B72" s="5">
        <v>6289</v>
      </c>
      <c r="C72" s="13">
        <v>0</v>
      </c>
      <c r="D72" s="88">
        <v>0</v>
      </c>
      <c r="E72" s="88">
        <v>0</v>
      </c>
      <c r="F72" s="56">
        <v>0</v>
      </c>
      <c r="G72" s="57">
        <v>5.6875E-5</v>
      </c>
      <c r="H72" s="5">
        <v>6289</v>
      </c>
      <c r="I72" s="50">
        <v>989</v>
      </c>
      <c r="J72" s="86">
        <v>0.15725870567657815</v>
      </c>
      <c r="K72" s="86">
        <v>0.98899999999999999</v>
      </c>
      <c r="L72" s="86">
        <v>1</v>
      </c>
      <c r="M72" s="70">
        <v>2.6631944444444444E-5</v>
      </c>
      <c r="N72" s="5">
        <v>6289</v>
      </c>
      <c r="O72" s="80">
        <v>2565</v>
      </c>
      <c r="P72" s="82">
        <v>0.40785498489425981</v>
      </c>
      <c r="Q72" s="82">
        <v>0.40785498489425981</v>
      </c>
      <c r="R72" s="83">
        <v>1</v>
      </c>
      <c r="S72" s="84">
        <v>4.5833333333333334E-5</v>
      </c>
    </row>
    <row r="73" spans="1:19" x14ac:dyDescent="0.25">
      <c r="A73" s="77" t="s">
        <v>79</v>
      </c>
      <c r="B73" s="5">
        <v>3</v>
      </c>
      <c r="C73" s="13">
        <v>0</v>
      </c>
      <c r="D73" s="88">
        <v>0</v>
      </c>
      <c r="E73" s="88">
        <v>0</v>
      </c>
      <c r="F73" s="56">
        <v>0</v>
      </c>
      <c r="G73" s="57">
        <v>1.1314814814814815E-4</v>
      </c>
      <c r="H73" s="5">
        <v>3</v>
      </c>
      <c r="I73" s="50">
        <v>3</v>
      </c>
      <c r="J73" s="86">
        <v>1</v>
      </c>
      <c r="K73" s="86">
        <v>1</v>
      </c>
      <c r="L73" s="86">
        <v>0.33333333333333331</v>
      </c>
      <c r="M73" s="70">
        <v>3.6041666666666664E-5</v>
      </c>
      <c r="N73" s="5">
        <v>3</v>
      </c>
      <c r="O73" s="80">
        <v>3</v>
      </c>
      <c r="P73" s="82">
        <v>1</v>
      </c>
      <c r="Q73" s="82">
        <v>1</v>
      </c>
      <c r="R73" s="83">
        <v>0.33333333333333331</v>
      </c>
      <c r="S73" s="84">
        <v>8.9386574074074073E-5</v>
      </c>
    </row>
    <row r="74" spans="1:19" x14ac:dyDescent="0.25">
      <c r="A74" s="71" t="s">
        <v>104</v>
      </c>
      <c r="B74" s="5">
        <v>9</v>
      </c>
      <c r="C74" s="13">
        <v>4</v>
      </c>
      <c r="D74" s="88">
        <v>0.44444444444444442</v>
      </c>
      <c r="E74" s="88">
        <v>0.44444444444444442</v>
      </c>
      <c r="F74" s="56">
        <v>1</v>
      </c>
      <c r="G74" s="57">
        <v>1.063425925925926E-4</v>
      </c>
      <c r="H74" s="5">
        <v>9</v>
      </c>
      <c r="I74" s="50">
        <v>9</v>
      </c>
      <c r="J74" s="86">
        <v>1</v>
      </c>
      <c r="K74" s="86">
        <v>1</v>
      </c>
      <c r="L74" s="86">
        <v>1</v>
      </c>
      <c r="M74" s="70">
        <v>3.332175925925926E-5</v>
      </c>
      <c r="N74" s="5">
        <v>9</v>
      </c>
      <c r="O74" s="80">
        <v>9</v>
      </c>
      <c r="P74" s="82">
        <v>1</v>
      </c>
      <c r="Q74" s="82">
        <v>1</v>
      </c>
      <c r="R74" s="83">
        <v>1</v>
      </c>
      <c r="S74" s="84">
        <v>1.6233796296296295E-4</v>
      </c>
    </row>
    <row r="75" spans="1:19" x14ac:dyDescent="0.25">
      <c r="A75" s="71" t="s">
        <v>80</v>
      </c>
      <c r="B75" s="5">
        <v>302</v>
      </c>
      <c r="C75" s="13">
        <v>152</v>
      </c>
      <c r="D75" s="88">
        <v>0.50331125827814571</v>
      </c>
      <c r="E75" s="88">
        <v>0.50331125827814571</v>
      </c>
      <c r="F75" s="56">
        <v>0.1111111111111111</v>
      </c>
      <c r="G75" s="57">
        <v>1.3730324074074073E-4</v>
      </c>
      <c r="H75" s="5">
        <v>302</v>
      </c>
      <c r="I75" s="50">
        <v>121</v>
      </c>
      <c r="J75" s="86">
        <v>0.40066225165562913</v>
      </c>
      <c r="K75" s="86">
        <v>0.40066225165562913</v>
      </c>
      <c r="L75" s="86">
        <v>0.5</v>
      </c>
      <c r="M75" s="70">
        <v>2.9930555555555555E-5</v>
      </c>
      <c r="N75" s="5">
        <v>302</v>
      </c>
      <c r="O75" s="80">
        <v>302</v>
      </c>
      <c r="P75" s="82">
        <v>1</v>
      </c>
      <c r="Q75" s="82">
        <v>1</v>
      </c>
      <c r="R75" s="83">
        <v>1</v>
      </c>
      <c r="S75" s="84">
        <v>1.2275462962962964E-4</v>
      </c>
    </row>
    <row r="76" spans="1:19" x14ac:dyDescent="0.25">
      <c r="A76" s="71" t="s">
        <v>105</v>
      </c>
      <c r="B76" s="5">
        <v>968</v>
      </c>
      <c r="C76" s="13">
        <v>968</v>
      </c>
      <c r="D76" s="88">
        <v>1</v>
      </c>
      <c r="E76" s="88">
        <v>1</v>
      </c>
      <c r="F76" s="56">
        <v>1</v>
      </c>
      <c r="G76" s="57">
        <v>6.1273148148148149E-5</v>
      </c>
      <c r="H76" s="5">
        <v>968</v>
      </c>
      <c r="I76" s="50">
        <v>968</v>
      </c>
      <c r="J76" s="86">
        <v>1</v>
      </c>
      <c r="K76" s="86">
        <v>1</v>
      </c>
      <c r="L76" s="86">
        <v>1</v>
      </c>
      <c r="M76" s="70">
        <v>2.7291666666666668E-5</v>
      </c>
      <c r="N76" s="5">
        <v>968</v>
      </c>
      <c r="O76" s="80">
        <v>968</v>
      </c>
      <c r="P76" s="82">
        <v>1</v>
      </c>
      <c r="Q76" s="82">
        <v>1</v>
      </c>
      <c r="R76" s="83">
        <v>1</v>
      </c>
      <c r="S76" s="84">
        <v>4.6631944444444446E-5</v>
      </c>
    </row>
    <row r="77" spans="1:19" x14ac:dyDescent="0.25">
      <c r="A77" s="71" t="s">
        <v>81</v>
      </c>
      <c r="B77" s="5">
        <v>368</v>
      </c>
      <c r="C77" s="13">
        <v>357</v>
      </c>
      <c r="D77" s="88">
        <v>0.97010869565217395</v>
      </c>
      <c r="E77" s="88">
        <v>0.97010869565217395</v>
      </c>
      <c r="F77" s="56">
        <v>1</v>
      </c>
      <c r="G77" s="57">
        <v>1.6182870370370372E-4</v>
      </c>
      <c r="H77" s="5">
        <v>368</v>
      </c>
      <c r="I77" s="50">
        <v>342</v>
      </c>
      <c r="J77" s="86">
        <v>0.92934782608695654</v>
      </c>
      <c r="K77" s="86">
        <v>0.92934782608695654</v>
      </c>
      <c r="L77" s="86">
        <v>1</v>
      </c>
      <c r="M77" s="70">
        <v>2.9062500000000002E-5</v>
      </c>
      <c r="N77" s="5">
        <v>368</v>
      </c>
      <c r="O77" s="80">
        <v>366</v>
      </c>
      <c r="P77" s="82">
        <v>0.99456521739130432</v>
      </c>
      <c r="Q77" s="82">
        <v>0.99456521739130432</v>
      </c>
      <c r="R77" s="83">
        <v>0.5</v>
      </c>
      <c r="S77" s="84">
        <v>6.678240740740741E-5</v>
      </c>
    </row>
    <row r="78" spans="1:19" x14ac:dyDescent="0.25">
      <c r="A78" s="71" t="s">
        <v>82</v>
      </c>
      <c r="B78" s="5">
        <v>1842</v>
      </c>
      <c r="C78" s="13">
        <v>805</v>
      </c>
      <c r="D78" s="88">
        <v>0.43702497285559178</v>
      </c>
      <c r="E78" s="88">
        <v>0.43702497285559178</v>
      </c>
      <c r="F78" s="56">
        <v>0.5</v>
      </c>
      <c r="G78" s="57">
        <v>1.0193287037037037E-4</v>
      </c>
      <c r="H78" s="5">
        <v>1842</v>
      </c>
      <c r="I78" s="50">
        <v>781</v>
      </c>
      <c r="J78" s="86">
        <v>0.42399565689467972</v>
      </c>
      <c r="K78" s="86">
        <v>0.78100000000000003</v>
      </c>
      <c r="L78" s="86">
        <v>1</v>
      </c>
      <c r="M78" s="70">
        <v>2.8101851851851852E-5</v>
      </c>
      <c r="N78" s="5">
        <v>1842</v>
      </c>
      <c r="O78" s="80">
        <v>964</v>
      </c>
      <c r="P78" s="82">
        <v>0.5233441910966341</v>
      </c>
      <c r="Q78" s="82">
        <v>0.5233441910966341</v>
      </c>
      <c r="R78" s="83">
        <v>1</v>
      </c>
      <c r="S78" s="84">
        <v>5.0914351851851854E-5</v>
      </c>
    </row>
    <row r="79" spans="1:19" x14ac:dyDescent="0.25">
      <c r="A79" s="71" t="s">
        <v>83</v>
      </c>
      <c r="B79" s="5">
        <v>1419</v>
      </c>
      <c r="C79" s="13">
        <v>1267</v>
      </c>
      <c r="D79" s="88">
        <v>0.89288231148696262</v>
      </c>
      <c r="E79" s="88">
        <v>0.89288231148696262</v>
      </c>
      <c r="F79" s="56">
        <v>0.2</v>
      </c>
      <c r="G79" s="57">
        <v>1.0791666666666667E-4</v>
      </c>
      <c r="H79" s="5">
        <v>1419</v>
      </c>
      <c r="I79" s="50">
        <v>992</v>
      </c>
      <c r="J79" s="86">
        <v>0.69908386187455951</v>
      </c>
      <c r="K79" s="86">
        <v>0.99199999999999999</v>
      </c>
      <c r="L79" s="86">
        <v>1</v>
      </c>
      <c r="M79" s="70">
        <v>2.8784722222222224E-5</v>
      </c>
      <c r="N79" s="5">
        <v>1419</v>
      </c>
      <c r="O79" s="80">
        <v>1375</v>
      </c>
      <c r="P79" s="82">
        <v>0.96899224806201545</v>
      </c>
      <c r="Q79" s="82">
        <v>0.96899224806201545</v>
      </c>
      <c r="R79" s="83">
        <v>1</v>
      </c>
      <c r="S79" s="84">
        <v>7.5833333333333338E-5</v>
      </c>
    </row>
    <row r="80" spans="1:19" x14ac:dyDescent="0.25">
      <c r="A80" s="71" t="s">
        <v>106</v>
      </c>
      <c r="B80" s="5">
        <v>184</v>
      </c>
      <c r="C80" s="13">
        <v>15</v>
      </c>
      <c r="D80" s="88">
        <v>8.1521739130434784E-2</v>
      </c>
      <c r="E80" s="88">
        <v>8.1521739130434784E-2</v>
      </c>
      <c r="F80" s="56">
        <v>5.5772448410485224E-4</v>
      </c>
      <c r="G80" s="57">
        <v>1.2118055555555555E-4</v>
      </c>
      <c r="H80" s="5">
        <v>184</v>
      </c>
      <c r="I80" s="50">
        <v>143</v>
      </c>
      <c r="J80" s="86">
        <v>0.77717391304347827</v>
      </c>
      <c r="K80" s="86">
        <v>0.77717391304347827</v>
      </c>
      <c r="L80" s="86">
        <v>1</v>
      </c>
      <c r="M80" s="70">
        <v>4.2326388888888886E-5</v>
      </c>
      <c r="N80" s="5">
        <v>184</v>
      </c>
      <c r="O80" s="80">
        <v>184</v>
      </c>
      <c r="P80" s="82">
        <v>1</v>
      </c>
      <c r="Q80" s="82">
        <v>1</v>
      </c>
      <c r="R80" s="83">
        <v>1</v>
      </c>
      <c r="S80" s="84">
        <v>2.9576388888888887E-4</v>
      </c>
    </row>
    <row r="81" spans="1:19" x14ac:dyDescent="0.25">
      <c r="A81" s="71" t="s">
        <v>84</v>
      </c>
      <c r="B81" s="5">
        <v>3147</v>
      </c>
      <c r="C81" s="13">
        <v>300</v>
      </c>
      <c r="D81" s="88">
        <v>9.532888465204957E-2</v>
      </c>
      <c r="E81" s="88">
        <v>9.532888465204957E-2</v>
      </c>
      <c r="F81" s="56">
        <v>4.8543689320388345E-3</v>
      </c>
      <c r="G81" s="57">
        <v>1.3343750000000001E-4</v>
      </c>
      <c r="H81" s="5">
        <v>3147</v>
      </c>
      <c r="I81" s="50">
        <v>531</v>
      </c>
      <c r="J81" s="86">
        <v>0.16873212583412775</v>
      </c>
      <c r="K81" s="86">
        <v>0.53100000000000003</v>
      </c>
      <c r="L81" s="86">
        <v>0.25</v>
      </c>
      <c r="M81" s="70">
        <v>2.9155092592592591E-5</v>
      </c>
      <c r="N81" s="5">
        <v>3147</v>
      </c>
      <c r="O81" s="80">
        <v>2489</v>
      </c>
      <c r="P81" s="82">
        <v>0.79091197966317128</v>
      </c>
      <c r="Q81" s="82">
        <v>0.79091197966317128</v>
      </c>
      <c r="R81" s="83">
        <v>0.5</v>
      </c>
      <c r="S81" s="84">
        <v>7.1180555555555559E-5</v>
      </c>
    </row>
    <row r="82" spans="1:19" x14ac:dyDescent="0.25">
      <c r="A82" s="71" t="s">
        <v>85</v>
      </c>
      <c r="B82" s="5">
        <v>30</v>
      </c>
      <c r="C82" s="13">
        <v>25</v>
      </c>
      <c r="D82" s="88">
        <v>0.83333333333333337</v>
      </c>
      <c r="E82" s="88">
        <v>0.83333333333333337</v>
      </c>
      <c r="F82" s="56">
        <v>1</v>
      </c>
      <c r="G82" s="57">
        <v>1.2891203703703703E-4</v>
      </c>
      <c r="H82" s="5">
        <v>30</v>
      </c>
      <c r="I82" s="50">
        <v>30</v>
      </c>
      <c r="J82" s="86">
        <v>1</v>
      </c>
      <c r="K82" s="86">
        <v>1</v>
      </c>
      <c r="L82" s="86">
        <v>1</v>
      </c>
      <c r="M82" s="70">
        <v>3.3368055555555554E-5</v>
      </c>
      <c r="N82" s="5">
        <v>30</v>
      </c>
      <c r="O82" s="80">
        <v>30</v>
      </c>
      <c r="P82" s="82">
        <v>1</v>
      </c>
      <c r="Q82" s="82">
        <v>1</v>
      </c>
      <c r="R82" s="83">
        <v>1</v>
      </c>
      <c r="S82" s="84">
        <v>9.1898148148148148E-5</v>
      </c>
    </row>
    <row r="83" spans="1:19" x14ac:dyDescent="0.25">
      <c r="A83" s="71" t="s">
        <v>86</v>
      </c>
      <c r="B83" s="5">
        <v>1186</v>
      </c>
      <c r="C83" s="13">
        <v>172</v>
      </c>
      <c r="D83" s="88">
        <v>0.14502529510961215</v>
      </c>
      <c r="E83" s="88">
        <v>0.14502529510961215</v>
      </c>
      <c r="F83" s="56">
        <v>6.25E-2</v>
      </c>
      <c r="G83" s="57">
        <v>2.0395833333333334E-4</v>
      </c>
      <c r="H83" s="5">
        <v>1186</v>
      </c>
      <c r="I83" s="50">
        <v>264</v>
      </c>
      <c r="J83" s="86">
        <v>0.22259696458684655</v>
      </c>
      <c r="K83" s="86">
        <v>0.26400000000000001</v>
      </c>
      <c r="L83" s="86">
        <v>0.33333333333333331</v>
      </c>
      <c r="M83" s="70">
        <v>3.5034722222222223E-5</v>
      </c>
      <c r="N83" s="5">
        <v>1186</v>
      </c>
      <c r="O83" s="80">
        <v>1186</v>
      </c>
      <c r="P83" s="82">
        <v>1</v>
      </c>
      <c r="Q83" s="82">
        <v>1</v>
      </c>
      <c r="R83" s="83">
        <v>1</v>
      </c>
      <c r="S83" s="84">
        <v>4.8430555555555553E-4</v>
      </c>
    </row>
    <row r="84" spans="1:19" x14ac:dyDescent="0.25">
      <c r="A84" s="71" t="s">
        <v>87</v>
      </c>
      <c r="B84" s="5">
        <v>22</v>
      </c>
      <c r="C84" s="13">
        <v>19</v>
      </c>
      <c r="D84" s="88">
        <v>0.86363636363636365</v>
      </c>
      <c r="E84" s="88">
        <v>0.86363636363636365</v>
      </c>
      <c r="F84" s="56">
        <v>0.125</v>
      </c>
      <c r="G84" s="57">
        <v>1.397337962962963E-4</v>
      </c>
      <c r="H84" s="5">
        <v>22</v>
      </c>
      <c r="I84" s="50">
        <v>19</v>
      </c>
      <c r="J84" s="86">
        <v>0.86363636363636365</v>
      </c>
      <c r="K84" s="86">
        <v>0.86363636363636365</v>
      </c>
      <c r="L84" s="86">
        <v>1</v>
      </c>
      <c r="M84" s="70">
        <v>3.384259259259259E-5</v>
      </c>
      <c r="N84" s="5">
        <v>22</v>
      </c>
      <c r="O84" s="80">
        <v>22</v>
      </c>
      <c r="P84" s="82">
        <v>1</v>
      </c>
      <c r="Q84" s="82">
        <v>1</v>
      </c>
      <c r="R84" s="83">
        <v>1</v>
      </c>
      <c r="S84" s="84">
        <v>1.3503472222222223E-4</v>
      </c>
    </row>
    <row r="85" spans="1:19" x14ac:dyDescent="0.25">
      <c r="A85" s="71" t="s">
        <v>88</v>
      </c>
      <c r="B85" s="5">
        <v>146</v>
      </c>
      <c r="C85" s="13">
        <v>118</v>
      </c>
      <c r="D85" s="88">
        <v>0.80821917808219179</v>
      </c>
      <c r="E85" s="88">
        <v>0.80821917808219179</v>
      </c>
      <c r="F85" s="56">
        <v>0.33333333333333331</v>
      </c>
      <c r="G85" s="57">
        <v>1.308101851851852E-4</v>
      </c>
      <c r="H85" s="5">
        <v>146</v>
      </c>
      <c r="I85" s="50">
        <v>98</v>
      </c>
      <c r="J85" s="86">
        <v>0.67123287671232879</v>
      </c>
      <c r="K85" s="86">
        <v>0.67123287671232879</v>
      </c>
      <c r="L85" s="86">
        <v>1</v>
      </c>
      <c r="M85" s="70">
        <v>3.0196759259259258E-5</v>
      </c>
      <c r="N85" s="5">
        <v>146</v>
      </c>
      <c r="O85" s="80">
        <v>130</v>
      </c>
      <c r="P85" s="82">
        <v>0.8904109589041096</v>
      </c>
      <c r="Q85" s="82">
        <v>0.8904109589041096</v>
      </c>
      <c r="R85" s="83">
        <v>1</v>
      </c>
      <c r="S85" s="84">
        <v>7.1782407407407409E-5</v>
      </c>
    </row>
    <row r="86" spans="1:19" x14ac:dyDescent="0.25">
      <c r="A86" s="71" t="s">
        <v>89</v>
      </c>
      <c r="B86" s="5">
        <v>2</v>
      </c>
      <c r="C86" s="13">
        <v>1</v>
      </c>
      <c r="D86" s="88">
        <v>0.5</v>
      </c>
      <c r="E86" s="88">
        <v>0.5</v>
      </c>
      <c r="F86" s="56">
        <v>1.2594458438287153E-3</v>
      </c>
      <c r="G86" s="57">
        <v>2.3229166666666667E-4</v>
      </c>
      <c r="H86" s="5">
        <v>2</v>
      </c>
      <c r="I86" s="50">
        <v>2</v>
      </c>
      <c r="J86" s="86">
        <v>1</v>
      </c>
      <c r="K86" s="86">
        <v>1</v>
      </c>
      <c r="L86" s="86">
        <v>5.8139534883720929E-3</v>
      </c>
      <c r="M86" s="70">
        <v>5.641203703703704E-5</v>
      </c>
      <c r="N86" s="5">
        <v>2</v>
      </c>
      <c r="O86" s="80">
        <v>2</v>
      </c>
      <c r="P86" s="82">
        <v>1</v>
      </c>
      <c r="Q86" s="82">
        <v>1</v>
      </c>
      <c r="R86" s="83">
        <v>5.7803468208092483E-3</v>
      </c>
      <c r="S86" s="84">
        <v>2.0921296296296297E-4</v>
      </c>
    </row>
    <row r="87" spans="1:19" x14ac:dyDescent="0.25">
      <c r="A87" s="71" t="s">
        <v>90</v>
      </c>
      <c r="B87" s="5">
        <v>903</v>
      </c>
      <c r="C87" s="13">
        <v>890</v>
      </c>
      <c r="D87" s="88">
        <v>0.98560354374307868</v>
      </c>
      <c r="E87" s="88">
        <v>0.98560354374307868</v>
      </c>
      <c r="F87" s="56">
        <v>1</v>
      </c>
      <c r="G87" s="57">
        <v>1.3936342592592592E-4</v>
      </c>
      <c r="H87" s="5">
        <v>903</v>
      </c>
      <c r="I87" s="50">
        <v>709</v>
      </c>
      <c r="J87" s="86">
        <v>0.78516057585825028</v>
      </c>
      <c r="K87" s="86">
        <v>0.78516057585825028</v>
      </c>
      <c r="L87" s="86">
        <v>0.5</v>
      </c>
      <c r="M87" s="70">
        <v>2.9930555555555555E-5</v>
      </c>
      <c r="N87" s="5">
        <v>903</v>
      </c>
      <c r="O87" s="80">
        <v>902</v>
      </c>
      <c r="P87" s="82">
        <v>0.99889258028792915</v>
      </c>
      <c r="Q87" s="82">
        <v>0.99889258028792915</v>
      </c>
      <c r="R87" s="83">
        <v>0.5</v>
      </c>
      <c r="S87" s="84">
        <v>8.8553240740740742E-5</v>
      </c>
    </row>
    <row r="88" spans="1:19" x14ac:dyDescent="0.25">
      <c r="A88" s="71" t="s">
        <v>91</v>
      </c>
      <c r="B88" s="5">
        <v>419</v>
      </c>
      <c r="C88" s="13">
        <v>332</v>
      </c>
      <c r="D88" s="88">
        <v>0.79236276849642007</v>
      </c>
      <c r="E88" s="88">
        <v>0.79236276849642007</v>
      </c>
      <c r="F88" s="56">
        <v>1</v>
      </c>
      <c r="G88" s="57">
        <v>1.3894675925925926E-4</v>
      </c>
      <c r="H88" s="5">
        <v>419</v>
      </c>
      <c r="I88" s="50">
        <v>324</v>
      </c>
      <c r="J88" s="86">
        <v>0.77326968973747012</v>
      </c>
      <c r="K88" s="86">
        <v>0.77326968973747012</v>
      </c>
      <c r="L88" s="86">
        <v>1</v>
      </c>
      <c r="M88" s="70">
        <v>2.7962962962962965E-5</v>
      </c>
      <c r="N88" s="5">
        <v>419</v>
      </c>
      <c r="O88" s="80">
        <v>403</v>
      </c>
      <c r="P88" s="82">
        <v>0.96181384248210022</v>
      </c>
      <c r="Q88" s="82">
        <v>0.96181384248210022</v>
      </c>
      <c r="R88" s="83">
        <v>1</v>
      </c>
      <c r="S88" s="84">
        <v>9.9525462962962962E-5</v>
      </c>
    </row>
    <row r="89" spans="1:19" x14ac:dyDescent="0.25">
      <c r="A89" s="71" t="s">
        <v>92</v>
      </c>
      <c r="B89" s="5">
        <v>970.99999999999989</v>
      </c>
      <c r="C89" s="13">
        <v>155</v>
      </c>
      <c r="D89" s="88">
        <v>0.1596292481977343</v>
      </c>
      <c r="E89" s="88">
        <v>0.1596292481977343</v>
      </c>
      <c r="F89" s="56">
        <v>2.1276595744680851E-2</v>
      </c>
      <c r="G89" s="57">
        <v>1.2783564814814816E-4</v>
      </c>
      <c r="H89" s="5">
        <v>970.99999999999989</v>
      </c>
      <c r="I89" s="50">
        <v>63</v>
      </c>
      <c r="J89" s="86">
        <v>6.4881565396498461E-2</v>
      </c>
      <c r="K89" s="86">
        <v>6.4881565396498461E-2</v>
      </c>
      <c r="L89" s="86">
        <v>8.3333333333333329E-2</v>
      </c>
      <c r="M89" s="70">
        <v>3.909722222222222E-5</v>
      </c>
      <c r="N89" s="5">
        <v>970.99999999999989</v>
      </c>
      <c r="O89" s="80">
        <v>687</v>
      </c>
      <c r="P89" s="82">
        <v>0.70751802265705455</v>
      </c>
      <c r="Q89" s="82">
        <v>0.70751802265705455</v>
      </c>
      <c r="R89" s="83">
        <v>0.125</v>
      </c>
      <c r="S89" s="84">
        <v>9.1979166666666668E-5</v>
      </c>
    </row>
    <row r="90" spans="1:19" x14ac:dyDescent="0.25">
      <c r="A90" s="71" t="s">
        <v>93</v>
      </c>
      <c r="B90" s="5">
        <v>42</v>
      </c>
      <c r="C90" s="13">
        <v>0</v>
      </c>
      <c r="D90" s="88">
        <v>0</v>
      </c>
      <c r="E90" s="88">
        <v>0</v>
      </c>
      <c r="F90" s="56">
        <v>0</v>
      </c>
      <c r="G90" s="57">
        <v>6.4641203703703706E-5</v>
      </c>
      <c r="H90" s="5">
        <v>42</v>
      </c>
      <c r="I90" s="50">
        <v>41</v>
      </c>
      <c r="J90" s="86">
        <v>0.97619047619047616</v>
      </c>
      <c r="K90" s="86">
        <v>0.97619047619047616</v>
      </c>
      <c r="L90" s="86">
        <v>0.5</v>
      </c>
      <c r="M90" s="70">
        <v>3.2800925925925923E-5</v>
      </c>
      <c r="N90" s="5">
        <v>42</v>
      </c>
      <c r="O90" s="80">
        <v>42</v>
      </c>
      <c r="P90" s="82">
        <v>1</v>
      </c>
      <c r="Q90" s="82">
        <v>1</v>
      </c>
      <c r="R90" s="83">
        <v>0.5</v>
      </c>
      <c r="S90" s="84">
        <v>1.0475694444444444E-4</v>
      </c>
    </row>
    <row r="91" spans="1:19" x14ac:dyDescent="0.25">
      <c r="A91" s="71" t="s">
        <v>94</v>
      </c>
      <c r="B91" s="5">
        <v>14</v>
      </c>
      <c r="C91" s="13">
        <v>0</v>
      </c>
      <c r="D91" s="88">
        <v>0</v>
      </c>
      <c r="E91" s="88">
        <v>0</v>
      </c>
      <c r="F91" s="56">
        <v>0</v>
      </c>
      <c r="G91" s="57">
        <v>6.6226851851851847E-5</v>
      </c>
      <c r="H91" s="5">
        <v>14</v>
      </c>
      <c r="I91" s="50">
        <v>10</v>
      </c>
      <c r="J91" s="86">
        <v>0.7142857142857143</v>
      </c>
      <c r="K91" s="86">
        <v>0.7142857142857143</v>
      </c>
      <c r="L91" s="86">
        <v>1.3333333333333334E-2</v>
      </c>
      <c r="M91" s="70">
        <v>4.1527777777777775E-5</v>
      </c>
      <c r="N91" s="5">
        <v>14</v>
      </c>
      <c r="O91" s="80">
        <v>13</v>
      </c>
      <c r="P91" s="82">
        <v>0.9285714285714286</v>
      </c>
      <c r="Q91" s="82">
        <v>0.9285714285714286</v>
      </c>
      <c r="R91" s="83">
        <v>1.3513513513513514E-2</v>
      </c>
      <c r="S91" s="84">
        <v>1.6670138888888889E-4</v>
      </c>
    </row>
    <row r="92" spans="1:19" x14ac:dyDescent="0.25">
      <c r="A92" s="71" t="s">
        <v>95</v>
      </c>
      <c r="B92" s="5">
        <v>55</v>
      </c>
      <c r="C92" s="13">
        <v>41</v>
      </c>
      <c r="D92" s="88">
        <v>0.74545454545454548</v>
      </c>
      <c r="E92" s="88">
        <v>0.74545454545454548</v>
      </c>
      <c r="F92" s="56">
        <v>0.5</v>
      </c>
      <c r="G92" s="57">
        <v>9.6701388888888887E-5</v>
      </c>
      <c r="H92" s="5">
        <v>55</v>
      </c>
      <c r="I92" s="50">
        <v>53</v>
      </c>
      <c r="J92" s="86">
        <v>0.96363636363636362</v>
      </c>
      <c r="K92" s="86">
        <v>0.96363636363636362</v>
      </c>
      <c r="L92" s="86">
        <v>1</v>
      </c>
      <c r="M92" s="70">
        <v>4.8680555555555554E-5</v>
      </c>
      <c r="N92" s="5">
        <v>55</v>
      </c>
      <c r="O92" s="80">
        <v>55</v>
      </c>
      <c r="P92" s="82">
        <v>1</v>
      </c>
      <c r="Q92" s="82">
        <v>1</v>
      </c>
      <c r="R92" s="83">
        <v>1</v>
      </c>
      <c r="S92" s="84">
        <v>1.325462962962963E-4</v>
      </c>
    </row>
    <row r="93" spans="1:19" x14ac:dyDescent="0.25">
      <c r="A93" s="71" t="s">
        <v>107</v>
      </c>
      <c r="B93" s="5">
        <v>319</v>
      </c>
      <c r="C93" s="13">
        <v>193</v>
      </c>
      <c r="D93" s="88">
        <v>0.60501567398119127</v>
      </c>
      <c r="E93" s="88">
        <v>0.60501567398119127</v>
      </c>
      <c r="F93" s="56">
        <v>1</v>
      </c>
      <c r="G93" s="57">
        <v>1.0231481481481482E-4</v>
      </c>
      <c r="H93" s="5">
        <v>319</v>
      </c>
      <c r="I93" s="50">
        <v>222</v>
      </c>
      <c r="J93" s="86">
        <v>0.6959247648902821</v>
      </c>
      <c r="K93" s="86">
        <v>0.6959247648902821</v>
      </c>
      <c r="L93" s="86">
        <v>1</v>
      </c>
      <c r="M93" s="70">
        <v>2.7789351851851851E-5</v>
      </c>
      <c r="N93" s="5">
        <v>319</v>
      </c>
      <c r="O93" s="80">
        <v>257</v>
      </c>
      <c r="P93" s="82">
        <v>0.80564263322884011</v>
      </c>
      <c r="Q93" s="82">
        <v>0.80564263322884011</v>
      </c>
      <c r="R93" s="83">
        <v>1</v>
      </c>
      <c r="S93" s="84">
        <v>6.6678240740740738E-5</v>
      </c>
    </row>
    <row r="94" spans="1:19" ht="15.75" thickBot="1" x14ac:dyDescent="0.3">
      <c r="A94" s="6" t="s">
        <v>16</v>
      </c>
      <c r="B94" s="26">
        <f>SUM(B14:B93)</f>
        <v>66937</v>
      </c>
      <c r="C94" s="17">
        <f>SUM(C14:C93)</f>
        <v>16711</v>
      </c>
      <c r="D94" s="91">
        <f>AVERAGE(D14:D93)</f>
        <v>0.6888517633956901</v>
      </c>
      <c r="E94" s="42">
        <f>AVERAGE(E14:E93)</f>
        <v>0.69762536380939266</v>
      </c>
      <c r="F94" s="58">
        <f>AVERAGE(F14:F93)</f>
        <v>0.5392405864646268</v>
      </c>
      <c r="G94" s="59">
        <f>AVERAGE(G14:G93)</f>
        <v>1.3373842592592588E-4</v>
      </c>
      <c r="H94" s="27">
        <f>SUM(H14:H93)</f>
        <v>66937</v>
      </c>
      <c r="I94" s="54">
        <f>SUM(I14:I93)</f>
        <v>15109</v>
      </c>
      <c r="J94" s="55">
        <f>AVERAGE(J14:J93)</f>
        <v>0.84144565609970257</v>
      </c>
      <c r="K94" s="55">
        <f>AVERAGE(K14:K93)</f>
        <v>0.9159796188210757</v>
      </c>
      <c r="L94" s="39">
        <f>AVERAGE(L14:L93)</f>
        <v>0.86348338870431895</v>
      </c>
      <c r="M94" s="60">
        <f>AVERAGE(M14:M93)</f>
        <v>3.6837818287037061E-5</v>
      </c>
      <c r="N94" s="27">
        <f>SUM(N14:N93)</f>
        <v>66937</v>
      </c>
      <c r="O94" s="41">
        <f>SUM(O14:O93)</f>
        <v>47476</v>
      </c>
      <c r="P94" s="43">
        <f>AVERAGE(P14:P93)</f>
        <v>0.95163925884404976</v>
      </c>
      <c r="Q94" s="43">
        <f>AVERAGE(Q14:Q93)</f>
        <v>0.95818832141219867</v>
      </c>
      <c r="R94" s="61">
        <f>AVERAGE(R14:R93)</f>
        <v>0.89155457905128055</v>
      </c>
      <c r="S94" s="62">
        <f>AVERAGE(S14:S93)</f>
        <v>1.2213686342592587E-4</v>
      </c>
    </row>
    <row r="95" spans="1:19" ht="15.75" thickTop="1" x14ac:dyDescent="0.25"/>
    <row r="96" spans="1:19" ht="23.25" x14ac:dyDescent="0.35">
      <c r="A96" s="1" t="s">
        <v>17</v>
      </c>
      <c r="C96" s="29"/>
      <c r="D96" s="29"/>
    </row>
    <row r="97" spans="1:4" ht="20.25" thickBot="1" x14ac:dyDescent="0.35">
      <c r="A97" s="28" t="str">
        <f>C1</f>
        <v>Alpha k = 5000</v>
      </c>
      <c r="B97" s="28"/>
      <c r="C97" s="29"/>
      <c r="D97" s="29"/>
    </row>
    <row r="98" spans="1:4" ht="15.75" thickTop="1" x14ac:dyDescent="0.25">
      <c r="A98" s="18" t="s">
        <v>12</v>
      </c>
      <c r="B98" s="44">
        <f>D94</f>
        <v>0.6888517633956901</v>
      </c>
      <c r="C98" s="29"/>
      <c r="D98" s="29"/>
    </row>
    <row r="99" spans="1:4" x14ac:dyDescent="0.25">
      <c r="A99" s="18" t="s">
        <v>122</v>
      </c>
      <c r="B99" s="44">
        <f>E94</f>
        <v>0.69762536380939266</v>
      </c>
    </row>
    <row r="100" spans="1:4" x14ac:dyDescent="0.25">
      <c r="A100" s="18" t="s">
        <v>19</v>
      </c>
      <c r="B100" s="47">
        <f>F94</f>
        <v>0.5392405864646268</v>
      </c>
    </row>
    <row r="101" spans="1:4" x14ac:dyDescent="0.25">
      <c r="A101" s="18" t="s">
        <v>27</v>
      </c>
      <c r="B101" s="67">
        <f>G94</f>
        <v>1.3373842592592588E-4</v>
      </c>
    </row>
    <row r="102" spans="1:4" ht="20.25" thickBot="1" x14ac:dyDescent="0.35">
      <c r="A102" s="30" t="str">
        <f>I1</f>
        <v>Beta, k = 1000</v>
      </c>
      <c r="B102" s="30"/>
    </row>
    <row r="103" spans="1:4" ht="15.75" thickTop="1" x14ac:dyDescent="0.25">
      <c r="A103" s="25" t="s">
        <v>12</v>
      </c>
      <c r="B103" s="45">
        <f>J94</f>
        <v>0.84144565609970257</v>
      </c>
    </row>
    <row r="104" spans="1:4" x14ac:dyDescent="0.25">
      <c r="A104" s="25" t="s">
        <v>122</v>
      </c>
      <c r="B104" s="45">
        <f>K94</f>
        <v>0.9159796188210757</v>
      </c>
    </row>
    <row r="105" spans="1:4" x14ac:dyDescent="0.25">
      <c r="A105" s="25" t="s">
        <v>19</v>
      </c>
      <c r="B105" s="48">
        <f>L94</f>
        <v>0.86348338870431895</v>
      </c>
    </row>
    <row r="106" spans="1:4" x14ac:dyDescent="0.25">
      <c r="A106" s="25" t="s">
        <v>27</v>
      </c>
      <c r="B106" s="68">
        <f>M94</f>
        <v>3.6837818287037061E-5</v>
      </c>
    </row>
    <row r="107" spans="1:4" ht="20.25" thickBot="1" x14ac:dyDescent="0.35">
      <c r="A107" s="37" t="str">
        <f>O1</f>
        <v>Beta, k = 10 000</v>
      </c>
      <c r="B107" s="37"/>
    </row>
    <row r="108" spans="1:4" ht="15.75" thickTop="1" x14ac:dyDescent="0.25">
      <c r="A108" s="38" t="s">
        <v>12</v>
      </c>
      <c r="B108" s="46">
        <f>P94</f>
        <v>0.95163925884404976</v>
      </c>
    </row>
    <row r="109" spans="1:4" x14ac:dyDescent="0.25">
      <c r="A109" s="38" t="s">
        <v>122</v>
      </c>
      <c r="B109" s="46">
        <f>Q94</f>
        <v>0.95818832141219867</v>
      </c>
    </row>
    <row r="110" spans="1:4" x14ac:dyDescent="0.25">
      <c r="A110" s="38" t="s">
        <v>19</v>
      </c>
      <c r="B110" s="49">
        <f>R94</f>
        <v>0.89155457905128055</v>
      </c>
    </row>
    <row r="111" spans="1:4" x14ac:dyDescent="0.25">
      <c r="A111" s="38" t="s">
        <v>27</v>
      </c>
      <c r="B111" s="69">
        <f>S94</f>
        <v>1.2213686342592587E-4</v>
      </c>
    </row>
    <row r="112" spans="1:4" ht="20.25" thickBot="1" x14ac:dyDescent="0.35">
      <c r="A112" s="2" t="s">
        <v>20</v>
      </c>
      <c r="B112" s="2"/>
    </row>
    <row r="113" spans="1:2" ht="15.75" thickTop="1" x14ac:dyDescent="0.25">
      <c r="A113" t="s">
        <v>21</v>
      </c>
      <c r="B113" t="str">
        <f>IF(AND(B98 &gt; B103,B98 &gt; B108), A97, IF(B103 &gt; B108, A102, A107))</f>
        <v>Beta, k = 10 000</v>
      </c>
    </row>
    <row r="114" spans="1:2" x14ac:dyDescent="0.25">
      <c r="A114" t="s">
        <v>123</v>
      </c>
      <c r="B114" t="str">
        <f>IF(AND(B99 &gt; B104,B99 &gt; B109), A97, IF(B104 &gt; B109, A102, A107))</f>
        <v>Beta, k = 10 000</v>
      </c>
    </row>
    <row r="115" spans="1:2" x14ac:dyDescent="0.25">
      <c r="A115" t="s">
        <v>23</v>
      </c>
      <c r="B115" t="str">
        <f>IF(AND(B100 &gt; B105,B100 &gt; B110), $A$97, IF(B105 &gt; B110, $A$102, $A$107))</f>
        <v>Beta, k = 10 000</v>
      </c>
    </row>
    <row r="116" spans="1:2" x14ac:dyDescent="0.25">
      <c r="A116" t="s">
        <v>28</v>
      </c>
      <c r="B116" t="str">
        <f>IF(AND(B101 &lt; B106,B101 &lt; B111), $A$97, IF(B106 &lt; B111, $A$102, $A$107))</f>
        <v>Beta, k = 1000</v>
      </c>
    </row>
  </sheetData>
  <mergeCells count="51">
    <mergeCell ref="C1:G1"/>
    <mergeCell ref="I1:M1"/>
    <mergeCell ref="O1:S1"/>
    <mergeCell ref="C3:D3"/>
    <mergeCell ref="E3:G3"/>
    <mergeCell ref="I3:J3"/>
    <mergeCell ref="K3:M3"/>
    <mergeCell ref="O3:P3"/>
    <mergeCell ref="Q3:S3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C10:D10"/>
    <mergeCell ref="I10:J10"/>
    <mergeCell ref="O10:P10"/>
    <mergeCell ref="C12:G12"/>
    <mergeCell ref="I12:M12"/>
    <mergeCell ref="O12:S12"/>
  </mergeCells>
  <conditionalFormatting sqref="D94:G94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{143E4BEE-0FBD-4654-8E39-3616733E60A3}</x14:id>
        </ext>
      </extLst>
    </cfRule>
  </conditionalFormatting>
  <conditionalFormatting sqref="P94:S94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{23A6F8FE-758A-46E7-B33C-C4E093ED1A44}</x14:id>
        </ext>
      </extLst>
    </cfRule>
  </conditionalFormatting>
  <conditionalFormatting sqref="D83:G83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{5C4483C9-CFD2-49B2-B2F3-62C5829B003D}</x14:id>
        </ext>
      </extLst>
    </cfRule>
  </conditionalFormatting>
  <conditionalFormatting sqref="J83:L83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{956A5AF6-6052-4D31-87D4-E174DCAEAF28}</x14:id>
        </ext>
      </extLst>
    </cfRule>
  </conditionalFormatting>
  <conditionalFormatting sqref="F83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{6680DEC5-06A0-4B7E-B066-ADDB6D67486A}</x14:id>
        </ext>
      </extLst>
    </cfRule>
  </conditionalFormatting>
  <conditionalFormatting sqref="E83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{CAB667EA-D72C-4944-AF15-A9DE390C01FF}</x14:id>
        </ext>
      </extLst>
    </cfRule>
  </conditionalFormatting>
  <conditionalFormatting sqref="D14:G82 D84:G93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{92EB733D-B2FE-425B-8A1D-BD296C16DFE6}</x14:id>
        </ext>
      </extLst>
    </cfRule>
  </conditionalFormatting>
  <conditionalFormatting sqref="J14:M66 J94:M94 J84:L93 J67:L82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{D3A8F9C0-4DFB-495E-B8D9-18FF18BCC7EA}</x14:id>
        </ext>
      </extLst>
    </cfRule>
  </conditionalFormatting>
  <conditionalFormatting sqref="D93:F94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{E3FEA93C-5977-4F39-A993-0D98546A536F}</x14:id>
        </ext>
      </extLst>
    </cfRule>
  </conditionalFormatting>
  <conditionalFormatting sqref="D86:D94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{A5E2D64A-4076-47F6-BA76-0B230D02FBF1}</x14:id>
        </ext>
      </extLst>
    </cfRule>
  </conditionalFormatting>
  <conditionalFormatting sqref="E88:E94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{1F1A9170-3D3A-4270-8C2F-068D0E9C1AD5}</x14:id>
        </ext>
      </extLst>
    </cfRule>
  </conditionalFormatting>
  <conditionalFormatting sqref="F62:F82 F84:F94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{3C477122-E13A-4E09-9752-E3E180A35E8F}</x14:id>
        </ext>
      </extLst>
    </cfRule>
  </conditionalFormatting>
  <conditionalFormatting sqref="E64:E82 E84:E94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{E3000A63-ED96-46B5-9447-C9AC43FA10ED}</x14:id>
        </ext>
      </extLst>
    </cfRule>
  </conditionalFormatting>
  <conditionalFormatting sqref="D89:D94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{0A393B7F-6FEB-48F1-86C9-783155F5FBDA}</x14:id>
        </ext>
      </extLst>
    </cfRule>
  </conditionalFormatting>
  <conditionalFormatting sqref="P94"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{8441C8C3-E8C2-4B8D-B5C2-1C65E09B46B1}</x14:id>
        </ext>
      </extLst>
    </cfRule>
  </conditionalFormatting>
  <conditionalFormatting sqref="Q94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{E3AFAB91-A2DD-498E-887E-D44D45966522}</x14:id>
        </ext>
      </extLst>
    </cfRule>
  </conditionalFormatting>
  <conditionalFormatting sqref="E92:E94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{492623F5-1D98-452C-92C0-4F9A27EDD934}</x14:id>
        </ext>
      </extLst>
    </cfRule>
  </conditionalFormatting>
  <conditionalFormatting sqref="F58:F93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{9AFBD231-E82B-485F-B75C-E3A435742092}</x14:id>
        </ext>
      </extLst>
    </cfRule>
  </conditionalFormatting>
  <conditionalFormatting sqref="P94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{C189C351-9B2F-4D6C-BD2E-1453AEA694D9}</x14:id>
        </ext>
      </extLst>
    </cfRule>
  </conditionalFormatting>
  <conditionalFormatting sqref="Q94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{44F6D18C-B422-4A37-AFB2-624F86E5F965}</x14:id>
        </ext>
      </extLst>
    </cfRule>
  </conditionalFormatting>
  <conditionalFormatting sqref="P83:S8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{B99420E3-073D-4176-ABBB-838FBA4AF63E}</x14:id>
        </ext>
      </extLst>
    </cfRule>
  </conditionalFormatting>
  <conditionalFormatting sqref="P14:S82 P84:S9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{B7C691BF-CF67-46F8-A089-F26975859182}</x14:id>
        </ext>
      </extLst>
    </cfRule>
  </conditionalFormatting>
  <conditionalFormatting sqref="P14:P93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{F6932B11-7FD3-403E-B1AF-6E0A41721B94}</x14:id>
        </ext>
      </extLst>
    </cfRule>
  </conditionalFormatting>
  <conditionalFormatting sqref="Q14:Q93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{0B8486E3-10A8-4FBA-9290-384DDEEDCD66}</x14:id>
        </ext>
      </extLst>
    </cfRule>
  </conditionalFormatting>
  <conditionalFormatting sqref="R14:R93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{40F7D151-7627-434E-830B-E3DE2D92325B}</x14:id>
        </ext>
      </extLst>
    </cfRule>
  </conditionalFormatting>
  <conditionalFormatting sqref="P92:P93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{66403008-D7C2-4E68-9614-992A202B282A}</x14:id>
        </ext>
      </extLst>
    </cfRule>
  </conditionalFormatting>
  <conditionalFormatting sqref="Q92:Q93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{DF824419-4316-4F71-9ECC-D8A04EDD3695}</x14:id>
        </ext>
      </extLst>
    </cfRule>
  </conditionalFormatting>
  <conditionalFormatting sqref="P16:P93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{DFEE7575-0CB5-4405-88F4-CF04E02DE109}</x14:id>
        </ext>
      </extLst>
    </cfRule>
  </conditionalFormatting>
  <conditionalFormatting sqref="Q76:Q93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{0840F23A-540D-49FE-911F-A3A78B6E210F}</x14:id>
        </ext>
      </extLst>
    </cfRule>
  </conditionalFormatting>
  <conditionalFormatting sqref="P81:R9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{10B3863B-8614-4083-8023-A44D0A2C8364}</x14:id>
        </ext>
      </extLst>
    </cfRule>
  </conditionalFormatting>
  <conditionalFormatting sqref="D82:F9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{2642F064-1129-4EFE-A15E-9EAA2CE629E6}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3E4BEE-0FBD-4654-8E39-3616733E60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D94:G94</xm:sqref>
        </x14:conditionalFormatting>
        <x14:conditionalFormatting xmlns:xm="http://schemas.microsoft.com/office/excel/2006/main">
          <x14:cfRule type="dataBar" id="{23A6F8FE-758A-46E7-B33C-C4E093ED1A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P94:S94</xm:sqref>
        </x14:conditionalFormatting>
        <x14:conditionalFormatting xmlns:xm="http://schemas.microsoft.com/office/excel/2006/main">
          <x14:cfRule type="dataBar" id="{5C4483C9-CFD2-49B2-B2F3-62C5829B00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D83:G83</xm:sqref>
        </x14:conditionalFormatting>
        <x14:conditionalFormatting xmlns:xm="http://schemas.microsoft.com/office/excel/2006/main">
          <x14:cfRule type="dataBar" id="{956A5AF6-6052-4D31-87D4-E174DCAEAF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J83:L83</xm:sqref>
        </x14:conditionalFormatting>
        <x14:conditionalFormatting xmlns:xm="http://schemas.microsoft.com/office/excel/2006/main">
          <x14:cfRule type="dataBar" id="{6680DEC5-06A0-4B7E-B066-ADDB6D6748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F83</xm:sqref>
        </x14:conditionalFormatting>
        <x14:conditionalFormatting xmlns:xm="http://schemas.microsoft.com/office/excel/2006/main">
          <x14:cfRule type="dataBar" id="{CAB667EA-D72C-4944-AF15-A9DE390C01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E83</xm:sqref>
        </x14:conditionalFormatting>
        <x14:conditionalFormatting xmlns:xm="http://schemas.microsoft.com/office/excel/2006/main">
          <x14:cfRule type="dataBar" id="{92EB733D-B2FE-425B-8A1D-BD296C16DF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D14:G82 D84:G93</xm:sqref>
        </x14:conditionalFormatting>
        <x14:conditionalFormatting xmlns:xm="http://schemas.microsoft.com/office/excel/2006/main">
          <x14:cfRule type="dataBar" id="{D3A8F9C0-4DFB-495E-B8D9-18FF18BCC7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J14:M66 J94:M94 J84:L93 J67:L82</xm:sqref>
        </x14:conditionalFormatting>
        <x14:conditionalFormatting xmlns:xm="http://schemas.microsoft.com/office/excel/2006/main">
          <x14:cfRule type="dataBar" id="{E3FEA93C-5977-4F39-A993-0D98546A53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D93:F94</xm:sqref>
        </x14:conditionalFormatting>
        <x14:conditionalFormatting xmlns:xm="http://schemas.microsoft.com/office/excel/2006/main">
          <x14:cfRule type="dataBar" id="{A5E2D64A-4076-47F6-BA76-0B230D02FB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D86:D94</xm:sqref>
        </x14:conditionalFormatting>
        <x14:conditionalFormatting xmlns:xm="http://schemas.microsoft.com/office/excel/2006/main">
          <x14:cfRule type="dataBar" id="{1F1A9170-3D3A-4270-8C2F-068D0E9C1A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E88:E94</xm:sqref>
        </x14:conditionalFormatting>
        <x14:conditionalFormatting xmlns:xm="http://schemas.microsoft.com/office/excel/2006/main">
          <x14:cfRule type="dataBar" id="{3C477122-E13A-4E09-9752-E3E180A35E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F62:F82 F84:F94</xm:sqref>
        </x14:conditionalFormatting>
        <x14:conditionalFormatting xmlns:xm="http://schemas.microsoft.com/office/excel/2006/main">
          <x14:cfRule type="dataBar" id="{E3000A63-ED96-46B5-9447-C9AC43FA10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E64:E82 E84:E94</xm:sqref>
        </x14:conditionalFormatting>
        <x14:conditionalFormatting xmlns:xm="http://schemas.microsoft.com/office/excel/2006/main">
          <x14:cfRule type="dataBar" id="{0A393B7F-6FEB-48F1-86C9-783155F5FB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D89:D94</xm:sqref>
        </x14:conditionalFormatting>
        <x14:conditionalFormatting xmlns:xm="http://schemas.microsoft.com/office/excel/2006/main">
          <x14:cfRule type="dataBar" id="{8441C8C3-E8C2-4B8D-B5C2-1C65E09B46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</xm:sqref>
        </x14:conditionalFormatting>
        <x14:conditionalFormatting xmlns:xm="http://schemas.microsoft.com/office/excel/2006/main">
          <x14:cfRule type="dataBar" id="{E3AFAB91-A2DD-498E-887E-D44D459665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Q94</xm:sqref>
        </x14:conditionalFormatting>
        <x14:conditionalFormatting xmlns:xm="http://schemas.microsoft.com/office/excel/2006/main">
          <x14:cfRule type="dataBar" id="{492623F5-1D98-452C-92C0-4F9A27EDD9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E92:E94</xm:sqref>
        </x14:conditionalFormatting>
        <x14:conditionalFormatting xmlns:xm="http://schemas.microsoft.com/office/excel/2006/main">
          <x14:cfRule type="dataBar" id="{9AFBD231-E82B-485F-B75C-E3A4357420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F58:F93</xm:sqref>
        </x14:conditionalFormatting>
        <x14:conditionalFormatting xmlns:xm="http://schemas.microsoft.com/office/excel/2006/main">
          <x14:cfRule type="dataBar" id="{C189C351-9B2F-4D6C-BD2E-1453AEA694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</xm:sqref>
        </x14:conditionalFormatting>
        <x14:conditionalFormatting xmlns:xm="http://schemas.microsoft.com/office/excel/2006/main">
          <x14:cfRule type="dataBar" id="{44F6D18C-B422-4A37-AFB2-624F86E5F9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Q94</xm:sqref>
        </x14:conditionalFormatting>
        <x14:conditionalFormatting xmlns:xm="http://schemas.microsoft.com/office/excel/2006/main">
          <x14:cfRule type="dataBar" id="{B99420E3-073D-4176-ABBB-838FBA4AF6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P83:S83</xm:sqref>
        </x14:conditionalFormatting>
        <x14:conditionalFormatting xmlns:xm="http://schemas.microsoft.com/office/excel/2006/main">
          <x14:cfRule type="dataBar" id="{B7C691BF-CF67-46F8-A089-F269758591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P14:S82 P84:S93</xm:sqref>
        </x14:conditionalFormatting>
        <x14:conditionalFormatting xmlns:xm="http://schemas.microsoft.com/office/excel/2006/main">
          <x14:cfRule type="dataBar" id="{F6932B11-7FD3-403E-B1AF-6E0A41721B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P14:P93</xm:sqref>
        </x14:conditionalFormatting>
        <x14:conditionalFormatting xmlns:xm="http://schemas.microsoft.com/office/excel/2006/main">
          <x14:cfRule type="dataBar" id="{0B8486E3-10A8-4FBA-9290-384DDEEDCD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Q14:Q93</xm:sqref>
        </x14:conditionalFormatting>
        <x14:conditionalFormatting xmlns:xm="http://schemas.microsoft.com/office/excel/2006/main">
          <x14:cfRule type="dataBar" id="{40F7D151-7627-434E-830B-E3DE2D9232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R14:R93</xm:sqref>
        </x14:conditionalFormatting>
        <x14:conditionalFormatting xmlns:xm="http://schemas.microsoft.com/office/excel/2006/main">
          <x14:cfRule type="dataBar" id="{66403008-D7C2-4E68-9614-992A202B28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P92:P93</xm:sqref>
        </x14:conditionalFormatting>
        <x14:conditionalFormatting xmlns:xm="http://schemas.microsoft.com/office/excel/2006/main">
          <x14:cfRule type="dataBar" id="{DF824419-4316-4F71-9ECC-D8A04EDD36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Q92:Q93</xm:sqref>
        </x14:conditionalFormatting>
        <x14:conditionalFormatting xmlns:xm="http://schemas.microsoft.com/office/excel/2006/main">
          <x14:cfRule type="dataBar" id="{DFEE7575-0CB5-4405-88F4-CF04E02DE1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P16:P93</xm:sqref>
        </x14:conditionalFormatting>
        <x14:conditionalFormatting xmlns:xm="http://schemas.microsoft.com/office/excel/2006/main">
          <x14:cfRule type="dataBar" id="{0840F23A-540D-49FE-911F-A3A78B6E21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Q76:Q93</xm:sqref>
        </x14:conditionalFormatting>
        <x14:conditionalFormatting xmlns:xm="http://schemas.microsoft.com/office/excel/2006/main">
          <x14:cfRule type="dataBar" id="{10B3863B-8614-4083-8023-A44D0A2C83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P81:R94</xm:sqref>
        </x14:conditionalFormatting>
        <x14:conditionalFormatting xmlns:xm="http://schemas.microsoft.com/office/excel/2006/main">
          <x14:cfRule type="dataBar" id="{2642F064-1129-4EFE-A15E-9EAA2CE629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D82:F94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BA29E-61FE-4253-8A94-A80D9FF8A8B5}">
  <sheetPr>
    <tabColor theme="9" tint="0.79998168889431442"/>
  </sheetPr>
  <dimension ref="A1:S116"/>
  <sheetViews>
    <sheetView topLeftCell="B22" zoomScale="115" zoomScaleNormal="115" workbookViewId="0">
      <selection activeCell="O72" sqref="A72:O72"/>
    </sheetView>
  </sheetViews>
  <sheetFormatPr baseColWidth="10" defaultRowHeight="15" x14ac:dyDescent="0.25"/>
  <cols>
    <col min="1" max="1" width="115.140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2" t="s">
        <v>152</v>
      </c>
      <c r="B1" s="20"/>
      <c r="C1" s="131" t="s">
        <v>153</v>
      </c>
      <c r="D1" s="132"/>
      <c r="E1" s="132"/>
      <c r="F1" s="132"/>
      <c r="G1" s="133"/>
      <c r="H1" s="20"/>
      <c r="I1" s="134" t="s">
        <v>161</v>
      </c>
      <c r="J1" s="135"/>
      <c r="K1" s="135"/>
      <c r="L1" s="135"/>
      <c r="M1" s="136"/>
      <c r="N1" s="20"/>
      <c r="O1" s="137" t="s">
        <v>166</v>
      </c>
      <c r="P1" s="138"/>
      <c r="Q1" s="138"/>
      <c r="R1" s="138"/>
      <c r="S1" s="139"/>
    </row>
    <row r="2" spans="1:19" x14ac:dyDescent="0.25">
      <c r="A2" s="3"/>
      <c r="B2" s="21"/>
      <c r="C2" s="13"/>
      <c r="D2" s="16"/>
      <c r="E2" s="16"/>
      <c r="F2" s="16"/>
      <c r="G2" s="16"/>
      <c r="H2" s="21"/>
      <c r="I2" s="50"/>
      <c r="J2" s="78"/>
      <c r="K2" s="78"/>
      <c r="L2" s="78"/>
      <c r="M2" s="78"/>
      <c r="N2" s="21"/>
      <c r="O2" s="35"/>
      <c r="P2" s="36"/>
      <c r="Q2" s="36"/>
      <c r="R2" s="36"/>
      <c r="S2" s="40"/>
    </row>
    <row r="3" spans="1:19" x14ac:dyDescent="0.25">
      <c r="A3" s="3"/>
      <c r="B3" s="21"/>
      <c r="C3" s="127" t="s">
        <v>0</v>
      </c>
      <c r="D3" s="127"/>
      <c r="E3" s="127" t="s">
        <v>154</v>
      </c>
      <c r="F3" s="127"/>
      <c r="G3" s="130"/>
      <c r="H3" s="21"/>
      <c r="I3" s="128" t="s">
        <v>0</v>
      </c>
      <c r="J3" s="129"/>
      <c r="K3" s="129" t="s">
        <v>162</v>
      </c>
      <c r="L3" s="129"/>
      <c r="M3" s="140"/>
      <c r="N3" s="21"/>
      <c r="O3" s="141" t="s">
        <v>0</v>
      </c>
      <c r="P3" s="142"/>
      <c r="Q3" s="142" t="s">
        <v>167</v>
      </c>
      <c r="R3" s="142"/>
      <c r="S3" s="143"/>
    </row>
    <row r="4" spans="1:19" x14ac:dyDescent="0.25">
      <c r="A4" s="3"/>
      <c r="B4" s="21"/>
      <c r="C4" s="127" t="s">
        <v>1</v>
      </c>
      <c r="D4" s="127"/>
      <c r="E4" s="127">
        <v>5000</v>
      </c>
      <c r="F4" s="127"/>
      <c r="G4" s="130"/>
      <c r="H4" s="21"/>
      <c r="I4" s="128" t="s">
        <v>1</v>
      </c>
      <c r="J4" s="129"/>
      <c r="K4" s="129">
        <v>1000</v>
      </c>
      <c r="L4" s="129"/>
      <c r="M4" s="140"/>
      <c r="N4" s="21"/>
      <c r="O4" s="141" t="s">
        <v>1</v>
      </c>
      <c r="P4" s="142"/>
      <c r="Q4" s="142">
        <v>1000</v>
      </c>
      <c r="R4" s="142"/>
      <c r="S4" s="143"/>
    </row>
    <row r="5" spans="1:19" x14ac:dyDescent="0.25">
      <c r="A5" s="3"/>
      <c r="B5" s="21"/>
      <c r="C5" s="127" t="s">
        <v>2</v>
      </c>
      <c r="D5" s="127"/>
      <c r="E5" s="127">
        <v>600</v>
      </c>
      <c r="F5" s="127"/>
      <c r="G5" s="130"/>
      <c r="H5" s="21"/>
      <c r="I5" s="128" t="s">
        <v>2</v>
      </c>
      <c r="J5" s="129"/>
      <c r="K5" s="129">
        <v>300</v>
      </c>
      <c r="L5" s="129"/>
      <c r="M5" s="140"/>
      <c r="N5" s="21"/>
      <c r="O5" s="141" t="s">
        <v>2</v>
      </c>
      <c r="P5" s="142"/>
      <c r="Q5" s="142">
        <v>300</v>
      </c>
      <c r="R5" s="142"/>
      <c r="S5" s="143"/>
    </row>
    <row r="6" spans="1:19" x14ac:dyDescent="0.25">
      <c r="A6" s="3"/>
      <c r="B6" s="21"/>
      <c r="C6" s="127" t="s">
        <v>3</v>
      </c>
      <c r="D6" s="127"/>
      <c r="E6" s="127">
        <v>2000</v>
      </c>
      <c r="F6" s="127"/>
      <c r="G6" s="130"/>
      <c r="H6" s="21"/>
      <c r="I6" s="128" t="s">
        <v>3</v>
      </c>
      <c r="J6" s="129"/>
      <c r="K6" s="129">
        <v>2000</v>
      </c>
      <c r="L6" s="129"/>
      <c r="M6" s="140"/>
      <c r="N6" s="21"/>
      <c r="O6" s="141" t="s">
        <v>3</v>
      </c>
      <c r="P6" s="142"/>
      <c r="Q6" s="142">
        <v>2000</v>
      </c>
      <c r="R6" s="142"/>
      <c r="S6" s="143"/>
    </row>
    <row r="7" spans="1:19" x14ac:dyDescent="0.25">
      <c r="A7" s="3"/>
      <c r="B7" s="21"/>
      <c r="C7" s="127" t="s">
        <v>4</v>
      </c>
      <c r="D7" s="127"/>
      <c r="E7" s="127" t="s">
        <v>29</v>
      </c>
      <c r="F7" s="127"/>
      <c r="G7" s="130"/>
      <c r="H7" s="21"/>
      <c r="I7" s="128" t="s">
        <v>4</v>
      </c>
      <c r="J7" s="129"/>
      <c r="K7" s="129" t="s">
        <v>29</v>
      </c>
      <c r="L7" s="129"/>
      <c r="M7" s="140"/>
      <c r="N7" s="21"/>
      <c r="O7" s="141" t="s">
        <v>4</v>
      </c>
      <c r="P7" s="142"/>
      <c r="Q7" s="142" t="s">
        <v>29</v>
      </c>
      <c r="R7" s="142"/>
      <c r="S7" s="143"/>
    </row>
    <row r="8" spans="1:19" x14ac:dyDescent="0.25">
      <c r="A8" s="3"/>
      <c r="B8" s="21"/>
      <c r="C8" s="127" t="s">
        <v>5</v>
      </c>
      <c r="D8" s="127"/>
      <c r="E8" s="127" t="s">
        <v>25</v>
      </c>
      <c r="F8" s="127"/>
      <c r="G8" s="130"/>
      <c r="H8" s="21"/>
      <c r="I8" s="128" t="s">
        <v>5</v>
      </c>
      <c r="J8" s="129"/>
      <c r="K8" s="129" t="s">
        <v>25</v>
      </c>
      <c r="L8" s="129"/>
      <c r="M8" s="140"/>
      <c r="N8" s="21"/>
      <c r="O8" s="141" t="s">
        <v>5</v>
      </c>
      <c r="P8" s="142"/>
      <c r="Q8" s="142" t="s">
        <v>25</v>
      </c>
      <c r="R8" s="142"/>
      <c r="S8" s="143"/>
    </row>
    <row r="9" spans="1:19" x14ac:dyDescent="0.25">
      <c r="A9" s="3"/>
      <c r="B9" s="21"/>
      <c r="C9" s="127" t="s">
        <v>6</v>
      </c>
      <c r="D9" s="127"/>
      <c r="E9" s="127">
        <v>1</v>
      </c>
      <c r="F9" s="127"/>
      <c r="G9" s="130"/>
      <c r="H9" s="21"/>
      <c r="I9" s="128" t="s">
        <v>6</v>
      </c>
      <c r="J9" s="129"/>
      <c r="K9" s="129">
        <v>1</v>
      </c>
      <c r="L9" s="129"/>
      <c r="M9" s="140"/>
      <c r="N9" s="21"/>
      <c r="O9" s="141" t="s">
        <v>6</v>
      </c>
      <c r="P9" s="142"/>
      <c r="Q9" s="142">
        <v>1</v>
      </c>
      <c r="R9" s="142"/>
      <c r="S9" s="143"/>
    </row>
    <row r="10" spans="1:19" x14ac:dyDescent="0.25">
      <c r="A10" s="3"/>
      <c r="B10" s="21"/>
      <c r="C10" s="127" t="s">
        <v>7</v>
      </c>
      <c r="D10" s="127"/>
      <c r="E10" s="19"/>
      <c r="F10" s="19"/>
      <c r="G10" s="16"/>
      <c r="H10" s="21"/>
      <c r="I10" s="128" t="s">
        <v>7</v>
      </c>
      <c r="J10" s="129"/>
      <c r="K10" s="79"/>
      <c r="L10" s="79"/>
      <c r="M10" s="78"/>
      <c r="N10" s="21"/>
      <c r="O10" s="141" t="s">
        <v>7</v>
      </c>
      <c r="P10" s="142"/>
      <c r="Q10" s="89"/>
      <c r="R10" s="89"/>
      <c r="S10" s="90"/>
    </row>
    <row r="11" spans="1:19" x14ac:dyDescent="0.25">
      <c r="A11" s="3"/>
      <c r="B11" s="21"/>
      <c r="C11" s="13"/>
      <c r="D11" s="16"/>
      <c r="E11" s="16"/>
      <c r="F11" s="16"/>
      <c r="G11" s="16"/>
      <c r="H11" s="21"/>
      <c r="I11" s="25"/>
      <c r="J11" s="25"/>
      <c r="K11" s="25"/>
      <c r="L11" s="25"/>
      <c r="M11" s="25"/>
      <c r="N11" s="21"/>
      <c r="O11" s="64"/>
      <c r="P11" s="65"/>
      <c r="Q11" s="65"/>
      <c r="R11" s="65"/>
      <c r="S11" s="66"/>
    </row>
    <row r="12" spans="1:19" ht="18" thickBot="1" x14ac:dyDescent="0.35">
      <c r="A12" s="23" t="s">
        <v>10</v>
      </c>
      <c r="B12" s="24" t="s">
        <v>15</v>
      </c>
      <c r="C12" s="146">
        <v>1</v>
      </c>
      <c r="D12" s="147"/>
      <c r="E12" s="147"/>
      <c r="F12" s="147"/>
      <c r="G12" s="148"/>
      <c r="H12" s="24" t="s">
        <v>15</v>
      </c>
      <c r="I12" s="149">
        <v>1</v>
      </c>
      <c r="J12" s="150"/>
      <c r="K12" s="150"/>
      <c r="L12" s="150"/>
      <c r="M12" s="151"/>
      <c r="N12" s="24" t="s">
        <v>15</v>
      </c>
      <c r="O12" s="152">
        <v>1</v>
      </c>
      <c r="P12" s="152"/>
      <c r="Q12" s="152"/>
      <c r="R12" s="152"/>
      <c r="S12" s="153"/>
    </row>
    <row r="13" spans="1:19" ht="20.25" thickBot="1" x14ac:dyDescent="0.35">
      <c r="A13" s="4" t="s">
        <v>8</v>
      </c>
      <c r="B13" s="7" t="s">
        <v>9</v>
      </c>
      <c r="C13" s="11" t="s">
        <v>11</v>
      </c>
      <c r="D13" s="12" t="s">
        <v>12</v>
      </c>
      <c r="E13" s="12" t="s">
        <v>13</v>
      </c>
      <c r="F13" s="12" t="s">
        <v>14</v>
      </c>
      <c r="G13" s="12" t="s">
        <v>26</v>
      </c>
      <c r="H13" s="7" t="s">
        <v>9</v>
      </c>
      <c r="I13" s="8" t="s">
        <v>11</v>
      </c>
      <c r="J13" s="9" t="s">
        <v>12</v>
      </c>
      <c r="K13" s="9" t="s">
        <v>13</v>
      </c>
      <c r="L13" s="9" t="s">
        <v>14</v>
      </c>
      <c r="M13" s="10" t="s">
        <v>26</v>
      </c>
      <c r="N13" s="7" t="s">
        <v>9</v>
      </c>
      <c r="O13" s="32" t="s">
        <v>11</v>
      </c>
      <c r="P13" s="33" t="s">
        <v>12</v>
      </c>
      <c r="Q13" s="33" t="s">
        <v>13</v>
      </c>
      <c r="R13" s="33" t="s">
        <v>14</v>
      </c>
      <c r="S13" s="34" t="s">
        <v>26</v>
      </c>
    </row>
    <row r="14" spans="1:19" ht="15.75" thickTop="1" x14ac:dyDescent="0.25">
      <c r="A14" s="72" t="s">
        <v>96</v>
      </c>
      <c r="B14" s="5">
        <v>405</v>
      </c>
      <c r="C14" s="13">
        <v>405</v>
      </c>
      <c r="D14" s="87">
        <v>1</v>
      </c>
      <c r="E14" s="88">
        <v>1</v>
      </c>
      <c r="F14" s="56">
        <v>1</v>
      </c>
      <c r="G14" s="57">
        <v>3.0057870370370371E-5</v>
      </c>
      <c r="H14" s="5">
        <v>405</v>
      </c>
      <c r="I14" s="50">
        <v>405</v>
      </c>
      <c r="J14" s="51">
        <v>1</v>
      </c>
      <c r="K14" s="52">
        <v>1</v>
      </c>
      <c r="L14" s="63">
        <v>1</v>
      </c>
      <c r="M14" s="70">
        <v>3.2268518518518517E-5</v>
      </c>
      <c r="N14" s="5">
        <v>405</v>
      </c>
      <c r="O14" s="80">
        <v>405</v>
      </c>
      <c r="P14" s="81">
        <v>1</v>
      </c>
      <c r="Q14" s="82">
        <v>1</v>
      </c>
      <c r="R14" s="83">
        <v>1</v>
      </c>
      <c r="S14" s="84">
        <v>6.3310185185185182E-5</v>
      </c>
    </row>
    <row r="15" spans="1:19" x14ac:dyDescent="0.25">
      <c r="A15" s="73" t="s">
        <v>30</v>
      </c>
      <c r="B15" s="5">
        <v>2</v>
      </c>
      <c r="C15" s="13">
        <v>2</v>
      </c>
      <c r="D15" s="88">
        <v>1</v>
      </c>
      <c r="E15" s="88">
        <v>1</v>
      </c>
      <c r="F15" s="56">
        <v>0.5</v>
      </c>
      <c r="G15" s="57">
        <v>5.8055555555555558E-5</v>
      </c>
      <c r="H15" s="5">
        <v>2</v>
      </c>
      <c r="I15" s="50">
        <v>2</v>
      </c>
      <c r="J15" s="52">
        <v>1</v>
      </c>
      <c r="K15" s="52">
        <v>1</v>
      </c>
      <c r="L15" s="63">
        <v>1</v>
      </c>
      <c r="M15" s="70">
        <v>7.0127314814814816E-5</v>
      </c>
      <c r="N15" s="5">
        <v>2</v>
      </c>
      <c r="O15" s="80">
        <v>2</v>
      </c>
      <c r="P15" s="82">
        <v>1</v>
      </c>
      <c r="Q15" s="82">
        <v>1</v>
      </c>
      <c r="R15" s="83">
        <v>1</v>
      </c>
      <c r="S15" s="84">
        <v>9.8113425925925931E-5</v>
      </c>
    </row>
    <row r="16" spans="1:19" x14ac:dyDescent="0.25">
      <c r="A16" s="73" t="s">
        <v>31</v>
      </c>
      <c r="B16" s="5">
        <v>143</v>
      </c>
      <c r="C16" s="13">
        <v>143</v>
      </c>
      <c r="D16" s="88">
        <v>1</v>
      </c>
      <c r="E16" s="88">
        <v>1</v>
      </c>
      <c r="F16" s="56">
        <v>1</v>
      </c>
      <c r="G16" s="57">
        <v>5.5949074074074073E-5</v>
      </c>
      <c r="H16" s="5">
        <v>143</v>
      </c>
      <c r="I16" s="50">
        <v>143</v>
      </c>
      <c r="J16" s="52">
        <v>1</v>
      </c>
      <c r="K16" s="52">
        <v>1</v>
      </c>
      <c r="L16" s="63">
        <v>1</v>
      </c>
      <c r="M16" s="70">
        <v>5.3877314814814814E-5</v>
      </c>
      <c r="N16" s="5">
        <v>143</v>
      </c>
      <c r="O16" s="80">
        <v>143</v>
      </c>
      <c r="P16" s="82">
        <v>1</v>
      </c>
      <c r="Q16" s="82">
        <v>1</v>
      </c>
      <c r="R16" s="83">
        <v>1</v>
      </c>
      <c r="S16" s="84">
        <v>6.7893518518518522E-5</v>
      </c>
    </row>
    <row r="17" spans="1:19" ht="25.5" x14ac:dyDescent="0.25">
      <c r="A17" s="74" t="s">
        <v>97</v>
      </c>
      <c r="B17" s="5">
        <v>1</v>
      </c>
      <c r="C17" s="13">
        <v>1</v>
      </c>
      <c r="D17" s="88">
        <v>1</v>
      </c>
      <c r="E17" s="88">
        <v>1</v>
      </c>
      <c r="F17" s="56">
        <v>1</v>
      </c>
      <c r="G17" s="57">
        <v>8.6238425925925927E-5</v>
      </c>
      <c r="H17" s="5">
        <v>1</v>
      </c>
      <c r="I17" s="50">
        <v>1</v>
      </c>
      <c r="J17" s="52">
        <v>1</v>
      </c>
      <c r="K17" s="52">
        <v>1</v>
      </c>
      <c r="L17" s="63">
        <v>1</v>
      </c>
      <c r="M17" s="70">
        <v>8.194444444444445E-5</v>
      </c>
      <c r="N17" s="5">
        <v>1</v>
      </c>
      <c r="O17" s="80">
        <v>1</v>
      </c>
      <c r="P17" s="82">
        <v>1</v>
      </c>
      <c r="Q17" s="82">
        <v>1</v>
      </c>
      <c r="R17" s="83">
        <v>1</v>
      </c>
      <c r="S17" s="84">
        <v>9.2326388888888889E-5</v>
      </c>
    </row>
    <row r="18" spans="1:19" x14ac:dyDescent="0.25">
      <c r="A18" s="73" t="s">
        <v>32</v>
      </c>
      <c r="B18" s="5">
        <v>34</v>
      </c>
      <c r="C18" s="13">
        <v>34</v>
      </c>
      <c r="D18" s="88">
        <v>1</v>
      </c>
      <c r="E18" s="88">
        <v>1</v>
      </c>
      <c r="F18" s="56">
        <v>1</v>
      </c>
      <c r="G18" s="57">
        <v>2.7337962962962963E-5</v>
      </c>
      <c r="H18" s="5">
        <v>34</v>
      </c>
      <c r="I18" s="50">
        <v>34</v>
      </c>
      <c r="J18" s="52">
        <v>1</v>
      </c>
      <c r="K18" s="52">
        <v>1</v>
      </c>
      <c r="L18" s="63">
        <v>1</v>
      </c>
      <c r="M18" s="70">
        <v>2.741898148148148E-5</v>
      </c>
      <c r="N18" s="5">
        <v>34</v>
      </c>
      <c r="O18" s="80">
        <v>34</v>
      </c>
      <c r="P18" s="82">
        <v>1</v>
      </c>
      <c r="Q18" s="82">
        <v>1</v>
      </c>
      <c r="R18" s="83">
        <v>1</v>
      </c>
      <c r="S18" s="84">
        <v>2.7407407407407408E-5</v>
      </c>
    </row>
    <row r="19" spans="1:19" x14ac:dyDescent="0.25">
      <c r="A19" s="73" t="s">
        <v>33</v>
      </c>
      <c r="B19" s="5">
        <v>3</v>
      </c>
      <c r="C19" s="13">
        <v>3</v>
      </c>
      <c r="D19" s="88">
        <v>1</v>
      </c>
      <c r="E19" s="88">
        <v>1</v>
      </c>
      <c r="F19" s="56">
        <v>1</v>
      </c>
      <c r="G19" s="57">
        <v>5.9120370370370369E-5</v>
      </c>
      <c r="H19" s="5">
        <v>3</v>
      </c>
      <c r="I19" s="50">
        <v>3</v>
      </c>
      <c r="J19" s="52">
        <v>1</v>
      </c>
      <c r="K19" s="52">
        <v>1</v>
      </c>
      <c r="L19" s="63">
        <v>0.33333333333333331</v>
      </c>
      <c r="M19" s="70">
        <v>5.943287037037037E-5</v>
      </c>
      <c r="N19" s="5">
        <v>3</v>
      </c>
      <c r="O19" s="80">
        <v>3</v>
      </c>
      <c r="P19" s="82">
        <v>1</v>
      </c>
      <c r="Q19" s="82">
        <v>1</v>
      </c>
      <c r="R19" s="83">
        <v>1</v>
      </c>
      <c r="S19" s="84">
        <v>6.4803240740740747E-5</v>
      </c>
    </row>
    <row r="20" spans="1:19" ht="25.5" x14ac:dyDescent="0.25">
      <c r="A20" s="74" t="s">
        <v>34</v>
      </c>
      <c r="B20" s="5">
        <v>1</v>
      </c>
      <c r="C20" s="13">
        <v>1</v>
      </c>
      <c r="D20" s="88">
        <v>1</v>
      </c>
      <c r="E20" s="88">
        <v>1</v>
      </c>
      <c r="F20" s="56">
        <v>1</v>
      </c>
      <c r="G20" s="57">
        <v>1.975462962962963E-4</v>
      </c>
      <c r="H20" s="5">
        <v>1</v>
      </c>
      <c r="I20" s="50">
        <v>1</v>
      </c>
      <c r="J20" s="52">
        <v>1</v>
      </c>
      <c r="K20" s="52">
        <v>1</v>
      </c>
      <c r="L20" s="63">
        <v>1</v>
      </c>
      <c r="M20" s="70">
        <v>1.5013888888888889E-4</v>
      </c>
      <c r="N20" s="5">
        <v>1</v>
      </c>
      <c r="O20" s="80">
        <v>1</v>
      </c>
      <c r="P20" s="82">
        <v>1</v>
      </c>
      <c r="Q20" s="82">
        <v>1</v>
      </c>
      <c r="R20" s="83">
        <v>1</v>
      </c>
      <c r="S20" s="84">
        <v>1.6121527777777778E-4</v>
      </c>
    </row>
    <row r="21" spans="1:19" ht="25.5" x14ac:dyDescent="0.25">
      <c r="A21" s="74" t="s">
        <v>35</v>
      </c>
      <c r="B21" s="5">
        <v>1</v>
      </c>
      <c r="C21" s="13">
        <v>1</v>
      </c>
      <c r="D21" s="88">
        <v>1</v>
      </c>
      <c r="E21" s="88">
        <v>1</v>
      </c>
      <c r="F21" s="56">
        <v>1</v>
      </c>
      <c r="G21" s="57">
        <v>8.0162037037037034E-5</v>
      </c>
      <c r="H21" s="5">
        <v>1</v>
      </c>
      <c r="I21" s="50">
        <v>1</v>
      </c>
      <c r="J21" s="52">
        <v>1</v>
      </c>
      <c r="K21" s="52">
        <v>1</v>
      </c>
      <c r="L21" s="63">
        <v>1</v>
      </c>
      <c r="M21" s="70">
        <v>8.263888888888889E-5</v>
      </c>
      <c r="N21" s="5">
        <v>1</v>
      </c>
      <c r="O21" s="80">
        <v>1</v>
      </c>
      <c r="P21" s="82">
        <v>1</v>
      </c>
      <c r="Q21" s="82">
        <v>1</v>
      </c>
      <c r="R21" s="83">
        <v>1</v>
      </c>
      <c r="S21" s="84">
        <v>1.1479166666666666E-4</v>
      </c>
    </row>
    <row r="22" spans="1:19" x14ac:dyDescent="0.25">
      <c r="A22" s="73" t="s">
        <v>36</v>
      </c>
      <c r="B22" s="5">
        <v>2</v>
      </c>
      <c r="C22" s="13">
        <v>2</v>
      </c>
      <c r="D22" s="88">
        <v>1</v>
      </c>
      <c r="E22" s="88">
        <v>1</v>
      </c>
      <c r="F22" s="56">
        <v>1</v>
      </c>
      <c r="G22" s="57">
        <v>2.9560185185185185E-5</v>
      </c>
      <c r="H22" s="5">
        <v>2</v>
      </c>
      <c r="I22" s="50">
        <v>2</v>
      </c>
      <c r="J22" s="52">
        <v>1</v>
      </c>
      <c r="K22" s="52">
        <v>1</v>
      </c>
      <c r="L22" s="63">
        <v>1</v>
      </c>
      <c r="M22" s="70">
        <v>2.6365740740740741E-5</v>
      </c>
      <c r="N22" s="5">
        <v>2</v>
      </c>
      <c r="O22" s="80">
        <v>2</v>
      </c>
      <c r="P22" s="82">
        <v>1</v>
      </c>
      <c r="Q22" s="82">
        <v>1</v>
      </c>
      <c r="R22" s="83">
        <v>1</v>
      </c>
      <c r="S22" s="84">
        <v>2.8333333333333332E-5</v>
      </c>
    </row>
    <row r="23" spans="1:19" x14ac:dyDescent="0.25">
      <c r="A23" s="73" t="s">
        <v>37</v>
      </c>
      <c r="B23" s="5">
        <v>1</v>
      </c>
      <c r="C23" s="13">
        <v>1</v>
      </c>
      <c r="D23" s="88">
        <v>1</v>
      </c>
      <c r="E23" s="88">
        <v>1</v>
      </c>
      <c r="F23" s="56">
        <v>1</v>
      </c>
      <c r="G23" s="57">
        <v>5.7685185185185187E-5</v>
      </c>
      <c r="H23" s="5">
        <v>1</v>
      </c>
      <c r="I23" s="50">
        <v>1</v>
      </c>
      <c r="J23" s="52">
        <v>1</v>
      </c>
      <c r="K23" s="52">
        <v>1</v>
      </c>
      <c r="L23" s="63">
        <v>1</v>
      </c>
      <c r="M23" s="70">
        <v>7.0798611111111106E-5</v>
      </c>
      <c r="N23" s="5">
        <v>1</v>
      </c>
      <c r="O23" s="80">
        <v>1</v>
      </c>
      <c r="P23" s="82">
        <v>1</v>
      </c>
      <c r="Q23" s="82">
        <v>1</v>
      </c>
      <c r="R23" s="83">
        <v>1</v>
      </c>
      <c r="S23" s="84">
        <v>7.157407407407408E-5</v>
      </c>
    </row>
    <row r="24" spans="1:19" x14ac:dyDescent="0.25">
      <c r="A24" s="73" t="s">
        <v>38</v>
      </c>
      <c r="B24" s="5">
        <v>1</v>
      </c>
      <c r="C24" s="13">
        <v>1</v>
      </c>
      <c r="D24" s="88">
        <v>1</v>
      </c>
      <c r="E24" s="88">
        <v>1</v>
      </c>
      <c r="F24" s="56">
        <v>1</v>
      </c>
      <c r="G24" s="57">
        <v>1.0413194444444444E-4</v>
      </c>
      <c r="H24" s="5">
        <v>1</v>
      </c>
      <c r="I24" s="50">
        <v>1</v>
      </c>
      <c r="J24" s="52">
        <v>1</v>
      </c>
      <c r="K24" s="52">
        <v>1</v>
      </c>
      <c r="L24" s="63">
        <v>1</v>
      </c>
      <c r="M24" s="70">
        <v>1.2542824074074073E-4</v>
      </c>
      <c r="N24" s="5">
        <v>1</v>
      </c>
      <c r="O24" s="80">
        <v>1</v>
      </c>
      <c r="P24" s="82">
        <v>1</v>
      </c>
      <c r="Q24" s="82">
        <v>1</v>
      </c>
      <c r="R24" s="83">
        <v>1</v>
      </c>
      <c r="S24" s="84">
        <v>1.2988425925925925E-4</v>
      </c>
    </row>
    <row r="25" spans="1:19" x14ac:dyDescent="0.25">
      <c r="A25" s="73" t="s">
        <v>39</v>
      </c>
      <c r="B25" s="5">
        <v>3</v>
      </c>
      <c r="C25" s="13">
        <v>3</v>
      </c>
      <c r="D25" s="88">
        <v>1</v>
      </c>
      <c r="E25" s="88">
        <v>1</v>
      </c>
      <c r="F25" s="56">
        <v>1</v>
      </c>
      <c r="G25" s="57">
        <v>3.064814814814815E-5</v>
      </c>
      <c r="H25" s="5">
        <v>3</v>
      </c>
      <c r="I25" s="50">
        <v>3</v>
      </c>
      <c r="J25" s="52">
        <v>1</v>
      </c>
      <c r="K25" s="52">
        <v>1</v>
      </c>
      <c r="L25" s="63">
        <v>1</v>
      </c>
      <c r="M25" s="70">
        <v>2.6504629629629628E-5</v>
      </c>
      <c r="N25" s="5">
        <v>3</v>
      </c>
      <c r="O25" s="80">
        <v>3</v>
      </c>
      <c r="P25" s="82">
        <v>1</v>
      </c>
      <c r="Q25" s="82">
        <v>1</v>
      </c>
      <c r="R25" s="83">
        <v>1</v>
      </c>
      <c r="S25" s="84">
        <v>2.8819444444444443E-5</v>
      </c>
    </row>
    <row r="26" spans="1:19" x14ac:dyDescent="0.25">
      <c r="A26" s="73" t="s">
        <v>40</v>
      </c>
      <c r="B26" s="5">
        <v>4</v>
      </c>
      <c r="C26" s="13">
        <v>4</v>
      </c>
      <c r="D26" s="88">
        <v>1</v>
      </c>
      <c r="E26" s="88">
        <v>1</v>
      </c>
      <c r="F26" s="56">
        <v>1</v>
      </c>
      <c r="G26" s="57">
        <v>4.5057870370370373E-5</v>
      </c>
      <c r="H26" s="5">
        <v>4</v>
      </c>
      <c r="I26" s="50">
        <v>4</v>
      </c>
      <c r="J26" s="52">
        <v>1</v>
      </c>
      <c r="K26" s="52">
        <v>1</v>
      </c>
      <c r="L26" s="63">
        <v>1</v>
      </c>
      <c r="M26" s="70">
        <v>4.1400462962962966E-5</v>
      </c>
      <c r="N26" s="5">
        <v>4</v>
      </c>
      <c r="O26" s="80">
        <v>4</v>
      </c>
      <c r="P26" s="82">
        <v>1</v>
      </c>
      <c r="Q26" s="82">
        <v>1</v>
      </c>
      <c r="R26" s="83">
        <v>1</v>
      </c>
      <c r="S26" s="84">
        <v>5.6134259259259258E-5</v>
      </c>
    </row>
    <row r="27" spans="1:19" x14ac:dyDescent="0.25">
      <c r="A27" s="73" t="s">
        <v>41</v>
      </c>
      <c r="B27" s="5">
        <v>179</v>
      </c>
      <c r="C27" s="13">
        <v>179</v>
      </c>
      <c r="D27" s="88">
        <v>1</v>
      </c>
      <c r="E27" s="88">
        <v>1</v>
      </c>
      <c r="F27" s="56">
        <v>1</v>
      </c>
      <c r="G27" s="57">
        <v>6.1111111111111107E-5</v>
      </c>
      <c r="H27" s="5">
        <v>179</v>
      </c>
      <c r="I27" s="50">
        <v>179</v>
      </c>
      <c r="J27" s="52">
        <v>1</v>
      </c>
      <c r="K27" s="52">
        <v>1</v>
      </c>
      <c r="L27" s="63">
        <v>1</v>
      </c>
      <c r="M27" s="70">
        <v>4.9201388888888891E-5</v>
      </c>
      <c r="N27" s="5">
        <v>179</v>
      </c>
      <c r="O27" s="80">
        <v>179</v>
      </c>
      <c r="P27" s="82">
        <v>1</v>
      </c>
      <c r="Q27" s="82">
        <v>1</v>
      </c>
      <c r="R27" s="83">
        <v>1</v>
      </c>
      <c r="S27" s="84">
        <v>6.4502314814814815E-5</v>
      </c>
    </row>
    <row r="28" spans="1:19" x14ac:dyDescent="0.25">
      <c r="A28" s="73" t="s">
        <v>42</v>
      </c>
      <c r="B28" s="5">
        <v>2</v>
      </c>
      <c r="C28" s="13">
        <v>2</v>
      </c>
      <c r="D28" s="88">
        <v>1</v>
      </c>
      <c r="E28" s="88">
        <v>1</v>
      </c>
      <c r="F28" s="56">
        <v>1</v>
      </c>
      <c r="G28" s="57">
        <v>7.0694444444444448E-5</v>
      </c>
      <c r="H28" s="5">
        <v>2</v>
      </c>
      <c r="I28" s="50">
        <v>2</v>
      </c>
      <c r="J28" s="52">
        <v>1</v>
      </c>
      <c r="K28" s="52">
        <v>1</v>
      </c>
      <c r="L28" s="63">
        <v>1</v>
      </c>
      <c r="M28" s="70">
        <v>7.1504629629629628E-5</v>
      </c>
      <c r="N28" s="5">
        <v>2</v>
      </c>
      <c r="O28" s="80">
        <v>2</v>
      </c>
      <c r="P28" s="82">
        <v>1</v>
      </c>
      <c r="Q28" s="82">
        <v>1</v>
      </c>
      <c r="R28" s="83">
        <v>1</v>
      </c>
      <c r="S28" s="84">
        <v>9.2824074074074068E-5</v>
      </c>
    </row>
    <row r="29" spans="1:19" ht="25.5" x14ac:dyDescent="0.25">
      <c r="A29" s="74" t="s">
        <v>43</v>
      </c>
      <c r="B29" s="5">
        <v>1</v>
      </c>
      <c r="C29" s="13">
        <v>1</v>
      </c>
      <c r="D29" s="88">
        <v>1</v>
      </c>
      <c r="E29" s="88">
        <v>1</v>
      </c>
      <c r="F29" s="56">
        <v>1</v>
      </c>
      <c r="G29" s="57">
        <v>1.4741898148148147E-4</v>
      </c>
      <c r="H29" s="5">
        <v>1</v>
      </c>
      <c r="I29" s="50">
        <v>1</v>
      </c>
      <c r="J29" s="52">
        <v>1</v>
      </c>
      <c r="K29" s="52">
        <v>1</v>
      </c>
      <c r="L29" s="63">
        <v>1</v>
      </c>
      <c r="M29" s="70">
        <v>1.6383101851851853E-4</v>
      </c>
      <c r="N29" s="5">
        <v>1</v>
      </c>
      <c r="O29" s="80">
        <v>1</v>
      </c>
      <c r="P29" s="82">
        <v>1</v>
      </c>
      <c r="Q29" s="82">
        <v>1</v>
      </c>
      <c r="R29" s="83">
        <v>1</v>
      </c>
      <c r="S29" s="84">
        <v>1.4974537037037037E-4</v>
      </c>
    </row>
    <row r="30" spans="1:19" x14ac:dyDescent="0.25">
      <c r="A30" s="73" t="s">
        <v>44</v>
      </c>
      <c r="B30" s="5">
        <v>2</v>
      </c>
      <c r="C30" s="13">
        <v>2</v>
      </c>
      <c r="D30" s="88">
        <v>1</v>
      </c>
      <c r="E30" s="88">
        <v>1</v>
      </c>
      <c r="F30" s="56">
        <v>1</v>
      </c>
      <c r="G30" s="57">
        <v>5.925925925925926E-5</v>
      </c>
      <c r="H30" s="5">
        <v>2</v>
      </c>
      <c r="I30" s="50">
        <v>2</v>
      </c>
      <c r="J30" s="52">
        <v>1</v>
      </c>
      <c r="K30" s="52">
        <v>1</v>
      </c>
      <c r="L30" s="63">
        <v>1</v>
      </c>
      <c r="M30" s="70">
        <v>7.1018518518518517E-5</v>
      </c>
      <c r="N30" s="5">
        <v>2</v>
      </c>
      <c r="O30" s="80">
        <v>2</v>
      </c>
      <c r="P30" s="82">
        <v>1</v>
      </c>
      <c r="Q30" s="82">
        <v>1</v>
      </c>
      <c r="R30" s="83">
        <v>1</v>
      </c>
      <c r="S30" s="84">
        <v>6.3518518518518524E-5</v>
      </c>
    </row>
    <row r="31" spans="1:19" x14ac:dyDescent="0.25">
      <c r="A31" s="73" t="s">
        <v>45</v>
      </c>
      <c r="B31" s="5">
        <v>110</v>
      </c>
      <c r="C31" s="13">
        <v>107</v>
      </c>
      <c r="D31" s="88">
        <v>0.97272727272727277</v>
      </c>
      <c r="E31" s="88">
        <v>0.97272727272727277</v>
      </c>
      <c r="F31" s="56">
        <v>1</v>
      </c>
      <c r="G31" s="57">
        <v>2.741898148148148E-5</v>
      </c>
      <c r="H31" s="5">
        <v>110</v>
      </c>
      <c r="I31" s="50">
        <v>110</v>
      </c>
      <c r="J31" s="52">
        <v>1</v>
      </c>
      <c r="K31" s="52">
        <v>1</v>
      </c>
      <c r="L31" s="63">
        <v>1</v>
      </c>
      <c r="M31" s="70">
        <v>2.849537037037037E-5</v>
      </c>
      <c r="N31" s="5">
        <v>110</v>
      </c>
      <c r="O31" s="80">
        <v>110</v>
      </c>
      <c r="P31" s="82">
        <v>1</v>
      </c>
      <c r="Q31" s="82">
        <v>1</v>
      </c>
      <c r="R31" s="83">
        <v>1</v>
      </c>
      <c r="S31" s="84">
        <v>3.0162037037037035E-5</v>
      </c>
    </row>
    <row r="32" spans="1:19" ht="25.5" x14ac:dyDescent="0.25">
      <c r="A32" s="74" t="s">
        <v>46</v>
      </c>
      <c r="B32" s="5">
        <v>1</v>
      </c>
      <c r="C32" s="13">
        <v>1</v>
      </c>
      <c r="D32" s="88">
        <v>1</v>
      </c>
      <c r="E32" s="88">
        <v>1</v>
      </c>
      <c r="F32" s="56">
        <v>1</v>
      </c>
      <c r="G32" s="57">
        <v>7.1249999999999997E-5</v>
      </c>
      <c r="H32" s="5">
        <v>1</v>
      </c>
      <c r="I32" s="50">
        <v>1</v>
      </c>
      <c r="J32" s="52">
        <v>1</v>
      </c>
      <c r="K32" s="52">
        <v>1</v>
      </c>
      <c r="L32" s="63">
        <v>1</v>
      </c>
      <c r="M32" s="70">
        <v>6.7164351851851849E-5</v>
      </c>
      <c r="N32" s="5">
        <v>1</v>
      </c>
      <c r="O32" s="80">
        <v>1</v>
      </c>
      <c r="P32" s="82">
        <v>1</v>
      </c>
      <c r="Q32" s="82">
        <v>1</v>
      </c>
      <c r="R32" s="83">
        <v>1</v>
      </c>
      <c r="S32" s="84">
        <v>7.1226851851851846E-5</v>
      </c>
    </row>
    <row r="33" spans="1:19" ht="25.5" x14ac:dyDescent="0.25">
      <c r="A33" s="75" t="s">
        <v>47</v>
      </c>
      <c r="B33" s="5">
        <v>1</v>
      </c>
      <c r="C33" s="13">
        <v>1</v>
      </c>
      <c r="D33" s="88">
        <v>1</v>
      </c>
      <c r="E33" s="88">
        <v>1</v>
      </c>
      <c r="F33" s="56">
        <v>1</v>
      </c>
      <c r="G33" s="57">
        <v>9.0173611111111116E-5</v>
      </c>
      <c r="H33" s="5">
        <v>1</v>
      </c>
      <c r="I33" s="50">
        <v>1</v>
      </c>
      <c r="J33" s="52">
        <v>1</v>
      </c>
      <c r="K33" s="52">
        <v>1</v>
      </c>
      <c r="L33" s="63">
        <v>1</v>
      </c>
      <c r="M33" s="70">
        <v>8.3113425925925933E-5</v>
      </c>
      <c r="N33" s="5">
        <v>1</v>
      </c>
      <c r="O33" s="80">
        <v>1</v>
      </c>
      <c r="P33" s="82">
        <v>1</v>
      </c>
      <c r="Q33" s="82">
        <v>1</v>
      </c>
      <c r="R33" s="83">
        <v>1</v>
      </c>
      <c r="S33" s="84">
        <v>9.0173611111111116E-5</v>
      </c>
    </row>
    <row r="34" spans="1:19" x14ac:dyDescent="0.25">
      <c r="A34" s="76" t="s">
        <v>48</v>
      </c>
      <c r="B34" s="5">
        <v>2916</v>
      </c>
      <c r="C34" s="13">
        <v>2916</v>
      </c>
      <c r="D34" s="88">
        <v>1</v>
      </c>
      <c r="E34" s="88">
        <v>1</v>
      </c>
      <c r="F34" s="56">
        <v>1</v>
      </c>
      <c r="G34" s="57">
        <v>3.2326388888888887E-5</v>
      </c>
      <c r="H34" s="5">
        <v>2916</v>
      </c>
      <c r="I34" s="50">
        <v>2916</v>
      </c>
      <c r="J34" s="52">
        <v>1</v>
      </c>
      <c r="K34" s="52">
        <v>1</v>
      </c>
      <c r="L34" s="63">
        <v>1</v>
      </c>
      <c r="M34" s="70">
        <v>3.0254629629629628E-5</v>
      </c>
      <c r="N34" s="5">
        <v>2916</v>
      </c>
      <c r="O34" s="80">
        <v>2916</v>
      </c>
      <c r="P34" s="82">
        <v>1</v>
      </c>
      <c r="Q34" s="82">
        <v>1</v>
      </c>
      <c r="R34" s="83">
        <v>1</v>
      </c>
      <c r="S34" s="84">
        <v>3.059027777777778E-5</v>
      </c>
    </row>
    <row r="35" spans="1:19" x14ac:dyDescent="0.25">
      <c r="A35" s="73" t="s">
        <v>49</v>
      </c>
      <c r="B35" s="5">
        <v>1</v>
      </c>
      <c r="C35" s="13">
        <v>1</v>
      </c>
      <c r="D35" s="88">
        <v>1</v>
      </c>
      <c r="E35" s="88">
        <v>1</v>
      </c>
      <c r="F35" s="56">
        <v>1</v>
      </c>
      <c r="G35" s="57">
        <v>6.9421296296296294E-5</v>
      </c>
      <c r="H35" s="5">
        <v>1</v>
      </c>
      <c r="I35" s="50">
        <v>1</v>
      </c>
      <c r="J35" s="52">
        <v>1</v>
      </c>
      <c r="K35" s="52">
        <v>1</v>
      </c>
      <c r="L35" s="63">
        <v>1</v>
      </c>
      <c r="M35" s="70">
        <v>6.155092592592593E-5</v>
      </c>
      <c r="N35" s="5">
        <v>1</v>
      </c>
      <c r="O35" s="80">
        <v>1</v>
      </c>
      <c r="P35" s="82">
        <v>1</v>
      </c>
      <c r="Q35" s="82">
        <v>1</v>
      </c>
      <c r="R35" s="83">
        <v>1</v>
      </c>
      <c r="S35" s="84">
        <v>7.3958333333333333E-5</v>
      </c>
    </row>
    <row r="36" spans="1:19" x14ac:dyDescent="0.25">
      <c r="A36" s="73" t="s">
        <v>50</v>
      </c>
      <c r="B36" s="5">
        <v>1</v>
      </c>
      <c r="C36" s="13">
        <v>1</v>
      </c>
      <c r="D36" s="88">
        <v>1</v>
      </c>
      <c r="E36" s="88">
        <v>1</v>
      </c>
      <c r="F36" s="56">
        <v>1</v>
      </c>
      <c r="G36" s="57">
        <v>1.0489583333333333E-4</v>
      </c>
      <c r="H36" s="5">
        <v>1</v>
      </c>
      <c r="I36" s="50">
        <v>1</v>
      </c>
      <c r="J36" s="52">
        <v>1</v>
      </c>
      <c r="K36" s="52">
        <v>1</v>
      </c>
      <c r="L36" s="63">
        <v>1</v>
      </c>
      <c r="M36" s="70">
        <v>1.1946759259259259E-4</v>
      </c>
      <c r="N36" s="5">
        <v>1</v>
      </c>
      <c r="O36" s="80">
        <v>1</v>
      </c>
      <c r="P36" s="82">
        <v>1</v>
      </c>
      <c r="Q36" s="82">
        <v>1</v>
      </c>
      <c r="R36" s="83">
        <v>1</v>
      </c>
      <c r="S36" s="84">
        <v>1.1245370370370371E-4</v>
      </c>
    </row>
    <row r="37" spans="1:19" x14ac:dyDescent="0.25">
      <c r="A37" s="73" t="s">
        <v>51</v>
      </c>
      <c r="B37" s="5">
        <v>13609</v>
      </c>
      <c r="C37" s="13">
        <v>0</v>
      </c>
      <c r="D37" s="88">
        <v>0</v>
      </c>
      <c r="E37" s="88">
        <v>0</v>
      </c>
      <c r="F37" s="56">
        <v>0</v>
      </c>
      <c r="G37" s="57">
        <v>2.8773148148148148E-5</v>
      </c>
      <c r="H37" s="5">
        <v>13609</v>
      </c>
      <c r="I37" s="50">
        <v>3566</v>
      </c>
      <c r="J37" s="52">
        <v>0.26203247850687045</v>
      </c>
      <c r="K37" s="52">
        <v>0.71319999999999995</v>
      </c>
      <c r="L37" s="63">
        <v>1</v>
      </c>
      <c r="M37" s="70">
        <v>4.4224537037037035E-5</v>
      </c>
      <c r="N37" s="5">
        <v>13609</v>
      </c>
      <c r="O37" s="80">
        <v>0</v>
      </c>
      <c r="P37" s="82">
        <v>0</v>
      </c>
      <c r="Q37" s="82">
        <v>0</v>
      </c>
      <c r="R37" s="83">
        <v>0</v>
      </c>
      <c r="S37" s="84">
        <v>2.741898148148148E-5</v>
      </c>
    </row>
    <row r="38" spans="1:19" x14ac:dyDescent="0.25">
      <c r="A38" s="73" t="s">
        <v>52</v>
      </c>
      <c r="B38" s="5">
        <v>12</v>
      </c>
      <c r="C38" s="13">
        <v>5</v>
      </c>
      <c r="D38" s="88">
        <v>0.41666666666666669</v>
      </c>
      <c r="E38" s="88">
        <v>0.41666666666666669</v>
      </c>
      <c r="F38" s="56">
        <v>1</v>
      </c>
      <c r="G38" s="57">
        <v>7.2835648148148152E-5</v>
      </c>
      <c r="H38" s="5">
        <v>12</v>
      </c>
      <c r="I38" s="50">
        <v>5</v>
      </c>
      <c r="J38" s="52">
        <v>0.41666666666666669</v>
      </c>
      <c r="K38" s="52">
        <v>0.41666666666666669</v>
      </c>
      <c r="L38" s="63">
        <v>1</v>
      </c>
      <c r="M38" s="70">
        <v>4.4131944444444446E-5</v>
      </c>
      <c r="N38" s="5">
        <v>12</v>
      </c>
      <c r="O38" s="80">
        <v>5</v>
      </c>
      <c r="P38" s="82">
        <v>0.41666666666666669</v>
      </c>
      <c r="Q38" s="82">
        <v>0.41666666666666669</v>
      </c>
      <c r="R38" s="83">
        <v>1</v>
      </c>
      <c r="S38" s="84">
        <v>6.4247685185185184E-5</v>
      </c>
    </row>
    <row r="39" spans="1:19" x14ac:dyDescent="0.25">
      <c r="A39" s="73" t="s">
        <v>53</v>
      </c>
      <c r="B39" s="5">
        <v>2</v>
      </c>
      <c r="C39" s="13">
        <v>2</v>
      </c>
      <c r="D39" s="88">
        <v>1</v>
      </c>
      <c r="E39" s="88">
        <v>1</v>
      </c>
      <c r="F39" s="56">
        <v>1</v>
      </c>
      <c r="G39" s="57">
        <v>6.5196759259259255E-5</v>
      </c>
      <c r="H39" s="5">
        <v>2</v>
      </c>
      <c r="I39" s="50">
        <v>2</v>
      </c>
      <c r="J39" s="52">
        <v>1</v>
      </c>
      <c r="K39" s="52">
        <v>1</v>
      </c>
      <c r="L39" s="63">
        <v>1</v>
      </c>
      <c r="M39" s="70">
        <v>6.3287037037037031E-5</v>
      </c>
      <c r="N39" s="5">
        <v>2</v>
      </c>
      <c r="O39" s="80">
        <v>2</v>
      </c>
      <c r="P39" s="82">
        <v>1</v>
      </c>
      <c r="Q39" s="82">
        <v>1</v>
      </c>
      <c r="R39" s="83">
        <v>1</v>
      </c>
      <c r="S39" s="84">
        <v>6.5902777777777777E-5</v>
      </c>
    </row>
    <row r="40" spans="1:19" x14ac:dyDescent="0.25">
      <c r="A40" s="73" t="s">
        <v>54</v>
      </c>
      <c r="B40" s="5">
        <v>5</v>
      </c>
      <c r="C40" s="13">
        <v>5</v>
      </c>
      <c r="D40" s="88">
        <v>1</v>
      </c>
      <c r="E40" s="88">
        <v>1</v>
      </c>
      <c r="F40" s="56">
        <v>0.5</v>
      </c>
      <c r="G40" s="57">
        <v>1.1298611111111111E-4</v>
      </c>
      <c r="H40" s="5">
        <v>5</v>
      </c>
      <c r="I40" s="50">
        <v>5</v>
      </c>
      <c r="J40" s="52">
        <v>1</v>
      </c>
      <c r="K40" s="52">
        <v>1</v>
      </c>
      <c r="L40" s="63">
        <v>0.14285714285714285</v>
      </c>
      <c r="M40" s="70">
        <v>1.2956018518518519E-4</v>
      </c>
      <c r="N40" s="5">
        <v>5</v>
      </c>
      <c r="O40" s="80">
        <v>5</v>
      </c>
      <c r="P40" s="82">
        <v>1</v>
      </c>
      <c r="Q40" s="82">
        <v>1</v>
      </c>
      <c r="R40" s="83">
        <v>1</v>
      </c>
      <c r="S40" s="84">
        <v>1.2427083333333333E-4</v>
      </c>
    </row>
    <row r="41" spans="1:19" x14ac:dyDescent="0.25">
      <c r="A41" s="73" t="s">
        <v>55</v>
      </c>
      <c r="B41" s="5">
        <v>62</v>
      </c>
      <c r="C41" s="13">
        <v>62</v>
      </c>
      <c r="D41" s="88">
        <v>1</v>
      </c>
      <c r="E41" s="88">
        <v>1</v>
      </c>
      <c r="F41" s="56">
        <v>1</v>
      </c>
      <c r="G41" s="57">
        <v>1.0429398148148148E-4</v>
      </c>
      <c r="H41" s="5">
        <v>62</v>
      </c>
      <c r="I41" s="50">
        <v>60</v>
      </c>
      <c r="J41" s="52">
        <v>0.967741935483871</v>
      </c>
      <c r="K41" s="52">
        <v>0.967741935483871</v>
      </c>
      <c r="L41" s="63">
        <v>0.25</v>
      </c>
      <c r="M41" s="70">
        <v>8.1724537037037039E-5</v>
      </c>
      <c r="N41" s="5">
        <v>62</v>
      </c>
      <c r="O41" s="80">
        <v>62</v>
      </c>
      <c r="P41" s="82">
        <v>1</v>
      </c>
      <c r="Q41" s="82">
        <v>1</v>
      </c>
      <c r="R41" s="83">
        <v>1</v>
      </c>
      <c r="S41" s="84">
        <v>9.1597222222222216E-5</v>
      </c>
    </row>
    <row r="42" spans="1:19" x14ac:dyDescent="0.25">
      <c r="A42" s="73" t="s">
        <v>56</v>
      </c>
      <c r="B42" s="5">
        <v>19</v>
      </c>
      <c r="C42" s="13">
        <v>19</v>
      </c>
      <c r="D42" s="88">
        <v>1</v>
      </c>
      <c r="E42" s="88">
        <v>1</v>
      </c>
      <c r="F42" s="56">
        <v>1</v>
      </c>
      <c r="G42" s="57">
        <v>5.2789351851851852E-5</v>
      </c>
      <c r="H42" s="5">
        <v>19</v>
      </c>
      <c r="I42" s="50">
        <v>19</v>
      </c>
      <c r="J42" s="52">
        <v>1</v>
      </c>
      <c r="K42" s="52">
        <v>1</v>
      </c>
      <c r="L42" s="63">
        <v>1</v>
      </c>
      <c r="M42" s="70">
        <v>6.4641203703703706E-5</v>
      </c>
      <c r="N42" s="5">
        <v>19</v>
      </c>
      <c r="O42" s="80">
        <v>19</v>
      </c>
      <c r="P42" s="82">
        <v>1</v>
      </c>
      <c r="Q42" s="82">
        <v>1</v>
      </c>
      <c r="R42" s="83">
        <v>0.33333333333333331</v>
      </c>
      <c r="S42" s="84">
        <v>7.1712962962962957E-5</v>
      </c>
    </row>
    <row r="43" spans="1:19" x14ac:dyDescent="0.25">
      <c r="A43" s="73" t="s">
        <v>57</v>
      </c>
      <c r="B43" s="5">
        <v>1</v>
      </c>
      <c r="C43" s="13">
        <v>1</v>
      </c>
      <c r="D43" s="88">
        <v>1</v>
      </c>
      <c r="E43" s="88">
        <v>1</v>
      </c>
      <c r="F43" s="56">
        <v>0.25</v>
      </c>
      <c r="G43" s="57">
        <v>1.3878472222222222E-4</v>
      </c>
      <c r="H43" s="5">
        <v>1</v>
      </c>
      <c r="I43" s="50">
        <v>1</v>
      </c>
      <c r="J43" s="52">
        <v>1</v>
      </c>
      <c r="K43" s="52">
        <v>1</v>
      </c>
      <c r="L43" s="63">
        <v>1</v>
      </c>
      <c r="M43" s="70">
        <v>1.4651620370370372E-4</v>
      </c>
      <c r="N43" s="5">
        <v>1</v>
      </c>
      <c r="O43" s="80">
        <v>1</v>
      </c>
      <c r="P43" s="82">
        <v>1</v>
      </c>
      <c r="Q43" s="82">
        <v>1</v>
      </c>
      <c r="R43" s="83">
        <v>1</v>
      </c>
      <c r="S43" s="84">
        <v>1.5898148148148149E-4</v>
      </c>
    </row>
    <row r="44" spans="1:19" x14ac:dyDescent="0.25">
      <c r="A44" s="73" t="s">
        <v>58</v>
      </c>
      <c r="B44" s="5">
        <v>1</v>
      </c>
      <c r="C44" s="13">
        <v>1</v>
      </c>
      <c r="D44" s="88">
        <v>1</v>
      </c>
      <c r="E44" s="88">
        <v>1</v>
      </c>
      <c r="F44" s="56">
        <v>1</v>
      </c>
      <c r="G44" s="57">
        <v>4.5856481481481485E-5</v>
      </c>
      <c r="H44" s="5">
        <v>1</v>
      </c>
      <c r="I44" s="50">
        <v>1</v>
      </c>
      <c r="J44" s="52">
        <v>1</v>
      </c>
      <c r="K44" s="52">
        <v>1</v>
      </c>
      <c r="L44" s="63">
        <v>1</v>
      </c>
      <c r="M44" s="70">
        <v>4.8032407407407408E-5</v>
      </c>
      <c r="N44" s="5">
        <v>1</v>
      </c>
      <c r="O44" s="80">
        <v>1</v>
      </c>
      <c r="P44" s="82">
        <v>1</v>
      </c>
      <c r="Q44" s="82">
        <v>1</v>
      </c>
      <c r="R44" s="83">
        <v>1</v>
      </c>
      <c r="S44" s="84">
        <v>5.0694444444444443E-5</v>
      </c>
    </row>
    <row r="45" spans="1:19" x14ac:dyDescent="0.25">
      <c r="A45" s="73" t="s">
        <v>98</v>
      </c>
      <c r="B45" s="5">
        <v>1</v>
      </c>
      <c r="C45" s="13">
        <v>1</v>
      </c>
      <c r="D45" s="88">
        <v>1</v>
      </c>
      <c r="E45" s="88">
        <v>1</v>
      </c>
      <c r="F45" s="56">
        <v>1</v>
      </c>
      <c r="G45" s="57">
        <v>8.9710648148148142E-5</v>
      </c>
      <c r="H45" s="5">
        <v>1</v>
      </c>
      <c r="I45" s="50">
        <v>1</v>
      </c>
      <c r="J45" s="52">
        <v>1</v>
      </c>
      <c r="K45" s="52">
        <v>1</v>
      </c>
      <c r="L45" s="63">
        <v>0.5</v>
      </c>
      <c r="M45" s="70">
        <v>8.3946759259259264E-5</v>
      </c>
      <c r="N45" s="5">
        <v>1</v>
      </c>
      <c r="O45" s="80">
        <v>1</v>
      </c>
      <c r="P45" s="82">
        <v>1</v>
      </c>
      <c r="Q45" s="82">
        <v>1</v>
      </c>
      <c r="R45" s="83">
        <v>1</v>
      </c>
      <c r="S45" s="84">
        <v>8.4097222222222223E-5</v>
      </c>
    </row>
    <row r="46" spans="1:19" x14ac:dyDescent="0.25">
      <c r="A46" s="73" t="s">
        <v>59</v>
      </c>
      <c r="B46" s="5">
        <v>1</v>
      </c>
      <c r="C46" s="13">
        <v>1</v>
      </c>
      <c r="D46" s="88">
        <v>1</v>
      </c>
      <c r="E46" s="88">
        <v>1</v>
      </c>
      <c r="F46" s="56">
        <v>5.5555555555555552E-2</v>
      </c>
      <c r="G46" s="57">
        <v>4.1388888888888891E-5</v>
      </c>
      <c r="H46" s="5">
        <v>1</v>
      </c>
      <c r="I46" s="50">
        <v>1</v>
      </c>
      <c r="J46" s="52">
        <v>1</v>
      </c>
      <c r="K46" s="52">
        <v>1</v>
      </c>
      <c r="L46" s="63">
        <v>1.0869565217391304E-2</v>
      </c>
      <c r="M46" s="70">
        <v>3.9618055555555557E-5</v>
      </c>
      <c r="N46" s="5">
        <v>1</v>
      </c>
      <c r="O46" s="80">
        <v>1</v>
      </c>
      <c r="P46" s="82">
        <v>1</v>
      </c>
      <c r="Q46" s="82">
        <v>1</v>
      </c>
      <c r="R46" s="83">
        <v>0.14285714285714285</v>
      </c>
      <c r="S46" s="84">
        <v>4.386574074074074E-5</v>
      </c>
    </row>
    <row r="47" spans="1:19" x14ac:dyDescent="0.25">
      <c r="A47" s="73" t="s">
        <v>99</v>
      </c>
      <c r="B47" s="5">
        <v>106</v>
      </c>
      <c r="C47" s="13">
        <v>106</v>
      </c>
      <c r="D47" s="88">
        <v>1</v>
      </c>
      <c r="E47" s="88">
        <v>1</v>
      </c>
      <c r="F47" s="56">
        <v>1</v>
      </c>
      <c r="G47" s="57">
        <v>3.0000000000000001E-5</v>
      </c>
      <c r="H47" s="5">
        <v>106</v>
      </c>
      <c r="I47" s="50">
        <v>106</v>
      </c>
      <c r="J47" s="52">
        <v>1</v>
      </c>
      <c r="K47" s="52">
        <v>1</v>
      </c>
      <c r="L47" s="63">
        <v>1</v>
      </c>
      <c r="M47" s="70">
        <v>3.7465277777777777E-5</v>
      </c>
      <c r="N47" s="5">
        <v>106</v>
      </c>
      <c r="O47" s="80">
        <v>106</v>
      </c>
      <c r="P47" s="82">
        <v>1</v>
      </c>
      <c r="Q47" s="82">
        <v>1</v>
      </c>
      <c r="R47" s="83">
        <v>1</v>
      </c>
      <c r="S47" s="84">
        <v>3.5393518518518518E-5</v>
      </c>
    </row>
    <row r="48" spans="1:19" x14ac:dyDescent="0.25">
      <c r="A48" s="73" t="s">
        <v>60</v>
      </c>
      <c r="B48" s="5">
        <v>2</v>
      </c>
      <c r="C48" s="13">
        <v>2</v>
      </c>
      <c r="D48" s="88">
        <v>1</v>
      </c>
      <c r="E48" s="88">
        <v>1</v>
      </c>
      <c r="F48" s="56">
        <v>1</v>
      </c>
      <c r="G48" s="57">
        <v>1.4780092592592593E-4</v>
      </c>
      <c r="H48" s="5">
        <v>2</v>
      </c>
      <c r="I48" s="50">
        <v>2</v>
      </c>
      <c r="J48" s="52">
        <v>1</v>
      </c>
      <c r="K48" s="52">
        <v>1</v>
      </c>
      <c r="L48" s="63">
        <v>1</v>
      </c>
      <c r="M48" s="70">
        <v>1.4706018518518518E-4</v>
      </c>
      <c r="N48" s="5">
        <v>2</v>
      </c>
      <c r="O48" s="80">
        <v>2</v>
      </c>
      <c r="P48" s="82">
        <v>1</v>
      </c>
      <c r="Q48" s="82">
        <v>1</v>
      </c>
      <c r="R48" s="83">
        <v>1</v>
      </c>
      <c r="S48" s="84">
        <v>1.5386574074074074E-4</v>
      </c>
    </row>
    <row r="49" spans="1:19" x14ac:dyDescent="0.25">
      <c r="A49" s="74" t="s">
        <v>100</v>
      </c>
      <c r="B49" s="5">
        <v>1</v>
      </c>
      <c r="C49" s="13">
        <v>1</v>
      </c>
      <c r="D49" s="88">
        <v>1</v>
      </c>
      <c r="E49" s="88">
        <v>1</v>
      </c>
      <c r="F49" s="56">
        <v>1</v>
      </c>
      <c r="G49" s="57">
        <v>4.5949074074074074E-5</v>
      </c>
      <c r="H49" s="5">
        <v>1</v>
      </c>
      <c r="I49" s="50">
        <v>1</v>
      </c>
      <c r="J49" s="52">
        <v>1</v>
      </c>
      <c r="K49" s="52">
        <v>1</v>
      </c>
      <c r="L49" s="63">
        <v>1</v>
      </c>
      <c r="M49" s="70">
        <v>4.3726851851851849E-5</v>
      </c>
      <c r="N49" s="5">
        <v>1</v>
      </c>
      <c r="O49" s="80">
        <v>1</v>
      </c>
      <c r="P49" s="82">
        <v>1</v>
      </c>
      <c r="Q49" s="82">
        <v>1</v>
      </c>
      <c r="R49" s="83">
        <v>1</v>
      </c>
      <c r="S49" s="84">
        <v>4.3078703703703703E-5</v>
      </c>
    </row>
    <row r="50" spans="1:19" x14ac:dyDescent="0.25">
      <c r="A50" s="73" t="s">
        <v>61</v>
      </c>
      <c r="B50" s="5">
        <v>1</v>
      </c>
      <c r="C50" s="13">
        <v>1</v>
      </c>
      <c r="D50" s="88">
        <v>1</v>
      </c>
      <c r="E50" s="88">
        <v>1</v>
      </c>
      <c r="F50" s="56">
        <v>1</v>
      </c>
      <c r="G50" s="57">
        <v>1.0428240740740741E-4</v>
      </c>
      <c r="H50" s="5">
        <v>1</v>
      </c>
      <c r="I50" s="50">
        <v>1</v>
      </c>
      <c r="J50" s="52">
        <v>1</v>
      </c>
      <c r="K50" s="52">
        <v>1</v>
      </c>
      <c r="L50" s="63">
        <v>1</v>
      </c>
      <c r="M50" s="70">
        <v>1.0887731481481481E-4</v>
      </c>
      <c r="N50" s="5">
        <v>1</v>
      </c>
      <c r="O50" s="80">
        <v>1</v>
      </c>
      <c r="P50" s="82">
        <v>1</v>
      </c>
      <c r="Q50" s="82">
        <v>1</v>
      </c>
      <c r="R50" s="83">
        <v>1</v>
      </c>
      <c r="S50" s="84">
        <v>1.1675925925925925E-4</v>
      </c>
    </row>
    <row r="51" spans="1:19" x14ac:dyDescent="0.25">
      <c r="A51" s="73" t="s">
        <v>62</v>
      </c>
      <c r="B51" s="5">
        <v>1759</v>
      </c>
      <c r="C51" s="13">
        <v>1759</v>
      </c>
      <c r="D51" s="88">
        <v>1</v>
      </c>
      <c r="E51" s="88">
        <v>1</v>
      </c>
      <c r="F51" s="56">
        <v>0.5</v>
      </c>
      <c r="G51" s="57">
        <v>3.0509259259259259E-5</v>
      </c>
      <c r="H51" s="5">
        <v>1759</v>
      </c>
      <c r="I51" s="50">
        <v>1759</v>
      </c>
      <c r="J51" s="52">
        <v>1</v>
      </c>
      <c r="K51" s="52">
        <v>1</v>
      </c>
      <c r="L51" s="63">
        <v>1</v>
      </c>
      <c r="M51" s="70">
        <v>3.1435185185185186E-5</v>
      </c>
      <c r="N51" s="5">
        <v>1759</v>
      </c>
      <c r="O51" s="80">
        <v>1759</v>
      </c>
      <c r="P51" s="82">
        <v>1</v>
      </c>
      <c r="Q51" s="82">
        <v>1</v>
      </c>
      <c r="R51" s="83">
        <v>1</v>
      </c>
      <c r="S51" s="84">
        <v>2.7685185185185186E-5</v>
      </c>
    </row>
    <row r="52" spans="1:19" x14ac:dyDescent="0.25">
      <c r="A52" s="73" t="s">
        <v>63</v>
      </c>
      <c r="B52" s="5">
        <v>934</v>
      </c>
      <c r="C52" s="13">
        <v>934</v>
      </c>
      <c r="D52" s="88">
        <v>1</v>
      </c>
      <c r="E52" s="88">
        <v>1</v>
      </c>
      <c r="F52" s="56">
        <v>1</v>
      </c>
      <c r="G52" s="57">
        <v>3.5439814814814813E-5</v>
      </c>
      <c r="H52" s="5">
        <v>934</v>
      </c>
      <c r="I52" s="50">
        <v>934</v>
      </c>
      <c r="J52" s="52">
        <v>1</v>
      </c>
      <c r="K52" s="52">
        <v>1</v>
      </c>
      <c r="L52" s="63">
        <v>1</v>
      </c>
      <c r="M52" s="70">
        <v>2.9988425925925925E-5</v>
      </c>
      <c r="N52" s="5">
        <v>934</v>
      </c>
      <c r="O52" s="80">
        <v>934</v>
      </c>
      <c r="P52" s="82">
        <v>1</v>
      </c>
      <c r="Q52" s="82">
        <v>1</v>
      </c>
      <c r="R52" s="83">
        <v>1</v>
      </c>
      <c r="S52" s="84">
        <v>3.0856481481481479E-5</v>
      </c>
    </row>
    <row r="53" spans="1:19" x14ac:dyDescent="0.25">
      <c r="A53" s="77" t="s">
        <v>64</v>
      </c>
      <c r="B53" s="5">
        <v>88</v>
      </c>
      <c r="C53" s="13">
        <v>88</v>
      </c>
      <c r="D53" s="88">
        <v>1</v>
      </c>
      <c r="E53" s="88">
        <v>1</v>
      </c>
      <c r="F53" s="56">
        <v>3.3333333333333333E-2</v>
      </c>
      <c r="G53" s="57">
        <v>6.5543981481481475E-5</v>
      </c>
      <c r="H53" s="5">
        <v>88</v>
      </c>
      <c r="I53" s="50">
        <v>88</v>
      </c>
      <c r="J53" s="52">
        <v>1</v>
      </c>
      <c r="K53" s="52">
        <v>1</v>
      </c>
      <c r="L53" s="63">
        <v>0.2</v>
      </c>
      <c r="M53" s="70">
        <v>7.9861111111111116E-5</v>
      </c>
      <c r="N53" s="5">
        <v>88</v>
      </c>
      <c r="O53" s="80">
        <v>88</v>
      </c>
      <c r="P53" s="82">
        <v>1</v>
      </c>
      <c r="Q53" s="82">
        <v>1</v>
      </c>
      <c r="R53" s="83">
        <v>0.5</v>
      </c>
      <c r="S53" s="84">
        <v>6.8020833333333331E-5</v>
      </c>
    </row>
    <row r="54" spans="1:19" x14ac:dyDescent="0.25">
      <c r="A54" s="76" t="s">
        <v>65</v>
      </c>
      <c r="B54" s="5">
        <v>676</v>
      </c>
      <c r="C54" s="13">
        <v>676</v>
      </c>
      <c r="D54" s="88">
        <v>1</v>
      </c>
      <c r="E54" s="88">
        <v>1</v>
      </c>
      <c r="F54" s="56">
        <v>1</v>
      </c>
      <c r="G54" s="57">
        <v>7.3402777777777784E-5</v>
      </c>
      <c r="H54" s="5">
        <v>676</v>
      </c>
      <c r="I54" s="50">
        <v>676</v>
      </c>
      <c r="J54" s="52">
        <v>1</v>
      </c>
      <c r="K54" s="52">
        <v>1</v>
      </c>
      <c r="L54" s="63">
        <v>0.5</v>
      </c>
      <c r="M54" s="70">
        <v>5.6515046296296294E-4</v>
      </c>
      <c r="N54" s="5">
        <v>676</v>
      </c>
      <c r="O54" s="80">
        <v>676</v>
      </c>
      <c r="P54" s="82">
        <v>1</v>
      </c>
      <c r="Q54" s="82">
        <v>1</v>
      </c>
      <c r="R54" s="83">
        <v>1</v>
      </c>
      <c r="S54" s="84">
        <v>3.6125000000000003E-4</v>
      </c>
    </row>
    <row r="55" spans="1:19" x14ac:dyDescent="0.25">
      <c r="A55" s="73" t="s">
        <v>66</v>
      </c>
      <c r="B55" s="5">
        <v>67</v>
      </c>
      <c r="C55" s="13">
        <v>62</v>
      </c>
      <c r="D55" s="88">
        <v>0.92537313432835822</v>
      </c>
      <c r="E55" s="88">
        <v>0.92537313432835822</v>
      </c>
      <c r="F55" s="56">
        <v>1</v>
      </c>
      <c r="G55" s="57">
        <v>4.3738425925925924E-5</v>
      </c>
      <c r="H55" s="5">
        <v>67</v>
      </c>
      <c r="I55" s="50">
        <v>67</v>
      </c>
      <c r="J55" s="52">
        <v>1</v>
      </c>
      <c r="K55" s="52">
        <v>1</v>
      </c>
      <c r="L55" s="63">
        <v>1</v>
      </c>
      <c r="M55" s="70">
        <v>4.9340277777777775E-5</v>
      </c>
      <c r="N55" s="5">
        <v>67</v>
      </c>
      <c r="O55" s="80">
        <v>67</v>
      </c>
      <c r="P55" s="82">
        <v>1</v>
      </c>
      <c r="Q55" s="82">
        <v>1</v>
      </c>
      <c r="R55" s="83">
        <v>1</v>
      </c>
      <c r="S55" s="84">
        <v>5.5428240740740743E-5</v>
      </c>
    </row>
    <row r="56" spans="1:19" x14ac:dyDescent="0.25">
      <c r="A56" s="73" t="s">
        <v>67</v>
      </c>
      <c r="B56" s="5">
        <v>3393</v>
      </c>
      <c r="C56" s="13">
        <v>3393</v>
      </c>
      <c r="D56" s="88">
        <v>1</v>
      </c>
      <c r="E56" s="88">
        <v>1</v>
      </c>
      <c r="F56" s="56">
        <v>1</v>
      </c>
      <c r="G56" s="57">
        <v>2.9340277777777776E-5</v>
      </c>
      <c r="H56" s="5">
        <v>3393</v>
      </c>
      <c r="I56" s="50">
        <v>2403</v>
      </c>
      <c r="J56" s="52">
        <v>0.70822281167108758</v>
      </c>
      <c r="K56" s="52">
        <v>0.70822281167108758</v>
      </c>
      <c r="L56" s="63">
        <v>1</v>
      </c>
      <c r="M56" s="70">
        <v>3.5439814814814813E-5</v>
      </c>
      <c r="N56" s="5">
        <v>3393</v>
      </c>
      <c r="O56" s="80">
        <v>3393</v>
      </c>
      <c r="P56" s="82">
        <v>1</v>
      </c>
      <c r="Q56" s="82">
        <v>1</v>
      </c>
      <c r="R56" s="83">
        <v>1</v>
      </c>
      <c r="S56" s="84">
        <v>3.0949074074074075E-5</v>
      </c>
    </row>
    <row r="57" spans="1:19" x14ac:dyDescent="0.25">
      <c r="A57" s="73" t="s">
        <v>68</v>
      </c>
      <c r="B57" s="5">
        <v>14</v>
      </c>
      <c r="C57" s="13">
        <v>14</v>
      </c>
      <c r="D57" s="88">
        <v>1</v>
      </c>
      <c r="E57" s="88">
        <v>1</v>
      </c>
      <c r="F57" s="56">
        <v>1</v>
      </c>
      <c r="G57" s="57">
        <v>9.1701388888888887E-5</v>
      </c>
      <c r="H57" s="5">
        <v>14</v>
      </c>
      <c r="I57" s="50">
        <v>14</v>
      </c>
      <c r="J57" s="52">
        <v>1</v>
      </c>
      <c r="K57" s="52">
        <v>1</v>
      </c>
      <c r="L57" s="63">
        <v>1</v>
      </c>
      <c r="M57" s="70">
        <v>1.0678240740740741E-4</v>
      </c>
      <c r="N57" s="5">
        <v>14</v>
      </c>
      <c r="O57" s="80">
        <v>14</v>
      </c>
      <c r="P57" s="82">
        <v>1</v>
      </c>
      <c r="Q57" s="82">
        <v>1</v>
      </c>
      <c r="R57" s="83">
        <v>1</v>
      </c>
      <c r="S57" s="84">
        <v>9.2916666666666671E-5</v>
      </c>
    </row>
    <row r="58" spans="1:19" x14ac:dyDescent="0.25">
      <c r="A58" s="73" t="s">
        <v>69</v>
      </c>
      <c r="B58" s="5">
        <v>2</v>
      </c>
      <c r="C58" s="13">
        <v>2</v>
      </c>
      <c r="D58" s="88">
        <v>1</v>
      </c>
      <c r="E58" s="88">
        <v>1</v>
      </c>
      <c r="F58" s="56">
        <v>0.5</v>
      </c>
      <c r="G58" s="57">
        <v>5.4247685185185185E-5</v>
      </c>
      <c r="H58" s="5">
        <v>2</v>
      </c>
      <c r="I58" s="50">
        <v>2</v>
      </c>
      <c r="J58" s="52">
        <v>1</v>
      </c>
      <c r="K58" s="52">
        <v>1</v>
      </c>
      <c r="L58" s="63">
        <v>9.9009900990099011E-3</v>
      </c>
      <c r="M58" s="70">
        <v>5.0011574074074071E-5</v>
      </c>
      <c r="N58" s="5">
        <v>2</v>
      </c>
      <c r="O58" s="80">
        <v>2</v>
      </c>
      <c r="P58" s="82">
        <v>1</v>
      </c>
      <c r="Q58" s="82">
        <v>1</v>
      </c>
      <c r="R58" s="83">
        <v>0.1</v>
      </c>
      <c r="S58" s="84">
        <v>6.5937499999999997E-5</v>
      </c>
    </row>
    <row r="59" spans="1:19" x14ac:dyDescent="0.25">
      <c r="A59" s="73" t="s">
        <v>101</v>
      </c>
      <c r="B59" s="5">
        <v>1</v>
      </c>
      <c r="C59" s="13">
        <v>1</v>
      </c>
      <c r="D59" s="88">
        <v>1</v>
      </c>
      <c r="E59" s="88">
        <v>1</v>
      </c>
      <c r="F59" s="56">
        <v>1</v>
      </c>
      <c r="G59" s="57">
        <v>1.166087962962963E-4</v>
      </c>
      <c r="H59" s="5">
        <v>1</v>
      </c>
      <c r="I59" s="50">
        <v>1</v>
      </c>
      <c r="J59" s="52">
        <v>1</v>
      </c>
      <c r="K59" s="52">
        <v>1</v>
      </c>
      <c r="L59" s="63">
        <v>1</v>
      </c>
      <c r="M59" s="70">
        <v>1.3468749999999999E-4</v>
      </c>
      <c r="N59" s="5">
        <v>1</v>
      </c>
      <c r="O59" s="80">
        <v>1</v>
      </c>
      <c r="P59" s="82">
        <v>1</v>
      </c>
      <c r="Q59" s="82">
        <v>1</v>
      </c>
      <c r="R59" s="83">
        <v>1</v>
      </c>
      <c r="S59" s="84">
        <v>1.1365740740740741E-4</v>
      </c>
    </row>
    <row r="60" spans="1:19" x14ac:dyDescent="0.25">
      <c r="A60" s="73" t="s">
        <v>70</v>
      </c>
      <c r="B60" s="5">
        <v>1</v>
      </c>
      <c r="C60" s="13">
        <v>1</v>
      </c>
      <c r="D60" s="88">
        <v>1</v>
      </c>
      <c r="E60" s="88">
        <v>1</v>
      </c>
      <c r="F60" s="56">
        <v>1</v>
      </c>
      <c r="G60" s="57">
        <v>4.935185185185185E-5</v>
      </c>
      <c r="H60" s="5">
        <v>1</v>
      </c>
      <c r="I60" s="50">
        <v>1</v>
      </c>
      <c r="J60" s="52">
        <v>1</v>
      </c>
      <c r="K60" s="52">
        <v>1</v>
      </c>
      <c r="L60" s="63">
        <v>1</v>
      </c>
      <c r="M60" s="70">
        <v>5.4930555555555557E-5</v>
      </c>
      <c r="N60" s="5">
        <v>1</v>
      </c>
      <c r="O60" s="80">
        <v>1</v>
      </c>
      <c r="P60" s="82">
        <v>1</v>
      </c>
      <c r="Q60" s="82">
        <v>1</v>
      </c>
      <c r="R60" s="83">
        <v>1</v>
      </c>
      <c r="S60" s="84">
        <v>5.2696759259259256E-5</v>
      </c>
    </row>
    <row r="61" spans="1:19" x14ac:dyDescent="0.25">
      <c r="A61" s="73" t="s">
        <v>102</v>
      </c>
      <c r="B61" s="5">
        <v>15904.000000000002</v>
      </c>
      <c r="C61" s="13">
        <v>5000</v>
      </c>
      <c r="D61" s="88">
        <v>0.31438631790744465</v>
      </c>
      <c r="E61" s="88">
        <v>1</v>
      </c>
      <c r="F61" s="56">
        <v>1</v>
      </c>
      <c r="G61" s="57">
        <v>2.6863425925925927E-5</v>
      </c>
      <c r="H61" s="5">
        <v>15904.000000000002</v>
      </c>
      <c r="I61" s="50">
        <v>5000</v>
      </c>
      <c r="J61" s="52">
        <v>0.31438631790744465</v>
      </c>
      <c r="K61" s="52">
        <v>1</v>
      </c>
      <c r="L61" s="63">
        <v>1</v>
      </c>
      <c r="M61" s="70">
        <v>3.4363425925925927E-5</v>
      </c>
      <c r="N61" s="5">
        <v>15904.000000000002</v>
      </c>
      <c r="O61" s="80">
        <v>5000</v>
      </c>
      <c r="P61" s="82">
        <v>0.31438631790744465</v>
      </c>
      <c r="Q61" s="82">
        <v>1</v>
      </c>
      <c r="R61" s="83">
        <v>1</v>
      </c>
      <c r="S61" s="84">
        <v>2.6539351851851851E-5</v>
      </c>
    </row>
    <row r="62" spans="1:19" x14ac:dyDescent="0.25">
      <c r="A62" s="73" t="s">
        <v>71</v>
      </c>
      <c r="B62" s="5">
        <v>2</v>
      </c>
      <c r="C62" s="13">
        <v>2</v>
      </c>
      <c r="D62" s="88">
        <v>1</v>
      </c>
      <c r="E62" s="88">
        <v>1</v>
      </c>
      <c r="F62" s="56">
        <v>1</v>
      </c>
      <c r="G62" s="57">
        <v>5.5393518518518517E-5</v>
      </c>
      <c r="H62" s="5">
        <v>2</v>
      </c>
      <c r="I62" s="50">
        <v>2</v>
      </c>
      <c r="J62" s="52">
        <v>1</v>
      </c>
      <c r="K62" s="52">
        <v>1</v>
      </c>
      <c r="L62" s="63">
        <v>1</v>
      </c>
      <c r="M62" s="70">
        <v>7.8969907407407401E-5</v>
      </c>
      <c r="N62" s="5">
        <v>2</v>
      </c>
      <c r="O62" s="80">
        <v>2</v>
      </c>
      <c r="P62" s="82">
        <v>1</v>
      </c>
      <c r="Q62" s="82">
        <v>1</v>
      </c>
      <c r="R62" s="83">
        <v>1</v>
      </c>
      <c r="S62" s="84">
        <v>5.8449074074074073E-5</v>
      </c>
    </row>
    <row r="63" spans="1:19" x14ac:dyDescent="0.25">
      <c r="A63" s="73" t="s">
        <v>72</v>
      </c>
      <c r="B63" s="5">
        <v>5</v>
      </c>
      <c r="C63" s="13">
        <v>5</v>
      </c>
      <c r="D63" s="88">
        <v>1</v>
      </c>
      <c r="E63" s="88">
        <v>1</v>
      </c>
      <c r="F63" s="56">
        <v>1</v>
      </c>
      <c r="G63" s="57">
        <v>4.9108796296296295E-5</v>
      </c>
      <c r="H63" s="5">
        <v>5</v>
      </c>
      <c r="I63" s="50">
        <v>5</v>
      </c>
      <c r="J63" s="52">
        <v>1</v>
      </c>
      <c r="K63" s="52">
        <v>1</v>
      </c>
      <c r="L63" s="63">
        <v>1</v>
      </c>
      <c r="M63" s="70">
        <v>7.4166666666666662E-5</v>
      </c>
      <c r="N63" s="5">
        <v>5</v>
      </c>
      <c r="O63" s="80">
        <v>5</v>
      </c>
      <c r="P63" s="82">
        <v>1</v>
      </c>
      <c r="Q63" s="82">
        <v>1</v>
      </c>
      <c r="R63" s="83">
        <v>1</v>
      </c>
      <c r="S63" s="84">
        <v>5.2962962962962962E-5</v>
      </c>
    </row>
    <row r="64" spans="1:19" x14ac:dyDescent="0.25">
      <c r="A64" s="73" t="s">
        <v>73</v>
      </c>
      <c r="B64" s="5">
        <v>7</v>
      </c>
      <c r="C64" s="13">
        <v>7</v>
      </c>
      <c r="D64" s="88">
        <v>1</v>
      </c>
      <c r="E64" s="88">
        <v>1</v>
      </c>
      <c r="F64" s="56">
        <v>1</v>
      </c>
      <c r="G64" s="57">
        <v>5.5115740740740742E-5</v>
      </c>
      <c r="H64" s="5">
        <v>7</v>
      </c>
      <c r="I64" s="50">
        <v>7</v>
      </c>
      <c r="J64" s="52">
        <v>1</v>
      </c>
      <c r="K64" s="52">
        <v>1</v>
      </c>
      <c r="L64" s="63">
        <v>1.7241379310344827E-2</v>
      </c>
      <c r="M64" s="70">
        <v>5.7604166666666666E-5</v>
      </c>
      <c r="N64" s="5">
        <v>7</v>
      </c>
      <c r="O64" s="80">
        <v>7</v>
      </c>
      <c r="P64" s="82">
        <v>1</v>
      </c>
      <c r="Q64" s="82">
        <v>1</v>
      </c>
      <c r="R64" s="83">
        <v>0.5</v>
      </c>
      <c r="S64" s="84">
        <v>7.4027777777777772E-5</v>
      </c>
    </row>
    <row r="65" spans="1:19" x14ac:dyDescent="0.25">
      <c r="A65" s="73" t="s">
        <v>74</v>
      </c>
      <c r="B65" s="5">
        <v>5</v>
      </c>
      <c r="C65" s="13">
        <v>5</v>
      </c>
      <c r="D65" s="88">
        <v>1</v>
      </c>
      <c r="E65" s="88">
        <v>1</v>
      </c>
      <c r="F65" s="56">
        <v>1</v>
      </c>
      <c r="G65" s="57">
        <v>6.793981481481481E-5</v>
      </c>
      <c r="H65" s="5">
        <v>5</v>
      </c>
      <c r="I65" s="50">
        <v>5</v>
      </c>
      <c r="J65" s="52">
        <v>1</v>
      </c>
      <c r="K65" s="52">
        <v>1</v>
      </c>
      <c r="L65" s="63">
        <v>1</v>
      </c>
      <c r="M65" s="70">
        <v>5.9236111111111109E-5</v>
      </c>
      <c r="N65" s="5">
        <v>5</v>
      </c>
      <c r="O65" s="80">
        <v>5</v>
      </c>
      <c r="P65" s="82">
        <v>1</v>
      </c>
      <c r="Q65" s="82">
        <v>1</v>
      </c>
      <c r="R65" s="83">
        <v>1</v>
      </c>
      <c r="S65" s="84">
        <v>6.4120370370370375E-5</v>
      </c>
    </row>
    <row r="66" spans="1:19" x14ac:dyDescent="0.25">
      <c r="A66" s="73" t="s">
        <v>108</v>
      </c>
      <c r="B66" s="5">
        <v>38</v>
      </c>
      <c r="C66" s="13">
        <v>26</v>
      </c>
      <c r="D66" s="88">
        <v>0.68421052631578949</v>
      </c>
      <c r="E66" s="88">
        <v>0.68421052631578949</v>
      </c>
      <c r="F66" s="56">
        <v>1</v>
      </c>
      <c r="G66" s="57">
        <v>4.9537037037037035E-5</v>
      </c>
      <c r="H66" s="5">
        <v>38</v>
      </c>
      <c r="I66" s="50">
        <v>29</v>
      </c>
      <c r="J66" s="52">
        <v>0.76315789473684215</v>
      </c>
      <c r="K66" s="52">
        <v>0.76315789473684215</v>
      </c>
      <c r="L66" s="63">
        <v>0.5</v>
      </c>
      <c r="M66" s="70">
        <v>6.0543981481481482E-5</v>
      </c>
      <c r="N66" s="5">
        <v>38</v>
      </c>
      <c r="O66" s="80">
        <v>26</v>
      </c>
      <c r="P66" s="82">
        <v>0.68421052631578949</v>
      </c>
      <c r="Q66" s="82">
        <v>0.68421052631578949</v>
      </c>
      <c r="R66" s="83">
        <v>1</v>
      </c>
      <c r="S66" s="84">
        <v>5.3171296296296298E-5</v>
      </c>
    </row>
    <row r="67" spans="1:19" x14ac:dyDescent="0.25">
      <c r="A67" s="73" t="s">
        <v>75</v>
      </c>
      <c r="B67" s="5">
        <v>7717.9999999999991</v>
      </c>
      <c r="C67" s="13">
        <v>4992</v>
      </c>
      <c r="D67" s="88">
        <v>0.64679968903861107</v>
      </c>
      <c r="E67" s="88">
        <v>0.99839999999999995</v>
      </c>
      <c r="F67" s="56">
        <v>1</v>
      </c>
      <c r="G67" s="57">
        <v>3.0914351851851849E-5</v>
      </c>
      <c r="H67" s="5">
        <v>7717.9999999999991</v>
      </c>
      <c r="I67" s="50">
        <v>4827</v>
      </c>
      <c r="J67" s="86">
        <v>0.62542109354755115</v>
      </c>
      <c r="K67" s="86">
        <v>0.96540000000000004</v>
      </c>
      <c r="L67" s="86">
        <v>1</v>
      </c>
      <c r="M67" s="70">
        <v>3.1006944444444445E-5</v>
      </c>
      <c r="N67" s="5">
        <v>7718</v>
      </c>
      <c r="O67" s="80">
        <v>4989</v>
      </c>
      <c r="P67" s="82">
        <v>0.64641098730240998</v>
      </c>
      <c r="Q67" s="82">
        <v>0.99780000000000002</v>
      </c>
      <c r="R67" s="83">
        <v>1</v>
      </c>
      <c r="S67" s="84">
        <v>2.9641203703703705E-5</v>
      </c>
    </row>
    <row r="68" spans="1:19" x14ac:dyDescent="0.25">
      <c r="A68" s="73" t="s">
        <v>103</v>
      </c>
      <c r="B68" s="5">
        <v>14</v>
      </c>
      <c r="C68" s="13">
        <v>14</v>
      </c>
      <c r="D68" s="88">
        <v>1</v>
      </c>
      <c r="E68" s="88">
        <v>1</v>
      </c>
      <c r="F68" s="56">
        <v>1</v>
      </c>
      <c r="G68" s="57">
        <v>4.9652777777777775E-5</v>
      </c>
      <c r="H68" s="5">
        <v>14</v>
      </c>
      <c r="I68" s="50">
        <v>14</v>
      </c>
      <c r="J68" s="86">
        <v>1</v>
      </c>
      <c r="K68" s="86">
        <v>1</v>
      </c>
      <c r="L68" s="86">
        <v>1</v>
      </c>
      <c r="M68" s="70">
        <v>4.7349537037037036E-5</v>
      </c>
      <c r="N68" s="5">
        <v>14</v>
      </c>
      <c r="O68" s="80">
        <v>14</v>
      </c>
      <c r="P68" s="82">
        <v>1</v>
      </c>
      <c r="Q68" s="82">
        <v>1</v>
      </c>
      <c r="R68" s="83">
        <v>0.33333333333333331</v>
      </c>
      <c r="S68" s="84">
        <v>4.8206018518518518E-5</v>
      </c>
    </row>
    <row r="69" spans="1:19" x14ac:dyDescent="0.25">
      <c r="A69" s="73" t="str">
        <f>A76</f>
        <v>_ --&gt;import static ID.ID.ID.ID;</v>
      </c>
      <c r="B69" s="5">
        <v>24</v>
      </c>
      <c r="C69" s="13">
        <v>21</v>
      </c>
      <c r="D69" s="88">
        <v>0.875</v>
      </c>
      <c r="E69" s="88">
        <v>0.875</v>
      </c>
      <c r="F69" s="56">
        <v>0.1</v>
      </c>
      <c r="G69" s="57">
        <v>4.8275462962962964E-5</v>
      </c>
      <c r="H69" s="5">
        <v>24</v>
      </c>
      <c r="I69" s="50">
        <v>17</v>
      </c>
      <c r="J69" s="86">
        <v>0.70833333333333337</v>
      </c>
      <c r="K69" s="86">
        <v>0.70833333333333337</v>
      </c>
      <c r="L69" s="86">
        <v>7.1428571428571425E-2</v>
      </c>
      <c r="M69" s="70">
        <v>4.5439814814814812E-5</v>
      </c>
      <c r="N69" s="5">
        <v>24</v>
      </c>
      <c r="O69" s="80">
        <v>19</v>
      </c>
      <c r="P69" s="82">
        <v>0.79166666666666663</v>
      </c>
      <c r="Q69" s="82">
        <v>0.79166666666666663</v>
      </c>
      <c r="R69" s="83">
        <v>0.125</v>
      </c>
      <c r="S69" s="84">
        <v>5.2164351851851851E-5</v>
      </c>
    </row>
    <row r="70" spans="1:19" x14ac:dyDescent="0.25">
      <c r="A70" s="73" t="s">
        <v>76</v>
      </c>
      <c r="B70" s="5">
        <v>6</v>
      </c>
      <c r="C70" s="13">
        <v>6</v>
      </c>
      <c r="D70" s="88">
        <v>1</v>
      </c>
      <c r="E70" s="88">
        <v>1</v>
      </c>
      <c r="F70" s="56">
        <v>0.33333333333333331</v>
      </c>
      <c r="G70" s="57">
        <v>4.0138888888888887E-5</v>
      </c>
      <c r="H70" s="5">
        <v>6</v>
      </c>
      <c r="I70" s="50">
        <v>6</v>
      </c>
      <c r="J70" s="86">
        <v>1</v>
      </c>
      <c r="K70" s="86">
        <v>1</v>
      </c>
      <c r="L70" s="86">
        <v>1</v>
      </c>
      <c r="M70" s="70">
        <v>4.6608796296296295E-5</v>
      </c>
      <c r="N70" s="5">
        <v>6</v>
      </c>
      <c r="O70" s="80">
        <v>6</v>
      </c>
      <c r="P70" s="82">
        <v>1</v>
      </c>
      <c r="Q70" s="82">
        <v>1</v>
      </c>
      <c r="R70" s="83">
        <v>1</v>
      </c>
      <c r="S70" s="84">
        <v>4.4861111111111112E-5</v>
      </c>
    </row>
    <row r="71" spans="1:19" x14ac:dyDescent="0.25">
      <c r="A71" s="73" t="s">
        <v>77</v>
      </c>
      <c r="B71" s="5">
        <v>1</v>
      </c>
      <c r="C71" s="13">
        <v>1</v>
      </c>
      <c r="D71" s="88">
        <v>1</v>
      </c>
      <c r="E71" s="88">
        <v>1</v>
      </c>
      <c r="F71" s="56">
        <v>1</v>
      </c>
      <c r="G71" s="57">
        <v>5.3356481481481484E-5</v>
      </c>
      <c r="H71" s="5">
        <v>1</v>
      </c>
      <c r="I71" s="50">
        <v>1</v>
      </c>
      <c r="J71" s="86">
        <v>1</v>
      </c>
      <c r="K71" s="86">
        <v>1</v>
      </c>
      <c r="L71" s="86">
        <v>1</v>
      </c>
      <c r="M71" s="70">
        <v>5.1574074074074075E-5</v>
      </c>
      <c r="N71" s="5">
        <v>1</v>
      </c>
      <c r="O71" s="80">
        <v>1</v>
      </c>
      <c r="P71" s="82">
        <v>1</v>
      </c>
      <c r="Q71" s="82">
        <v>1</v>
      </c>
      <c r="R71" s="83">
        <v>1</v>
      </c>
      <c r="S71" s="84">
        <v>5.1608796296296294E-5</v>
      </c>
    </row>
    <row r="72" spans="1:19" x14ac:dyDescent="0.25">
      <c r="A72" s="73" t="s">
        <v>78</v>
      </c>
      <c r="B72" s="5">
        <v>6289</v>
      </c>
      <c r="C72" s="13">
        <v>0</v>
      </c>
      <c r="D72" s="88">
        <v>0</v>
      </c>
      <c r="E72" s="88">
        <v>0</v>
      </c>
      <c r="F72" s="56">
        <v>0</v>
      </c>
      <c r="G72" s="57">
        <v>2.7025462962962962E-5</v>
      </c>
      <c r="H72" s="5">
        <v>6289</v>
      </c>
      <c r="I72" s="50">
        <v>2707</v>
      </c>
      <c r="J72" s="86">
        <v>0.43043409127047227</v>
      </c>
      <c r="K72" s="86">
        <v>0.54139999999999999</v>
      </c>
      <c r="L72" s="86">
        <v>1</v>
      </c>
      <c r="M72" s="70">
        <v>3.6666666666666666E-5</v>
      </c>
      <c r="N72" s="5">
        <v>6289</v>
      </c>
      <c r="O72" s="80">
        <v>0</v>
      </c>
      <c r="P72" s="82">
        <v>0</v>
      </c>
      <c r="Q72" s="82">
        <v>0</v>
      </c>
      <c r="R72" s="83">
        <v>0</v>
      </c>
      <c r="S72" s="84">
        <v>2.6782407407407407E-5</v>
      </c>
    </row>
    <row r="73" spans="1:19" x14ac:dyDescent="0.25">
      <c r="A73" s="77" t="s">
        <v>79</v>
      </c>
      <c r="B73" s="5">
        <v>3</v>
      </c>
      <c r="C73" s="13">
        <v>3</v>
      </c>
      <c r="D73" s="88">
        <v>1</v>
      </c>
      <c r="E73" s="88">
        <v>1</v>
      </c>
      <c r="F73" s="56">
        <v>0.2</v>
      </c>
      <c r="G73" s="57">
        <v>5.402777777777778E-5</v>
      </c>
      <c r="H73" s="5">
        <v>3</v>
      </c>
      <c r="I73" s="50">
        <v>3</v>
      </c>
      <c r="J73" s="86">
        <v>1</v>
      </c>
      <c r="K73" s="86">
        <v>1</v>
      </c>
      <c r="L73" s="86">
        <v>4.434589800443459E-4</v>
      </c>
      <c r="M73" s="70">
        <v>5.1249999999999999E-5</v>
      </c>
      <c r="N73" s="5">
        <v>3</v>
      </c>
      <c r="O73" s="80">
        <v>3</v>
      </c>
      <c r="P73" s="82">
        <v>1</v>
      </c>
      <c r="Q73" s="82">
        <v>1</v>
      </c>
      <c r="R73" s="83">
        <v>0.33333333333333331</v>
      </c>
      <c r="S73" s="84">
        <v>4.9432870370370371E-5</v>
      </c>
    </row>
    <row r="74" spans="1:19" x14ac:dyDescent="0.25">
      <c r="A74" s="71" t="s">
        <v>104</v>
      </c>
      <c r="B74" s="5">
        <v>9</v>
      </c>
      <c r="C74" s="13">
        <v>9</v>
      </c>
      <c r="D74" s="88">
        <v>1</v>
      </c>
      <c r="E74" s="88">
        <v>1</v>
      </c>
      <c r="F74" s="56">
        <v>1</v>
      </c>
      <c r="G74" s="57">
        <v>7.3240740740740742E-5</v>
      </c>
      <c r="H74" s="5">
        <v>9</v>
      </c>
      <c r="I74" s="50">
        <v>8</v>
      </c>
      <c r="J74" s="86">
        <v>0.88888888888888884</v>
      </c>
      <c r="K74" s="86">
        <v>0.88888888888888884</v>
      </c>
      <c r="L74" s="86">
        <v>1</v>
      </c>
      <c r="M74" s="70">
        <v>6.8599537037037031E-5</v>
      </c>
      <c r="N74" s="5">
        <v>9</v>
      </c>
      <c r="O74" s="80">
        <v>9</v>
      </c>
      <c r="P74" s="82">
        <v>1</v>
      </c>
      <c r="Q74" s="82">
        <v>1</v>
      </c>
      <c r="R74" s="83">
        <v>1</v>
      </c>
      <c r="S74" s="84">
        <v>7.4386574074074074E-5</v>
      </c>
    </row>
    <row r="75" spans="1:19" x14ac:dyDescent="0.25">
      <c r="A75" s="71" t="s">
        <v>80</v>
      </c>
      <c r="B75" s="5">
        <v>302</v>
      </c>
      <c r="C75" s="13">
        <v>294</v>
      </c>
      <c r="D75" s="88">
        <v>0.97350993377483441</v>
      </c>
      <c r="E75" s="88">
        <v>0.97350993377483441</v>
      </c>
      <c r="F75" s="56">
        <v>1</v>
      </c>
      <c r="G75" s="57">
        <v>5.1875000000000001E-5</v>
      </c>
      <c r="H75" s="5">
        <v>302</v>
      </c>
      <c r="I75" s="50">
        <v>291</v>
      </c>
      <c r="J75" s="86">
        <v>0.96357615894039739</v>
      </c>
      <c r="K75" s="86">
        <v>0.96357615894039739</v>
      </c>
      <c r="L75" s="86">
        <v>0.25</v>
      </c>
      <c r="M75" s="70">
        <v>5.5752314814814812E-5</v>
      </c>
      <c r="N75" s="5">
        <v>302</v>
      </c>
      <c r="O75" s="80">
        <v>294</v>
      </c>
      <c r="P75" s="82">
        <v>0.97350993377483441</v>
      </c>
      <c r="Q75" s="82">
        <v>0.97350993377483441</v>
      </c>
      <c r="R75" s="83">
        <v>1</v>
      </c>
      <c r="S75" s="84">
        <v>5.2997685185185188E-5</v>
      </c>
    </row>
    <row r="76" spans="1:19" x14ac:dyDescent="0.25">
      <c r="A76" s="71" t="s">
        <v>105</v>
      </c>
      <c r="B76" s="5">
        <v>968</v>
      </c>
      <c r="C76" s="13">
        <v>968</v>
      </c>
      <c r="D76" s="88">
        <v>1</v>
      </c>
      <c r="E76" s="88">
        <v>1</v>
      </c>
      <c r="F76" s="56">
        <v>1</v>
      </c>
      <c r="G76" s="57">
        <v>2.6620370370370372E-5</v>
      </c>
      <c r="H76" s="5">
        <v>968</v>
      </c>
      <c r="I76" s="50">
        <v>968</v>
      </c>
      <c r="J76" s="86">
        <v>1</v>
      </c>
      <c r="K76" s="86">
        <v>1</v>
      </c>
      <c r="L76" s="86">
        <v>1</v>
      </c>
      <c r="M76" s="70">
        <v>3.3136574074074074E-5</v>
      </c>
      <c r="N76" s="5">
        <v>968</v>
      </c>
      <c r="O76" s="80">
        <v>968</v>
      </c>
      <c r="P76" s="82">
        <v>1</v>
      </c>
      <c r="Q76" s="82">
        <v>1</v>
      </c>
      <c r="R76" s="83">
        <v>1</v>
      </c>
      <c r="S76" s="84">
        <v>2.6458333333333334E-5</v>
      </c>
    </row>
    <row r="77" spans="1:19" x14ac:dyDescent="0.25">
      <c r="A77" s="71" t="s">
        <v>81</v>
      </c>
      <c r="B77" s="5">
        <v>368</v>
      </c>
      <c r="C77" s="13">
        <v>360</v>
      </c>
      <c r="D77" s="88">
        <v>0.97826086956521741</v>
      </c>
      <c r="E77" s="88">
        <v>0.97826086956521741</v>
      </c>
      <c r="F77" s="56">
        <v>1</v>
      </c>
      <c r="G77" s="57">
        <v>3.9953703703703702E-5</v>
      </c>
      <c r="H77" s="5">
        <v>368</v>
      </c>
      <c r="I77" s="50">
        <v>361</v>
      </c>
      <c r="J77" s="86">
        <v>0.98097826086956519</v>
      </c>
      <c r="K77" s="86">
        <v>0.98097826086956519</v>
      </c>
      <c r="L77" s="86">
        <v>1</v>
      </c>
      <c r="M77" s="70">
        <v>4.2951388888888888E-5</v>
      </c>
      <c r="N77" s="5">
        <v>368</v>
      </c>
      <c r="O77" s="80">
        <v>368</v>
      </c>
      <c r="P77" s="82">
        <v>1</v>
      </c>
      <c r="Q77" s="82">
        <v>1</v>
      </c>
      <c r="R77" s="83">
        <v>1</v>
      </c>
      <c r="S77" s="84">
        <v>4.3541666666666663E-5</v>
      </c>
    </row>
    <row r="78" spans="1:19" x14ac:dyDescent="0.25">
      <c r="A78" s="71" t="s">
        <v>82</v>
      </c>
      <c r="B78" s="5">
        <v>1842</v>
      </c>
      <c r="C78" s="13">
        <v>929</v>
      </c>
      <c r="D78" s="88">
        <v>0.50434310532030402</v>
      </c>
      <c r="E78" s="88">
        <v>0.50434310532030402</v>
      </c>
      <c r="F78" s="56">
        <v>1</v>
      </c>
      <c r="G78" s="57">
        <v>3.601851851851852E-5</v>
      </c>
      <c r="H78" s="5">
        <v>1842</v>
      </c>
      <c r="I78" s="50">
        <v>928</v>
      </c>
      <c r="J78" s="86">
        <v>0.50380021715526602</v>
      </c>
      <c r="K78" s="86">
        <v>0.50380021715526602</v>
      </c>
      <c r="L78" s="86">
        <v>1</v>
      </c>
      <c r="M78" s="70">
        <v>3.6805555555555556E-5</v>
      </c>
      <c r="N78" s="5">
        <v>1842</v>
      </c>
      <c r="O78" s="80">
        <v>934</v>
      </c>
      <c r="P78" s="82">
        <v>0.50705754614549403</v>
      </c>
      <c r="Q78" s="82">
        <v>0.50705754614549403</v>
      </c>
      <c r="R78" s="83">
        <v>1</v>
      </c>
      <c r="S78" s="84">
        <v>3.6319444444444446E-5</v>
      </c>
    </row>
    <row r="79" spans="1:19" x14ac:dyDescent="0.25">
      <c r="A79" s="71" t="s">
        <v>83</v>
      </c>
      <c r="B79" s="5">
        <v>1419</v>
      </c>
      <c r="C79" s="13">
        <v>1340</v>
      </c>
      <c r="D79" s="88">
        <v>0.94432699083861871</v>
      </c>
      <c r="E79" s="88">
        <v>0.94432699083861871</v>
      </c>
      <c r="F79" s="56">
        <v>1</v>
      </c>
      <c r="G79" s="57">
        <v>3.5370370370370368E-5</v>
      </c>
      <c r="H79" s="5">
        <v>1419</v>
      </c>
      <c r="I79" s="50">
        <v>1359</v>
      </c>
      <c r="J79" s="86">
        <v>0.95771670190274838</v>
      </c>
      <c r="K79" s="86">
        <v>0.95771670190274838</v>
      </c>
      <c r="L79" s="86">
        <v>1</v>
      </c>
      <c r="M79" s="70">
        <v>3.6319444444444446E-5</v>
      </c>
      <c r="N79" s="5">
        <v>1419</v>
      </c>
      <c r="O79" s="80">
        <v>1339</v>
      </c>
      <c r="P79" s="82">
        <v>0.94362226920366454</v>
      </c>
      <c r="Q79" s="82">
        <v>0.94362226920366454</v>
      </c>
      <c r="R79" s="83">
        <v>1</v>
      </c>
      <c r="S79" s="84">
        <v>3.8298611111111108E-5</v>
      </c>
    </row>
    <row r="80" spans="1:19" x14ac:dyDescent="0.25">
      <c r="A80" s="71" t="s">
        <v>106</v>
      </c>
      <c r="B80" s="5">
        <v>184</v>
      </c>
      <c r="C80" s="13">
        <v>184</v>
      </c>
      <c r="D80" s="88">
        <v>1</v>
      </c>
      <c r="E80" s="88">
        <v>1</v>
      </c>
      <c r="F80" s="56">
        <v>1</v>
      </c>
      <c r="G80" s="57">
        <v>1.1336805555555556E-4</v>
      </c>
      <c r="H80" s="5">
        <v>184</v>
      </c>
      <c r="I80" s="50">
        <v>162</v>
      </c>
      <c r="J80" s="86">
        <v>0.88043478260869568</v>
      </c>
      <c r="K80" s="86">
        <v>0.88043478260869568</v>
      </c>
      <c r="L80" s="86">
        <v>1</v>
      </c>
      <c r="M80" s="70">
        <v>1.9322916666666666E-4</v>
      </c>
      <c r="N80" s="5">
        <v>184</v>
      </c>
      <c r="O80" s="80">
        <v>184</v>
      </c>
      <c r="P80" s="82">
        <v>1</v>
      </c>
      <c r="Q80" s="82">
        <v>1</v>
      </c>
      <c r="R80" s="83">
        <v>1</v>
      </c>
      <c r="S80" s="84">
        <v>1.1819444444444445E-4</v>
      </c>
    </row>
    <row r="81" spans="1:19" x14ac:dyDescent="0.25">
      <c r="A81" s="71" t="s">
        <v>84</v>
      </c>
      <c r="B81" s="5">
        <v>3147</v>
      </c>
      <c r="C81" s="13">
        <v>959</v>
      </c>
      <c r="D81" s="88">
        <v>0.30473466793771847</v>
      </c>
      <c r="E81" s="88">
        <v>0.30473466793771847</v>
      </c>
      <c r="F81" s="56">
        <v>7.6923076923076927E-2</v>
      </c>
      <c r="G81" s="57">
        <v>3.8611111111111109E-5</v>
      </c>
      <c r="H81" s="5">
        <v>3147</v>
      </c>
      <c r="I81" s="50">
        <v>1786</v>
      </c>
      <c r="J81" s="86">
        <v>0.56752462662853509</v>
      </c>
      <c r="K81" s="86">
        <v>0.56752462662853509</v>
      </c>
      <c r="L81" s="86">
        <v>0.33333333333333331</v>
      </c>
      <c r="M81" s="70">
        <v>4.2974537037037039E-5</v>
      </c>
      <c r="N81" s="5">
        <v>3147</v>
      </c>
      <c r="O81" s="80">
        <v>1799</v>
      </c>
      <c r="P81" s="82">
        <v>0.57165554496345727</v>
      </c>
      <c r="Q81" s="82">
        <v>0.57165554496345727</v>
      </c>
      <c r="R81" s="83">
        <v>1</v>
      </c>
      <c r="S81" s="84">
        <v>4.0763888888888889E-5</v>
      </c>
    </row>
    <row r="82" spans="1:19" x14ac:dyDescent="0.25">
      <c r="A82" s="71" t="s">
        <v>85</v>
      </c>
      <c r="B82" s="5">
        <v>30</v>
      </c>
      <c r="C82" s="13">
        <v>30</v>
      </c>
      <c r="D82" s="88">
        <v>1</v>
      </c>
      <c r="E82" s="88">
        <v>1</v>
      </c>
      <c r="F82" s="56">
        <v>0.5</v>
      </c>
      <c r="G82" s="57">
        <v>4.9166666666666665E-5</v>
      </c>
      <c r="H82" s="5">
        <v>30</v>
      </c>
      <c r="I82" s="50">
        <v>30</v>
      </c>
      <c r="J82" s="86">
        <v>1</v>
      </c>
      <c r="K82" s="86">
        <v>1</v>
      </c>
      <c r="L82" s="86">
        <v>1</v>
      </c>
      <c r="M82" s="70">
        <v>5.3935185185185184E-5</v>
      </c>
      <c r="N82" s="5">
        <v>30</v>
      </c>
      <c r="O82" s="80">
        <v>30</v>
      </c>
      <c r="P82" s="82">
        <v>1</v>
      </c>
      <c r="Q82" s="82">
        <v>1</v>
      </c>
      <c r="R82" s="83">
        <v>0.5</v>
      </c>
      <c r="S82" s="84">
        <v>5.3402777777777779E-5</v>
      </c>
    </row>
    <row r="83" spans="1:19" x14ac:dyDescent="0.25">
      <c r="A83" s="71" t="s">
        <v>86</v>
      </c>
      <c r="B83" s="5">
        <v>1186</v>
      </c>
      <c r="C83" s="13">
        <v>357</v>
      </c>
      <c r="D83" s="88">
        <v>0.30101180438448566</v>
      </c>
      <c r="E83" s="88">
        <v>0.30101180438448566</v>
      </c>
      <c r="F83" s="56">
        <v>1.4925373134328358E-2</v>
      </c>
      <c r="G83" s="57">
        <v>5.7662037037037036E-5</v>
      </c>
      <c r="H83" s="5">
        <v>1186</v>
      </c>
      <c r="I83" s="50">
        <v>839</v>
      </c>
      <c r="J83" s="86">
        <v>0.70741989881956158</v>
      </c>
      <c r="K83" s="86">
        <v>0.70741989881956158</v>
      </c>
      <c r="L83" s="86">
        <v>1</v>
      </c>
      <c r="M83" s="70">
        <v>1.8991898148148148E-4</v>
      </c>
      <c r="N83" s="5">
        <v>1186</v>
      </c>
      <c r="O83" s="80">
        <v>1042</v>
      </c>
      <c r="P83" s="82">
        <v>0.87858347386172009</v>
      </c>
      <c r="Q83" s="82">
        <v>0.87858347386172009</v>
      </c>
      <c r="R83" s="83">
        <v>0.1</v>
      </c>
      <c r="S83" s="84">
        <v>1.5900462962962963E-4</v>
      </c>
    </row>
    <row r="84" spans="1:19" x14ac:dyDescent="0.25">
      <c r="A84" s="71" t="s">
        <v>87</v>
      </c>
      <c r="B84" s="5">
        <v>22</v>
      </c>
      <c r="C84" s="13">
        <v>22</v>
      </c>
      <c r="D84" s="88">
        <v>1</v>
      </c>
      <c r="E84" s="88">
        <v>1</v>
      </c>
      <c r="F84" s="56">
        <v>1</v>
      </c>
      <c r="G84" s="57">
        <v>7.0601851851851858E-5</v>
      </c>
      <c r="H84" s="5">
        <v>22</v>
      </c>
      <c r="I84" s="50">
        <v>22</v>
      </c>
      <c r="J84" s="86">
        <v>1</v>
      </c>
      <c r="K84" s="86">
        <v>1</v>
      </c>
      <c r="L84" s="86">
        <v>0.33333333333333331</v>
      </c>
      <c r="M84" s="70">
        <v>6.4317129629629636E-5</v>
      </c>
      <c r="N84" s="5">
        <v>22</v>
      </c>
      <c r="O84" s="80">
        <v>22</v>
      </c>
      <c r="P84" s="82">
        <v>1</v>
      </c>
      <c r="Q84" s="82">
        <v>1</v>
      </c>
      <c r="R84" s="83">
        <v>0.2</v>
      </c>
      <c r="S84" s="84">
        <v>7.831018518518518E-5</v>
      </c>
    </row>
    <row r="85" spans="1:19" x14ac:dyDescent="0.25">
      <c r="A85" s="71" t="s">
        <v>88</v>
      </c>
      <c r="B85" s="5">
        <v>146</v>
      </c>
      <c r="C85" s="13">
        <v>122</v>
      </c>
      <c r="D85" s="88">
        <v>0.83561643835616439</v>
      </c>
      <c r="E85" s="88">
        <v>0.83561643835616439</v>
      </c>
      <c r="F85" s="56">
        <v>1</v>
      </c>
      <c r="G85" s="57">
        <v>4.0578703703703703E-5</v>
      </c>
      <c r="H85" s="5">
        <v>146</v>
      </c>
      <c r="I85" s="50">
        <v>99</v>
      </c>
      <c r="J85" s="86">
        <v>0.67808219178082196</v>
      </c>
      <c r="K85" s="86">
        <v>0.67808219178082196</v>
      </c>
      <c r="L85" s="86">
        <v>1</v>
      </c>
      <c r="M85" s="70">
        <v>4.090277777777778E-5</v>
      </c>
      <c r="N85" s="5">
        <v>146</v>
      </c>
      <c r="O85" s="80">
        <v>122</v>
      </c>
      <c r="P85" s="82">
        <v>0.83561643835616439</v>
      </c>
      <c r="Q85" s="82">
        <v>0.83561643835616439</v>
      </c>
      <c r="R85" s="83">
        <v>1</v>
      </c>
      <c r="S85" s="84">
        <v>4.142361111111111E-5</v>
      </c>
    </row>
    <row r="86" spans="1:19" x14ac:dyDescent="0.25">
      <c r="A86" s="71" t="s">
        <v>89</v>
      </c>
      <c r="B86" s="5">
        <v>2</v>
      </c>
      <c r="C86" s="13">
        <v>2</v>
      </c>
      <c r="D86" s="88">
        <v>1</v>
      </c>
      <c r="E86" s="88">
        <v>1</v>
      </c>
      <c r="F86" s="56">
        <v>4.5045045045045045E-3</v>
      </c>
      <c r="G86" s="57">
        <v>1.2766203703703702E-4</v>
      </c>
      <c r="H86" s="5">
        <v>2</v>
      </c>
      <c r="I86" s="50">
        <v>2</v>
      </c>
      <c r="J86" s="86">
        <v>1</v>
      </c>
      <c r="K86" s="86">
        <v>1</v>
      </c>
      <c r="L86" s="86">
        <v>5.4644808743169399E-3</v>
      </c>
      <c r="M86" s="70">
        <v>1.3769675925925926E-4</v>
      </c>
      <c r="N86" s="5">
        <v>2</v>
      </c>
      <c r="O86" s="80">
        <v>2</v>
      </c>
      <c r="P86" s="82">
        <v>1</v>
      </c>
      <c r="Q86" s="82">
        <v>1</v>
      </c>
      <c r="R86" s="83">
        <v>3.6900369003690036E-3</v>
      </c>
      <c r="S86" s="84">
        <v>1.3535879629629629E-4</v>
      </c>
    </row>
    <row r="87" spans="1:19" x14ac:dyDescent="0.25">
      <c r="A87" s="71" t="s">
        <v>90</v>
      </c>
      <c r="B87" s="5">
        <v>903</v>
      </c>
      <c r="C87" s="13">
        <v>899</v>
      </c>
      <c r="D87" s="88">
        <v>0.99557032115171651</v>
      </c>
      <c r="E87" s="88">
        <v>0.99557032115171651</v>
      </c>
      <c r="F87" s="56">
        <v>1</v>
      </c>
      <c r="G87" s="57">
        <v>5.0567129629629627E-5</v>
      </c>
      <c r="H87" s="5">
        <v>903</v>
      </c>
      <c r="I87" s="50">
        <v>891</v>
      </c>
      <c r="J87" s="86">
        <v>0.98671096345514953</v>
      </c>
      <c r="K87" s="86">
        <v>0.98671096345514953</v>
      </c>
      <c r="L87" s="86">
        <v>0.5</v>
      </c>
      <c r="M87" s="70">
        <v>4.2025462962962961E-5</v>
      </c>
      <c r="N87" s="5">
        <v>903</v>
      </c>
      <c r="O87" s="80">
        <v>898</v>
      </c>
      <c r="P87" s="82">
        <v>0.99446290143964566</v>
      </c>
      <c r="Q87" s="82">
        <v>0.99446290143964566</v>
      </c>
      <c r="R87" s="83">
        <v>0.16666666666666666</v>
      </c>
      <c r="S87" s="84">
        <v>4.8726851851851855E-5</v>
      </c>
    </row>
    <row r="88" spans="1:19" x14ac:dyDescent="0.25">
      <c r="A88" s="71" t="s">
        <v>91</v>
      </c>
      <c r="B88" s="5">
        <v>419</v>
      </c>
      <c r="C88" s="13">
        <v>379</v>
      </c>
      <c r="D88" s="88">
        <v>0.90453460620525061</v>
      </c>
      <c r="E88" s="88">
        <v>0.90453460620525061</v>
      </c>
      <c r="F88" s="56">
        <v>1</v>
      </c>
      <c r="G88" s="57">
        <v>6.3321759259259264E-5</v>
      </c>
      <c r="H88" s="5">
        <v>419</v>
      </c>
      <c r="I88" s="50">
        <v>373</v>
      </c>
      <c r="J88" s="86">
        <v>0.89021479713603824</v>
      </c>
      <c r="K88" s="86">
        <v>0.89021479713603824</v>
      </c>
      <c r="L88" s="86">
        <v>0.16666666666666666</v>
      </c>
      <c r="M88" s="70">
        <v>4.4201388888888891E-5</v>
      </c>
      <c r="N88" s="5">
        <v>419</v>
      </c>
      <c r="O88" s="80">
        <v>382</v>
      </c>
      <c r="P88" s="82">
        <v>0.91169451073985686</v>
      </c>
      <c r="Q88" s="82">
        <v>0.91169451073985686</v>
      </c>
      <c r="R88" s="83">
        <v>1</v>
      </c>
      <c r="S88" s="84">
        <v>6.210648148148148E-5</v>
      </c>
    </row>
    <row r="89" spans="1:19" x14ac:dyDescent="0.25">
      <c r="A89" s="71" t="s">
        <v>92</v>
      </c>
      <c r="B89" s="5">
        <v>970.99999999999989</v>
      </c>
      <c r="C89" s="13">
        <v>371</v>
      </c>
      <c r="D89" s="88">
        <v>0.38208032955715759</v>
      </c>
      <c r="E89" s="88">
        <v>0.38208032955715759</v>
      </c>
      <c r="F89" s="56">
        <v>0.1</v>
      </c>
      <c r="G89" s="57">
        <v>5.5567129629629627E-5</v>
      </c>
      <c r="H89" s="5">
        <v>970.99999999999989</v>
      </c>
      <c r="I89" s="50">
        <v>280</v>
      </c>
      <c r="J89" s="86">
        <v>0.28836251287332648</v>
      </c>
      <c r="K89" s="86">
        <v>0.28836251287332648</v>
      </c>
      <c r="L89" s="86">
        <v>6.25E-2</v>
      </c>
      <c r="M89" s="70">
        <v>5.1354166666666664E-5</v>
      </c>
      <c r="N89" s="5">
        <v>970.99999999999989</v>
      </c>
      <c r="O89" s="80">
        <v>367</v>
      </c>
      <c r="P89" s="82">
        <v>0.37796086508753862</v>
      </c>
      <c r="Q89" s="82">
        <v>0.37796086508753862</v>
      </c>
      <c r="R89" s="83">
        <v>9.0909090909090912E-2</v>
      </c>
      <c r="S89" s="84">
        <v>5.4282407407407404E-5</v>
      </c>
    </row>
    <row r="90" spans="1:19" x14ac:dyDescent="0.25">
      <c r="A90" s="71" t="s">
        <v>93</v>
      </c>
      <c r="B90" s="5">
        <v>42</v>
      </c>
      <c r="C90" s="13">
        <v>42</v>
      </c>
      <c r="D90" s="88">
        <v>1</v>
      </c>
      <c r="E90" s="88">
        <v>1</v>
      </c>
      <c r="F90" s="56">
        <v>1</v>
      </c>
      <c r="G90" s="57">
        <v>6.6990740740740739E-5</v>
      </c>
      <c r="H90" s="5">
        <v>42</v>
      </c>
      <c r="I90" s="50">
        <v>42</v>
      </c>
      <c r="J90" s="86">
        <v>1</v>
      </c>
      <c r="K90" s="86">
        <v>1</v>
      </c>
      <c r="L90" s="86">
        <v>0.2</v>
      </c>
      <c r="M90" s="70">
        <v>6.9583333333333335E-5</v>
      </c>
      <c r="N90" s="5">
        <v>42</v>
      </c>
      <c r="O90" s="80">
        <v>42</v>
      </c>
      <c r="P90" s="82">
        <v>1</v>
      </c>
      <c r="Q90" s="82">
        <v>1</v>
      </c>
      <c r="R90" s="83">
        <v>1</v>
      </c>
      <c r="S90" s="84">
        <v>6.7395833333333329E-5</v>
      </c>
    </row>
    <row r="91" spans="1:19" x14ac:dyDescent="0.25">
      <c r="A91" s="71" t="s">
        <v>94</v>
      </c>
      <c r="B91" s="5">
        <v>14</v>
      </c>
      <c r="C91" s="13">
        <v>13</v>
      </c>
      <c r="D91" s="88">
        <v>0.9285714285714286</v>
      </c>
      <c r="E91" s="88">
        <v>0.9285714285714286</v>
      </c>
      <c r="F91" s="56">
        <v>1.6949152542372881E-2</v>
      </c>
      <c r="G91" s="57">
        <v>9.1041666666666666E-5</v>
      </c>
      <c r="H91" s="5">
        <v>14</v>
      </c>
      <c r="I91" s="50">
        <v>12</v>
      </c>
      <c r="J91" s="86">
        <v>0.8571428571428571</v>
      </c>
      <c r="K91" s="86">
        <v>0.8571428571428571</v>
      </c>
      <c r="L91" s="86">
        <v>0.05</v>
      </c>
      <c r="M91" s="70">
        <v>1.0827546296296296E-4</v>
      </c>
      <c r="N91" s="5">
        <v>14</v>
      </c>
      <c r="O91" s="80">
        <v>14</v>
      </c>
      <c r="P91" s="82">
        <v>1</v>
      </c>
      <c r="Q91" s="82">
        <v>1</v>
      </c>
      <c r="R91" s="83">
        <v>1.6129032258064516E-2</v>
      </c>
      <c r="S91" s="84">
        <v>9.2361111111111108E-5</v>
      </c>
    </row>
    <row r="92" spans="1:19" x14ac:dyDescent="0.25">
      <c r="A92" s="71" t="s">
        <v>95</v>
      </c>
      <c r="B92" s="5">
        <v>55</v>
      </c>
      <c r="C92" s="13">
        <v>55</v>
      </c>
      <c r="D92" s="88">
        <v>1</v>
      </c>
      <c r="E92" s="88">
        <v>1</v>
      </c>
      <c r="F92" s="56">
        <v>1</v>
      </c>
      <c r="G92" s="57">
        <v>9.2222222222222217E-5</v>
      </c>
      <c r="H92" s="5">
        <v>55</v>
      </c>
      <c r="I92" s="50">
        <v>55</v>
      </c>
      <c r="J92" s="86">
        <v>1</v>
      </c>
      <c r="K92" s="86">
        <v>1</v>
      </c>
      <c r="L92" s="86">
        <v>1</v>
      </c>
      <c r="M92" s="70">
        <v>9.6759259259259257E-5</v>
      </c>
      <c r="N92" s="5">
        <v>55</v>
      </c>
      <c r="O92" s="80">
        <v>55</v>
      </c>
      <c r="P92" s="82">
        <v>1</v>
      </c>
      <c r="Q92" s="82">
        <v>1</v>
      </c>
      <c r="R92" s="83">
        <v>1</v>
      </c>
      <c r="S92" s="84">
        <v>8.252314814814815E-5</v>
      </c>
    </row>
    <row r="93" spans="1:19" x14ac:dyDescent="0.25">
      <c r="A93" s="71" t="s">
        <v>107</v>
      </c>
      <c r="B93" s="5">
        <v>319</v>
      </c>
      <c r="C93" s="13">
        <v>245</v>
      </c>
      <c r="D93" s="88">
        <v>0.76802507836990597</v>
      </c>
      <c r="E93" s="88">
        <v>0.76802507836990597</v>
      </c>
      <c r="F93" s="56">
        <v>1</v>
      </c>
      <c r="G93" s="57">
        <v>4.0335648148148148E-5</v>
      </c>
      <c r="H93" s="5">
        <v>319</v>
      </c>
      <c r="I93" s="50">
        <v>245</v>
      </c>
      <c r="J93" s="86">
        <v>0.76802507836990597</v>
      </c>
      <c r="K93" s="86">
        <v>0.76802507836990597</v>
      </c>
      <c r="L93" s="86">
        <v>1</v>
      </c>
      <c r="M93" s="70">
        <v>4.096064814814815E-5</v>
      </c>
      <c r="N93" s="5">
        <v>319</v>
      </c>
      <c r="O93" s="80">
        <v>251</v>
      </c>
      <c r="P93" s="82">
        <v>0.78683385579937304</v>
      </c>
      <c r="Q93" s="82">
        <v>0.78683385579937304</v>
      </c>
      <c r="R93" s="83">
        <v>1</v>
      </c>
      <c r="S93" s="84">
        <v>3.9710648148148146E-5</v>
      </c>
    </row>
    <row r="94" spans="1:19" ht="15.75" thickBot="1" x14ac:dyDescent="0.3">
      <c r="A94" s="6" t="s">
        <v>16</v>
      </c>
      <c r="B94" s="26">
        <f>SUM(B14:B93)</f>
        <v>66937</v>
      </c>
      <c r="C94" s="17">
        <f>SUM(C14:C93)</f>
        <v>28611</v>
      </c>
      <c r="D94" s="42">
        <f>AVERAGE(D14:D93)</f>
        <v>0.90819686476271166</v>
      </c>
      <c r="E94" s="42">
        <f>AVERAGE(E14:E93)</f>
        <v>0.92116203967588606</v>
      </c>
      <c r="F94" s="58">
        <f>AVERAGE(F14:F93)</f>
        <v>0.82106905411658138</v>
      </c>
      <c r="G94" s="59">
        <f>AVERAGE(G14:G93)</f>
        <v>6.3677228009259267E-5</v>
      </c>
      <c r="H94" s="27">
        <f>SUM(H14:H93)</f>
        <v>66937</v>
      </c>
      <c r="I94" s="54">
        <f>SUM(I14:I93)</f>
        <v>34907</v>
      </c>
      <c r="J94" s="55">
        <f>AVERAGE(J14:J93)</f>
        <v>0.91394093199619841</v>
      </c>
      <c r="K94" s="55">
        <f>AVERAGE(K14:K93)</f>
        <v>0.93378750723079451</v>
      </c>
      <c r="L94" s="39">
        <f>AVERAGE(L14:L93)</f>
        <v>0.79296715319291855</v>
      </c>
      <c r="M94" s="60">
        <f>AVERAGE(M14:M93)</f>
        <v>7.4235821759259283E-5</v>
      </c>
      <c r="N94" s="27">
        <f>SUM(N14:N93)</f>
        <v>66937</v>
      </c>
      <c r="O94" s="41">
        <f>SUM(O14:O93)</f>
        <v>30156</v>
      </c>
      <c r="P94" s="43">
        <f>AVERAGE(P14:P93)</f>
        <v>0.92042923130288423</v>
      </c>
      <c r="Q94" s="43">
        <f>AVERAGE(Q14:Q93)</f>
        <v>0.93339176498776122</v>
      </c>
      <c r="R94" s="61">
        <f>AVERAGE(R14:R93)</f>
        <v>0.83056564961989177</v>
      </c>
      <c r="S94" s="62">
        <f>AVERAGE(S14:S93)</f>
        <v>7.2407262731481482E-5</v>
      </c>
    </row>
    <row r="95" spans="1:19" ht="15.75" thickTop="1" x14ac:dyDescent="0.25"/>
    <row r="96" spans="1:19" ht="23.25" x14ac:dyDescent="0.35">
      <c r="A96" s="1" t="s">
        <v>17</v>
      </c>
      <c r="C96" s="29"/>
      <c r="D96" s="29"/>
    </row>
    <row r="97" spans="1:4" ht="20.25" thickBot="1" x14ac:dyDescent="0.35">
      <c r="A97" s="28" t="str">
        <f>C1</f>
        <v>Beta - No Node</v>
      </c>
      <c r="B97" s="28"/>
      <c r="C97" s="29"/>
      <c r="D97" s="29"/>
    </row>
    <row r="98" spans="1:4" ht="15.75" thickTop="1" x14ac:dyDescent="0.25">
      <c r="A98" s="18" t="s">
        <v>12</v>
      </c>
      <c r="B98" s="44">
        <f>D94</f>
        <v>0.90819686476271166</v>
      </c>
      <c r="C98" s="29"/>
      <c r="D98" s="29"/>
    </row>
    <row r="99" spans="1:4" x14ac:dyDescent="0.25">
      <c r="A99" s="18" t="s">
        <v>122</v>
      </c>
      <c r="B99" s="44">
        <f>E94</f>
        <v>0.92116203967588606</v>
      </c>
    </row>
    <row r="100" spans="1:4" x14ac:dyDescent="0.25">
      <c r="A100" s="18" t="s">
        <v>19</v>
      </c>
      <c r="B100" s="47">
        <f>F94</f>
        <v>0.82106905411658138</v>
      </c>
    </row>
    <row r="101" spans="1:4" x14ac:dyDescent="0.25">
      <c r="A101" s="18" t="s">
        <v>27</v>
      </c>
      <c r="B101" s="67">
        <f>G94</f>
        <v>6.3677228009259267E-5</v>
      </c>
    </row>
    <row r="102" spans="1:4" ht="20.25" thickBot="1" x14ac:dyDescent="0.35">
      <c r="A102" s="30" t="str">
        <f>I1</f>
        <v>Beta, no triangle extractor</v>
      </c>
      <c r="B102" s="30"/>
    </row>
    <row r="103" spans="1:4" ht="15.75" thickTop="1" x14ac:dyDescent="0.25">
      <c r="A103" s="25" t="s">
        <v>12</v>
      </c>
      <c r="B103" s="45">
        <f>J94</f>
        <v>0.91394093199619841</v>
      </c>
    </row>
    <row r="104" spans="1:4" x14ac:dyDescent="0.25">
      <c r="A104" s="25" t="s">
        <v>122</v>
      </c>
      <c r="B104" s="45">
        <f>K94</f>
        <v>0.93378750723079451</v>
      </c>
    </row>
    <row r="105" spans="1:4" x14ac:dyDescent="0.25">
      <c r="A105" s="25" t="s">
        <v>19</v>
      </c>
      <c r="B105" s="48">
        <f>L94</f>
        <v>0.79296715319291855</v>
      </c>
    </row>
    <row r="106" spans="1:4" x14ac:dyDescent="0.25">
      <c r="A106" s="25" t="s">
        <v>27</v>
      </c>
      <c r="B106" s="68">
        <f>M94</f>
        <v>7.4235821759259283E-5</v>
      </c>
    </row>
    <row r="107" spans="1:4" ht="20.25" thickBot="1" x14ac:dyDescent="0.35">
      <c r="A107" s="37" t="str">
        <f>O1</f>
        <v>Beta, triangle instead of node</v>
      </c>
      <c r="B107" s="37"/>
    </row>
    <row r="108" spans="1:4" ht="15.75" thickTop="1" x14ac:dyDescent="0.25">
      <c r="A108" s="38" t="s">
        <v>12</v>
      </c>
      <c r="B108" s="46">
        <f>P94</f>
        <v>0.92042923130288423</v>
      </c>
    </row>
    <row r="109" spans="1:4" x14ac:dyDescent="0.25">
      <c r="A109" s="38" t="s">
        <v>122</v>
      </c>
      <c r="B109" s="46">
        <f>Q94</f>
        <v>0.93339176498776122</v>
      </c>
    </row>
    <row r="110" spans="1:4" x14ac:dyDescent="0.25">
      <c r="A110" s="38" t="s">
        <v>19</v>
      </c>
      <c r="B110" s="49">
        <f>R94</f>
        <v>0.83056564961989177</v>
      </c>
    </row>
    <row r="111" spans="1:4" x14ac:dyDescent="0.25">
      <c r="A111" s="38" t="s">
        <v>27</v>
      </c>
      <c r="B111" s="69">
        <f>S94</f>
        <v>7.2407262731481482E-5</v>
      </c>
    </row>
    <row r="112" spans="1:4" ht="20.25" thickBot="1" x14ac:dyDescent="0.35">
      <c r="A112" s="2" t="s">
        <v>20</v>
      </c>
      <c r="B112" s="2"/>
    </row>
    <row r="113" spans="1:2" ht="15.75" thickTop="1" x14ac:dyDescent="0.25">
      <c r="A113" t="s">
        <v>21</v>
      </c>
      <c r="B113" t="str">
        <f>IF(AND(B98 &gt; B103,B98 &gt; B108), A97, IF(B103 &gt; B108, A102, A107))</f>
        <v>Beta, triangle instead of node</v>
      </c>
    </row>
    <row r="114" spans="1:2" x14ac:dyDescent="0.25">
      <c r="A114" t="s">
        <v>123</v>
      </c>
      <c r="B114" t="str">
        <f>IF(AND(B99 &gt; B104,B99 &gt; B109), A97, IF(B104 &gt; B109, A102, A107))</f>
        <v>Beta, no triangle extractor</v>
      </c>
    </row>
    <row r="115" spans="1:2" x14ac:dyDescent="0.25">
      <c r="A115" t="s">
        <v>23</v>
      </c>
      <c r="B115" t="str">
        <f>IF(AND(B100 &gt; B105,B100 &gt; B110), $A$97, IF(B105 &gt; B110, $A$102, $A$107))</f>
        <v>Beta, triangle instead of node</v>
      </c>
    </row>
    <row r="116" spans="1:2" x14ac:dyDescent="0.25">
      <c r="A116" t="s">
        <v>28</v>
      </c>
      <c r="B116" t="str">
        <f>IF(AND(B101 &lt; B106,B101 &lt; B111), $A$97, IF(B106 &lt; B111, $A$102, $A$107))</f>
        <v>Beta - No Node</v>
      </c>
    </row>
  </sheetData>
  <mergeCells count="51">
    <mergeCell ref="C1:G1"/>
    <mergeCell ref="I1:M1"/>
    <mergeCell ref="O1:S1"/>
    <mergeCell ref="C3:D3"/>
    <mergeCell ref="E3:G3"/>
    <mergeCell ref="I3:J3"/>
    <mergeCell ref="K3:M3"/>
    <mergeCell ref="O3:P3"/>
    <mergeCell ref="Q3:S3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C10:D10"/>
    <mergeCell ref="I10:J10"/>
    <mergeCell ref="O10:P10"/>
    <mergeCell ref="C12:G12"/>
    <mergeCell ref="I12:M12"/>
    <mergeCell ref="O12:S12"/>
  </mergeCells>
  <conditionalFormatting sqref="D94:G94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{F8756EF3-0667-45BC-AD74-284ED653C90B}</x14:id>
        </ext>
      </extLst>
    </cfRule>
  </conditionalFormatting>
  <conditionalFormatting sqref="P94:S94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{C5CF80F9-18D4-484D-8AF4-D6CCBED1BE85}</x14:id>
        </ext>
      </extLst>
    </cfRule>
  </conditionalFormatting>
  <conditionalFormatting sqref="D83:G83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{31D98D33-CD14-4A17-A9B4-3087B21E3A0A}</x14:id>
        </ext>
      </extLst>
    </cfRule>
  </conditionalFormatting>
  <conditionalFormatting sqref="J83:L83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{4A440D3A-6D08-4AC0-B139-7AC79B24A66D}</x14:id>
        </ext>
      </extLst>
    </cfRule>
  </conditionalFormatting>
  <conditionalFormatting sqref="F83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{57B08905-0999-496B-96C1-4C8B1A8B3BE2}</x14:id>
        </ext>
      </extLst>
    </cfRule>
  </conditionalFormatting>
  <conditionalFormatting sqref="E83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{0A18FE8E-B698-490E-BBE2-E15A7CBE8837}</x14:id>
        </ext>
      </extLst>
    </cfRule>
  </conditionalFormatting>
  <conditionalFormatting sqref="D14:G82 D84:G93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{05F93DEF-064F-4AE9-8FB8-CDA17E873063}</x14:id>
        </ext>
      </extLst>
    </cfRule>
  </conditionalFormatting>
  <conditionalFormatting sqref="J14:M66 J94:M94 J84:L93 J67:L82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{E6A0EB8C-962C-4A88-B776-979DA6254A30}</x14:id>
        </ext>
      </extLst>
    </cfRule>
  </conditionalFormatting>
  <conditionalFormatting sqref="D93:F94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{F74398BC-E48E-41B2-9359-0EE15DFFFECB}</x14:id>
        </ext>
      </extLst>
    </cfRule>
  </conditionalFormatting>
  <conditionalFormatting sqref="D86:D94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{728AB64F-408C-4359-B473-E89EE55265A5}</x14:id>
        </ext>
      </extLst>
    </cfRule>
  </conditionalFormatting>
  <conditionalFormatting sqref="E88:E94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{F581AB43-AD9E-4DB4-A1C0-11B7E05DAAAC}</x14:id>
        </ext>
      </extLst>
    </cfRule>
  </conditionalFormatting>
  <conditionalFormatting sqref="F62:F82 F84:F94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{65BBF182-FBCC-43F1-8E20-2A84262CBC5B}</x14:id>
        </ext>
      </extLst>
    </cfRule>
  </conditionalFormatting>
  <conditionalFormatting sqref="E64:E82 E84:E94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{8994A44C-AEB5-4378-B34C-61F91DC7946F}</x14:id>
        </ext>
      </extLst>
    </cfRule>
  </conditionalFormatting>
  <conditionalFormatting sqref="D89:D94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{E71E1852-16E5-4D0D-AE5E-82834F4543FB}</x14:id>
        </ext>
      </extLst>
    </cfRule>
  </conditionalFormatting>
  <conditionalFormatting sqref="P94"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{8870A38C-1E57-4050-9804-A93A4C9549CA}</x14:id>
        </ext>
      </extLst>
    </cfRule>
  </conditionalFormatting>
  <conditionalFormatting sqref="Q94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{DCE3E335-AA44-42D3-B0AA-2F4CE809A8BF}</x14:id>
        </ext>
      </extLst>
    </cfRule>
  </conditionalFormatting>
  <conditionalFormatting sqref="E92:E94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{923A4F66-E6A0-4B7D-9318-837CE45C71A8}</x14:id>
        </ext>
      </extLst>
    </cfRule>
  </conditionalFormatting>
  <conditionalFormatting sqref="F58:F93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{357A2ADF-F0E1-4473-B1B6-9CFD9CD67444}</x14:id>
        </ext>
      </extLst>
    </cfRule>
  </conditionalFormatting>
  <conditionalFormatting sqref="P94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{E9F4BCCA-E0A6-4511-92C6-1F44758F10AC}</x14:id>
        </ext>
      </extLst>
    </cfRule>
  </conditionalFormatting>
  <conditionalFormatting sqref="Q94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{34053E5C-85CE-446F-A1B2-2D9B016C2FF7}</x14:id>
        </ext>
      </extLst>
    </cfRule>
  </conditionalFormatting>
  <conditionalFormatting sqref="P83:S8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{3FDBED17-72A9-4D84-AFFF-D2D553FDAB99}</x14:id>
        </ext>
      </extLst>
    </cfRule>
  </conditionalFormatting>
  <conditionalFormatting sqref="P14:S82 P84:S9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{70C6222D-C2B1-44F3-938C-2638070D8CD3}</x14:id>
        </ext>
      </extLst>
    </cfRule>
  </conditionalFormatting>
  <conditionalFormatting sqref="P14:P93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{783AEAEC-6687-494C-ADD3-7431255360C7}</x14:id>
        </ext>
      </extLst>
    </cfRule>
  </conditionalFormatting>
  <conditionalFormatting sqref="Q14:Q93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{88172165-47EC-4269-9C1E-EEF017ADF5DC}</x14:id>
        </ext>
      </extLst>
    </cfRule>
  </conditionalFormatting>
  <conditionalFormatting sqref="R14:R93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{8682FF42-43CC-4614-9548-06F91D44551A}</x14:id>
        </ext>
      </extLst>
    </cfRule>
  </conditionalFormatting>
  <conditionalFormatting sqref="P92:P93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{F485760F-8963-47B3-BFA1-8FDC9D15ABBE}</x14:id>
        </ext>
      </extLst>
    </cfRule>
  </conditionalFormatting>
  <conditionalFormatting sqref="Q92:Q93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{BB81C956-31A8-4DE3-93F6-6E732BF32D4E}</x14:id>
        </ext>
      </extLst>
    </cfRule>
  </conditionalFormatting>
  <conditionalFormatting sqref="P16:P93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{B1A90B72-999D-463E-BA44-7FD8E0BDF101}</x14:id>
        </ext>
      </extLst>
    </cfRule>
  </conditionalFormatting>
  <conditionalFormatting sqref="Q76:Q93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{44E03E7F-F5E0-4ED4-A2B0-BF2A56D12EAD}</x14:id>
        </ext>
      </extLst>
    </cfRule>
  </conditionalFormatting>
  <conditionalFormatting sqref="P81:R9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{AC394FF7-2EB7-425A-95C3-37D9158A3A90}</x14:id>
        </ext>
      </extLst>
    </cfRule>
  </conditionalFormatting>
  <conditionalFormatting sqref="D82:F9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{347C78DB-91A4-4409-80F4-8B6E1C6DC429}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756EF3-0667-45BC-AD74-284ED653C9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D94:G94</xm:sqref>
        </x14:conditionalFormatting>
        <x14:conditionalFormatting xmlns:xm="http://schemas.microsoft.com/office/excel/2006/main">
          <x14:cfRule type="dataBar" id="{C5CF80F9-18D4-484D-8AF4-D6CCBED1BE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P94:S94</xm:sqref>
        </x14:conditionalFormatting>
        <x14:conditionalFormatting xmlns:xm="http://schemas.microsoft.com/office/excel/2006/main">
          <x14:cfRule type="dataBar" id="{31D98D33-CD14-4A17-A9B4-3087B21E3A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D83:G83</xm:sqref>
        </x14:conditionalFormatting>
        <x14:conditionalFormatting xmlns:xm="http://schemas.microsoft.com/office/excel/2006/main">
          <x14:cfRule type="dataBar" id="{4A440D3A-6D08-4AC0-B139-7AC79B24A6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J83:L83</xm:sqref>
        </x14:conditionalFormatting>
        <x14:conditionalFormatting xmlns:xm="http://schemas.microsoft.com/office/excel/2006/main">
          <x14:cfRule type="dataBar" id="{57B08905-0999-496B-96C1-4C8B1A8B3B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F83</xm:sqref>
        </x14:conditionalFormatting>
        <x14:conditionalFormatting xmlns:xm="http://schemas.microsoft.com/office/excel/2006/main">
          <x14:cfRule type="dataBar" id="{0A18FE8E-B698-490E-BBE2-E15A7CBE88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E83</xm:sqref>
        </x14:conditionalFormatting>
        <x14:conditionalFormatting xmlns:xm="http://schemas.microsoft.com/office/excel/2006/main">
          <x14:cfRule type="dataBar" id="{05F93DEF-064F-4AE9-8FB8-CDA17E8730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D14:G82 D84:G93</xm:sqref>
        </x14:conditionalFormatting>
        <x14:conditionalFormatting xmlns:xm="http://schemas.microsoft.com/office/excel/2006/main">
          <x14:cfRule type="dataBar" id="{E6A0EB8C-962C-4A88-B776-979DA6254A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J14:M66 J94:M94 J84:L93 J67:L82</xm:sqref>
        </x14:conditionalFormatting>
        <x14:conditionalFormatting xmlns:xm="http://schemas.microsoft.com/office/excel/2006/main">
          <x14:cfRule type="dataBar" id="{F74398BC-E48E-41B2-9359-0EE15DFFFE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D93:F94</xm:sqref>
        </x14:conditionalFormatting>
        <x14:conditionalFormatting xmlns:xm="http://schemas.microsoft.com/office/excel/2006/main">
          <x14:cfRule type="dataBar" id="{728AB64F-408C-4359-B473-E89EE55265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D86:D94</xm:sqref>
        </x14:conditionalFormatting>
        <x14:conditionalFormatting xmlns:xm="http://schemas.microsoft.com/office/excel/2006/main">
          <x14:cfRule type="dataBar" id="{F581AB43-AD9E-4DB4-A1C0-11B7E05DAA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E88:E94</xm:sqref>
        </x14:conditionalFormatting>
        <x14:conditionalFormatting xmlns:xm="http://schemas.microsoft.com/office/excel/2006/main">
          <x14:cfRule type="dataBar" id="{65BBF182-FBCC-43F1-8E20-2A84262CBC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F62:F82 F84:F94</xm:sqref>
        </x14:conditionalFormatting>
        <x14:conditionalFormatting xmlns:xm="http://schemas.microsoft.com/office/excel/2006/main">
          <x14:cfRule type="dataBar" id="{8994A44C-AEB5-4378-B34C-61F91DC794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E64:E82 E84:E94</xm:sqref>
        </x14:conditionalFormatting>
        <x14:conditionalFormatting xmlns:xm="http://schemas.microsoft.com/office/excel/2006/main">
          <x14:cfRule type="dataBar" id="{E71E1852-16E5-4D0D-AE5E-82834F4543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D89:D94</xm:sqref>
        </x14:conditionalFormatting>
        <x14:conditionalFormatting xmlns:xm="http://schemas.microsoft.com/office/excel/2006/main">
          <x14:cfRule type="dataBar" id="{8870A38C-1E57-4050-9804-A93A4C9549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</xm:sqref>
        </x14:conditionalFormatting>
        <x14:conditionalFormatting xmlns:xm="http://schemas.microsoft.com/office/excel/2006/main">
          <x14:cfRule type="dataBar" id="{DCE3E335-AA44-42D3-B0AA-2F4CE809A8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Q94</xm:sqref>
        </x14:conditionalFormatting>
        <x14:conditionalFormatting xmlns:xm="http://schemas.microsoft.com/office/excel/2006/main">
          <x14:cfRule type="dataBar" id="{923A4F66-E6A0-4B7D-9318-837CE45C71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E92:E94</xm:sqref>
        </x14:conditionalFormatting>
        <x14:conditionalFormatting xmlns:xm="http://schemas.microsoft.com/office/excel/2006/main">
          <x14:cfRule type="dataBar" id="{357A2ADF-F0E1-4473-B1B6-9CFD9CD674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F58:F93</xm:sqref>
        </x14:conditionalFormatting>
        <x14:conditionalFormatting xmlns:xm="http://schemas.microsoft.com/office/excel/2006/main">
          <x14:cfRule type="dataBar" id="{E9F4BCCA-E0A6-4511-92C6-1F44758F10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</xm:sqref>
        </x14:conditionalFormatting>
        <x14:conditionalFormatting xmlns:xm="http://schemas.microsoft.com/office/excel/2006/main">
          <x14:cfRule type="dataBar" id="{34053E5C-85CE-446F-A1B2-2D9B016C2F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Q94</xm:sqref>
        </x14:conditionalFormatting>
        <x14:conditionalFormatting xmlns:xm="http://schemas.microsoft.com/office/excel/2006/main">
          <x14:cfRule type="dataBar" id="{3FDBED17-72A9-4D84-AFFF-D2D553FDAB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P83:S83</xm:sqref>
        </x14:conditionalFormatting>
        <x14:conditionalFormatting xmlns:xm="http://schemas.microsoft.com/office/excel/2006/main">
          <x14:cfRule type="dataBar" id="{70C6222D-C2B1-44F3-938C-2638070D8C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P14:S82 P84:S93</xm:sqref>
        </x14:conditionalFormatting>
        <x14:conditionalFormatting xmlns:xm="http://schemas.microsoft.com/office/excel/2006/main">
          <x14:cfRule type="dataBar" id="{783AEAEC-6687-494C-ADD3-7431255360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P14:P93</xm:sqref>
        </x14:conditionalFormatting>
        <x14:conditionalFormatting xmlns:xm="http://schemas.microsoft.com/office/excel/2006/main">
          <x14:cfRule type="dataBar" id="{88172165-47EC-4269-9C1E-EEF017ADF5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Q14:Q93</xm:sqref>
        </x14:conditionalFormatting>
        <x14:conditionalFormatting xmlns:xm="http://schemas.microsoft.com/office/excel/2006/main">
          <x14:cfRule type="dataBar" id="{8682FF42-43CC-4614-9548-06F91D4455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R14:R93</xm:sqref>
        </x14:conditionalFormatting>
        <x14:conditionalFormatting xmlns:xm="http://schemas.microsoft.com/office/excel/2006/main">
          <x14:cfRule type="dataBar" id="{F485760F-8963-47B3-BFA1-8FDC9D15AB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P92:P93</xm:sqref>
        </x14:conditionalFormatting>
        <x14:conditionalFormatting xmlns:xm="http://schemas.microsoft.com/office/excel/2006/main">
          <x14:cfRule type="dataBar" id="{BB81C956-31A8-4DE3-93F6-6E732BF32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Q92:Q93</xm:sqref>
        </x14:conditionalFormatting>
        <x14:conditionalFormatting xmlns:xm="http://schemas.microsoft.com/office/excel/2006/main">
          <x14:cfRule type="dataBar" id="{B1A90B72-999D-463E-BA44-7FD8E0BDF1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P16:P93</xm:sqref>
        </x14:conditionalFormatting>
        <x14:conditionalFormatting xmlns:xm="http://schemas.microsoft.com/office/excel/2006/main">
          <x14:cfRule type="dataBar" id="{44E03E7F-F5E0-4ED4-A2B0-BF2A56D12E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Q76:Q93</xm:sqref>
        </x14:conditionalFormatting>
        <x14:conditionalFormatting xmlns:xm="http://schemas.microsoft.com/office/excel/2006/main">
          <x14:cfRule type="dataBar" id="{AC394FF7-2EB7-425A-95C3-37D9158A3A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P81:R94</xm:sqref>
        </x14:conditionalFormatting>
        <x14:conditionalFormatting xmlns:xm="http://schemas.microsoft.com/office/excel/2006/main">
          <x14:cfRule type="dataBar" id="{347C78DB-91A4-4409-80F4-8B6E1C6DC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D82:F94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48AF0-381C-449F-A719-35FA0517CB5F}">
  <sheetPr>
    <tabColor theme="9" tint="0.79998168889431442"/>
  </sheetPr>
  <dimension ref="A1:S116"/>
  <sheetViews>
    <sheetView topLeftCell="A68" zoomScale="115" zoomScaleNormal="115" workbookViewId="0">
      <selection activeCell="E78" sqref="E78"/>
    </sheetView>
  </sheetViews>
  <sheetFormatPr baseColWidth="10" defaultRowHeight="15" x14ac:dyDescent="0.25"/>
  <cols>
    <col min="1" max="1" width="115.140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2" t="s">
        <v>152</v>
      </c>
      <c r="B1" s="20"/>
      <c r="C1" s="131" t="s">
        <v>112</v>
      </c>
      <c r="D1" s="132"/>
      <c r="E1" s="132"/>
      <c r="F1" s="132"/>
      <c r="G1" s="133"/>
      <c r="H1" s="20"/>
      <c r="I1" s="134" t="s">
        <v>161</v>
      </c>
      <c r="J1" s="135"/>
      <c r="K1" s="135"/>
      <c r="L1" s="135"/>
      <c r="M1" s="136"/>
      <c r="N1" s="20"/>
      <c r="O1" s="137" t="s">
        <v>166</v>
      </c>
      <c r="P1" s="138"/>
      <c r="Q1" s="138"/>
      <c r="R1" s="138"/>
      <c r="S1" s="139"/>
    </row>
    <row r="2" spans="1:19" x14ac:dyDescent="0.25">
      <c r="A2" s="3"/>
      <c r="B2" s="21"/>
      <c r="C2" s="95"/>
      <c r="D2" s="96"/>
      <c r="E2" s="96"/>
      <c r="F2" s="96"/>
      <c r="G2" s="96"/>
      <c r="H2" s="21"/>
      <c r="I2" s="50"/>
      <c r="J2" s="78"/>
      <c r="K2" s="78"/>
      <c r="L2" s="78"/>
      <c r="M2" s="78"/>
      <c r="N2" s="21"/>
      <c r="O2" s="35"/>
      <c r="P2" s="36"/>
      <c r="Q2" s="36"/>
      <c r="R2" s="36"/>
      <c r="S2" s="40"/>
    </row>
    <row r="3" spans="1:19" x14ac:dyDescent="0.25">
      <c r="A3" s="3"/>
      <c r="B3" s="21"/>
      <c r="C3" s="154" t="s">
        <v>0</v>
      </c>
      <c r="D3" s="155"/>
      <c r="E3" s="155" t="s">
        <v>127</v>
      </c>
      <c r="F3" s="155"/>
      <c r="G3" s="156"/>
      <c r="H3" s="21"/>
      <c r="I3" s="128" t="s">
        <v>0</v>
      </c>
      <c r="J3" s="129"/>
      <c r="K3" s="129" t="s">
        <v>168</v>
      </c>
      <c r="L3" s="129"/>
      <c r="M3" s="140"/>
      <c r="N3" s="21"/>
      <c r="O3" s="141" t="s">
        <v>0</v>
      </c>
      <c r="P3" s="142"/>
      <c r="Q3" s="142" t="s">
        <v>167</v>
      </c>
      <c r="R3" s="142"/>
      <c r="S3" s="143"/>
    </row>
    <row r="4" spans="1:19" x14ac:dyDescent="0.25">
      <c r="A4" s="3"/>
      <c r="B4" s="21"/>
      <c r="C4" s="154" t="s">
        <v>1</v>
      </c>
      <c r="D4" s="155"/>
      <c r="E4" s="155">
        <v>5000</v>
      </c>
      <c r="F4" s="155"/>
      <c r="G4" s="156"/>
      <c r="H4" s="21"/>
      <c r="I4" s="128" t="s">
        <v>1</v>
      </c>
      <c r="J4" s="129"/>
      <c r="K4" s="129">
        <v>1000</v>
      </c>
      <c r="L4" s="129"/>
      <c r="M4" s="140"/>
      <c r="N4" s="21"/>
      <c r="O4" s="141" t="s">
        <v>1</v>
      </c>
      <c r="P4" s="142"/>
      <c r="Q4" s="142">
        <v>1000</v>
      </c>
      <c r="R4" s="142"/>
      <c r="S4" s="143"/>
    </row>
    <row r="5" spans="1:19" x14ac:dyDescent="0.25">
      <c r="A5" s="3"/>
      <c r="B5" s="21"/>
      <c r="C5" s="154" t="s">
        <v>2</v>
      </c>
      <c r="D5" s="155"/>
      <c r="E5" s="155">
        <v>300</v>
      </c>
      <c r="F5" s="155"/>
      <c r="G5" s="156"/>
      <c r="H5" s="21"/>
      <c r="I5" s="128" t="s">
        <v>2</v>
      </c>
      <c r="J5" s="129"/>
      <c r="K5" s="129">
        <v>300</v>
      </c>
      <c r="L5" s="129"/>
      <c r="M5" s="140"/>
      <c r="N5" s="21"/>
      <c r="O5" s="141" t="s">
        <v>2</v>
      </c>
      <c r="P5" s="142"/>
      <c r="Q5" s="142">
        <v>300</v>
      </c>
      <c r="R5" s="142"/>
      <c r="S5" s="143"/>
    </row>
    <row r="6" spans="1:19" x14ac:dyDescent="0.25">
      <c r="A6" s="3"/>
      <c r="B6" s="21"/>
      <c r="C6" s="154" t="s">
        <v>3</v>
      </c>
      <c r="D6" s="155"/>
      <c r="E6" s="155">
        <v>2000</v>
      </c>
      <c r="F6" s="155"/>
      <c r="G6" s="156"/>
      <c r="H6" s="21"/>
      <c r="I6" s="128" t="s">
        <v>3</v>
      </c>
      <c r="J6" s="129"/>
      <c r="K6" s="129">
        <v>3000</v>
      </c>
      <c r="L6" s="129"/>
      <c r="M6" s="140"/>
      <c r="N6" s="21"/>
      <c r="O6" s="141" t="s">
        <v>3</v>
      </c>
      <c r="P6" s="142"/>
      <c r="Q6" s="142">
        <v>2000</v>
      </c>
      <c r="R6" s="142"/>
      <c r="S6" s="143"/>
    </row>
    <row r="7" spans="1:19" x14ac:dyDescent="0.25">
      <c r="A7" s="3"/>
      <c r="B7" s="21"/>
      <c r="C7" s="154" t="s">
        <v>4</v>
      </c>
      <c r="D7" s="155"/>
      <c r="E7" s="155" t="s">
        <v>29</v>
      </c>
      <c r="F7" s="155"/>
      <c r="G7" s="156"/>
      <c r="H7" s="21"/>
      <c r="I7" s="128" t="s">
        <v>4</v>
      </c>
      <c r="J7" s="129"/>
      <c r="K7" s="129" t="s">
        <v>29</v>
      </c>
      <c r="L7" s="129"/>
      <c r="M7" s="140"/>
      <c r="N7" s="21"/>
      <c r="O7" s="141" t="s">
        <v>4</v>
      </c>
      <c r="P7" s="142"/>
      <c r="Q7" s="142" t="s">
        <v>29</v>
      </c>
      <c r="R7" s="142"/>
      <c r="S7" s="143"/>
    </row>
    <row r="8" spans="1:19" x14ac:dyDescent="0.25">
      <c r="A8" s="3"/>
      <c r="B8" s="21"/>
      <c r="C8" s="154" t="s">
        <v>5</v>
      </c>
      <c r="D8" s="155"/>
      <c r="E8" s="155" t="s">
        <v>25</v>
      </c>
      <c r="F8" s="155"/>
      <c r="G8" s="156"/>
      <c r="H8" s="21"/>
      <c r="I8" s="128" t="s">
        <v>5</v>
      </c>
      <c r="J8" s="129"/>
      <c r="K8" s="129" t="s">
        <v>25</v>
      </c>
      <c r="L8" s="129"/>
      <c r="M8" s="140"/>
      <c r="N8" s="21"/>
      <c r="O8" s="141" t="s">
        <v>5</v>
      </c>
      <c r="P8" s="142"/>
      <c r="Q8" s="142" t="s">
        <v>25</v>
      </c>
      <c r="R8" s="142"/>
      <c r="S8" s="143"/>
    </row>
    <row r="9" spans="1:19" x14ac:dyDescent="0.25">
      <c r="A9" s="3"/>
      <c r="B9" s="21"/>
      <c r="C9" s="154" t="s">
        <v>6</v>
      </c>
      <c r="D9" s="155"/>
      <c r="E9" s="155">
        <v>1</v>
      </c>
      <c r="F9" s="155"/>
      <c r="G9" s="156"/>
      <c r="H9" s="21"/>
      <c r="I9" s="128" t="s">
        <v>6</v>
      </c>
      <c r="J9" s="129"/>
      <c r="K9" s="129">
        <v>1</v>
      </c>
      <c r="L9" s="129"/>
      <c r="M9" s="140"/>
      <c r="N9" s="21"/>
      <c r="O9" s="141" t="s">
        <v>6</v>
      </c>
      <c r="P9" s="142"/>
      <c r="Q9" s="142">
        <v>1</v>
      </c>
      <c r="R9" s="142"/>
      <c r="S9" s="143"/>
    </row>
    <row r="10" spans="1:19" x14ac:dyDescent="0.25">
      <c r="A10" s="3"/>
      <c r="B10" s="21"/>
      <c r="C10" s="154" t="s">
        <v>7</v>
      </c>
      <c r="D10" s="155"/>
      <c r="E10" s="97"/>
      <c r="F10" s="97"/>
      <c r="G10" s="96"/>
      <c r="H10" s="21"/>
      <c r="I10" s="128" t="s">
        <v>7</v>
      </c>
      <c r="J10" s="129"/>
      <c r="K10" s="79"/>
      <c r="L10" s="79"/>
      <c r="M10" s="78"/>
      <c r="N10" s="21"/>
      <c r="O10" s="141" t="s">
        <v>7</v>
      </c>
      <c r="P10" s="142"/>
      <c r="Q10" s="89"/>
      <c r="R10" s="89"/>
      <c r="S10" s="90"/>
    </row>
    <row r="11" spans="1:19" x14ac:dyDescent="0.25">
      <c r="A11" s="3"/>
      <c r="B11" s="21"/>
      <c r="C11" s="98"/>
      <c r="D11" s="98"/>
      <c r="E11" s="98"/>
      <c r="F11" s="98"/>
      <c r="G11" s="98"/>
      <c r="H11" s="21"/>
      <c r="I11" s="25"/>
      <c r="J11" s="25"/>
      <c r="K11" s="25"/>
      <c r="L11" s="25"/>
      <c r="M11" s="25"/>
      <c r="N11" s="21"/>
      <c r="O11" s="64"/>
      <c r="P11" s="65"/>
      <c r="Q11" s="65"/>
      <c r="R11" s="65"/>
      <c r="S11" s="66"/>
    </row>
    <row r="12" spans="1:19" ht="18" thickBot="1" x14ac:dyDescent="0.35">
      <c r="A12" s="23" t="s">
        <v>10</v>
      </c>
      <c r="B12" s="24" t="s">
        <v>15</v>
      </c>
      <c r="C12" s="157">
        <v>1</v>
      </c>
      <c r="D12" s="158"/>
      <c r="E12" s="158"/>
      <c r="F12" s="158"/>
      <c r="G12" s="159"/>
      <c r="H12" s="24" t="s">
        <v>15</v>
      </c>
      <c r="I12" s="149">
        <v>1</v>
      </c>
      <c r="J12" s="150"/>
      <c r="K12" s="150"/>
      <c r="L12" s="150"/>
      <c r="M12" s="151"/>
      <c r="N12" s="24" t="s">
        <v>15</v>
      </c>
      <c r="O12" s="152">
        <v>1</v>
      </c>
      <c r="P12" s="152"/>
      <c r="Q12" s="152"/>
      <c r="R12" s="152"/>
      <c r="S12" s="153"/>
    </row>
    <row r="13" spans="1:19" ht="20.25" thickBot="1" x14ac:dyDescent="0.35">
      <c r="A13" s="4" t="s">
        <v>8</v>
      </c>
      <c r="B13" s="7" t="s">
        <v>9</v>
      </c>
      <c r="C13" s="99" t="s">
        <v>11</v>
      </c>
      <c r="D13" s="100" t="s">
        <v>12</v>
      </c>
      <c r="E13" s="100" t="s">
        <v>13</v>
      </c>
      <c r="F13" s="100" t="s">
        <v>14</v>
      </c>
      <c r="G13" s="101" t="s">
        <v>26</v>
      </c>
      <c r="H13" s="7" t="s">
        <v>9</v>
      </c>
      <c r="I13" s="8" t="s">
        <v>11</v>
      </c>
      <c r="J13" s="9" t="s">
        <v>12</v>
      </c>
      <c r="K13" s="9" t="s">
        <v>13</v>
      </c>
      <c r="L13" s="9" t="s">
        <v>14</v>
      </c>
      <c r="M13" s="10" t="s">
        <v>26</v>
      </c>
      <c r="N13" s="7" t="s">
        <v>9</v>
      </c>
      <c r="O13" s="32" t="s">
        <v>11</v>
      </c>
      <c r="P13" s="33" t="s">
        <v>12</v>
      </c>
      <c r="Q13" s="33" t="s">
        <v>13</v>
      </c>
      <c r="R13" s="33" t="s">
        <v>14</v>
      </c>
      <c r="S13" s="34" t="s">
        <v>26</v>
      </c>
    </row>
    <row r="14" spans="1:19" ht="15.75" thickTop="1" x14ac:dyDescent="0.25">
      <c r="A14" s="72" t="s">
        <v>96</v>
      </c>
      <c r="B14" s="5">
        <v>405</v>
      </c>
      <c r="C14" s="95">
        <v>405</v>
      </c>
      <c r="D14" s="102">
        <v>1</v>
      </c>
      <c r="E14" s="103">
        <v>1</v>
      </c>
      <c r="F14" s="104">
        <v>1</v>
      </c>
      <c r="G14" s="105">
        <v>3.1701388888888892E-5</v>
      </c>
      <c r="H14" s="5">
        <v>405</v>
      </c>
      <c r="I14" s="50">
        <v>405</v>
      </c>
      <c r="J14" s="51">
        <v>1</v>
      </c>
      <c r="K14" s="52">
        <v>1</v>
      </c>
      <c r="L14" s="63">
        <v>1</v>
      </c>
      <c r="M14" s="70">
        <v>4.6134259259259259E-5</v>
      </c>
      <c r="N14" s="5">
        <v>405</v>
      </c>
      <c r="O14" s="80">
        <v>405</v>
      </c>
      <c r="P14" s="81">
        <v>1</v>
      </c>
      <c r="Q14" s="82">
        <v>1</v>
      </c>
      <c r="R14" s="83">
        <v>1</v>
      </c>
      <c r="S14" s="84">
        <v>6.3310185185185182E-5</v>
      </c>
    </row>
    <row r="15" spans="1:19" x14ac:dyDescent="0.25">
      <c r="A15" s="73" t="s">
        <v>30</v>
      </c>
      <c r="B15" s="5">
        <v>2</v>
      </c>
      <c r="C15" s="95">
        <v>2</v>
      </c>
      <c r="D15" s="103">
        <v>1</v>
      </c>
      <c r="E15" s="103">
        <v>1</v>
      </c>
      <c r="F15" s="104">
        <v>1</v>
      </c>
      <c r="G15" s="105">
        <v>8.1041666666666667E-5</v>
      </c>
      <c r="H15" s="5">
        <v>2</v>
      </c>
      <c r="I15" s="50">
        <v>2</v>
      </c>
      <c r="J15" s="52">
        <v>1</v>
      </c>
      <c r="K15" s="52">
        <v>1</v>
      </c>
      <c r="L15" s="63">
        <v>1</v>
      </c>
      <c r="M15" s="70">
        <v>1.3298611111111112E-4</v>
      </c>
      <c r="N15" s="5">
        <v>2</v>
      </c>
      <c r="O15" s="80">
        <v>2</v>
      </c>
      <c r="P15" s="82">
        <v>1</v>
      </c>
      <c r="Q15" s="82">
        <v>1</v>
      </c>
      <c r="R15" s="83">
        <v>1</v>
      </c>
      <c r="S15" s="84">
        <v>9.8113425925925931E-5</v>
      </c>
    </row>
    <row r="16" spans="1:19" x14ac:dyDescent="0.25">
      <c r="A16" s="73" t="s">
        <v>31</v>
      </c>
      <c r="B16" s="5">
        <v>143</v>
      </c>
      <c r="C16" s="95">
        <v>143</v>
      </c>
      <c r="D16" s="103">
        <v>1</v>
      </c>
      <c r="E16" s="103">
        <v>1</v>
      </c>
      <c r="F16" s="104">
        <v>1</v>
      </c>
      <c r="G16" s="105">
        <v>5.7245370370370371E-5</v>
      </c>
      <c r="H16" s="5">
        <v>143</v>
      </c>
      <c r="I16" s="50">
        <v>143</v>
      </c>
      <c r="J16" s="52">
        <v>1</v>
      </c>
      <c r="K16" s="52">
        <v>1</v>
      </c>
      <c r="L16" s="63">
        <v>1</v>
      </c>
      <c r="M16" s="70">
        <v>6.5347222222222228E-5</v>
      </c>
      <c r="N16" s="5">
        <v>143</v>
      </c>
      <c r="O16" s="80">
        <v>143</v>
      </c>
      <c r="P16" s="82">
        <v>1</v>
      </c>
      <c r="Q16" s="82">
        <v>1</v>
      </c>
      <c r="R16" s="83">
        <v>1</v>
      </c>
      <c r="S16" s="84">
        <v>6.7893518518518522E-5</v>
      </c>
    </row>
    <row r="17" spans="1:19" ht="25.5" x14ac:dyDescent="0.25">
      <c r="A17" s="74" t="s">
        <v>97</v>
      </c>
      <c r="B17" s="5">
        <v>1</v>
      </c>
      <c r="C17" s="95">
        <v>1</v>
      </c>
      <c r="D17" s="103">
        <v>1</v>
      </c>
      <c r="E17" s="103">
        <v>1</v>
      </c>
      <c r="F17" s="104">
        <v>1</v>
      </c>
      <c r="G17" s="105">
        <v>8.5995370370370365E-5</v>
      </c>
      <c r="H17" s="5">
        <v>1</v>
      </c>
      <c r="I17" s="50">
        <v>1</v>
      </c>
      <c r="J17" s="52">
        <v>1</v>
      </c>
      <c r="K17" s="52">
        <v>1</v>
      </c>
      <c r="L17" s="63">
        <v>1</v>
      </c>
      <c r="M17" s="70">
        <v>9.5405092592592595E-5</v>
      </c>
      <c r="N17" s="5">
        <v>1</v>
      </c>
      <c r="O17" s="80">
        <v>1</v>
      </c>
      <c r="P17" s="82">
        <v>1</v>
      </c>
      <c r="Q17" s="82">
        <v>1</v>
      </c>
      <c r="R17" s="83">
        <v>1</v>
      </c>
      <c r="S17" s="84">
        <v>9.2326388888888889E-5</v>
      </c>
    </row>
    <row r="18" spans="1:19" x14ac:dyDescent="0.25">
      <c r="A18" s="73" t="s">
        <v>32</v>
      </c>
      <c r="B18" s="5">
        <v>34</v>
      </c>
      <c r="C18" s="95">
        <v>34</v>
      </c>
      <c r="D18" s="103">
        <v>1</v>
      </c>
      <c r="E18" s="103">
        <v>1</v>
      </c>
      <c r="F18" s="104">
        <v>1</v>
      </c>
      <c r="G18" s="105">
        <v>2.6307870370370371E-5</v>
      </c>
      <c r="H18" s="5">
        <v>34</v>
      </c>
      <c r="I18" s="50">
        <v>34</v>
      </c>
      <c r="J18" s="52">
        <v>1</v>
      </c>
      <c r="K18" s="52">
        <v>1</v>
      </c>
      <c r="L18" s="63">
        <v>1</v>
      </c>
      <c r="M18" s="70">
        <v>3.9710648148148146E-5</v>
      </c>
      <c r="N18" s="5">
        <v>34</v>
      </c>
      <c r="O18" s="80">
        <v>34</v>
      </c>
      <c r="P18" s="82">
        <v>1</v>
      </c>
      <c r="Q18" s="82">
        <v>1</v>
      </c>
      <c r="R18" s="83">
        <v>1</v>
      </c>
      <c r="S18" s="84">
        <v>2.7407407407407408E-5</v>
      </c>
    </row>
    <row r="19" spans="1:19" x14ac:dyDescent="0.25">
      <c r="A19" s="73" t="s">
        <v>33</v>
      </c>
      <c r="B19" s="5">
        <v>3</v>
      </c>
      <c r="C19" s="95">
        <v>3</v>
      </c>
      <c r="D19" s="103">
        <v>1</v>
      </c>
      <c r="E19" s="103">
        <v>1</v>
      </c>
      <c r="F19" s="104">
        <v>1</v>
      </c>
      <c r="G19" s="105">
        <v>6.1238425925925929E-5</v>
      </c>
      <c r="H19" s="5">
        <v>3</v>
      </c>
      <c r="I19" s="50">
        <v>3</v>
      </c>
      <c r="J19" s="52">
        <v>1</v>
      </c>
      <c r="K19" s="52">
        <v>1</v>
      </c>
      <c r="L19" s="63">
        <v>0.5</v>
      </c>
      <c r="M19" s="70">
        <v>6.9085648148148142E-5</v>
      </c>
      <c r="N19" s="5">
        <v>3</v>
      </c>
      <c r="O19" s="80">
        <v>3</v>
      </c>
      <c r="P19" s="82">
        <v>1</v>
      </c>
      <c r="Q19" s="82">
        <v>1</v>
      </c>
      <c r="R19" s="83">
        <v>1</v>
      </c>
      <c r="S19" s="84">
        <v>6.4803240740740747E-5</v>
      </c>
    </row>
    <row r="20" spans="1:19" ht="25.5" x14ac:dyDescent="0.25">
      <c r="A20" s="74" t="s">
        <v>34</v>
      </c>
      <c r="B20" s="5">
        <v>1</v>
      </c>
      <c r="C20" s="95">
        <v>1</v>
      </c>
      <c r="D20" s="103">
        <v>1</v>
      </c>
      <c r="E20" s="103">
        <v>1</v>
      </c>
      <c r="F20" s="104">
        <v>1</v>
      </c>
      <c r="G20" s="105">
        <v>1.4898148148148149E-4</v>
      </c>
      <c r="H20" s="5">
        <v>1</v>
      </c>
      <c r="I20" s="50">
        <v>1</v>
      </c>
      <c r="J20" s="52">
        <v>1</v>
      </c>
      <c r="K20" s="52">
        <v>1</v>
      </c>
      <c r="L20" s="63">
        <v>1</v>
      </c>
      <c r="M20" s="70">
        <v>1.6398148148148148E-4</v>
      </c>
      <c r="N20" s="5">
        <v>1</v>
      </c>
      <c r="O20" s="80">
        <v>1</v>
      </c>
      <c r="P20" s="82">
        <v>1</v>
      </c>
      <c r="Q20" s="82">
        <v>1</v>
      </c>
      <c r="R20" s="83">
        <v>1</v>
      </c>
      <c r="S20" s="84">
        <v>1.6121527777777778E-4</v>
      </c>
    </row>
    <row r="21" spans="1:19" ht="25.5" x14ac:dyDescent="0.25">
      <c r="A21" s="74" t="s">
        <v>35</v>
      </c>
      <c r="B21" s="5">
        <v>1</v>
      </c>
      <c r="C21" s="95">
        <v>1</v>
      </c>
      <c r="D21" s="103">
        <v>1</v>
      </c>
      <c r="E21" s="103">
        <v>1</v>
      </c>
      <c r="F21" s="104">
        <v>1</v>
      </c>
      <c r="G21" s="105">
        <v>1.1378472222222222E-4</v>
      </c>
      <c r="H21" s="5">
        <v>1</v>
      </c>
      <c r="I21" s="50">
        <v>1</v>
      </c>
      <c r="J21" s="52">
        <v>1</v>
      </c>
      <c r="K21" s="52">
        <v>1</v>
      </c>
      <c r="L21" s="63">
        <v>1</v>
      </c>
      <c r="M21" s="70">
        <v>8.9189814814814812E-5</v>
      </c>
      <c r="N21" s="5">
        <v>1</v>
      </c>
      <c r="O21" s="80">
        <v>1</v>
      </c>
      <c r="P21" s="82">
        <v>1</v>
      </c>
      <c r="Q21" s="82">
        <v>1</v>
      </c>
      <c r="R21" s="83">
        <v>1</v>
      </c>
      <c r="S21" s="84">
        <v>1.1479166666666666E-4</v>
      </c>
    </row>
    <row r="22" spans="1:19" x14ac:dyDescent="0.25">
      <c r="A22" s="73" t="s">
        <v>36</v>
      </c>
      <c r="B22" s="5">
        <v>2</v>
      </c>
      <c r="C22" s="95">
        <v>2</v>
      </c>
      <c r="D22" s="103">
        <v>1</v>
      </c>
      <c r="E22" s="103">
        <v>1</v>
      </c>
      <c r="F22" s="104">
        <v>1</v>
      </c>
      <c r="G22" s="105">
        <v>2.7627314814814816E-5</v>
      </c>
      <c r="H22" s="5">
        <v>2</v>
      </c>
      <c r="I22" s="50">
        <v>2</v>
      </c>
      <c r="J22" s="52">
        <v>1</v>
      </c>
      <c r="K22" s="52">
        <v>1</v>
      </c>
      <c r="L22" s="63">
        <v>1</v>
      </c>
      <c r="M22" s="70">
        <v>3.9201388888888892E-5</v>
      </c>
      <c r="N22" s="5">
        <v>2</v>
      </c>
      <c r="O22" s="80">
        <v>2</v>
      </c>
      <c r="P22" s="82">
        <v>1</v>
      </c>
      <c r="Q22" s="82">
        <v>1</v>
      </c>
      <c r="R22" s="83">
        <v>1</v>
      </c>
      <c r="S22" s="84">
        <v>2.8333333333333332E-5</v>
      </c>
    </row>
    <row r="23" spans="1:19" x14ac:dyDescent="0.25">
      <c r="A23" s="73" t="s">
        <v>37</v>
      </c>
      <c r="B23" s="5">
        <v>1</v>
      </c>
      <c r="C23" s="95">
        <v>1</v>
      </c>
      <c r="D23" s="103">
        <v>1</v>
      </c>
      <c r="E23" s="103">
        <v>1</v>
      </c>
      <c r="F23" s="104">
        <v>1</v>
      </c>
      <c r="G23" s="105">
        <v>7.238425925925926E-5</v>
      </c>
      <c r="H23" s="5">
        <v>1</v>
      </c>
      <c r="I23" s="50">
        <v>1</v>
      </c>
      <c r="J23" s="52">
        <v>1</v>
      </c>
      <c r="K23" s="52">
        <v>1</v>
      </c>
      <c r="L23" s="63">
        <v>1</v>
      </c>
      <c r="M23" s="70">
        <v>8.7662037037037041E-5</v>
      </c>
      <c r="N23" s="5">
        <v>1</v>
      </c>
      <c r="O23" s="80">
        <v>1</v>
      </c>
      <c r="P23" s="82">
        <v>1</v>
      </c>
      <c r="Q23" s="82">
        <v>1</v>
      </c>
      <c r="R23" s="83">
        <v>1</v>
      </c>
      <c r="S23" s="84">
        <v>7.157407407407408E-5</v>
      </c>
    </row>
    <row r="24" spans="1:19" x14ac:dyDescent="0.25">
      <c r="A24" s="73" t="s">
        <v>38</v>
      </c>
      <c r="B24" s="5">
        <v>1</v>
      </c>
      <c r="C24" s="95">
        <v>1</v>
      </c>
      <c r="D24" s="103">
        <v>1</v>
      </c>
      <c r="E24" s="103">
        <v>1</v>
      </c>
      <c r="F24" s="104">
        <v>1</v>
      </c>
      <c r="G24" s="105">
        <v>1.2390046296296297E-4</v>
      </c>
      <c r="H24" s="5">
        <v>1</v>
      </c>
      <c r="I24" s="50">
        <v>1</v>
      </c>
      <c r="J24" s="52">
        <v>1</v>
      </c>
      <c r="K24" s="52">
        <v>1</v>
      </c>
      <c r="L24" s="63">
        <v>1</v>
      </c>
      <c r="M24" s="70">
        <v>1.0976851851851852E-4</v>
      </c>
      <c r="N24" s="5">
        <v>1</v>
      </c>
      <c r="O24" s="80">
        <v>1</v>
      </c>
      <c r="P24" s="82">
        <v>1</v>
      </c>
      <c r="Q24" s="82">
        <v>1</v>
      </c>
      <c r="R24" s="83">
        <v>1</v>
      </c>
      <c r="S24" s="84">
        <v>1.2988425925925925E-4</v>
      </c>
    </row>
    <row r="25" spans="1:19" x14ac:dyDescent="0.25">
      <c r="A25" s="73" t="s">
        <v>39</v>
      </c>
      <c r="B25" s="5">
        <v>3</v>
      </c>
      <c r="C25" s="95">
        <v>3</v>
      </c>
      <c r="D25" s="103">
        <v>1</v>
      </c>
      <c r="E25" s="103">
        <v>1</v>
      </c>
      <c r="F25" s="104">
        <v>1</v>
      </c>
      <c r="G25" s="105">
        <v>2.8969907407407409E-5</v>
      </c>
      <c r="H25" s="5">
        <v>3</v>
      </c>
      <c r="I25" s="50">
        <v>3</v>
      </c>
      <c r="J25" s="52">
        <v>1</v>
      </c>
      <c r="K25" s="52">
        <v>1</v>
      </c>
      <c r="L25" s="63">
        <v>1</v>
      </c>
      <c r="M25" s="70">
        <v>3.8437499999999999E-5</v>
      </c>
      <c r="N25" s="5">
        <v>3</v>
      </c>
      <c r="O25" s="80">
        <v>3</v>
      </c>
      <c r="P25" s="82">
        <v>1</v>
      </c>
      <c r="Q25" s="82">
        <v>1</v>
      </c>
      <c r="R25" s="83">
        <v>1</v>
      </c>
      <c r="S25" s="84">
        <v>2.8819444444444443E-5</v>
      </c>
    </row>
    <row r="26" spans="1:19" x14ac:dyDescent="0.25">
      <c r="A26" s="73" t="s">
        <v>40</v>
      </c>
      <c r="B26" s="5">
        <v>4</v>
      </c>
      <c r="C26" s="95">
        <v>4</v>
      </c>
      <c r="D26" s="103">
        <v>1</v>
      </c>
      <c r="E26" s="103">
        <v>1</v>
      </c>
      <c r="F26" s="104">
        <v>1</v>
      </c>
      <c r="G26" s="105">
        <v>6.4097222222222225E-5</v>
      </c>
      <c r="H26" s="5">
        <v>4</v>
      </c>
      <c r="I26" s="50">
        <v>4</v>
      </c>
      <c r="J26" s="52">
        <v>1</v>
      </c>
      <c r="K26" s="52">
        <v>1</v>
      </c>
      <c r="L26" s="63">
        <v>1</v>
      </c>
      <c r="M26" s="70">
        <v>5.7303240740740741E-5</v>
      </c>
      <c r="N26" s="5">
        <v>4</v>
      </c>
      <c r="O26" s="80">
        <v>4</v>
      </c>
      <c r="P26" s="82">
        <v>1</v>
      </c>
      <c r="Q26" s="82">
        <v>1</v>
      </c>
      <c r="R26" s="83">
        <v>1</v>
      </c>
      <c r="S26" s="84">
        <v>5.6134259259259258E-5</v>
      </c>
    </row>
    <row r="27" spans="1:19" x14ac:dyDescent="0.25">
      <c r="A27" s="73" t="s">
        <v>41</v>
      </c>
      <c r="B27" s="5">
        <v>179</v>
      </c>
      <c r="C27" s="95">
        <v>179</v>
      </c>
      <c r="D27" s="103">
        <v>1</v>
      </c>
      <c r="E27" s="103">
        <v>1</v>
      </c>
      <c r="F27" s="104">
        <v>1</v>
      </c>
      <c r="G27" s="105">
        <v>6.0925925925925929E-5</v>
      </c>
      <c r="H27" s="5">
        <v>179</v>
      </c>
      <c r="I27" s="50">
        <v>179</v>
      </c>
      <c r="J27" s="52">
        <v>1</v>
      </c>
      <c r="K27" s="52">
        <v>1</v>
      </c>
      <c r="L27" s="63">
        <v>1</v>
      </c>
      <c r="M27" s="70">
        <v>6.9953703703703706E-5</v>
      </c>
      <c r="N27" s="5">
        <v>179</v>
      </c>
      <c r="O27" s="80">
        <v>179</v>
      </c>
      <c r="P27" s="82">
        <v>1</v>
      </c>
      <c r="Q27" s="82">
        <v>1</v>
      </c>
      <c r="R27" s="83">
        <v>1</v>
      </c>
      <c r="S27" s="84">
        <v>6.4502314814814815E-5</v>
      </c>
    </row>
    <row r="28" spans="1:19" x14ac:dyDescent="0.25">
      <c r="A28" s="73" t="s">
        <v>42</v>
      </c>
      <c r="B28" s="5">
        <v>2</v>
      </c>
      <c r="C28" s="95">
        <v>2</v>
      </c>
      <c r="D28" s="103">
        <v>1</v>
      </c>
      <c r="E28" s="103">
        <v>1</v>
      </c>
      <c r="F28" s="104">
        <v>1</v>
      </c>
      <c r="G28" s="105">
        <v>7.8217592592592591E-5</v>
      </c>
      <c r="H28" s="5">
        <v>2</v>
      </c>
      <c r="I28" s="50">
        <v>2</v>
      </c>
      <c r="J28" s="52">
        <v>1</v>
      </c>
      <c r="K28" s="52">
        <v>1</v>
      </c>
      <c r="L28" s="63">
        <v>1</v>
      </c>
      <c r="M28" s="70">
        <v>7.715277777777778E-5</v>
      </c>
      <c r="N28" s="5">
        <v>2</v>
      </c>
      <c r="O28" s="80">
        <v>2</v>
      </c>
      <c r="P28" s="82">
        <v>1</v>
      </c>
      <c r="Q28" s="82">
        <v>1</v>
      </c>
      <c r="R28" s="83">
        <v>1</v>
      </c>
      <c r="S28" s="84">
        <v>9.2824074074074068E-5</v>
      </c>
    </row>
    <row r="29" spans="1:19" ht="25.5" x14ac:dyDescent="0.25">
      <c r="A29" s="74" t="s">
        <v>43</v>
      </c>
      <c r="B29" s="5">
        <v>1</v>
      </c>
      <c r="C29" s="95">
        <v>1</v>
      </c>
      <c r="D29" s="103">
        <v>1</v>
      </c>
      <c r="E29" s="103">
        <v>1</v>
      </c>
      <c r="F29" s="104">
        <v>1</v>
      </c>
      <c r="G29" s="105">
        <v>1.5092592592592593E-4</v>
      </c>
      <c r="H29" s="5">
        <v>1</v>
      </c>
      <c r="I29" s="50">
        <v>1</v>
      </c>
      <c r="J29" s="52">
        <v>1</v>
      </c>
      <c r="K29" s="52">
        <v>1</v>
      </c>
      <c r="L29" s="63">
        <v>1</v>
      </c>
      <c r="M29" s="70">
        <v>1.6000000000000001E-4</v>
      </c>
      <c r="N29" s="5">
        <v>1</v>
      </c>
      <c r="O29" s="80">
        <v>1</v>
      </c>
      <c r="P29" s="82">
        <v>1</v>
      </c>
      <c r="Q29" s="82">
        <v>1</v>
      </c>
      <c r="R29" s="83">
        <v>1</v>
      </c>
      <c r="S29" s="84">
        <v>1.4974537037037037E-4</v>
      </c>
    </row>
    <row r="30" spans="1:19" x14ac:dyDescent="0.25">
      <c r="A30" s="73" t="s">
        <v>44</v>
      </c>
      <c r="B30" s="5">
        <v>2</v>
      </c>
      <c r="C30" s="95">
        <v>2</v>
      </c>
      <c r="D30" s="103">
        <v>1</v>
      </c>
      <c r="E30" s="103">
        <v>1</v>
      </c>
      <c r="F30" s="104">
        <v>1</v>
      </c>
      <c r="G30" s="105">
        <v>6.6921296296296301E-5</v>
      </c>
      <c r="H30" s="5">
        <v>2</v>
      </c>
      <c r="I30" s="50">
        <v>2</v>
      </c>
      <c r="J30" s="52">
        <v>1</v>
      </c>
      <c r="K30" s="52">
        <v>1</v>
      </c>
      <c r="L30" s="63">
        <v>1</v>
      </c>
      <c r="M30" s="70">
        <v>7.4479166666666663E-5</v>
      </c>
      <c r="N30" s="5">
        <v>2</v>
      </c>
      <c r="O30" s="80">
        <v>2</v>
      </c>
      <c r="P30" s="82">
        <v>1</v>
      </c>
      <c r="Q30" s="82">
        <v>1</v>
      </c>
      <c r="R30" s="83">
        <v>1</v>
      </c>
      <c r="S30" s="84">
        <v>6.3518518518518524E-5</v>
      </c>
    </row>
    <row r="31" spans="1:19" x14ac:dyDescent="0.25">
      <c r="A31" s="73" t="s">
        <v>45</v>
      </c>
      <c r="B31" s="5">
        <v>110</v>
      </c>
      <c r="C31" s="95">
        <v>109</v>
      </c>
      <c r="D31" s="103">
        <v>0.99090909090909096</v>
      </c>
      <c r="E31" s="103">
        <v>0.99090909090909096</v>
      </c>
      <c r="F31" s="104">
        <v>1</v>
      </c>
      <c r="G31" s="105">
        <v>2.7835648148148149E-5</v>
      </c>
      <c r="H31" s="5">
        <v>110</v>
      </c>
      <c r="I31" s="50">
        <v>110</v>
      </c>
      <c r="J31" s="52">
        <v>1</v>
      </c>
      <c r="K31" s="52">
        <v>1</v>
      </c>
      <c r="L31" s="63">
        <v>1</v>
      </c>
      <c r="M31" s="70">
        <v>4.06712962962963E-5</v>
      </c>
      <c r="N31" s="5">
        <v>110</v>
      </c>
      <c r="O31" s="80">
        <v>110</v>
      </c>
      <c r="P31" s="82">
        <v>1</v>
      </c>
      <c r="Q31" s="82">
        <v>1</v>
      </c>
      <c r="R31" s="83">
        <v>1</v>
      </c>
      <c r="S31" s="84">
        <v>3.0162037037037035E-5</v>
      </c>
    </row>
    <row r="32" spans="1:19" ht="25.5" x14ac:dyDescent="0.25">
      <c r="A32" s="74" t="s">
        <v>46</v>
      </c>
      <c r="B32" s="5">
        <v>1</v>
      </c>
      <c r="C32" s="95">
        <v>1</v>
      </c>
      <c r="D32" s="103">
        <v>1</v>
      </c>
      <c r="E32" s="103">
        <v>1</v>
      </c>
      <c r="F32" s="104">
        <v>1</v>
      </c>
      <c r="G32" s="105">
        <v>6.9548611111111116E-5</v>
      </c>
      <c r="H32" s="5">
        <v>1</v>
      </c>
      <c r="I32" s="50">
        <v>1</v>
      </c>
      <c r="J32" s="52">
        <v>1</v>
      </c>
      <c r="K32" s="52">
        <v>1</v>
      </c>
      <c r="L32" s="63">
        <v>1</v>
      </c>
      <c r="M32" s="70">
        <v>7.9907407407407404E-5</v>
      </c>
      <c r="N32" s="5">
        <v>1</v>
      </c>
      <c r="O32" s="80">
        <v>1</v>
      </c>
      <c r="P32" s="82">
        <v>1</v>
      </c>
      <c r="Q32" s="82">
        <v>1</v>
      </c>
      <c r="R32" s="83">
        <v>1</v>
      </c>
      <c r="S32" s="84">
        <v>7.1226851851851846E-5</v>
      </c>
    </row>
    <row r="33" spans="1:19" ht="25.5" x14ac:dyDescent="0.25">
      <c r="A33" s="75" t="s">
        <v>47</v>
      </c>
      <c r="B33" s="5">
        <v>1</v>
      </c>
      <c r="C33" s="95">
        <v>1</v>
      </c>
      <c r="D33" s="103">
        <v>1</v>
      </c>
      <c r="E33" s="103">
        <v>1</v>
      </c>
      <c r="F33" s="104">
        <v>1</v>
      </c>
      <c r="G33" s="105">
        <v>8.8206018518518521E-5</v>
      </c>
      <c r="H33" s="5">
        <v>1</v>
      </c>
      <c r="I33" s="50">
        <v>1</v>
      </c>
      <c r="J33" s="52">
        <v>1</v>
      </c>
      <c r="K33" s="52">
        <v>1</v>
      </c>
      <c r="L33" s="63">
        <v>1</v>
      </c>
      <c r="M33" s="70">
        <v>9.2881944444444438E-5</v>
      </c>
      <c r="N33" s="5">
        <v>1</v>
      </c>
      <c r="O33" s="80">
        <v>1</v>
      </c>
      <c r="P33" s="82">
        <v>1</v>
      </c>
      <c r="Q33" s="82">
        <v>1</v>
      </c>
      <c r="R33" s="83">
        <v>1</v>
      </c>
      <c r="S33" s="84">
        <v>9.0173611111111116E-5</v>
      </c>
    </row>
    <row r="34" spans="1:19" x14ac:dyDescent="0.25">
      <c r="A34" s="76" t="s">
        <v>48</v>
      </c>
      <c r="B34" s="5">
        <v>2916</v>
      </c>
      <c r="C34" s="95">
        <v>2916</v>
      </c>
      <c r="D34" s="103">
        <v>1</v>
      </c>
      <c r="E34" s="103">
        <v>1</v>
      </c>
      <c r="F34" s="104">
        <v>1</v>
      </c>
      <c r="G34" s="105">
        <v>2.9525462962962962E-5</v>
      </c>
      <c r="H34" s="5">
        <v>2916</v>
      </c>
      <c r="I34" s="50">
        <v>2916</v>
      </c>
      <c r="J34" s="52">
        <v>1</v>
      </c>
      <c r="K34" s="52">
        <v>1</v>
      </c>
      <c r="L34" s="63">
        <v>1</v>
      </c>
      <c r="M34" s="70">
        <v>4.090277777777778E-5</v>
      </c>
      <c r="N34" s="5">
        <v>2916</v>
      </c>
      <c r="O34" s="80">
        <v>2916</v>
      </c>
      <c r="P34" s="82">
        <v>1</v>
      </c>
      <c r="Q34" s="82">
        <v>1</v>
      </c>
      <c r="R34" s="83">
        <v>1</v>
      </c>
      <c r="S34" s="84">
        <v>3.059027777777778E-5</v>
      </c>
    </row>
    <row r="35" spans="1:19" x14ac:dyDescent="0.25">
      <c r="A35" s="73" t="s">
        <v>49</v>
      </c>
      <c r="B35" s="5">
        <v>1</v>
      </c>
      <c r="C35" s="95">
        <v>1</v>
      </c>
      <c r="D35" s="103">
        <v>1</v>
      </c>
      <c r="E35" s="103">
        <v>1</v>
      </c>
      <c r="F35" s="104">
        <v>1</v>
      </c>
      <c r="G35" s="105">
        <v>7.4895833333333336E-5</v>
      </c>
      <c r="H35" s="5">
        <v>1</v>
      </c>
      <c r="I35" s="50">
        <v>1</v>
      </c>
      <c r="J35" s="52">
        <v>1</v>
      </c>
      <c r="K35" s="52">
        <v>1</v>
      </c>
      <c r="L35" s="63">
        <v>1</v>
      </c>
      <c r="M35" s="70">
        <v>7.6284722222222216E-5</v>
      </c>
      <c r="N35" s="5">
        <v>1</v>
      </c>
      <c r="O35" s="80">
        <v>1</v>
      </c>
      <c r="P35" s="82">
        <v>1</v>
      </c>
      <c r="Q35" s="82">
        <v>1</v>
      </c>
      <c r="R35" s="83">
        <v>1</v>
      </c>
      <c r="S35" s="84">
        <v>7.3958333333333333E-5</v>
      </c>
    </row>
    <row r="36" spans="1:19" x14ac:dyDescent="0.25">
      <c r="A36" s="73" t="s">
        <v>50</v>
      </c>
      <c r="B36" s="5">
        <v>1</v>
      </c>
      <c r="C36" s="95">
        <v>1</v>
      </c>
      <c r="D36" s="103">
        <v>1</v>
      </c>
      <c r="E36" s="103">
        <v>1</v>
      </c>
      <c r="F36" s="104">
        <v>1</v>
      </c>
      <c r="G36" s="105">
        <v>1.1498842592592592E-4</v>
      </c>
      <c r="H36" s="5">
        <v>1</v>
      </c>
      <c r="I36" s="50">
        <v>1</v>
      </c>
      <c r="J36" s="52">
        <v>1</v>
      </c>
      <c r="K36" s="52">
        <v>1</v>
      </c>
      <c r="L36" s="63">
        <v>1</v>
      </c>
      <c r="M36" s="70">
        <v>1.193287037037037E-4</v>
      </c>
      <c r="N36" s="5">
        <v>1</v>
      </c>
      <c r="O36" s="80">
        <v>1</v>
      </c>
      <c r="P36" s="82">
        <v>1</v>
      </c>
      <c r="Q36" s="82">
        <v>1</v>
      </c>
      <c r="R36" s="83">
        <v>1</v>
      </c>
      <c r="S36" s="84">
        <v>1.1245370370370371E-4</v>
      </c>
    </row>
    <row r="37" spans="1:19" x14ac:dyDescent="0.25">
      <c r="A37" s="73" t="s">
        <v>51</v>
      </c>
      <c r="B37" s="5">
        <v>13609</v>
      </c>
      <c r="C37" s="95">
        <v>2816</v>
      </c>
      <c r="D37" s="103">
        <v>0.20692188992578442</v>
      </c>
      <c r="E37" s="103">
        <v>0.56320000000000003</v>
      </c>
      <c r="F37" s="104">
        <v>1</v>
      </c>
      <c r="G37" s="105">
        <v>4.3564814814814814E-5</v>
      </c>
      <c r="H37" s="5">
        <v>13609</v>
      </c>
      <c r="I37" s="50">
        <v>4052</v>
      </c>
      <c r="J37" s="52">
        <v>0.29774413990741422</v>
      </c>
      <c r="K37" s="52">
        <v>0.81040000000000001</v>
      </c>
      <c r="L37" s="63">
        <v>1</v>
      </c>
      <c r="M37" s="70">
        <v>5.7291666666666666E-5</v>
      </c>
      <c r="N37" s="5">
        <v>13609</v>
      </c>
      <c r="O37" s="80">
        <v>0</v>
      </c>
      <c r="P37" s="82">
        <v>0</v>
      </c>
      <c r="Q37" s="82">
        <v>0</v>
      </c>
      <c r="R37" s="83">
        <v>0</v>
      </c>
      <c r="S37" s="84">
        <v>2.741898148148148E-5</v>
      </c>
    </row>
    <row r="38" spans="1:19" x14ac:dyDescent="0.25">
      <c r="A38" s="73" t="s">
        <v>52</v>
      </c>
      <c r="B38" s="5">
        <v>12</v>
      </c>
      <c r="C38" s="95">
        <v>5</v>
      </c>
      <c r="D38" s="103">
        <v>0.41666666666666669</v>
      </c>
      <c r="E38" s="103">
        <v>0.41666666666666669</v>
      </c>
      <c r="F38" s="104">
        <v>1</v>
      </c>
      <c r="G38" s="105">
        <v>8.2048611111111108E-5</v>
      </c>
      <c r="H38" s="5">
        <v>12</v>
      </c>
      <c r="I38" s="50">
        <v>7</v>
      </c>
      <c r="J38" s="52">
        <v>0.58333333333333337</v>
      </c>
      <c r="K38" s="52">
        <v>0.58333333333333337</v>
      </c>
      <c r="L38" s="63">
        <v>1</v>
      </c>
      <c r="M38" s="70">
        <v>8.3206018518518522E-5</v>
      </c>
      <c r="N38" s="5">
        <v>12</v>
      </c>
      <c r="O38" s="80">
        <v>5</v>
      </c>
      <c r="P38" s="82">
        <v>0.41666666666666669</v>
      </c>
      <c r="Q38" s="82">
        <v>0.41666666666666669</v>
      </c>
      <c r="R38" s="83">
        <v>1</v>
      </c>
      <c r="S38" s="84">
        <v>6.4247685185185184E-5</v>
      </c>
    </row>
    <row r="39" spans="1:19" x14ac:dyDescent="0.25">
      <c r="A39" s="73" t="s">
        <v>53</v>
      </c>
      <c r="B39" s="5">
        <v>2</v>
      </c>
      <c r="C39" s="95">
        <v>2</v>
      </c>
      <c r="D39" s="103">
        <v>1</v>
      </c>
      <c r="E39" s="103">
        <v>1</v>
      </c>
      <c r="F39" s="104">
        <v>1</v>
      </c>
      <c r="G39" s="105">
        <v>7.3032407407407413E-5</v>
      </c>
      <c r="H39" s="5">
        <v>2</v>
      </c>
      <c r="I39" s="50">
        <v>2</v>
      </c>
      <c r="J39" s="52">
        <v>1</v>
      </c>
      <c r="K39" s="52">
        <v>1</v>
      </c>
      <c r="L39" s="63">
        <v>1</v>
      </c>
      <c r="M39" s="70">
        <v>8.9918981481481485E-5</v>
      </c>
      <c r="N39" s="5">
        <v>2</v>
      </c>
      <c r="O39" s="80">
        <v>2</v>
      </c>
      <c r="P39" s="82">
        <v>1</v>
      </c>
      <c r="Q39" s="82">
        <v>1</v>
      </c>
      <c r="R39" s="83">
        <v>1</v>
      </c>
      <c r="S39" s="84">
        <v>6.5902777777777777E-5</v>
      </c>
    </row>
    <row r="40" spans="1:19" x14ac:dyDescent="0.25">
      <c r="A40" s="73" t="s">
        <v>54</v>
      </c>
      <c r="B40" s="5">
        <v>5</v>
      </c>
      <c r="C40" s="95">
        <v>5</v>
      </c>
      <c r="D40" s="103">
        <v>1</v>
      </c>
      <c r="E40" s="103">
        <v>1</v>
      </c>
      <c r="F40" s="104">
        <v>0.25</v>
      </c>
      <c r="G40" s="105">
        <v>1.187037037037037E-4</v>
      </c>
      <c r="H40" s="5">
        <v>5</v>
      </c>
      <c r="I40" s="50">
        <v>5</v>
      </c>
      <c r="J40" s="52">
        <v>1</v>
      </c>
      <c r="K40" s="52">
        <v>1</v>
      </c>
      <c r="L40" s="63">
        <v>0.5</v>
      </c>
      <c r="M40" s="70">
        <v>1.3070601851851852E-4</v>
      </c>
      <c r="N40" s="5">
        <v>5</v>
      </c>
      <c r="O40" s="80">
        <v>5</v>
      </c>
      <c r="P40" s="82">
        <v>1</v>
      </c>
      <c r="Q40" s="82">
        <v>1</v>
      </c>
      <c r="R40" s="83">
        <v>1</v>
      </c>
      <c r="S40" s="84">
        <v>1.2427083333333333E-4</v>
      </c>
    </row>
    <row r="41" spans="1:19" x14ac:dyDescent="0.25">
      <c r="A41" s="73" t="s">
        <v>55</v>
      </c>
      <c r="B41" s="5">
        <v>62</v>
      </c>
      <c r="C41" s="95">
        <v>60</v>
      </c>
      <c r="D41" s="103">
        <v>0.967741935483871</v>
      </c>
      <c r="E41" s="103">
        <v>0.967741935483871</v>
      </c>
      <c r="F41" s="104">
        <v>1</v>
      </c>
      <c r="G41" s="105">
        <v>9.6782407407407407E-5</v>
      </c>
      <c r="H41" s="5">
        <v>62</v>
      </c>
      <c r="I41" s="50">
        <v>61</v>
      </c>
      <c r="J41" s="52">
        <v>0.9838709677419355</v>
      </c>
      <c r="K41" s="52">
        <v>0.9838709677419355</v>
      </c>
      <c r="L41" s="63">
        <v>1</v>
      </c>
      <c r="M41" s="70">
        <v>1.1108796296296297E-4</v>
      </c>
      <c r="N41" s="5">
        <v>62</v>
      </c>
      <c r="O41" s="80">
        <v>62</v>
      </c>
      <c r="P41" s="82">
        <v>1</v>
      </c>
      <c r="Q41" s="82">
        <v>1</v>
      </c>
      <c r="R41" s="83">
        <v>1</v>
      </c>
      <c r="S41" s="84">
        <v>9.1597222222222216E-5</v>
      </c>
    </row>
    <row r="42" spans="1:19" x14ac:dyDescent="0.25">
      <c r="A42" s="73" t="s">
        <v>56</v>
      </c>
      <c r="B42" s="5">
        <v>19</v>
      </c>
      <c r="C42" s="95">
        <v>19</v>
      </c>
      <c r="D42" s="103">
        <v>1</v>
      </c>
      <c r="E42" s="103">
        <v>1</v>
      </c>
      <c r="F42" s="104">
        <v>1</v>
      </c>
      <c r="G42" s="105">
        <v>7.8472222222222222E-5</v>
      </c>
      <c r="H42" s="5">
        <v>19</v>
      </c>
      <c r="I42" s="50">
        <v>19</v>
      </c>
      <c r="J42" s="52">
        <v>1</v>
      </c>
      <c r="K42" s="52">
        <v>1</v>
      </c>
      <c r="L42" s="63">
        <v>0.5</v>
      </c>
      <c r="M42" s="70">
        <v>7.145833333333334E-5</v>
      </c>
      <c r="N42" s="5">
        <v>19</v>
      </c>
      <c r="O42" s="80">
        <v>19</v>
      </c>
      <c r="P42" s="82">
        <v>1</v>
      </c>
      <c r="Q42" s="82">
        <v>1</v>
      </c>
      <c r="R42" s="83">
        <v>0.33333333333333331</v>
      </c>
      <c r="S42" s="84">
        <v>7.1712962962962957E-5</v>
      </c>
    </row>
    <row r="43" spans="1:19" x14ac:dyDescent="0.25">
      <c r="A43" s="73" t="s">
        <v>57</v>
      </c>
      <c r="B43" s="5">
        <v>1</v>
      </c>
      <c r="C43" s="95">
        <v>1</v>
      </c>
      <c r="D43" s="103">
        <v>1</v>
      </c>
      <c r="E43" s="103">
        <v>1</v>
      </c>
      <c r="F43" s="104">
        <v>1</v>
      </c>
      <c r="G43" s="105">
        <v>1.5085648148148147E-4</v>
      </c>
      <c r="H43" s="5">
        <v>1</v>
      </c>
      <c r="I43" s="50">
        <v>1</v>
      </c>
      <c r="J43" s="52">
        <v>1</v>
      </c>
      <c r="K43" s="52">
        <v>1</v>
      </c>
      <c r="L43" s="63">
        <v>1</v>
      </c>
      <c r="M43" s="70">
        <v>1.6114583333333334E-4</v>
      </c>
      <c r="N43" s="5">
        <v>1</v>
      </c>
      <c r="O43" s="80">
        <v>1</v>
      </c>
      <c r="P43" s="82">
        <v>1</v>
      </c>
      <c r="Q43" s="82">
        <v>1</v>
      </c>
      <c r="R43" s="83">
        <v>1</v>
      </c>
      <c r="S43" s="84">
        <v>1.5898148148148149E-4</v>
      </c>
    </row>
    <row r="44" spans="1:19" x14ac:dyDescent="0.25">
      <c r="A44" s="73" t="s">
        <v>58</v>
      </c>
      <c r="B44" s="5">
        <v>1</v>
      </c>
      <c r="C44" s="95">
        <v>1</v>
      </c>
      <c r="D44" s="103">
        <v>1</v>
      </c>
      <c r="E44" s="103">
        <v>1</v>
      </c>
      <c r="F44" s="104">
        <v>1</v>
      </c>
      <c r="G44" s="105">
        <v>4.8634259259259259E-5</v>
      </c>
      <c r="H44" s="5">
        <v>1</v>
      </c>
      <c r="I44" s="50">
        <v>1</v>
      </c>
      <c r="J44" s="52">
        <v>1</v>
      </c>
      <c r="K44" s="52">
        <v>1</v>
      </c>
      <c r="L44" s="63">
        <v>1</v>
      </c>
      <c r="M44" s="70">
        <v>6.3796296296296292E-5</v>
      </c>
      <c r="N44" s="5">
        <v>1</v>
      </c>
      <c r="O44" s="80">
        <v>1</v>
      </c>
      <c r="P44" s="82">
        <v>1</v>
      </c>
      <c r="Q44" s="82">
        <v>1</v>
      </c>
      <c r="R44" s="83">
        <v>1</v>
      </c>
      <c r="S44" s="84">
        <v>5.0694444444444443E-5</v>
      </c>
    </row>
    <row r="45" spans="1:19" x14ac:dyDescent="0.25">
      <c r="A45" s="73" t="s">
        <v>98</v>
      </c>
      <c r="B45" s="5">
        <v>1</v>
      </c>
      <c r="C45" s="95">
        <v>1</v>
      </c>
      <c r="D45" s="103">
        <v>1</v>
      </c>
      <c r="E45" s="103">
        <v>1</v>
      </c>
      <c r="F45" s="104">
        <v>1</v>
      </c>
      <c r="G45" s="105">
        <v>8.6516203703703709E-5</v>
      </c>
      <c r="H45" s="5">
        <v>1</v>
      </c>
      <c r="I45" s="50">
        <v>1</v>
      </c>
      <c r="J45" s="52">
        <v>1</v>
      </c>
      <c r="K45" s="52">
        <v>1</v>
      </c>
      <c r="L45" s="63">
        <v>1</v>
      </c>
      <c r="M45" s="70">
        <v>9.3692129629629632E-5</v>
      </c>
      <c r="N45" s="5">
        <v>1</v>
      </c>
      <c r="O45" s="80">
        <v>1</v>
      </c>
      <c r="P45" s="82">
        <v>1</v>
      </c>
      <c r="Q45" s="82">
        <v>1</v>
      </c>
      <c r="R45" s="83">
        <v>1</v>
      </c>
      <c r="S45" s="84">
        <v>8.4097222222222223E-5</v>
      </c>
    </row>
    <row r="46" spans="1:19" x14ac:dyDescent="0.25">
      <c r="A46" s="73" t="s">
        <v>59</v>
      </c>
      <c r="B46" s="5">
        <v>1</v>
      </c>
      <c r="C46" s="95">
        <v>1</v>
      </c>
      <c r="D46" s="103">
        <v>1</v>
      </c>
      <c r="E46" s="103">
        <v>1</v>
      </c>
      <c r="F46" s="104">
        <v>0.5</v>
      </c>
      <c r="G46" s="105">
        <v>4.5740740740740738E-5</v>
      </c>
      <c r="H46" s="5">
        <v>1</v>
      </c>
      <c r="I46" s="50">
        <v>1</v>
      </c>
      <c r="J46" s="52">
        <v>1</v>
      </c>
      <c r="K46" s="52">
        <v>1</v>
      </c>
      <c r="L46" s="63">
        <v>0.5</v>
      </c>
      <c r="M46" s="70">
        <v>5.6956018518518521E-5</v>
      </c>
      <c r="N46" s="5">
        <v>1</v>
      </c>
      <c r="O46" s="80">
        <v>1</v>
      </c>
      <c r="P46" s="82">
        <v>1</v>
      </c>
      <c r="Q46" s="82">
        <v>1</v>
      </c>
      <c r="R46" s="83">
        <v>0.14285714285714285</v>
      </c>
      <c r="S46" s="84">
        <v>4.386574074074074E-5</v>
      </c>
    </row>
    <row r="47" spans="1:19" x14ac:dyDescent="0.25">
      <c r="A47" s="73" t="s">
        <v>99</v>
      </c>
      <c r="B47" s="5">
        <v>106</v>
      </c>
      <c r="C47" s="95">
        <v>106</v>
      </c>
      <c r="D47" s="103">
        <v>1</v>
      </c>
      <c r="E47" s="103">
        <v>1</v>
      </c>
      <c r="F47" s="104">
        <v>1</v>
      </c>
      <c r="G47" s="105">
        <v>3.5659722222222225E-5</v>
      </c>
      <c r="H47" s="5">
        <v>106</v>
      </c>
      <c r="I47" s="50">
        <v>106</v>
      </c>
      <c r="J47" s="52">
        <v>1</v>
      </c>
      <c r="K47" s="52">
        <v>1</v>
      </c>
      <c r="L47" s="63">
        <v>1</v>
      </c>
      <c r="M47" s="70">
        <v>4.6400462962962965E-5</v>
      </c>
      <c r="N47" s="5">
        <v>106</v>
      </c>
      <c r="O47" s="80">
        <v>106</v>
      </c>
      <c r="P47" s="82">
        <v>1</v>
      </c>
      <c r="Q47" s="82">
        <v>1</v>
      </c>
      <c r="R47" s="83">
        <v>1</v>
      </c>
      <c r="S47" s="84">
        <v>3.5393518518518518E-5</v>
      </c>
    </row>
    <row r="48" spans="1:19" x14ac:dyDescent="0.25">
      <c r="A48" s="73" t="s">
        <v>60</v>
      </c>
      <c r="B48" s="5">
        <v>2</v>
      </c>
      <c r="C48" s="95">
        <v>2</v>
      </c>
      <c r="D48" s="103">
        <v>1</v>
      </c>
      <c r="E48" s="103">
        <v>1</v>
      </c>
      <c r="F48" s="104">
        <v>1</v>
      </c>
      <c r="G48" s="105">
        <v>1.4969907407407407E-4</v>
      </c>
      <c r="H48" s="5">
        <v>2</v>
      </c>
      <c r="I48" s="50">
        <v>2</v>
      </c>
      <c r="J48" s="52">
        <v>1</v>
      </c>
      <c r="K48" s="52">
        <v>1</v>
      </c>
      <c r="L48" s="63">
        <v>1</v>
      </c>
      <c r="M48" s="70">
        <v>1.6685185185185184E-4</v>
      </c>
      <c r="N48" s="5">
        <v>2</v>
      </c>
      <c r="O48" s="80">
        <v>2</v>
      </c>
      <c r="P48" s="82">
        <v>1</v>
      </c>
      <c r="Q48" s="82">
        <v>1</v>
      </c>
      <c r="R48" s="83">
        <v>1</v>
      </c>
      <c r="S48" s="84">
        <v>1.5386574074074074E-4</v>
      </c>
    </row>
    <row r="49" spans="1:19" x14ac:dyDescent="0.25">
      <c r="A49" s="74" t="s">
        <v>100</v>
      </c>
      <c r="B49" s="5">
        <v>1</v>
      </c>
      <c r="C49" s="95">
        <v>1</v>
      </c>
      <c r="D49" s="103">
        <v>1</v>
      </c>
      <c r="E49" s="103">
        <v>1</v>
      </c>
      <c r="F49" s="104">
        <v>1</v>
      </c>
      <c r="G49" s="105">
        <v>4.0335648148148148E-5</v>
      </c>
      <c r="H49" s="5">
        <v>1</v>
      </c>
      <c r="I49" s="50">
        <v>1</v>
      </c>
      <c r="J49" s="52">
        <v>1</v>
      </c>
      <c r="K49" s="52">
        <v>1</v>
      </c>
      <c r="L49" s="63">
        <v>1</v>
      </c>
      <c r="M49" s="70">
        <v>5.641203703703704E-5</v>
      </c>
      <c r="N49" s="5">
        <v>1</v>
      </c>
      <c r="O49" s="80">
        <v>1</v>
      </c>
      <c r="P49" s="82">
        <v>1</v>
      </c>
      <c r="Q49" s="82">
        <v>1</v>
      </c>
      <c r="R49" s="83">
        <v>1</v>
      </c>
      <c r="S49" s="84">
        <v>4.3078703703703703E-5</v>
      </c>
    </row>
    <row r="50" spans="1:19" x14ac:dyDescent="0.25">
      <c r="A50" s="73" t="s">
        <v>61</v>
      </c>
      <c r="B50" s="5">
        <v>1</v>
      </c>
      <c r="C50" s="95">
        <v>1</v>
      </c>
      <c r="D50" s="103">
        <v>1</v>
      </c>
      <c r="E50" s="103">
        <v>1</v>
      </c>
      <c r="F50" s="104">
        <v>1</v>
      </c>
      <c r="G50" s="105">
        <v>1.0377314814814815E-4</v>
      </c>
      <c r="H50" s="5">
        <v>1</v>
      </c>
      <c r="I50" s="50">
        <v>1</v>
      </c>
      <c r="J50" s="52">
        <v>1</v>
      </c>
      <c r="K50" s="52">
        <v>1</v>
      </c>
      <c r="L50" s="63">
        <v>1</v>
      </c>
      <c r="M50" s="70">
        <v>1.1887731481481481E-4</v>
      </c>
      <c r="N50" s="5">
        <v>1</v>
      </c>
      <c r="O50" s="80">
        <v>1</v>
      </c>
      <c r="P50" s="82">
        <v>1</v>
      </c>
      <c r="Q50" s="82">
        <v>1</v>
      </c>
      <c r="R50" s="83">
        <v>1</v>
      </c>
      <c r="S50" s="84">
        <v>1.1675925925925925E-4</v>
      </c>
    </row>
    <row r="51" spans="1:19" x14ac:dyDescent="0.25">
      <c r="A51" s="73" t="s">
        <v>62</v>
      </c>
      <c r="B51" s="5">
        <v>1759</v>
      </c>
      <c r="C51" s="95">
        <v>1759</v>
      </c>
      <c r="D51" s="103">
        <v>1</v>
      </c>
      <c r="E51" s="103">
        <v>1</v>
      </c>
      <c r="F51" s="104">
        <v>0.5</v>
      </c>
      <c r="G51" s="105">
        <v>2.8506944444444445E-5</v>
      </c>
      <c r="H51" s="5">
        <v>1759</v>
      </c>
      <c r="I51" s="50">
        <v>1759</v>
      </c>
      <c r="J51" s="52">
        <v>1</v>
      </c>
      <c r="K51" s="52">
        <v>1</v>
      </c>
      <c r="L51" s="63">
        <v>1</v>
      </c>
      <c r="M51" s="70">
        <v>4.2094907407407406E-5</v>
      </c>
      <c r="N51" s="5">
        <v>1759</v>
      </c>
      <c r="O51" s="80">
        <v>1759</v>
      </c>
      <c r="P51" s="82">
        <v>1</v>
      </c>
      <c r="Q51" s="82">
        <v>1</v>
      </c>
      <c r="R51" s="83">
        <v>1</v>
      </c>
      <c r="S51" s="84">
        <v>2.7685185185185186E-5</v>
      </c>
    </row>
    <row r="52" spans="1:19" x14ac:dyDescent="0.25">
      <c r="A52" s="73" t="s">
        <v>63</v>
      </c>
      <c r="B52" s="5">
        <v>934</v>
      </c>
      <c r="C52" s="95">
        <v>934</v>
      </c>
      <c r="D52" s="103">
        <v>1</v>
      </c>
      <c r="E52" s="103">
        <v>1</v>
      </c>
      <c r="F52" s="104">
        <v>1</v>
      </c>
      <c r="G52" s="105">
        <v>2.9965277777777778E-5</v>
      </c>
      <c r="H52" s="5">
        <v>934</v>
      </c>
      <c r="I52" s="50">
        <v>934</v>
      </c>
      <c r="J52" s="52">
        <v>1</v>
      </c>
      <c r="K52" s="52">
        <v>1</v>
      </c>
      <c r="L52" s="63">
        <v>1</v>
      </c>
      <c r="M52" s="70">
        <v>4.5231481481481483E-5</v>
      </c>
      <c r="N52" s="5">
        <v>934</v>
      </c>
      <c r="O52" s="80">
        <v>934</v>
      </c>
      <c r="P52" s="82">
        <v>1</v>
      </c>
      <c r="Q52" s="82">
        <v>1</v>
      </c>
      <c r="R52" s="83">
        <v>1</v>
      </c>
      <c r="S52" s="84">
        <v>3.0856481481481479E-5</v>
      </c>
    </row>
    <row r="53" spans="1:19" x14ac:dyDescent="0.25">
      <c r="A53" s="77" t="s">
        <v>64</v>
      </c>
      <c r="B53" s="5">
        <v>88</v>
      </c>
      <c r="C53" s="95">
        <v>88</v>
      </c>
      <c r="D53" s="103">
        <v>1</v>
      </c>
      <c r="E53" s="103">
        <v>1</v>
      </c>
      <c r="F53" s="104">
        <v>1</v>
      </c>
      <c r="G53" s="105">
        <v>6.5208333333333337E-5</v>
      </c>
      <c r="H53" s="5">
        <v>88</v>
      </c>
      <c r="I53" s="50">
        <v>88</v>
      </c>
      <c r="J53" s="52">
        <v>1</v>
      </c>
      <c r="K53" s="52">
        <v>1</v>
      </c>
      <c r="L53" s="63">
        <v>4.5454545454545456E-2</v>
      </c>
      <c r="M53" s="70">
        <v>8.6817129629629627E-5</v>
      </c>
      <c r="N53" s="5">
        <v>88</v>
      </c>
      <c r="O53" s="80">
        <v>88</v>
      </c>
      <c r="P53" s="82">
        <v>1</v>
      </c>
      <c r="Q53" s="82">
        <v>1</v>
      </c>
      <c r="R53" s="83">
        <v>0.5</v>
      </c>
      <c r="S53" s="84">
        <v>6.8020833333333331E-5</v>
      </c>
    </row>
    <row r="54" spans="1:19" x14ac:dyDescent="0.25">
      <c r="A54" s="76" t="s">
        <v>65</v>
      </c>
      <c r="B54" s="5">
        <v>676</v>
      </c>
      <c r="C54" s="95">
        <v>676</v>
      </c>
      <c r="D54" s="103">
        <v>1</v>
      </c>
      <c r="E54" s="103">
        <v>1</v>
      </c>
      <c r="F54" s="104">
        <v>1</v>
      </c>
      <c r="G54" s="105">
        <v>3.2611111111111111E-4</v>
      </c>
      <c r="H54" s="5">
        <v>676</v>
      </c>
      <c r="I54" s="50">
        <v>676</v>
      </c>
      <c r="J54" s="52">
        <v>1</v>
      </c>
      <c r="K54" s="52">
        <v>1</v>
      </c>
      <c r="L54" s="63">
        <v>1</v>
      </c>
      <c r="M54" s="70">
        <v>3.2427083333333331E-4</v>
      </c>
      <c r="N54" s="5">
        <v>676</v>
      </c>
      <c r="O54" s="80">
        <v>676</v>
      </c>
      <c r="P54" s="82">
        <v>1</v>
      </c>
      <c r="Q54" s="82">
        <v>1</v>
      </c>
      <c r="R54" s="83">
        <v>1</v>
      </c>
      <c r="S54" s="84">
        <v>3.6125000000000003E-4</v>
      </c>
    </row>
    <row r="55" spans="1:19" x14ac:dyDescent="0.25">
      <c r="A55" s="73" t="s">
        <v>66</v>
      </c>
      <c r="B55" s="5">
        <v>67</v>
      </c>
      <c r="C55" s="95">
        <v>67</v>
      </c>
      <c r="D55" s="103">
        <v>1</v>
      </c>
      <c r="E55" s="103">
        <v>1</v>
      </c>
      <c r="F55" s="104">
        <v>1</v>
      </c>
      <c r="G55" s="105">
        <v>6.3680555555555552E-5</v>
      </c>
      <c r="H55" s="5">
        <v>67</v>
      </c>
      <c r="I55" s="50">
        <v>67</v>
      </c>
      <c r="J55" s="52">
        <v>1</v>
      </c>
      <c r="K55" s="52">
        <v>1</v>
      </c>
      <c r="L55" s="63">
        <v>1</v>
      </c>
      <c r="M55" s="70">
        <v>7.0069444444444446E-5</v>
      </c>
      <c r="N55" s="5">
        <v>67</v>
      </c>
      <c r="O55" s="80">
        <v>67</v>
      </c>
      <c r="P55" s="82">
        <v>1</v>
      </c>
      <c r="Q55" s="82">
        <v>1</v>
      </c>
      <c r="R55" s="83">
        <v>1</v>
      </c>
      <c r="S55" s="84">
        <v>5.5428240740740743E-5</v>
      </c>
    </row>
    <row r="56" spans="1:19" x14ac:dyDescent="0.25">
      <c r="A56" s="73" t="s">
        <v>67</v>
      </c>
      <c r="B56" s="5">
        <v>3393</v>
      </c>
      <c r="C56" s="95">
        <v>3393</v>
      </c>
      <c r="D56" s="103">
        <v>1</v>
      </c>
      <c r="E56" s="103">
        <v>1</v>
      </c>
      <c r="F56" s="104">
        <v>1</v>
      </c>
      <c r="G56" s="105">
        <v>3.1215277777777775E-5</v>
      </c>
      <c r="H56" s="5">
        <v>3393</v>
      </c>
      <c r="I56" s="50">
        <v>3393</v>
      </c>
      <c r="J56" s="52">
        <v>1</v>
      </c>
      <c r="K56" s="52">
        <v>1</v>
      </c>
      <c r="L56" s="63">
        <v>1</v>
      </c>
      <c r="M56" s="70">
        <v>4.4629629629629632E-5</v>
      </c>
      <c r="N56" s="5">
        <v>3393</v>
      </c>
      <c r="O56" s="80">
        <v>3393</v>
      </c>
      <c r="P56" s="82">
        <v>1</v>
      </c>
      <c r="Q56" s="82">
        <v>1</v>
      </c>
      <c r="R56" s="83">
        <v>1</v>
      </c>
      <c r="S56" s="84">
        <v>3.0949074074074075E-5</v>
      </c>
    </row>
    <row r="57" spans="1:19" x14ac:dyDescent="0.25">
      <c r="A57" s="73" t="s">
        <v>68</v>
      </c>
      <c r="B57" s="5">
        <v>14</v>
      </c>
      <c r="C57" s="95">
        <v>14</v>
      </c>
      <c r="D57" s="103">
        <v>1</v>
      </c>
      <c r="E57" s="103">
        <v>1</v>
      </c>
      <c r="F57" s="104">
        <v>1</v>
      </c>
      <c r="G57" s="105">
        <v>9.2175925925925929E-5</v>
      </c>
      <c r="H57" s="5">
        <v>14</v>
      </c>
      <c r="I57" s="50">
        <v>14</v>
      </c>
      <c r="J57" s="52">
        <v>1</v>
      </c>
      <c r="K57" s="52">
        <v>1</v>
      </c>
      <c r="L57" s="63">
        <v>0.2</v>
      </c>
      <c r="M57" s="70">
        <v>1.0880787037037037E-4</v>
      </c>
      <c r="N57" s="5">
        <v>14</v>
      </c>
      <c r="O57" s="80">
        <v>14</v>
      </c>
      <c r="P57" s="82">
        <v>1</v>
      </c>
      <c r="Q57" s="82">
        <v>1</v>
      </c>
      <c r="R57" s="83">
        <v>1</v>
      </c>
      <c r="S57" s="84">
        <v>9.2916666666666671E-5</v>
      </c>
    </row>
    <row r="58" spans="1:19" x14ac:dyDescent="0.25">
      <c r="A58" s="73" t="s">
        <v>69</v>
      </c>
      <c r="B58" s="5">
        <v>2</v>
      </c>
      <c r="C58" s="95">
        <v>2</v>
      </c>
      <c r="D58" s="103">
        <v>1</v>
      </c>
      <c r="E58" s="103">
        <v>1</v>
      </c>
      <c r="F58" s="104">
        <v>0.5</v>
      </c>
      <c r="G58" s="105">
        <v>5.8738425925925923E-5</v>
      </c>
      <c r="H58" s="5">
        <v>2</v>
      </c>
      <c r="I58" s="50">
        <v>2</v>
      </c>
      <c r="J58" s="52">
        <v>1</v>
      </c>
      <c r="K58" s="52">
        <v>1</v>
      </c>
      <c r="L58" s="63">
        <v>1.1627906976744186E-2</v>
      </c>
      <c r="M58" s="70">
        <v>7.7291666666666671E-5</v>
      </c>
      <c r="N58" s="5">
        <v>2</v>
      </c>
      <c r="O58" s="80">
        <v>2</v>
      </c>
      <c r="P58" s="82">
        <v>1</v>
      </c>
      <c r="Q58" s="82">
        <v>1</v>
      </c>
      <c r="R58" s="83">
        <v>0.1</v>
      </c>
      <c r="S58" s="84">
        <v>6.5937499999999997E-5</v>
      </c>
    </row>
    <row r="59" spans="1:19" x14ac:dyDescent="0.25">
      <c r="A59" s="73" t="s">
        <v>101</v>
      </c>
      <c r="B59" s="5">
        <v>1</v>
      </c>
      <c r="C59" s="95">
        <v>1</v>
      </c>
      <c r="D59" s="103">
        <v>1</v>
      </c>
      <c r="E59" s="103">
        <v>1</v>
      </c>
      <c r="F59" s="104">
        <v>1</v>
      </c>
      <c r="G59" s="105">
        <v>1.1865740740740741E-4</v>
      </c>
      <c r="H59" s="5">
        <v>1</v>
      </c>
      <c r="I59" s="50">
        <v>1</v>
      </c>
      <c r="J59" s="52">
        <v>1</v>
      </c>
      <c r="K59" s="52">
        <v>1</v>
      </c>
      <c r="L59" s="63">
        <v>1</v>
      </c>
      <c r="M59" s="70">
        <v>1.2956018518518519E-4</v>
      </c>
      <c r="N59" s="5">
        <v>1</v>
      </c>
      <c r="O59" s="80">
        <v>1</v>
      </c>
      <c r="P59" s="82">
        <v>1</v>
      </c>
      <c r="Q59" s="82">
        <v>1</v>
      </c>
      <c r="R59" s="83">
        <v>1</v>
      </c>
      <c r="S59" s="84">
        <v>1.1365740740740741E-4</v>
      </c>
    </row>
    <row r="60" spans="1:19" x14ac:dyDescent="0.25">
      <c r="A60" s="73" t="s">
        <v>70</v>
      </c>
      <c r="B60" s="5">
        <v>1</v>
      </c>
      <c r="C60" s="95">
        <v>1</v>
      </c>
      <c r="D60" s="103">
        <v>1</v>
      </c>
      <c r="E60" s="103">
        <v>1</v>
      </c>
      <c r="F60" s="104">
        <v>1</v>
      </c>
      <c r="G60" s="105">
        <v>5.3483796296296299E-5</v>
      </c>
      <c r="H60" s="5">
        <v>1</v>
      </c>
      <c r="I60" s="50">
        <v>1</v>
      </c>
      <c r="J60" s="52">
        <v>1</v>
      </c>
      <c r="K60" s="52">
        <v>1</v>
      </c>
      <c r="L60" s="63">
        <v>1</v>
      </c>
      <c r="M60" s="70">
        <v>7.6643518518518518E-5</v>
      </c>
      <c r="N60" s="5">
        <v>1</v>
      </c>
      <c r="O60" s="80">
        <v>1</v>
      </c>
      <c r="P60" s="82">
        <v>1</v>
      </c>
      <c r="Q60" s="82">
        <v>1</v>
      </c>
      <c r="R60" s="83">
        <v>1</v>
      </c>
      <c r="S60" s="84">
        <v>5.2696759259259256E-5</v>
      </c>
    </row>
    <row r="61" spans="1:19" x14ac:dyDescent="0.25">
      <c r="A61" s="73" t="s">
        <v>102</v>
      </c>
      <c r="B61" s="5">
        <v>15904.000000000002</v>
      </c>
      <c r="C61" s="95">
        <v>5000</v>
      </c>
      <c r="D61" s="103">
        <v>0.31438631790744465</v>
      </c>
      <c r="E61" s="103">
        <v>1</v>
      </c>
      <c r="F61" s="104">
        <v>1</v>
      </c>
      <c r="G61" s="105">
        <v>2.7465277777777778E-5</v>
      </c>
      <c r="H61" s="5">
        <v>15904.000000000002</v>
      </c>
      <c r="I61" s="50">
        <v>4998</v>
      </c>
      <c r="J61" s="52">
        <v>0.31426056338028169</v>
      </c>
      <c r="K61" s="52">
        <v>0.99960000000000004</v>
      </c>
      <c r="L61" s="63">
        <v>1</v>
      </c>
      <c r="M61" s="70">
        <v>4.7523148148148147E-5</v>
      </c>
      <c r="N61" s="5">
        <v>15904.000000000002</v>
      </c>
      <c r="O61" s="80">
        <v>5000</v>
      </c>
      <c r="P61" s="82">
        <v>0.31438631790744465</v>
      </c>
      <c r="Q61" s="82">
        <v>1</v>
      </c>
      <c r="R61" s="83">
        <v>1</v>
      </c>
      <c r="S61" s="84">
        <v>2.6539351851851851E-5</v>
      </c>
    </row>
    <row r="62" spans="1:19" x14ac:dyDescent="0.25">
      <c r="A62" s="73" t="s">
        <v>71</v>
      </c>
      <c r="B62" s="5">
        <v>2</v>
      </c>
      <c r="C62" s="95">
        <v>2</v>
      </c>
      <c r="D62" s="103">
        <v>1</v>
      </c>
      <c r="E62" s="103">
        <v>1</v>
      </c>
      <c r="F62" s="104">
        <v>1</v>
      </c>
      <c r="G62" s="105">
        <v>6.1979166666666671E-5</v>
      </c>
      <c r="H62" s="5">
        <v>2</v>
      </c>
      <c r="I62" s="50">
        <v>2</v>
      </c>
      <c r="J62" s="52">
        <v>1</v>
      </c>
      <c r="K62" s="52">
        <v>1</v>
      </c>
      <c r="L62" s="63">
        <v>0.33333333333333331</v>
      </c>
      <c r="M62" s="70">
        <v>8.2719907407407411E-5</v>
      </c>
      <c r="N62" s="5">
        <v>2</v>
      </c>
      <c r="O62" s="80">
        <v>2</v>
      </c>
      <c r="P62" s="82">
        <v>1</v>
      </c>
      <c r="Q62" s="82">
        <v>1</v>
      </c>
      <c r="R62" s="83">
        <v>1</v>
      </c>
      <c r="S62" s="84">
        <v>5.8449074074074073E-5</v>
      </c>
    </row>
    <row r="63" spans="1:19" x14ac:dyDescent="0.25">
      <c r="A63" s="73" t="s">
        <v>72</v>
      </c>
      <c r="B63" s="5">
        <v>5</v>
      </c>
      <c r="C63" s="95">
        <v>5</v>
      </c>
      <c r="D63" s="103">
        <v>1</v>
      </c>
      <c r="E63" s="103">
        <v>1</v>
      </c>
      <c r="F63" s="104">
        <v>1</v>
      </c>
      <c r="G63" s="105">
        <v>5.0173611111111112E-5</v>
      </c>
      <c r="H63" s="5">
        <v>5</v>
      </c>
      <c r="I63" s="50">
        <v>5</v>
      </c>
      <c r="J63" s="52">
        <v>1</v>
      </c>
      <c r="K63" s="52">
        <v>1</v>
      </c>
      <c r="L63" s="63">
        <v>1</v>
      </c>
      <c r="M63" s="70">
        <v>6.811342592592592E-5</v>
      </c>
      <c r="N63" s="5">
        <v>5</v>
      </c>
      <c r="O63" s="80">
        <v>5</v>
      </c>
      <c r="P63" s="82">
        <v>1</v>
      </c>
      <c r="Q63" s="82">
        <v>1</v>
      </c>
      <c r="R63" s="83">
        <v>1</v>
      </c>
      <c r="S63" s="84">
        <v>5.2962962962962962E-5</v>
      </c>
    </row>
    <row r="64" spans="1:19" x14ac:dyDescent="0.25">
      <c r="A64" s="73" t="s">
        <v>73</v>
      </c>
      <c r="B64" s="5">
        <v>7</v>
      </c>
      <c r="C64" s="95">
        <v>7</v>
      </c>
      <c r="D64" s="103">
        <v>1</v>
      </c>
      <c r="E64" s="103">
        <v>1</v>
      </c>
      <c r="F64" s="104">
        <v>9.0909090909090912E-2</v>
      </c>
      <c r="G64" s="105">
        <v>6.7106481481481479E-5</v>
      </c>
      <c r="H64" s="5">
        <v>7</v>
      </c>
      <c r="I64" s="50">
        <v>7</v>
      </c>
      <c r="J64" s="52">
        <v>1</v>
      </c>
      <c r="K64" s="52">
        <v>1</v>
      </c>
      <c r="L64" s="63">
        <v>0.25</v>
      </c>
      <c r="M64" s="70">
        <v>7.3969907407407402E-5</v>
      </c>
      <c r="N64" s="5">
        <v>7</v>
      </c>
      <c r="O64" s="80">
        <v>7</v>
      </c>
      <c r="P64" s="82">
        <v>1</v>
      </c>
      <c r="Q64" s="82">
        <v>1</v>
      </c>
      <c r="R64" s="83">
        <v>0.5</v>
      </c>
      <c r="S64" s="84">
        <v>7.4027777777777772E-5</v>
      </c>
    </row>
    <row r="65" spans="1:19" x14ac:dyDescent="0.25">
      <c r="A65" s="73" t="s">
        <v>74</v>
      </c>
      <c r="B65" s="5">
        <v>5</v>
      </c>
      <c r="C65" s="95">
        <v>5</v>
      </c>
      <c r="D65" s="103">
        <v>1</v>
      </c>
      <c r="E65" s="103">
        <v>1</v>
      </c>
      <c r="F65" s="104">
        <v>1</v>
      </c>
      <c r="G65" s="105">
        <v>5.9629629629629631E-5</v>
      </c>
      <c r="H65" s="5">
        <v>5</v>
      </c>
      <c r="I65" s="50">
        <v>5</v>
      </c>
      <c r="J65" s="52">
        <v>1</v>
      </c>
      <c r="K65" s="52">
        <v>1</v>
      </c>
      <c r="L65" s="63">
        <v>1</v>
      </c>
      <c r="M65" s="70">
        <v>7.2141203703703698E-5</v>
      </c>
      <c r="N65" s="5">
        <v>5</v>
      </c>
      <c r="O65" s="80">
        <v>5</v>
      </c>
      <c r="P65" s="82">
        <v>1</v>
      </c>
      <c r="Q65" s="82">
        <v>1</v>
      </c>
      <c r="R65" s="83">
        <v>1</v>
      </c>
      <c r="S65" s="84">
        <v>6.4120370370370375E-5</v>
      </c>
    </row>
    <row r="66" spans="1:19" x14ac:dyDescent="0.25">
      <c r="A66" s="73" t="s">
        <v>108</v>
      </c>
      <c r="B66" s="5">
        <v>38</v>
      </c>
      <c r="C66" s="95">
        <v>26</v>
      </c>
      <c r="D66" s="103">
        <v>0.68421052631578949</v>
      </c>
      <c r="E66" s="103">
        <v>0.68421052631578949</v>
      </c>
      <c r="F66" s="104">
        <v>0.25</v>
      </c>
      <c r="G66" s="105">
        <v>5.2129629629629631E-5</v>
      </c>
      <c r="H66" s="5">
        <v>38</v>
      </c>
      <c r="I66" s="50">
        <v>28</v>
      </c>
      <c r="J66" s="52">
        <v>0.73684210526315785</v>
      </c>
      <c r="K66" s="52">
        <v>0.73684210526315785</v>
      </c>
      <c r="L66" s="63">
        <v>0.16666666666666666</v>
      </c>
      <c r="M66" s="70">
        <v>1.1784722222222222E-4</v>
      </c>
      <c r="N66" s="5">
        <v>38</v>
      </c>
      <c r="O66" s="80">
        <v>26</v>
      </c>
      <c r="P66" s="82">
        <v>0.68421052631578949</v>
      </c>
      <c r="Q66" s="82">
        <v>0.68421052631578949</v>
      </c>
      <c r="R66" s="83">
        <v>1</v>
      </c>
      <c r="S66" s="84">
        <v>5.3171296296296298E-5</v>
      </c>
    </row>
    <row r="67" spans="1:19" x14ac:dyDescent="0.25">
      <c r="A67" s="73" t="s">
        <v>75</v>
      </c>
      <c r="B67" s="5">
        <v>7717.9999999999991</v>
      </c>
      <c r="C67" s="95">
        <v>5000</v>
      </c>
      <c r="D67" s="103">
        <v>0.64783622700181398</v>
      </c>
      <c r="E67" s="103">
        <v>1</v>
      </c>
      <c r="F67" s="104">
        <v>1</v>
      </c>
      <c r="G67" s="105">
        <v>3.076388888888889E-5</v>
      </c>
      <c r="H67" s="5">
        <v>7717.9999999999991</v>
      </c>
      <c r="I67" s="50">
        <v>4984</v>
      </c>
      <c r="J67" s="86">
        <v>0.64576315107540816</v>
      </c>
      <c r="K67" s="86">
        <v>0.99680000000000002</v>
      </c>
      <c r="L67" s="86">
        <v>1</v>
      </c>
      <c r="M67" s="70">
        <v>5.9884259259259261E-5</v>
      </c>
      <c r="N67" s="5">
        <v>7718</v>
      </c>
      <c r="O67" s="80">
        <v>4989</v>
      </c>
      <c r="P67" s="82">
        <v>0.64641098730240998</v>
      </c>
      <c r="Q67" s="82">
        <v>0.99780000000000002</v>
      </c>
      <c r="R67" s="83">
        <v>1</v>
      </c>
      <c r="S67" s="84">
        <v>2.9641203703703705E-5</v>
      </c>
    </row>
    <row r="68" spans="1:19" x14ac:dyDescent="0.25">
      <c r="A68" s="73" t="s">
        <v>103</v>
      </c>
      <c r="B68" s="5">
        <v>14</v>
      </c>
      <c r="C68" s="95">
        <v>14</v>
      </c>
      <c r="D68" s="103">
        <v>1</v>
      </c>
      <c r="E68" s="103">
        <v>1</v>
      </c>
      <c r="F68" s="104">
        <v>1</v>
      </c>
      <c r="G68" s="105">
        <v>5.0740740740740744E-5</v>
      </c>
      <c r="H68" s="5">
        <v>14</v>
      </c>
      <c r="I68" s="50">
        <v>14</v>
      </c>
      <c r="J68" s="86">
        <v>1</v>
      </c>
      <c r="K68" s="86">
        <v>1</v>
      </c>
      <c r="L68" s="86">
        <v>0.33333333333333331</v>
      </c>
      <c r="M68" s="70">
        <v>6.8657407407407401E-5</v>
      </c>
      <c r="N68" s="5">
        <v>14</v>
      </c>
      <c r="O68" s="80">
        <v>14</v>
      </c>
      <c r="P68" s="82">
        <v>1</v>
      </c>
      <c r="Q68" s="82">
        <v>1</v>
      </c>
      <c r="R68" s="83">
        <v>0.33333333333333331</v>
      </c>
      <c r="S68" s="84">
        <v>4.8206018518518518E-5</v>
      </c>
    </row>
    <row r="69" spans="1:19" x14ac:dyDescent="0.25">
      <c r="A69" s="73" t="str">
        <f>A76</f>
        <v>_ --&gt;import static ID.ID.ID.ID;</v>
      </c>
      <c r="B69" s="5">
        <v>24</v>
      </c>
      <c r="C69" s="95">
        <v>20</v>
      </c>
      <c r="D69" s="103">
        <v>0.83333333333333337</v>
      </c>
      <c r="E69" s="103">
        <v>0.83333333333333337</v>
      </c>
      <c r="F69" s="104">
        <v>1</v>
      </c>
      <c r="G69" s="105">
        <v>5.3888888888888889E-5</v>
      </c>
      <c r="H69" s="5">
        <v>24</v>
      </c>
      <c r="I69" s="50">
        <v>6</v>
      </c>
      <c r="J69" s="86">
        <v>0.25</v>
      </c>
      <c r="K69" s="86">
        <v>0.25</v>
      </c>
      <c r="L69" s="86">
        <v>1.1627906976744186E-2</v>
      </c>
      <c r="M69" s="70">
        <v>7.6446759259259257E-5</v>
      </c>
      <c r="N69" s="5">
        <v>24</v>
      </c>
      <c r="O69" s="80">
        <v>19</v>
      </c>
      <c r="P69" s="82">
        <v>0.79166666666666663</v>
      </c>
      <c r="Q69" s="82">
        <v>0.79166666666666663</v>
      </c>
      <c r="R69" s="83">
        <v>0.125</v>
      </c>
      <c r="S69" s="84">
        <v>5.2164351851851851E-5</v>
      </c>
    </row>
    <row r="70" spans="1:19" x14ac:dyDescent="0.25">
      <c r="A70" s="73" t="s">
        <v>76</v>
      </c>
      <c r="B70" s="5">
        <v>6</v>
      </c>
      <c r="C70" s="95">
        <v>6</v>
      </c>
      <c r="D70" s="103">
        <v>1</v>
      </c>
      <c r="E70" s="103">
        <v>1</v>
      </c>
      <c r="F70" s="104">
        <v>1</v>
      </c>
      <c r="G70" s="105">
        <v>4.5763888888888888E-5</v>
      </c>
      <c r="H70" s="5">
        <v>6</v>
      </c>
      <c r="I70" s="50">
        <v>6</v>
      </c>
      <c r="J70" s="86">
        <v>1</v>
      </c>
      <c r="K70" s="86">
        <v>1</v>
      </c>
      <c r="L70" s="86">
        <v>2.3255813953488372E-2</v>
      </c>
      <c r="M70" s="70">
        <v>6.741898148148148E-5</v>
      </c>
      <c r="N70" s="5">
        <v>6</v>
      </c>
      <c r="O70" s="80">
        <v>6</v>
      </c>
      <c r="P70" s="82">
        <v>1</v>
      </c>
      <c r="Q70" s="82">
        <v>1</v>
      </c>
      <c r="R70" s="83">
        <v>1</v>
      </c>
      <c r="S70" s="84">
        <v>4.4861111111111112E-5</v>
      </c>
    </row>
    <row r="71" spans="1:19" x14ac:dyDescent="0.25">
      <c r="A71" s="73" t="s">
        <v>77</v>
      </c>
      <c r="B71" s="5">
        <v>1</v>
      </c>
      <c r="C71" s="95">
        <v>1</v>
      </c>
      <c r="D71" s="103">
        <v>1</v>
      </c>
      <c r="E71" s="103">
        <v>1</v>
      </c>
      <c r="F71" s="104">
        <v>1</v>
      </c>
      <c r="G71" s="105">
        <v>5.0370370370370373E-5</v>
      </c>
      <c r="H71" s="5">
        <v>1</v>
      </c>
      <c r="I71" s="50">
        <v>1</v>
      </c>
      <c r="J71" s="86">
        <v>1</v>
      </c>
      <c r="K71" s="86">
        <v>1</v>
      </c>
      <c r="L71" s="86">
        <v>0.5</v>
      </c>
      <c r="M71" s="70">
        <v>6.7986111111111112E-5</v>
      </c>
      <c r="N71" s="5">
        <v>1</v>
      </c>
      <c r="O71" s="80">
        <v>1</v>
      </c>
      <c r="P71" s="82">
        <v>1</v>
      </c>
      <c r="Q71" s="82">
        <v>1</v>
      </c>
      <c r="R71" s="83">
        <v>1</v>
      </c>
      <c r="S71" s="84">
        <v>5.1608796296296294E-5</v>
      </c>
    </row>
    <row r="72" spans="1:19" x14ac:dyDescent="0.25">
      <c r="A72" s="73" t="s">
        <v>78</v>
      </c>
      <c r="B72" s="5">
        <v>6289</v>
      </c>
      <c r="C72" s="95">
        <v>2564</v>
      </c>
      <c r="D72" s="103">
        <v>0.40769597710287803</v>
      </c>
      <c r="E72" s="103">
        <v>0.51280000000000003</v>
      </c>
      <c r="F72" s="104">
        <v>1</v>
      </c>
      <c r="G72" s="105">
        <v>3.7766203703703703E-5</v>
      </c>
      <c r="H72" s="5">
        <v>6289</v>
      </c>
      <c r="I72" s="50">
        <v>2362</v>
      </c>
      <c r="J72" s="86">
        <v>0.37557640324375896</v>
      </c>
      <c r="K72" s="86">
        <v>0.47239999999999999</v>
      </c>
      <c r="L72" s="86">
        <v>1</v>
      </c>
      <c r="M72" s="70">
        <v>5.2754629629629633E-5</v>
      </c>
      <c r="N72" s="5">
        <v>6289</v>
      </c>
      <c r="O72" s="80">
        <v>0</v>
      </c>
      <c r="P72" s="82">
        <v>0</v>
      </c>
      <c r="Q72" s="82">
        <v>0</v>
      </c>
      <c r="R72" s="83">
        <v>0</v>
      </c>
      <c r="S72" s="84">
        <v>2.6782407407407407E-5</v>
      </c>
    </row>
    <row r="73" spans="1:19" x14ac:dyDescent="0.25">
      <c r="A73" s="77" t="s">
        <v>79</v>
      </c>
      <c r="B73" s="5">
        <v>3</v>
      </c>
      <c r="C73" s="95">
        <v>3</v>
      </c>
      <c r="D73" s="103">
        <v>1</v>
      </c>
      <c r="E73" s="103">
        <v>1</v>
      </c>
      <c r="F73" s="104">
        <v>0.33333333333333331</v>
      </c>
      <c r="G73" s="105">
        <v>4.8379629629629628E-5</v>
      </c>
      <c r="H73" s="5">
        <v>3</v>
      </c>
      <c r="I73" s="50">
        <v>3</v>
      </c>
      <c r="J73" s="86">
        <v>1</v>
      </c>
      <c r="K73" s="86">
        <v>1</v>
      </c>
      <c r="L73" s="86">
        <v>1</v>
      </c>
      <c r="M73" s="70">
        <v>6.77662037037037E-5</v>
      </c>
      <c r="N73" s="5">
        <v>3</v>
      </c>
      <c r="O73" s="80">
        <v>3</v>
      </c>
      <c r="P73" s="82">
        <v>1</v>
      </c>
      <c r="Q73" s="82">
        <v>1</v>
      </c>
      <c r="R73" s="83">
        <v>0.33333333333333331</v>
      </c>
      <c r="S73" s="84">
        <v>4.9432870370370371E-5</v>
      </c>
    </row>
    <row r="74" spans="1:19" x14ac:dyDescent="0.25">
      <c r="A74" s="71" t="s">
        <v>104</v>
      </c>
      <c r="B74" s="5">
        <v>9</v>
      </c>
      <c r="C74" s="95">
        <v>9</v>
      </c>
      <c r="D74" s="103">
        <v>1</v>
      </c>
      <c r="E74" s="103">
        <v>1</v>
      </c>
      <c r="F74" s="104">
        <v>1</v>
      </c>
      <c r="G74" s="105">
        <v>7.3912037037037032E-5</v>
      </c>
      <c r="H74" s="5">
        <v>9</v>
      </c>
      <c r="I74" s="50">
        <v>9</v>
      </c>
      <c r="J74" s="86">
        <v>1</v>
      </c>
      <c r="K74" s="86">
        <v>1</v>
      </c>
      <c r="L74" s="86">
        <v>0.1111111111111111</v>
      </c>
      <c r="M74" s="70">
        <v>9.9131944444444441E-5</v>
      </c>
      <c r="N74" s="5">
        <v>9</v>
      </c>
      <c r="O74" s="80">
        <v>9</v>
      </c>
      <c r="P74" s="82">
        <v>1</v>
      </c>
      <c r="Q74" s="82">
        <v>1</v>
      </c>
      <c r="R74" s="83">
        <v>1</v>
      </c>
      <c r="S74" s="84">
        <v>7.4386574074074074E-5</v>
      </c>
    </row>
    <row r="75" spans="1:19" x14ac:dyDescent="0.25">
      <c r="A75" s="71" t="s">
        <v>80</v>
      </c>
      <c r="B75" s="5">
        <v>302</v>
      </c>
      <c r="C75" s="95">
        <v>294</v>
      </c>
      <c r="D75" s="103">
        <v>0.97350993377483441</v>
      </c>
      <c r="E75" s="103">
        <v>0.97350993377483441</v>
      </c>
      <c r="F75" s="104">
        <v>0.5</v>
      </c>
      <c r="G75" s="105">
        <v>5.2858796296296298E-5</v>
      </c>
      <c r="H75" s="5">
        <v>302</v>
      </c>
      <c r="I75" s="50">
        <v>300</v>
      </c>
      <c r="J75" s="86">
        <v>0.99337748344370858</v>
      </c>
      <c r="K75" s="86">
        <v>0.99337748344370858</v>
      </c>
      <c r="L75" s="86">
        <v>1</v>
      </c>
      <c r="M75" s="70">
        <v>6.9872685185185185E-5</v>
      </c>
      <c r="N75" s="5">
        <v>302</v>
      </c>
      <c r="O75" s="80">
        <v>294</v>
      </c>
      <c r="P75" s="82">
        <v>0.97350993377483441</v>
      </c>
      <c r="Q75" s="82">
        <v>0.97350993377483441</v>
      </c>
      <c r="R75" s="83">
        <v>1</v>
      </c>
      <c r="S75" s="84">
        <v>5.2997685185185188E-5</v>
      </c>
    </row>
    <row r="76" spans="1:19" x14ac:dyDescent="0.25">
      <c r="A76" s="71" t="s">
        <v>105</v>
      </c>
      <c r="B76" s="5">
        <v>968</v>
      </c>
      <c r="C76" s="95">
        <v>968</v>
      </c>
      <c r="D76" s="103">
        <v>1</v>
      </c>
      <c r="E76" s="103">
        <v>1</v>
      </c>
      <c r="F76" s="104">
        <v>1</v>
      </c>
      <c r="G76" s="105">
        <v>3.7627314814814812E-5</v>
      </c>
      <c r="H76" s="5">
        <v>968</v>
      </c>
      <c r="I76" s="50">
        <v>968</v>
      </c>
      <c r="J76" s="86">
        <v>1</v>
      </c>
      <c r="K76" s="86">
        <v>1</v>
      </c>
      <c r="L76" s="86">
        <v>1</v>
      </c>
      <c r="M76" s="70">
        <v>5.6400462962962965E-5</v>
      </c>
      <c r="N76" s="5">
        <v>968</v>
      </c>
      <c r="O76" s="80">
        <v>968</v>
      </c>
      <c r="P76" s="82">
        <v>1</v>
      </c>
      <c r="Q76" s="82">
        <v>1</v>
      </c>
      <c r="R76" s="83">
        <v>1</v>
      </c>
      <c r="S76" s="84">
        <v>2.6458333333333334E-5</v>
      </c>
    </row>
    <row r="77" spans="1:19" x14ac:dyDescent="0.25">
      <c r="A77" s="71" t="s">
        <v>81</v>
      </c>
      <c r="B77" s="5">
        <v>368</v>
      </c>
      <c r="C77" s="95">
        <v>364</v>
      </c>
      <c r="D77" s="103">
        <v>0.98913043478260865</v>
      </c>
      <c r="E77" s="103">
        <v>0.98913043478260865</v>
      </c>
      <c r="F77" s="104">
        <v>1</v>
      </c>
      <c r="G77" s="105">
        <v>4.2361111111111112E-5</v>
      </c>
      <c r="H77" s="5">
        <v>368</v>
      </c>
      <c r="I77" s="50">
        <v>355</v>
      </c>
      <c r="J77" s="86">
        <v>0.96467391304347827</v>
      </c>
      <c r="K77" s="86">
        <v>0.96467391304347827</v>
      </c>
      <c r="L77" s="86">
        <v>0.5</v>
      </c>
      <c r="M77" s="70">
        <v>5.87962962962963E-5</v>
      </c>
      <c r="N77" s="5">
        <v>368</v>
      </c>
      <c r="O77" s="80">
        <v>368</v>
      </c>
      <c r="P77" s="82">
        <v>1</v>
      </c>
      <c r="Q77" s="82">
        <v>1</v>
      </c>
      <c r="R77" s="83">
        <v>1</v>
      </c>
      <c r="S77" s="84">
        <v>4.3541666666666663E-5</v>
      </c>
    </row>
    <row r="78" spans="1:19" x14ac:dyDescent="0.25">
      <c r="A78" s="71" t="s">
        <v>82</v>
      </c>
      <c r="B78" s="5">
        <v>1842</v>
      </c>
      <c r="C78" s="95">
        <v>943</v>
      </c>
      <c r="D78" s="103">
        <v>0.51194353963083605</v>
      </c>
      <c r="E78" s="103">
        <v>0.51194353963083605</v>
      </c>
      <c r="F78" s="104">
        <v>1</v>
      </c>
      <c r="G78" s="105">
        <v>3.6863425925925926E-5</v>
      </c>
      <c r="H78" s="5">
        <v>1842</v>
      </c>
      <c r="I78" s="50">
        <v>1007</v>
      </c>
      <c r="J78" s="86">
        <v>0.54668838219326821</v>
      </c>
      <c r="K78" s="86">
        <v>0.54668838219326821</v>
      </c>
      <c r="L78" s="86">
        <v>1</v>
      </c>
      <c r="M78" s="70">
        <v>5.3483796296296299E-5</v>
      </c>
      <c r="N78" s="5">
        <v>1842</v>
      </c>
      <c r="O78" s="80">
        <v>934</v>
      </c>
      <c r="P78" s="82">
        <v>0.50705754614549403</v>
      </c>
      <c r="Q78" s="82">
        <v>0.50705754614549403</v>
      </c>
      <c r="R78" s="83">
        <v>1</v>
      </c>
      <c r="S78" s="84">
        <v>3.6319444444444446E-5</v>
      </c>
    </row>
    <row r="79" spans="1:19" x14ac:dyDescent="0.25">
      <c r="A79" s="71" t="s">
        <v>83</v>
      </c>
      <c r="B79" s="5">
        <v>1419</v>
      </c>
      <c r="C79" s="95">
        <v>1359</v>
      </c>
      <c r="D79" s="103">
        <v>0.95771670190274838</v>
      </c>
      <c r="E79" s="103">
        <v>0.95771670190274838</v>
      </c>
      <c r="F79" s="104">
        <v>1</v>
      </c>
      <c r="G79" s="105">
        <v>4.0555555555555553E-5</v>
      </c>
      <c r="H79" s="5">
        <v>1419</v>
      </c>
      <c r="I79" s="50">
        <v>1364</v>
      </c>
      <c r="J79" s="86">
        <v>0.96124031007751942</v>
      </c>
      <c r="K79" s="86">
        <v>0.96124031007751942</v>
      </c>
      <c r="L79" s="86">
        <v>1</v>
      </c>
      <c r="M79" s="70">
        <v>5.09837962962963E-5</v>
      </c>
      <c r="N79" s="5">
        <v>1419</v>
      </c>
      <c r="O79" s="80">
        <v>1339</v>
      </c>
      <c r="P79" s="82">
        <v>0.94362226920366454</v>
      </c>
      <c r="Q79" s="82">
        <v>0.94362226920366454</v>
      </c>
      <c r="R79" s="83">
        <v>1</v>
      </c>
      <c r="S79" s="84">
        <v>3.8298611111111108E-5</v>
      </c>
    </row>
    <row r="80" spans="1:19" x14ac:dyDescent="0.25">
      <c r="A80" s="71" t="s">
        <v>106</v>
      </c>
      <c r="B80" s="5">
        <v>184</v>
      </c>
      <c r="C80" s="95">
        <v>184</v>
      </c>
      <c r="D80" s="103">
        <v>1</v>
      </c>
      <c r="E80" s="103">
        <v>1</v>
      </c>
      <c r="F80" s="104">
        <v>1</v>
      </c>
      <c r="G80" s="105">
        <v>1.2136574074074075E-4</v>
      </c>
      <c r="H80" s="5">
        <v>184</v>
      </c>
      <c r="I80" s="50">
        <v>183</v>
      </c>
      <c r="J80" s="86">
        <v>0.99456521739130432</v>
      </c>
      <c r="K80" s="86">
        <v>0.99456521739130432</v>
      </c>
      <c r="L80" s="86">
        <v>0.33333333333333331</v>
      </c>
      <c r="M80" s="70">
        <v>1.8355324074074075E-4</v>
      </c>
      <c r="N80" s="5">
        <v>184</v>
      </c>
      <c r="O80" s="80">
        <v>184</v>
      </c>
      <c r="P80" s="82">
        <v>1</v>
      </c>
      <c r="Q80" s="82">
        <v>1</v>
      </c>
      <c r="R80" s="83">
        <v>1</v>
      </c>
      <c r="S80" s="84">
        <v>1.1819444444444445E-4</v>
      </c>
    </row>
    <row r="81" spans="1:19" x14ac:dyDescent="0.25">
      <c r="A81" s="71" t="s">
        <v>84</v>
      </c>
      <c r="B81" s="5">
        <v>3147</v>
      </c>
      <c r="C81" s="95">
        <v>1834</v>
      </c>
      <c r="D81" s="103">
        <v>0.58277724817286303</v>
      </c>
      <c r="E81" s="103">
        <v>0.58277724817286303</v>
      </c>
      <c r="F81" s="104">
        <v>0.2</v>
      </c>
      <c r="G81" s="105">
        <v>4.1898148148148145E-5</v>
      </c>
      <c r="H81" s="5">
        <v>3147</v>
      </c>
      <c r="I81" s="50">
        <v>1766</v>
      </c>
      <c r="J81" s="86">
        <v>0.56116936765173175</v>
      </c>
      <c r="K81" s="86">
        <v>0.56116936765173175</v>
      </c>
      <c r="L81" s="86">
        <v>1</v>
      </c>
      <c r="M81" s="70">
        <v>5.7013888888888891E-5</v>
      </c>
      <c r="N81" s="5">
        <v>3147</v>
      </c>
      <c r="O81" s="80">
        <v>1799</v>
      </c>
      <c r="P81" s="82">
        <v>0.57165554496345727</v>
      </c>
      <c r="Q81" s="82">
        <v>0.57165554496345727</v>
      </c>
      <c r="R81" s="83">
        <v>1</v>
      </c>
      <c r="S81" s="84">
        <v>4.0763888888888889E-5</v>
      </c>
    </row>
    <row r="82" spans="1:19" x14ac:dyDescent="0.25">
      <c r="A82" s="71" t="s">
        <v>85</v>
      </c>
      <c r="B82" s="5">
        <v>30</v>
      </c>
      <c r="C82" s="95">
        <v>30</v>
      </c>
      <c r="D82" s="103">
        <v>1</v>
      </c>
      <c r="E82" s="103">
        <v>1</v>
      </c>
      <c r="F82" s="104">
        <v>1</v>
      </c>
      <c r="G82" s="105">
        <v>5.5046296296296297E-5</v>
      </c>
      <c r="H82" s="5">
        <v>30</v>
      </c>
      <c r="I82" s="50">
        <v>30</v>
      </c>
      <c r="J82" s="86">
        <v>1</v>
      </c>
      <c r="K82" s="86">
        <v>1</v>
      </c>
      <c r="L82" s="86">
        <v>3.0303030303030304E-2</v>
      </c>
      <c r="M82" s="70">
        <v>6.9421296296296294E-5</v>
      </c>
      <c r="N82" s="5">
        <v>30</v>
      </c>
      <c r="O82" s="80">
        <v>30</v>
      </c>
      <c r="P82" s="82">
        <v>1</v>
      </c>
      <c r="Q82" s="82">
        <v>1</v>
      </c>
      <c r="R82" s="83">
        <v>0.5</v>
      </c>
      <c r="S82" s="84">
        <v>5.3402777777777779E-5</v>
      </c>
    </row>
    <row r="83" spans="1:19" x14ac:dyDescent="0.25">
      <c r="A83" s="71" t="s">
        <v>86</v>
      </c>
      <c r="B83" s="5">
        <v>1186</v>
      </c>
      <c r="C83" s="95">
        <v>983</v>
      </c>
      <c r="D83" s="103">
        <v>0.82883642495784149</v>
      </c>
      <c r="E83" s="103">
        <v>0.82883642495784149</v>
      </c>
      <c r="F83" s="104">
        <v>0.5</v>
      </c>
      <c r="G83" s="105">
        <v>1.7901620370370369E-4</v>
      </c>
      <c r="H83" s="5">
        <v>1186</v>
      </c>
      <c r="I83" s="50">
        <v>666</v>
      </c>
      <c r="J83" s="86">
        <v>0.56155143338954472</v>
      </c>
      <c r="K83" s="86">
        <v>0.56155143338954472</v>
      </c>
      <c r="L83" s="86">
        <v>1</v>
      </c>
      <c r="M83" s="70">
        <v>2.3099537037037037E-4</v>
      </c>
      <c r="N83" s="5">
        <v>1186</v>
      </c>
      <c r="O83" s="80">
        <v>1042</v>
      </c>
      <c r="P83" s="82">
        <v>0.87858347386172009</v>
      </c>
      <c r="Q83" s="82">
        <v>0.87858347386172009</v>
      </c>
      <c r="R83" s="83">
        <v>0.1</v>
      </c>
      <c r="S83" s="84">
        <v>1.5900462962962963E-4</v>
      </c>
    </row>
    <row r="84" spans="1:19" x14ac:dyDescent="0.25">
      <c r="A84" s="71" t="s">
        <v>87</v>
      </c>
      <c r="B84" s="5">
        <v>22</v>
      </c>
      <c r="C84" s="95">
        <v>22</v>
      </c>
      <c r="D84" s="103">
        <v>1</v>
      </c>
      <c r="E84" s="103">
        <v>1</v>
      </c>
      <c r="F84" s="104">
        <v>1</v>
      </c>
      <c r="G84" s="105">
        <v>7.1076388888888887E-5</v>
      </c>
      <c r="H84" s="5">
        <v>22</v>
      </c>
      <c r="I84" s="50">
        <v>22</v>
      </c>
      <c r="J84" s="86">
        <v>1</v>
      </c>
      <c r="K84" s="86">
        <v>1</v>
      </c>
      <c r="L84" s="86">
        <v>2.2222222222222223E-2</v>
      </c>
      <c r="M84" s="70">
        <v>8.0844907407407406E-5</v>
      </c>
      <c r="N84" s="5">
        <v>22</v>
      </c>
      <c r="O84" s="80">
        <v>22</v>
      </c>
      <c r="P84" s="82">
        <v>1</v>
      </c>
      <c r="Q84" s="82">
        <v>1</v>
      </c>
      <c r="R84" s="83">
        <v>0.2</v>
      </c>
      <c r="S84" s="84">
        <v>7.831018518518518E-5</v>
      </c>
    </row>
    <row r="85" spans="1:19" x14ac:dyDescent="0.25">
      <c r="A85" s="71" t="s">
        <v>88</v>
      </c>
      <c r="B85" s="5">
        <v>146</v>
      </c>
      <c r="C85" s="95">
        <v>125</v>
      </c>
      <c r="D85" s="103">
        <v>0.85616438356164382</v>
      </c>
      <c r="E85" s="103">
        <v>0.85616438356164382</v>
      </c>
      <c r="F85" s="104">
        <v>1</v>
      </c>
      <c r="G85" s="105">
        <v>5.4444444444444446E-5</v>
      </c>
      <c r="H85" s="5">
        <v>146</v>
      </c>
      <c r="I85" s="50">
        <v>105</v>
      </c>
      <c r="J85" s="86">
        <v>0.71917808219178081</v>
      </c>
      <c r="K85" s="86">
        <v>0.71917808219178081</v>
      </c>
      <c r="L85" s="86">
        <v>0.5</v>
      </c>
      <c r="M85" s="70">
        <v>5.8935185185185184E-5</v>
      </c>
      <c r="N85" s="5">
        <v>146</v>
      </c>
      <c r="O85" s="80">
        <v>122</v>
      </c>
      <c r="P85" s="82">
        <v>0.83561643835616439</v>
      </c>
      <c r="Q85" s="82">
        <v>0.83561643835616439</v>
      </c>
      <c r="R85" s="83">
        <v>1</v>
      </c>
      <c r="S85" s="84">
        <v>4.142361111111111E-5</v>
      </c>
    </row>
    <row r="86" spans="1:19" x14ac:dyDescent="0.25">
      <c r="A86" s="71" t="s">
        <v>89</v>
      </c>
      <c r="B86" s="5">
        <v>2</v>
      </c>
      <c r="C86" s="95">
        <v>2</v>
      </c>
      <c r="D86" s="103">
        <v>1</v>
      </c>
      <c r="E86" s="103">
        <v>1</v>
      </c>
      <c r="F86" s="104">
        <v>5.7803468208092483E-3</v>
      </c>
      <c r="G86" s="105">
        <v>1.3628472222222221E-4</v>
      </c>
      <c r="H86" s="5">
        <v>2</v>
      </c>
      <c r="I86" s="50">
        <v>2</v>
      </c>
      <c r="J86" s="86">
        <v>1</v>
      </c>
      <c r="K86" s="86">
        <v>1</v>
      </c>
      <c r="L86" s="86">
        <v>3.6363636363636364E-3</v>
      </c>
      <c r="M86" s="70">
        <v>1.5008101851851852E-4</v>
      </c>
      <c r="N86" s="5">
        <v>2</v>
      </c>
      <c r="O86" s="80">
        <v>2</v>
      </c>
      <c r="P86" s="82">
        <v>1</v>
      </c>
      <c r="Q86" s="82">
        <v>1</v>
      </c>
      <c r="R86" s="83">
        <v>3.6900369003690036E-3</v>
      </c>
      <c r="S86" s="84">
        <v>1.3535879629629629E-4</v>
      </c>
    </row>
    <row r="87" spans="1:19" x14ac:dyDescent="0.25">
      <c r="A87" s="71" t="s">
        <v>90</v>
      </c>
      <c r="B87" s="5">
        <v>903</v>
      </c>
      <c r="C87" s="95">
        <v>900</v>
      </c>
      <c r="D87" s="103">
        <v>0.99667774086378735</v>
      </c>
      <c r="E87" s="103">
        <v>0.99667774086378735</v>
      </c>
      <c r="F87" s="104">
        <v>0.2</v>
      </c>
      <c r="G87" s="105">
        <v>5.3298611111111114E-5</v>
      </c>
      <c r="H87" s="5">
        <v>903</v>
      </c>
      <c r="I87" s="50">
        <v>898</v>
      </c>
      <c r="J87" s="86">
        <v>0.99446290143964566</v>
      </c>
      <c r="K87" s="86">
        <v>0.99446290143964566</v>
      </c>
      <c r="L87" s="86">
        <v>1</v>
      </c>
      <c r="M87" s="70">
        <v>6.6793981481481478E-5</v>
      </c>
      <c r="N87" s="5">
        <v>903</v>
      </c>
      <c r="O87" s="80">
        <v>898</v>
      </c>
      <c r="P87" s="82">
        <v>0.99446290143964566</v>
      </c>
      <c r="Q87" s="82">
        <v>0.99446290143964566</v>
      </c>
      <c r="R87" s="83">
        <v>0.16666666666666666</v>
      </c>
      <c r="S87" s="84">
        <v>4.8726851851851855E-5</v>
      </c>
    </row>
    <row r="88" spans="1:19" x14ac:dyDescent="0.25">
      <c r="A88" s="71" t="s">
        <v>91</v>
      </c>
      <c r="B88" s="5">
        <v>419</v>
      </c>
      <c r="C88" s="95">
        <v>383</v>
      </c>
      <c r="D88" s="103">
        <v>0.91408114558472553</v>
      </c>
      <c r="E88" s="103">
        <v>0.91408114558472553</v>
      </c>
      <c r="F88" s="104">
        <v>1</v>
      </c>
      <c r="G88" s="105">
        <v>6.1030092592592593E-5</v>
      </c>
      <c r="H88" s="5">
        <v>419</v>
      </c>
      <c r="I88" s="50">
        <v>385</v>
      </c>
      <c r="J88" s="86">
        <v>0.91885441527446299</v>
      </c>
      <c r="K88" s="86">
        <v>0.91885441527446299</v>
      </c>
      <c r="L88" s="86">
        <v>0.25</v>
      </c>
      <c r="M88" s="70">
        <v>7.9062500000000004E-5</v>
      </c>
      <c r="N88" s="5">
        <v>419</v>
      </c>
      <c r="O88" s="80">
        <v>382</v>
      </c>
      <c r="P88" s="82">
        <v>0.91169451073985686</v>
      </c>
      <c r="Q88" s="82">
        <v>0.91169451073985686</v>
      </c>
      <c r="R88" s="83">
        <v>1</v>
      </c>
      <c r="S88" s="84">
        <v>6.210648148148148E-5</v>
      </c>
    </row>
    <row r="89" spans="1:19" x14ac:dyDescent="0.25">
      <c r="A89" s="71" t="s">
        <v>92</v>
      </c>
      <c r="B89" s="5">
        <v>970.99999999999989</v>
      </c>
      <c r="C89" s="95">
        <v>421</v>
      </c>
      <c r="D89" s="103">
        <v>0.43357363542739447</v>
      </c>
      <c r="E89" s="103">
        <v>0.43357363542739447</v>
      </c>
      <c r="F89" s="104">
        <v>0.1111111111111111</v>
      </c>
      <c r="G89" s="105">
        <v>5.5613425925925928E-5</v>
      </c>
      <c r="H89" s="5">
        <v>970.99999999999989</v>
      </c>
      <c r="I89" s="50">
        <v>319</v>
      </c>
      <c r="J89" s="86">
        <v>0.32852729145211124</v>
      </c>
      <c r="K89" s="86">
        <v>0.32852729145211124</v>
      </c>
      <c r="L89" s="86">
        <v>1.9607843137254902E-2</v>
      </c>
      <c r="M89" s="70">
        <v>7.1041666666666668E-5</v>
      </c>
      <c r="N89" s="5">
        <v>970.99999999999989</v>
      </c>
      <c r="O89" s="80">
        <v>367</v>
      </c>
      <c r="P89" s="82">
        <v>0.37796086508753862</v>
      </c>
      <c r="Q89" s="82">
        <v>0.37796086508753862</v>
      </c>
      <c r="R89" s="83">
        <v>9.0909090909090912E-2</v>
      </c>
      <c r="S89" s="84">
        <v>5.4282407407407404E-5</v>
      </c>
    </row>
    <row r="90" spans="1:19" x14ac:dyDescent="0.25">
      <c r="A90" s="71" t="s">
        <v>93</v>
      </c>
      <c r="B90" s="5">
        <v>42</v>
      </c>
      <c r="C90" s="95">
        <v>42</v>
      </c>
      <c r="D90" s="103">
        <v>1</v>
      </c>
      <c r="E90" s="103">
        <v>1</v>
      </c>
      <c r="F90" s="104">
        <v>0.5</v>
      </c>
      <c r="G90" s="105">
        <v>7.221064814814815E-5</v>
      </c>
      <c r="H90" s="5">
        <v>42</v>
      </c>
      <c r="I90" s="50">
        <v>42</v>
      </c>
      <c r="J90" s="86">
        <v>1</v>
      </c>
      <c r="K90" s="86">
        <v>1</v>
      </c>
      <c r="L90" s="86">
        <v>1</v>
      </c>
      <c r="M90" s="70">
        <v>8.3449074074074071E-5</v>
      </c>
      <c r="N90" s="5">
        <v>42</v>
      </c>
      <c r="O90" s="80">
        <v>42</v>
      </c>
      <c r="P90" s="82">
        <v>1</v>
      </c>
      <c r="Q90" s="82">
        <v>1</v>
      </c>
      <c r="R90" s="83">
        <v>1</v>
      </c>
      <c r="S90" s="84">
        <v>6.7395833333333329E-5</v>
      </c>
    </row>
    <row r="91" spans="1:19" x14ac:dyDescent="0.25">
      <c r="A91" s="71" t="s">
        <v>94</v>
      </c>
      <c r="B91" s="5">
        <v>14</v>
      </c>
      <c r="C91" s="95">
        <v>13</v>
      </c>
      <c r="D91" s="103">
        <v>0.9285714285714286</v>
      </c>
      <c r="E91" s="103">
        <v>0.9285714285714286</v>
      </c>
      <c r="F91" s="104">
        <v>1.3513513513513514E-2</v>
      </c>
      <c r="G91" s="105">
        <v>9.7060185185185189E-5</v>
      </c>
      <c r="H91" s="5">
        <v>14</v>
      </c>
      <c r="I91" s="50">
        <v>13</v>
      </c>
      <c r="J91" s="86">
        <v>0.9285714285714286</v>
      </c>
      <c r="K91" s="86">
        <v>0.9285714285714286</v>
      </c>
      <c r="L91" s="86">
        <v>9.0909090909090912E-2</v>
      </c>
      <c r="M91" s="70">
        <v>1.1641203703703703E-4</v>
      </c>
      <c r="N91" s="5">
        <v>14</v>
      </c>
      <c r="O91" s="80">
        <v>14</v>
      </c>
      <c r="P91" s="82">
        <v>1</v>
      </c>
      <c r="Q91" s="82">
        <v>1</v>
      </c>
      <c r="R91" s="83">
        <v>1.6129032258064516E-2</v>
      </c>
      <c r="S91" s="84">
        <v>9.2361111111111108E-5</v>
      </c>
    </row>
    <row r="92" spans="1:19" x14ac:dyDescent="0.25">
      <c r="A92" s="71" t="s">
        <v>95</v>
      </c>
      <c r="B92" s="5">
        <v>55</v>
      </c>
      <c r="C92" s="95">
        <v>55</v>
      </c>
      <c r="D92" s="103">
        <v>1</v>
      </c>
      <c r="E92" s="103">
        <v>1</v>
      </c>
      <c r="F92" s="104">
        <v>1</v>
      </c>
      <c r="G92" s="105">
        <v>8.3055555555555549E-5</v>
      </c>
      <c r="H92" s="5">
        <v>55</v>
      </c>
      <c r="I92" s="50">
        <v>55</v>
      </c>
      <c r="J92" s="86">
        <v>1</v>
      </c>
      <c r="K92" s="86">
        <v>1</v>
      </c>
      <c r="L92" s="86">
        <v>1</v>
      </c>
      <c r="M92" s="70">
        <v>1.0920138888888889E-4</v>
      </c>
      <c r="N92" s="5">
        <v>55</v>
      </c>
      <c r="O92" s="80">
        <v>55</v>
      </c>
      <c r="P92" s="82">
        <v>1</v>
      </c>
      <c r="Q92" s="82">
        <v>1</v>
      </c>
      <c r="R92" s="83">
        <v>1</v>
      </c>
      <c r="S92" s="84">
        <v>8.252314814814815E-5</v>
      </c>
    </row>
    <row r="93" spans="1:19" x14ac:dyDescent="0.25">
      <c r="A93" s="71" t="s">
        <v>107</v>
      </c>
      <c r="B93" s="5">
        <v>319</v>
      </c>
      <c r="C93" s="95">
        <v>252</v>
      </c>
      <c r="D93" s="103">
        <v>0.78996865203761757</v>
      </c>
      <c r="E93" s="103">
        <v>0.78996865203761757</v>
      </c>
      <c r="F93" s="104">
        <v>1</v>
      </c>
      <c r="G93" s="105">
        <v>4.0613425925925923E-5</v>
      </c>
      <c r="H93" s="5">
        <v>319</v>
      </c>
      <c r="I93" s="50">
        <v>254</v>
      </c>
      <c r="J93" s="86">
        <v>0.79623824451410663</v>
      </c>
      <c r="K93" s="86">
        <v>0.79623824451410663</v>
      </c>
      <c r="L93" s="86">
        <v>1</v>
      </c>
      <c r="M93" s="70">
        <v>5.7673611111111112E-5</v>
      </c>
      <c r="N93" s="5">
        <v>319</v>
      </c>
      <c r="O93" s="80">
        <v>251</v>
      </c>
      <c r="P93" s="82">
        <v>0.78683385579937304</v>
      </c>
      <c r="Q93" s="82">
        <v>0.78683385579937304</v>
      </c>
      <c r="R93" s="83">
        <v>1</v>
      </c>
      <c r="S93" s="84">
        <v>3.9710648148148146E-5</v>
      </c>
    </row>
    <row r="94" spans="1:19" ht="15.75" thickBot="1" x14ac:dyDescent="0.3">
      <c r="A94" s="6" t="s">
        <v>16</v>
      </c>
      <c r="B94" s="26">
        <f>SUM(B14:B93)</f>
        <v>66937</v>
      </c>
      <c r="C94" s="106">
        <f>SUM(C14:C93)</f>
        <v>35606</v>
      </c>
      <c r="D94" s="107">
        <f>AVERAGE(D14:D93)</f>
        <v>0.9279081654239375</v>
      </c>
      <c r="E94" s="107">
        <f>AVERAGE(E14:E93)</f>
        <v>0.94664766027471359</v>
      </c>
      <c r="F94" s="108">
        <f>AVERAGE(F14:F93)</f>
        <v>0.86818309244609837</v>
      </c>
      <c r="G94" s="109">
        <f>AVERAGE(G14:G93)</f>
        <v>7.1864728009259296E-5</v>
      </c>
      <c r="H94" s="27">
        <f>SUM(H14:H93)</f>
        <v>66937</v>
      </c>
      <c r="I94" s="54">
        <f>SUM(I14:I93)</f>
        <v>36174</v>
      </c>
      <c r="J94" s="55">
        <f>AVERAGE(J14:J93)</f>
        <v>0.91820611418224218</v>
      </c>
      <c r="K94" s="55">
        <f>AVERAGE(K14:K93)</f>
        <v>0.93877931096215617</v>
      </c>
      <c r="L94" s="39">
        <f>AVERAGE(L14:L93)</f>
        <v>0.77170528126684101</v>
      </c>
      <c r="M94" s="60">
        <f>AVERAGE(M14:M93)</f>
        <v>8.6317129629629629E-5</v>
      </c>
      <c r="N94" s="27">
        <f>SUM(N14:N93)</f>
        <v>66937</v>
      </c>
      <c r="O94" s="41">
        <f>SUM(O14:O93)</f>
        <v>30156</v>
      </c>
      <c r="P94" s="43">
        <f>AVERAGE(P14:P93)</f>
        <v>0.92042923130288423</v>
      </c>
      <c r="Q94" s="43">
        <f>AVERAGE(Q14:Q93)</f>
        <v>0.93339176498776122</v>
      </c>
      <c r="R94" s="61">
        <f>AVERAGE(R14:R93)</f>
        <v>0.83056564961989177</v>
      </c>
      <c r="S94" s="62">
        <f>AVERAGE(S14:S93)</f>
        <v>7.2407262731481482E-5</v>
      </c>
    </row>
    <row r="95" spans="1:19" ht="15.75" thickTop="1" x14ac:dyDescent="0.25">
      <c r="D95" s="93"/>
    </row>
    <row r="96" spans="1:19" ht="23.25" x14ac:dyDescent="0.35">
      <c r="A96" s="1" t="s">
        <v>17</v>
      </c>
      <c r="C96" s="29"/>
      <c r="D96" s="29"/>
    </row>
    <row r="97" spans="1:4" ht="20.25" thickBot="1" x14ac:dyDescent="0.35">
      <c r="A97" s="28" t="str">
        <f>C1</f>
        <v>Beta 2</v>
      </c>
      <c r="B97" s="28"/>
      <c r="C97" s="29"/>
      <c r="D97" s="29"/>
    </row>
    <row r="98" spans="1:4" ht="15.75" thickTop="1" x14ac:dyDescent="0.25">
      <c r="A98" s="18" t="s">
        <v>12</v>
      </c>
      <c r="B98" s="44">
        <f>D94</f>
        <v>0.9279081654239375</v>
      </c>
      <c r="C98" s="29"/>
      <c r="D98" s="29"/>
    </row>
    <row r="99" spans="1:4" x14ac:dyDescent="0.25">
      <c r="A99" s="18" t="s">
        <v>122</v>
      </c>
      <c r="B99" s="44">
        <f>E94</f>
        <v>0.94664766027471359</v>
      </c>
    </row>
    <row r="100" spans="1:4" x14ac:dyDescent="0.25">
      <c r="A100" s="18" t="s">
        <v>19</v>
      </c>
      <c r="B100" s="47">
        <f>F94</f>
        <v>0.86818309244609837</v>
      </c>
    </row>
    <row r="101" spans="1:4" x14ac:dyDescent="0.25">
      <c r="A101" s="18" t="s">
        <v>27</v>
      </c>
      <c r="B101" s="67">
        <f>G94</f>
        <v>7.1864728009259296E-5</v>
      </c>
    </row>
    <row r="102" spans="1:4" ht="20.25" thickBot="1" x14ac:dyDescent="0.35">
      <c r="A102" s="30" t="str">
        <f>I1</f>
        <v>Beta, no triangle extractor</v>
      </c>
      <c r="B102" s="30"/>
    </row>
    <row r="103" spans="1:4" ht="15.75" thickTop="1" x14ac:dyDescent="0.25">
      <c r="A103" s="25" t="s">
        <v>12</v>
      </c>
      <c r="B103" s="45">
        <f>J94</f>
        <v>0.91820611418224218</v>
      </c>
    </row>
    <row r="104" spans="1:4" x14ac:dyDescent="0.25">
      <c r="A104" s="25" t="s">
        <v>122</v>
      </c>
      <c r="B104" s="45">
        <f>K94</f>
        <v>0.93877931096215617</v>
      </c>
    </row>
    <row r="105" spans="1:4" x14ac:dyDescent="0.25">
      <c r="A105" s="25" t="s">
        <v>19</v>
      </c>
      <c r="B105" s="48">
        <f>L94</f>
        <v>0.77170528126684101</v>
      </c>
    </row>
    <row r="106" spans="1:4" x14ac:dyDescent="0.25">
      <c r="A106" s="25" t="s">
        <v>27</v>
      </c>
      <c r="B106" s="68">
        <f>M94</f>
        <v>8.6317129629629629E-5</v>
      </c>
    </row>
    <row r="107" spans="1:4" ht="20.25" thickBot="1" x14ac:dyDescent="0.35">
      <c r="A107" s="37" t="str">
        <f>O1</f>
        <v>Beta, triangle instead of node</v>
      </c>
      <c r="B107" s="37"/>
    </row>
    <row r="108" spans="1:4" ht="15.75" thickTop="1" x14ac:dyDescent="0.25">
      <c r="A108" s="38" t="s">
        <v>12</v>
      </c>
      <c r="B108" s="46">
        <f>P94</f>
        <v>0.92042923130288423</v>
      </c>
    </row>
    <row r="109" spans="1:4" x14ac:dyDescent="0.25">
      <c r="A109" s="38" t="s">
        <v>122</v>
      </c>
      <c r="B109" s="46">
        <f>Q94</f>
        <v>0.93339176498776122</v>
      </c>
    </row>
    <row r="110" spans="1:4" x14ac:dyDescent="0.25">
      <c r="A110" s="38" t="s">
        <v>19</v>
      </c>
      <c r="B110" s="49">
        <f>R94</f>
        <v>0.83056564961989177</v>
      </c>
    </row>
    <row r="111" spans="1:4" x14ac:dyDescent="0.25">
      <c r="A111" s="38" t="s">
        <v>27</v>
      </c>
      <c r="B111" s="69">
        <f>S94</f>
        <v>7.2407262731481482E-5</v>
      </c>
    </row>
    <row r="112" spans="1:4" ht="20.25" thickBot="1" x14ac:dyDescent="0.35">
      <c r="A112" s="2" t="s">
        <v>20</v>
      </c>
      <c r="B112" s="2"/>
    </row>
    <row r="113" spans="1:2" ht="15.75" thickTop="1" x14ac:dyDescent="0.25">
      <c r="A113" t="s">
        <v>21</v>
      </c>
      <c r="B113" t="str">
        <f>IF(AND(B98 &gt; B103,B98 &gt; B108), A97, IF(B103 &gt; B108, A102, A107))</f>
        <v>Beta 2</v>
      </c>
    </row>
    <row r="114" spans="1:2" x14ac:dyDescent="0.25">
      <c r="A114" t="s">
        <v>123</v>
      </c>
      <c r="B114" t="str">
        <f>IF(AND(B99 &gt; B104,B99 &gt; B109), A97, IF(B104 &gt; B109, A102, A107))</f>
        <v>Beta 2</v>
      </c>
    </row>
    <row r="115" spans="1:2" x14ac:dyDescent="0.25">
      <c r="A115" t="s">
        <v>23</v>
      </c>
      <c r="B115" t="str">
        <f>IF(AND(B100 &gt; B105,B100 &gt; B110), $A$97, IF(B105 &gt; B110, $A$102, $A$107))</f>
        <v>Beta 2</v>
      </c>
    </row>
    <row r="116" spans="1:2" x14ac:dyDescent="0.25">
      <c r="A116" t="s">
        <v>28</v>
      </c>
      <c r="B116" t="str">
        <f>IF(AND(B101 &lt; B106,B101 &lt; B111), $A$97, IF(B106 &lt; B111, $A$102, $A$107))</f>
        <v>Beta 2</v>
      </c>
    </row>
  </sheetData>
  <mergeCells count="51">
    <mergeCell ref="C10:D10"/>
    <mergeCell ref="I10:J10"/>
    <mergeCell ref="O10:P10"/>
    <mergeCell ref="C12:G12"/>
    <mergeCell ref="I12:M12"/>
    <mergeCell ref="O12:S12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C1:G1"/>
    <mergeCell ref="I1:M1"/>
    <mergeCell ref="O1:S1"/>
    <mergeCell ref="C3:D3"/>
    <mergeCell ref="E3:G3"/>
    <mergeCell ref="I3:J3"/>
    <mergeCell ref="K3:M3"/>
    <mergeCell ref="O3:P3"/>
    <mergeCell ref="Q3:S3"/>
  </mergeCells>
  <conditionalFormatting sqref="P94:S94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{1532666F-DAF0-4A6F-B6CC-0CAA0D1BCDC2}</x14:id>
        </ext>
      </extLst>
    </cfRule>
  </conditionalFormatting>
  <conditionalFormatting sqref="J83:L8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{B0CF9EA7-A07E-485A-B7DC-BC2FB1FB6E74}</x14:id>
        </ext>
      </extLst>
    </cfRule>
  </conditionalFormatting>
  <conditionalFormatting sqref="J14:M66 J94:M94 J84:L93 J67:L82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{E6BF4DB8-B5F2-4F0F-B017-A606343D311F}</x14:id>
        </ext>
      </extLst>
    </cfRule>
  </conditionalFormatting>
  <conditionalFormatting sqref="P94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{CE12592D-9346-4948-A625-61803032BD9D}</x14:id>
        </ext>
      </extLst>
    </cfRule>
  </conditionalFormatting>
  <conditionalFormatting sqref="Q94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{19A66489-D3A6-4249-95A0-EDFEC933C3FE}</x14:id>
        </ext>
      </extLst>
    </cfRule>
  </conditionalFormatting>
  <conditionalFormatting sqref="P94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{7D598CF9-9427-472B-BDF1-2C35728D4A49}</x14:id>
        </ext>
      </extLst>
    </cfRule>
  </conditionalFormatting>
  <conditionalFormatting sqref="Q94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{17254015-867A-4866-9EB5-462CEE642DB0}</x14:id>
        </ext>
      </extLst>
    </cfRule>
  </conditionalFormatting>
  <conditionalFormatting sqref="P83:S8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{CF76F1E9-1092-4117-A884-77D56095F110}</x14:id>
        </ext>
      </extLst>
    </cfRule>
  </conditionalFormatting>
  <conditionalFormatting sqref="P14:S82 P84:S9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{9840F49B-EAF6-4F6A-83AF-C11883743F34}</x14:id>
        </ext>
      </extLst>
    </cfRule>
  </conditionalFormatting>
  <conditionalFormatting sqref="P14:P93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{1A0117E4-7562-4DE4-9D43-922DAB156591}</x14:id>
        </ext>
      </extLst>
    </cfRule>
  </conditionalFormatting>
  <conditionalFormatting sqref="Q14:Q93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{4621FCB1-4708-4FD3-8698-00FEDD036CA2}</x14:id>
        </ext>
      </extLst>
    </cfRule>
  </conditionalFormatting>
  <conditionalFormatting sqref="R14:R93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{BDC70184-3B33-42D4-8BC6-542F32FB7B73}</x14:id>
        </ext>
      </extLst>
    </cfRule>
  </conditionalFormatting>
  <conditionalFormatting sqref="P92:P93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{6853E180-B6C6-49DB-966C-80C044AECD04}</x14:id>
        </ext>
      </extLst>
    </cfRule>
  </conditionalFormatting>
  <conditionalFormatting sqref="Q92:Q93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{5E2DBEF6-C5BA-4FEE-A55D-FE0DFECDE150}</x14:id>
        </ext>
      </extLst>
    </cfRule>
  </conditionalFormatting>
  <conditionalFormatting sqref="P16:P93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{7B64DCBC-6884-4966-B118-EB113B5302B7}</x14:id>
        </ext>
      </extLst>
    </cfRule>
  </conditionalFormatting>
  <conditionalFormatting sqref="Q76:Q93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{5584C519-C965-48EE-9B47-CD6C27ADE52D}</x14:id>
        </ext>
      </extLst>
    </cfRule>
  </conditionalFormatting>
  <conditionalFormatting sqref="P81:R94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{8F09D4BD-F290-406B-9BD5-AE1555F6D7D0}</x14:id>
        </ext>
      </extLst>
    </cfRule>
  </conditionalFormatting>
  <conditionalFormatting sqref="D83:G8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{F08FF3AC-1A83-41D8-BE8D-093D6C17F0FE}</x14:id>
        </ext>
      </extLst>
    </cfRule>
  </conditionalFormatting>
  <conditionalFormatting sqref="D14:G82 D84:G9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{72C4DB87-AE2E-48C7-B9B7-A88C61C901EA}</x14:id>
        </ext>
      </extLst>
    </cfRule>
  </conditionalFormatting>
  <conditionalFormatting sqref="D14:F9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{C06F0F09-6F6E-40EE-8FC3-097455993265}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32666F-DAF0-4A6F-B6CC-0CAA0D1BCD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P94:S94</xm:sqref>
        </x14:conditionalFormatting>
        <x14:conditionalFormatting xmlns:xm="http://schemas.microsoft.com/office/excel/2006/main">
          <x14:cfRule type="dataBar" id="{B0CF9EA7-A07E-485A-B7DC-BC2FB1FB6E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J83:L83</xm:sqref>
        </x14:conditionalFormatting>
        <x14:conditionalFormatting xmlns:xm="http://schemas.microsoft.com/office/excel/2006/main">
          <x14:cfRule type="dataBar" id="{E6BF4DB8-B5F2-4F0F-B017-A606343D31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J14:M66 J94:M94 J84:L93 J67:L82</xm:sqref>
        </x14:conditionalFormatting>
        <x14:conditionalFormatting xmlns:xm="http://schemas.microsoft.com/office/excel/2006/main">
          <x14:cfRule type="dataBar" id="{CE12592D-9346-4948-A625-61803032BD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</xm:sqref>
        </x14:conditionalFormatting>
        <x14:conditionalFormatting xmlns:xm="http://schemas.microsoft.com/office/excel/2006/main">
          <x14:cfRule type="dataBar" id="{19A66489-D3A6-4249-95A0-EDFEC933C3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Q94</xm:sqref>
        </x14:conditionalFormatting>
        <x14:conditionalFormatting xmlns:xm="http://schemas.microsoft.com/office/excel/2006/main">
          <x14:cfRule type="dataBar" id="{7D598CF9-9427-472B-BDF1-2C35728D4A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</xm:sqref>
        </x14:conditionalFormatting>
        <x14:conditionalFormatting xmlns:xm="http://schemas.microsoft.com/office/excel/2006/main">
          <x14:cfRule type="dataBar" id="{17254015-867A-4866-9EB5-462CEE642D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Q94</xm:sqref>
        </x14:conditionalFormatting>
        <x14:conditionalFormatting xmlns:xm="http://schemas.microsoft.com/office/excel/2006/main">
          <x14:cfRule type="dataBar" id="{CF76F1E9-1092-4117-A884-77D56095F1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P83:S83</xm:sqref>
        </x14:conditionalFormatting>
        <x14:conditionalFormatting xmlns:xm="http://schemas.microsoft.com/office/excel/2006/main">
          <x14:cfRule type="dataBar" id="{9840F49B-EAF6-4F6A-83AF-C11883743F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P14:S82 P84:S93</xm:sqref>
        </x14:conditionalFormatting>
        <x14:conditionalFormatting xmlns:xm="http://schemas.microsoft.com/office/excel/2006/main">
          <x14:cfRule type="dataBar" id="{1A0117E4-7562-4DE4-9D43-922DAB1565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P14:P93</xm:sqref>
        </x14:conditionalFormatting>
        <x14:conditionalFormatting xmlns:xm="http://schemas.microsoft.com/office/excel/2006/main">
          <x14:cfRule type="dataBar" id="{4621FCB1-4708-4FD3-8698-00FEDD036C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Q14:Q93</xm:sqref>
        </x14:conditionalFormatting>
        <x14:conditionalFormatting xmlns:xm="http://schemas.microsoft.com/office/excel/2006/main">
          <x14:cfRule type="dataBar" id="{BDC70184-3B33-42D4-8BC6-542F32FB7B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R14:R93</xm:sqref>
        </x14:conditionalFormatting>
        <x14:conditionalFormatting xmlns:xm="http://schemas.microsoft.com/office/excel/2006/main">
          <x14:cfRule type="dataBar" id="{6853E180-B6C6-49DB-966C-80C044AECD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P92:P93</xm:sqref>
        </x14:conditionalFormatting>
        <x14:conditionalFormatting xmlns:xm="http://schemas.microsoft.com/office/excel/2006/main">
          <x14:cfRule type="dataBar" id="{5E2DBEF6-C5BA-4FEE-A55D-FE0DFECDE1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Q92:Q93</xm:sqref>
        </x14:conditionalFormatting>
        <x14:conditionalFormatting xmlns:xm="http://schemas.microsoft.com/office/excel/2006/main">
          <x14:cfRule type="dataBar" id="{7B64DCBC-6884-4966-B118-EB113B5302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P16:P93</xm:sqref>
        </x14:conditionalFormatting>
        <x14:conditionalFormatting xmlns:xm="http://schemas.microsoft.com/office/excel/2006/main">
          <x14:cfRule type="dataBar" id="{5584C519-C965-48EE-9B47-CD6C27ADE5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Q76:Q93</xm:sqref>
        </x14:conditionalFormatting>
        <x14:conditionalFormatting xmlns:xm="http://schemas.microsoft.com/office/excel/2006/main">
          <x14:cfRule type="dataBar" id="{8F09D4BD-F290-406B-9BD5-AE1555F6D7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P81:R94</xm:sqref>
        </x14:conditionalFormatting>
        <x14:conditionalFormatting xmlns:xm="http://schemas.microsoft.com/office/excel/2006/main">
          <x14:cfRule type="dataBar" id="{F08FF3AC-1A83-41D8-BE8D-093D6C17F0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D83:G83</xm:sqref>
        </x14:conditionalFormatting>
        <x14:conditionalFormatting xmlns:xm="http://schemas.microsoft.com/office/excel/2006/main">
          <x14:cfRule type="dataBar" id="{72C4DB87-AE2E-48C7-B9B7-A88C61C901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D14:G82 D84:G94</xm:sqref>
        </x14:conditionalFormatting>
        <x14:conditionalFormatting xmlns:xm="http://schemas.microsoft.com/office/excel/2006/main">
          <x14:cfRule type="dataBar" id="{C06F0F09-6F6E-40EE-8FC3-0974559932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D14:F94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A2C18-D029-4F09-ACFD-736D2C99D8C2}">
  <sheetPr>
    <tabColor theme="9" tint="0.79998168889431442"/>
  </sheetPr>
  <dimension ref="A1:S116"/>
  <sheetViews>
    <sheetView topLeftCell="B73" zoomScale="115" zoomScaleNormal="115" workbookViewId="0">
      <selection activeCell="A66" sqref="A66:B66"/>
    </sheetView>
  </sheetViews>
  <sheetFormatPr baseColWidth="10" defaultRowHeight="15" x14ac:dyDescent="0.25"/>
  <cols>
    <col min="1" max="1" width="115.140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2" t="s">
        <v>169</v>
      </c>
      <c r="B1" s="20"/>
      <c r="C1" s="131" t="s">
        <v>170</v>
      </c>
      <c r="D1" s="132"/>
      <c r="E1" s="132"/>
      <c r="F1" s="132"/>
      <c r="G1" s="133"/>
      <c r="H1" s="20"/>
      <c r="I1" s="134" t="s">
        <v>178</v>
      </c>
      <c r="J1" s="135"/>
      <c r="K1" s="135"/>
      <c r="L1" s="135"/>
      <c r="M1" s="136"/>
      <c r="N1" s="20"/>
      <c r="O1" s="137" t="s">
        <v>179</v>
      </c>
      <c r="P1" s="138"/>
      <c r="Q1" s="138"/>
      <c r="R1" s="138"/>
      <c r="S1" s="139"/>
    </row>
    <row r="2" spans="1:19" x14ac:dyDescent="0.25">
      <c r="A2" s="3"/>
      <c r="B2" s="21"/>
      <c r="C2" s="95"/>
      <c r="D2" s="96"/>
      <c r="E2" s="96"/>
      <c r="F2" s="96"/>
      <c r="G2" s="96"/>
      <c r="H2" s="21"/>
      <c r="I2" s="50"/>
      <c r="J2" s="78"/>
      <c r="K2" s="78"/>
      <c r="L2" s="78"/>
      <c r="M2" s="78"/>
      <c r="N2" s="21"/>
      <c r="O2" s="80"/>
      <c r="P2" s="90"/>
      <c r="Q2" s="90"/>
      <c r="R2" s="90"/>
      <c r="S2" s="90"/>
    </row>
    <row r="3" spans="1:19" x14ac:dyDescent="0.25">
      <c r="A3" s="3"/>
      <c r="B3" s="21"/>
      <c r="C3" s="154" t="s">
        <v>0</v>
      </c>
      <c r="D3" s="155"/>
      <c r="E3" s="155" t="s">
        <v>127</v>
      </c>
      <c r="F3" s="155"/>
      <c r="G3" s="156"/>
      <c r="H3" s="21"/>
      <c r="I3" s="128" t="s">
        <v>0</v>
      </c>
      <c r="J3" s="129"/>
      <c r="K3" s="129" t="s">
        <v>127</v>
      </c>
      <c r="L3" s="129"/>
      <c r="M3" s="140"/>
      <c r="N3" s="21"/>
      <c r="O3" s="141" t="s">
        <v>0</v>
      </c>
      <c r="P3" s="142"/>
      <c r="Q3" s="142" t="s">
        <v>127</v>
      </c>
      <c r="R3" s="142"/>
      <c r="S3" s="143"/>
    </row>
    <row r="4" spans="1:19" x14ac:dyDescent="0.25">
      <c r="A4" s="3"/>
      <c r="B4" s="21"/>
      <c r="C4" s="154" t="s">
        <v>1</v>
      </c>
      <c r="D4" s="155"/>
      <c r="E4" s="155">
        <v>5000</v>
      </c>
      <c r="F4" s="155"/>
      <c r="G4" s="156"/>
      <c r="H4" s="21"/>
      <c r="I4" s="128" t="s">
        <v>1</v>
      </c>
      <c r="J4" s="129"/>
      <c r="K4" s="129">
        <v>5000</v>
      </c>
      <c r="L4" s="129"/>
      <c r="M4" s="140"/>
      <c r="N4" s="21"/>
      <c r="O4" s="141" t="s">
        <v>1</v>
      </c>
      <c r="P4" s="142"/>
      <c r="Q4" s="142">
        <v>5000</v>
      </c>
      <c r="R4" s="142"/>
      <c r="S4" s="143"/>
    </row>
    <row r="5" spans="1:19" x14ac:dyDescent="0.25">
      <c r="A5" s="3"/>
      <c r="B5" s="21"/>
      <c r="C5" s="154" t="s">
        <v>2</v>
      </c>
      <c r="D5" s="155"/>
      <c r="E5" s="155">
        <v>300</v>
      </c>
      <c r="F5" s="155"/>
      <c r="G5" s="156"/>
      <c r="H5" s="21"/>
      <c r="I5" s="128" t="s">
        <v>2</v>
      </c>
      <c r="J5" s="129"/>
      <c r="K5" s="129">
        <v>300</v>
      </c>
      <c r="L5" s="129"/>
      <c r="M5" s="140"/>
      <c r="N5" s="21"/>
      <c r="O5" s="141" t="s">
        <v>2</v>
      </c>
      <c r="P5" s="142"/>
      <c r="Q5" s="142">
        <v>300</v>
      </c>
      <c r="R5" s="142"/>
      <c r="S5" s="143"/>
    </row>
    <row r="6" spans="1:19" x14ac:dyDescent="0.25">
      <c r="A6" s="3"/>
      <c r="B6" s="21"/>
      <c r="C6" s="154" t="s">
        <v>3</v>
      </c>
      <c r="D6" s="155"/>
      <c r="E6" s="155">
        <v>2000</v>
      </c>
      <c r="F6" s="155"/>
      <c r="G6" s="156"/>
      <c r="H6" s="21"/>
      <c r="I6" s="128" t="s">
        <v>3</v>
      </c>
      <c r="J6" s="129"/>
      <c r="K6" s="129">
        <v>2000</v>
      </c>
      <c r="L6" s="129"/>
      <c r="M6" s="140"/>
      <c r="N6" s="21"/>
      <c r="O6" s="141" t="s">
        <v>3</v>
      </c>
      <c r="P6" s="142"/>
      <c r="Q6" s="142">
        <v>2000</v>
      </c>
      <c r="R6" s="142"/>
      <c r="S6" s="143"/>
    </row>
    <row r="7" spans="1:19" x14ac:dyDescent="0.25">
      <c r="A7" s="3"/>
      <c r="B7" s="21"/>
      <c r="C7" s="154" t="s">
        <v>4</v>
      </c>
      <c r="D7" s="155"/>
      <c r="E7" s="155" t="s">
        <v>29</v>
      </c>
      <c r="F7" s="155"/>
      <c r="G7" s="156"/>
      <c r="H7" s="21"/>
      <c r="I7" s="128" t="s">
        <v>4</v>
      </c>
      <c r="J7" s="129"/>
      <c r="K7" s="129" t="s">
        <v>29</v>
      </c>
      <c r="L7" s="129"/>
      <c r="M7" s="140"/>
      <c r="N7" s="21"/>
      <c r="O7" s="141" t="s">
        <v>4</v>
      </c>
      <c r="P7" s="142"/>
      <c r="Q7" s="142" t="s">
        <v>29</v>
      </c>
      <c r="R7" s="142"/>
      <c r="S7" s="143"/>
    </row>
    <row r="8" spans="1:19" x14ac:dyDescent="0.25">
      <c r="A8" s="3"/>
      <c r="B8" s="21"/>
      <c r="C8" s="154" t="s">
        <v>5</v>
      </c>
      <c r="D8" s="155"/>
      <c r="E8" s="155" t="s">
        <v>25</v>
      </c>
      <c r="F8" s="155"/>
      <c r="G8" s="156"/>
      <c r="H8" s="21"/>
      <c r="I8" s="128" t="s">
        <v>5</v>
      </c>
      <c r="J8" s="129"/>
      <c r="K8" s="129" t="s">
        <v>25</v>
      </c>
      <c r="L8" s="129"/>
      <c r="M8" s="140"/>
      <c r="N8" s="21"/>
      <c r="O8" s="141" t="s">
        <v>5</v>
      </c>
      <c r="P8" s="142"/>
      <c r="Q8" s="142" t="s">
        <v>25</v>
      </c>
      <c r="R8" s="142"/>
      <c r="S8" s="143"/>
    </row>
    <row r="9" spans="1:19" x14ac:dyDescent="0.25">
      <c r="A9" s="3"/>
      <c r="B9" s="21"/>
      <c r="C9" s="154" t="s">
        <v>6</v>
      </c>
      <c r="D9" s="155"/>
      <c r="E9" s="155">
        <v>1</v>
      </c>
      <c r="F9" s="155"/>
      <c r="G9" s="156"/>
      <c r="H9" s="21"/>
      <c r="I9" s="128" t="s">
        <v>6</v>
      </c>
      <c r="J9" s="129"/>
      <c r="K9" s="129">
        <v>1</v>
      </c>
      <c r="L9" s="129"/>
      <c r="M9" s="140"/>
      <c r="N9" s="21"/>
      <c r="O9" s="141" t="s">
        <v>6</v>
      </c>
      <c r="P9" s="142"/>
      <c r="Q9" s="142">
        <v>1</v>
      </c>
      <c r="R9" s="142"/>
      <c r="S9" s="143"/>
    </row>
    <row r="10" spans="1:19" x14ac:dyDescent="0.25">
      <c r="A10" s="3"/>
      <c r="B10" s="21"/>
      <c r="C10" s="154" t="s">
        <v>7</v>
      </c>
      <c r="D10" s="155"/>
      <c r="E10" s="97"/>
      <c r="F10" s="97"/>
      <c r="G10" s="96"/>
      <c r="H10" s="21"/>
      <c r="I10" s="128" t="s">
        <v>7</v>
      </c>
      <c r="J10" s="129"/>
      <c r="K10" s="79"/>
      <c r="L10" s="79"/>
      <c r="M10" s="78"/>
      <c r="N10" s="21"/>
      <c r="O10" s="141" t="s">
        <v>7</v>
      </c>
      <c r="P10" s="142"/>
      <c r="Q10" s="89"/>
      <c r="R10" s="89"/>
      <c r="S10" s="90"/>
    </row>
    <row r="11" spans="1:19" x14ac:dyDescent="0.25">
      <c r="A11" s="3"/>
      <c r="B11" s="21"/>
      <c r="C11" s="98"/>
      <c r="D11" s="98"/>
      <c r="E11" s="98"/>
      <c r="F11" s="98"/>
      <c r="G11" s="98"/>
      <c r="H11" s="21"/>
      <c r="I11" s="25"/>
      <c r="J11" s="25"/>
      <c r="K11" s="25"/>
      <c r="L11" s="25"/>
      <c r="M11" s="25"/>
      <c r="N11" s="21"/>
      <c r="O11" s="64"/>
      <c r="P11" s="65"/>
      <c r="Q11" s="65"/>
      <c r="R11" s="65"/>
      <c r="S11" s="66"/>
    </row>
    <row r="12" spans="1:19" ht="18" thickBot="1" x14ac:dyDescent="0.35">
      <c r="A12" s="23" t="s">
        <v>10</v>
      </c>
      <c r="B12" s="24" t="s">
        <v>15</v>
      </c>
      <c r="C12" s="157">
        <v>1</v>
      </c>
      <c r="D12" s="158"/>
      <c r="E12" s="158"/>
      <c r="F12" s="158"/>
      <c r="G12" s="159"/>
      <c r="H12" s="24" t="s">
        <v>15</v>
      </c>
      <c r="I12" s="149">
        <v>1</v>
      </c>
      <c r="J12" s="150"/>
      <c r="K12" s="150"/>
      <c r="L12" s="150"/>
      <c r="M12" s="151"/>
      <c r="N12" s="24" t="s">
        <v>15</v>
      </c>
      <c r="O12" s="152">
        <v>1</v>
      </c>
      <c r="P12" s="152"/>
      <c r="Q12" s="152"/>
      <c r="R12" s="152"/>
      <c r="S12" s="153"/>
    </row>
    <row r="13" spans="1:19" ht="20.25" thickBot="1" x14ac:dyDescent="0.35">
      <c r="A13" s="4" t="s">
        <v>8</v>
      </c>
      <c r="B13" s="7" t="s">
        <v>9</v>
      </c>
      <c r="C13" s="99" t="s">
        <v>11</v>
      </c>
      <c r="D13" s="100" t="s">
        <v>12</v>
      </c>
      <c r="E13" s="100" t="s">
        <v>13</v>
      </c>
      <c r="F13" s="100" t="s">
        <v>14</v>
      </c>
      <c r="G13" s="101" t="s">
        <v>26</v>
      </c>
      <c r="H13" s="7" t="s">
        <v>9</v>
      </c>
      <c r="I13" s="8" t="s">
        <v>11</v>
      </c>
      <c r="J13" s="9" t="s">
        <v>12</v>
      </c>
      <c r="K13" s="9" t="s">
        <v>13</v>
      </c>
      <c r="L13" s="9" t="s">
        <v>14</v>
      </c>
      <c r="M13" s="10" t="s">
        <v>26</v>
      </c>
      <c r="N13" s="7" t="s">
        <v>9</v>
      </c>
      <c r="O13" s="32" t="s">
        <v>11</v>
      </c>
      <c r="P13" s="33" t="s">
        <v>12</v>
      </c>
      <c r="Q13" s="33" t="s">
        <v>13</v>
      </c>
      <c r="R13" s="33" t="s">
        <v>14</v>
      </c>
      <c r="S13" s="34" t="s">
        <v>26</v>
      </c>
    </row>
    <row r="14" spans="1:19" ht="15.75" thickTop="1" x14ac:dyDescent="0.25">
      <c r="A14" s="72" t="s">
        <v>96</v>
      </c>
      <c r="B14" s="5">
        <v>405</v>
      </c>
      <c r="C14" s="95">
        <v>405</v>
      </c>
      <c r="D14" s="102">
        <v>1</v>
      </c>
      <c r="E14" s="103">
        <v>1</v>
      </c>
      <c r="F14" s="104">
        <v>1</v>
      </c>
      <c r="G14" s="105">
        <v>5.3206018518518518E-5</v>
      </c>
      <c r="H14" s="5">
        <v>405</v>
      </c>
      <c r="I14" s="50">
        <v>405</v>
      </c>
      <c r="J14" s="51">
        <v>1</v>
      </c>
      <c r="K14" s="52">
        <v>1</v>
      </c>
      <c r="L14" s="63">
        <v>1</v>
      </c>
      <c r="M14" s="70">
        <v>3.2708333333333333E-5</v>
      </c>
      <c r="N14" s="5">
        <v>405</v>
      </c>
      <c r="O14" s="80">
        <v>405</v>
      </c>
      <c r="P14" s="81">
        <v>1</v>
      </c>
      <c r="Q14" s="82">
        <v>1</v>
      </c>
      <c r="R14" s="83">
        <v>1</v>
      </c>
      <c r="S14" s="84">
        <v>3.378472222222222E-5</v>
      </c>
    </row>
    <row r="15" spans="1:19" x14ac:dyDescent="0.25">
      <c r="A15" s="73" t="s">
        <v>30</v>
      </c>
      <c r="B15" s="5">
        <v>2</v>
      </c>
      <c r="C15" s="95">
        <v>2</v>
      </c>
      <c r="D15" s="103">
        <v>1</v>
      </c>
      <c r="E15" s="103">
        <v>1</v>
      </c>
      <c r="F15" s="104">
        <v>1</v>
      </c>
      <c r="G15" s="105">
        <v>9.0387731481481482E-4</v>
      </c>
      <c r="H15" s="5">
        <v>2</v>
      </c>
      <c r="I15" s="50">
        <v>2</v>
      </c>
      <c r="J15" s="52">
        <v>1</v>
      </c>
      <c r="K15" s="52">
        <v>1</v>
      </c>
      <c r="L15" s="63">
        <v>1</v>
      </c>
      <c r="M15" s="70">
        <v>1.2072916666666666E-4</v>
      </c>
      <c r="N15" s="5">
        <v>2</v>
      </c>
      <c r="O15" s="80">
        <v>2</v>
      </c>
      <c r="P15" s="82">
        <v>1</v>
      </c>
      <c r="Q15" s="82">
        <v>1</v>
      </c>
      <c r="R15" s="83">
        <v>1</v>
      </c>
      <c r="S15" s="84">
        <v>2.3855324074074073E-4</v>
      </c>
    </row>
    <row r="16" spans="1:19" x14ac:dyDescent="0.25">
      <c r="A16" s="73" t="s">
        <v>31</v>
      </c>
      <c r="B16" s="5">
        <v>143</v>
      </c>
      <c r="C16" s="95">
        <v>143</v>
      </c>
      <c r="D16" s="103">
        <v>1</v>
      </c>
      <c r="E16" s="103">
        <v>1</v>
      </c>
      <c r="F16" s="104">
        <v>1</v>
      </c>
      <c r="G16" s="105">
        <v>5.6334490740740737E-4</v>
      </c>
      <c r="H16" s="5">
        <v>143</v>
      </c>
      <c r="I16" s="50">
        <v>143</v>
      </c>
      <c r="J16" s="52">
        <v>1</v>
      </c>
      <c r="K16" s="52">
        <v>1</v>
      </c>
      <c r="L16" s="63">
        <v>1</v>
      </c>
      <c r="M16" s="70">
        <v>7.9548611111111115E-5</v>
      </c>
      <c r="N16" s="5">
        <v>143</v>
      </c>
      <c r="O16" s="80">
        <v>143</v>
      </c>
      <c r="P16" s="82">
        <v>1</v>
      </c>
      <c r="Q16" s="82">
        <v>1</v>
      </c>
      <c r="R16" s="83">
        <v>1</v>
      </c>
      <c r="S16" s="84">
        <v>1.5004629629629629E-4</v>
      </c>
    </row>
    <row r="17" spans="1:19" ht="25.5" x14ac:dyDescent="0.25">
      <c r="A17" s="74" t="s">
        <v>97</v>
      </c>
      <c r="B17" s="5">
        <v>1</v>
      </c>
      <c r="C17" s="95">
        <v>1</v>
      </c>
      <c r="D17" s="103">
        <v>1</v>
      </c>
      <c r="E17" s="103">
        <v>1</v>
      </c>
      <c r="F17" s="104">
        <v>1</v>
      </c>
      <c r="G17" s="105">
        <v>1.095138888888889E-3</v>
      </c>
      <c r="H17" s="5">
        <v>1</v>
      </c>
      <c r="I17" s="50">
        <v>1</v>
      </c>
      <c r="J17" s="52">
        <v>1</v>
      </c>
      <c r="K17" s="52">
        <v>1</v>
      </c>
      <c r="L17" s="63">
        <v>1</v>
      </c>
      <c r="M17" s="70">
        <v>1.1386574074074074E-4</v>
      </c>
      <c r="N17" s="5">
        <v>1</v>
      </c>
      <c r="O17" s="80">
        <v>1</v>
      </c>
      <c r="P17" s="82">
        <v>1</v>
      </c>
      <c r="Q17" s="82">
        <v>1</v>
      </c>
      <c r="R17" s="83">
        <v>1</v>
      </c>
      <c r="S17" s="84">
        <v>2.8446759259259262E-4</v>
      </c>
    </row>
    <row r="18" spans="1:19" x14ac:dyDescent="0.25">
      <c r="A18" s="73" t="s">
        <v>32</v>
      </c>
      <c r="B18" s="5">
        <v>34</v>
      </c>
      <c r="C18" s="95">
        <v>34</v>
      </c>
      <c r="D18" s="103">
        <v>1</v>
      </c>
      <c r="E18" s="103">
        <v>1</v>
      </c>
      <c r="F18" s="104">
        <v>1</v>
      </c>
      <c r="G18" s="105">
        <v>3.4050925925925926E-5</v>
      </c>
      <c r="H18" s="5">
        <v>34</v>
      </c>
      <c r="I18" s="50">
        <v>34</v>
      </c>
      <c r="J18" s="52">
        <v>1</v>
      </c>
      <c r="K18" s="52">
        <v>1</v>
      </c>
      <c r="L18" s="63">
        <v>1</v>
      </c>
      <c r="M18" s="70">
        <v>2.8171296296296297E-5</v>
      </c>
      <c r="N18" s="5">
        <v>34</v>
      </c>
      <c r="O18" s="80">
        <v>34</v>
      </c>
      <c r="P18" s="82">
        <v>1</v>
      </c>
      <c r="Q18" s="82">
        <v>1</v>
      </c>
      <c r="R18" s="83">
        <v>1</v>
      </c>
      <c r="S18" s="84">
        <v>2.9270833333333334E-5</v>
      </c>
    </row>
    <row r="19" spans="1:19" x14ac:dyDescent="0.25">
      <c r="A19" s="73" t="s">
        <v>33</v>
      </c>
      <c r="B19" s="5">
        <v>3</v>
      </c>
      <c r="C19" s="95">
        <v>3</v>
      </c>
      <c r="D19" s="103">
        <v>1</v>
      </c>
      <c r="E19" s="103">
        <v>1</v>
      </c>
      <c r="F19" s="104">
        <v>1</v>
      </c>
      <c r="G19" s="105">
        <v>6.4600694444444449E-4</v>
      </c>
      <c r="H19" s="5">
        <v>3</v>
      </c>
      <c r="I19" s="50">
        <v>3</v>
      </c>
      <c r="J19" s="52">
        <v>1</v>
      </c>
      <c r="K19" s="52">
        <v>1</v>
      </c>
      <c r="L19" s="63">
        <v>1</v>
      </c>
      <c r="M19" s="70">
        <v>7.5347222222222227E-5</v>
      </c>
      <c r="N19" s="5">
        <v>3</v>
      </c>
      <c r="O19" s="80">
        <v>3</v>
      </c>
      <c r="P19" s="82">
        <v>1</v>
      </c>
      <c r="Q19" s="82">
        <v>1</v>
      </c>
      <c r="R19" s="83">
        <v>1</v>
      </c>
      <c r="S19" s="84">
        <v>1.5778935185185186E-4</v>
      </c>
    </row>
    <row r="20" spans="1:19" ht="25.5" x14ac:dyDescent="0.25">
      <c r="A20" s="74" t="s">
        <v>34</v>
      </c>
      <c r="B20" s="5">
        <v>1</v>
      </c>
      <c r="C20" s="95">
        <v>1</v>
      </c>
      <c r="D20" s="103">
        <v>1</v>
      </c>
      <c r="E20" s="103">
        <v>1</v>
      </c>
      <c r="F20" s="104">
        <v>1</v>
      </c>
      <c r="G20" s="105">
        <v>2.2349421296296297E-3</v>
      </c>
      <c r="H20" s="5">
        <v>1</v>
      </c>
      <c r="I20" s="50">
        <v>1</v>
      </c>
      <c r="J20" s="52">
        <v>1</v>
      </c>
      <c r="K20" s="52">
        <v>1</v>
      </c>
      <c r="L20" s="63">
        <v>1</v>
      </c>
      <c r="M20" s="70">
        <v>2.0630787037037037E-4</v>
      </c>
      <c r="N20" s="5">
        <v>1</v>
      </c>
      <c r="O20" s="80">
        <v>1</v>
      </c>
      <c r="P20" s="82">
        <v>1</v>
      </c>
      <c r="Q20" s="82">
        <v>1</v>
      </c>
      <c r="R20" s="83">
        <v>1</v>
      </c>
      <c r="S20" s="84">
        <v>5.1640046296296297E-4</v>
      </c>
    </row>
    <row r="21" spans="1:19" ht="25.5" x14ac:dyDescent="0.25">
      <c r="A21" s="74" t="s">
        <v>35</v>
      </c>
      <c r="B21" s="5">
        <v>1</v>
      </c>
      <c r="C21" s="95">
        <v>1</v>
      </c>
      <c r="D21" s="103">
        <v>1</v>
      </c>
      <c r="E21" s="103">
        <v>1</v>
      </c>
      <c r="F21" s="104">
        <v>1</v>
      </c>
      <c r="G21" s="105">
        <v>1.544699074074074E-3</v>
      </c>
      <c r="H21" s="5">
        <v>1</v>
      </c>
      <c r="I21" s="50">
        <v>1</v>
      </c>
      <c r="J21" s="52">
        <v>1</v>
      </c>
      <c r="K21" s="52">
        <v>1</v>
      </c>
      <c r="L21" s="63">
        <v>1</v>
      </c>
      <c r="M21" s="70">
        <v>1.4575231481481481E-4</v>
      </c>
      <c r="N21" s="5">
        <v>1</v>
      </c>
      <c r="O21" s="80">
        <v>1</v>
      </c>
      <c r="P21" s="82">
        <v>1</v>
      </c>
      <c r="Q21" s="82">
        <v>1</v>
      </c>
      <c r="R21" s="83">
        <v>1</v>
      </c>
      <c r="S21" s="84">
        <v>3.559722222222222E-4</v>
      </c>
    </row>
    <row r="22" spans="1:19" x14ac:dyDescent="0.25">
      <c r="A22" s="73" t="s">
        <v>36</v>
      </c>
      <c r="B22" s="5">
        <v>2</v>
      </c>
      <c r="C22" s="95">
        <v>2</v>
      </c>
      <c r="D22" s="103">
        <v>1</v>
      </c>
      <c r="E22" s="103">
        <v>1</v>
      </c>
      <c r="F22" s="104">
        <v>1</v>
      </c>
      <c r="G22" s="105">
        <v>3.7245370370370373E-5</v>
      </c>
      <c r="H22" s="5">
        <v>2</v>
      </c>
      <c r="I22" s="50">
        <v>2</v>
      </c>
      <c r="J22" s="52">
        <v>1</v>
      </c>
      <c r="K22" s="52">
        <v>1</v>
      </c>
      <c r="L22" s="63">
        <v>1</v>
      </c>
      <c r="M22" s="70">
        <v>2.849537037037037E-5</v>
      </c>
      <c r="N22" s="5">
        <v>2</v>
      </c>
      <c r="O22" s="80">
        <v>2</v>
      </c>
      <c r="P22" s="82">
        <v>1</v>
      </c>
      <c r="Q22" s="82">
        <v>1</v>
      </c>
      <c r="R22" s="83">
        <v>1</v>
      </c>
      <c r="S22" s="84">
        <v>2.8761574074074073E-5</v>
      </c>
    </row>
    <row r="23" spans="1:19" x14ac:dyDescent="0.25">
      <c r="A23" s="73" t="s">
        <v>37</v>
      </c>
      <c r="B23" s="5">
        <v>1</v>
      </c>
      <c r="C23" s="95">
        <v>1</v>
      </c>
      <c r="D23" s="103">
        <v>1</v>
      </c>
      <c r="E23" s="103">
        <v>1</v>
      </c>
      <c r="F23" s="104">
        <v>1</v>
      </c>
      <c r="G23" s="105">
        <v>7.3971064814814819E-4</v>
      </c>
      <c r="H23" s="5">
        <v>1</v>
      </c>
      <c r="I23" s="50">
        <v>1</v>
      </c>
      <c r="J23" s="52">
        <v>1</v>
      </c>
      <c r="K23" s="52">
        <v>1</v>
      </c>
      <c r="L23" s="63">
        <v>1</v>
      </c>
      <c r="M23" s="70">
        <v>8.7048611111111108E-5</v>
      </c>
      <c r="N23" s="5">
        <v>1</v>
      </c>
      <c r="O23" s="80">
        <v>1</v>
      </c>
      <c r="P23" s="82">
        <v>1</v>
      </c>
      <c r="Q23" s="82">
        <v>1</v>
      </c>
      <c r="R23" s="83">
        <v>1</v>
      </c>
      <c r="S23" s="84">
        <v>1.8215277777777777E-4</v>
      </c>
    </row>
    <row r="24" spans="1:19" x14ac:dyDescent="0.25">
      <c r="A24" s="73" t="s">
        <v>38</v>
      </c>
      <c r="B24" s="5">
        <v>1</v>
      </c>
      <c r="C24" s="95">
        <v>1</v>
      </c>
      <c r="D24" s="103">
        <v>1</v>
      </c>
      <c r="E24" s="103">
        <v>1</v>
      </c>
      <c r="F24" s="104">
        <v>1</v>
      </c>
      <c r="G24" s="105">
        <v>1.6931365740740741E-3</v>
      </c>
      <c r="H24" s="5">
        <v>1</v>
      </c>
      <c r="I24" s="50">
        <v>1</v>
      </c>
      <c r="J24" s="52">
        <v>1</v>
      </c>
      <c r="K24" s="52">
        <v>1</v>
      </c>
      <c r="L24" s="63">
        <v>1</v>
      </c>
      <c r="M24" s="70">
        <v>1.626851851851852E-4</v>
      </c>
      <c r="N24" s="5">
        <v>1</v>
      </c>
      <c r="O24" s="80">
        <v>1</v>
      </c>
      <c r="P24" s="82">
        <v>1</v>
      </c>
      <c r="Q24" s="82">
        <v>1</v>
      </c>
      <c r="R24" s="83">
        <v>1</v>
      </c>
      <c r="S24" s="84">
        <v>3.9270833333333334E-4</v>
      </c>
    </row>
    <row r="25" spans="1:19" x14ac:dyDescent="0.25">
      <c r="A25" s="73" t="s">
        <v>39</v>
      </c>
      <c r="B25" s="5">
        <v>3</v>
      </c>
      <c r="C25" s="95">
        <v>3</v>
      </c>
      <c r="D25" s="103">
        <v>1</v>
      </c>
      <c r="E25" s="103">
        <v>1</v>
      </c>
      <c r="F25" s="104">
        <v>1</v>
      </c>
      <c r="G25" s="105">
        <v>3.9282407407407406E-5</v>
      </c>
      <c r="H25" s="5">
        <v>3</v>
      </c>
      <c r="I25" s="50">
        <v>3</v>
      </c>
      <c r="J25" s="52">
        <v>1</v>
      </c>
      <c r="K25" s="52">
        <v>1</v>
      </c>
      <c r="L25" s="63">
        <v>1</v>
      </c>
      <c r="M25" s="70">
        <v>3.1377314814814816E-5</v>
      </c>
      <c r="N25" s="5">
        <v>3</v>
      </c>
      <c r="O25" s="80">
        <v>3</v>
      </c>
      <c r="P25" s="82">
        <v>1</v>
      </c>
      <c r="Q25" s="82">
        <v>1</v>
      </c>
      <c r="R25" s="83">
        <v>1</v>
      </c>
      <c r="S25" s="84">
        <v>2.9293981481481482E-5</v>
      </c>
    </row>
    <row r="26" spans="1:19" x14ac:dyDescent="0.25">
      <c r="A26" s="73" t="s">
        <v>40</v>
      </c>
      <c r="B26" s="5">
        <v>4</v>
      </c>
      <c r="C26" s="95">
        <v>4</v>
      </c>
      <c r="D26" s="103">
        <v>1</v>
      </c>
      <c r="E26" s="103">
        <v>1</v>
      </c>
      <c r="F26" s="104">
        <v>1</v>
      </c>
      <c r="G26" s="105">
        <v>4.2696759259259261E-4</v>
      </c>
      <c r="H26" s="5">
        <v>4</v>
      </c>
      <c r="I26" s="50">
        <v>4</v>
      </c>
      <c r="J26" s="52">
        <v>1</v>
      </c>
      <c r="K26" s="52">
        <v>1</v>
      </c>
      <c r="L26" s="63">
        <v>1</v>
      </c>
      <c r="M26" s="70">
        <v>7.0254629629629625E-5</v>
      </c>
      <c r="N26" s="5">
        <v>4</v>
      </c>
      <c r="O26" s="80">
        <v>4</v>
      </c>
      <c r="P26" s="82">
        <v>1</v>
      </c>
      <c r="Q26" s="82">
        <v>1</v>
      </c>
      <c r="R26" s="83">
        <v>1</v>
      </c>
      <c r="S26" s="84">
        <v>1.1760416666666667E-4</v>
      </c>
    </row>
    <row r="27" spans="1:19" x14ac:dyDescent="0.25">
      <c r="A27" s="73" t="s">
        <v>41</v>
      </c>
      <c r="B27" s="5">
        <v>179</v>
      </c>
      <c r="C27" s="95">
        <v>179</v>
      </c>
      <c r="D27" s="103">
        <v>1</v>
      </c>
      <c r="E27" s="103">
        <v>1</v>
      </c>
      <c r="F27" s="104">
        <v>1</v>
      </c>
      <c r="G27" s="105">
        <v>5.4011574074074075E-4</v>
      </c>
      <c r="H27" s="5">
        <v>179</v>
      </c>
      <c r="I27" s="50">
        <v>179</v>
      </c>
      <c r="J27" s="52">
        <v>1</v>
      </c>
      <c r="K27" s="52">
        <v>1</v>
      </c>
      <c r="L27" s="63">
        <v>1</v>
      </c>
      <c r="M27" s="70">
        <v>7.3206018518518523E-5</v>
      </c>
      <c r="N27" s="5">
        <v>179</v>
      </c>
      <c r="O27" s="80">
        <v>179</v>
      </c>
      <c r="P27" s="82">
        <v>1</v>
      </c>
      <c r="Q27" s="82">
        <v>1</v>
      </c>
      <c r="R27" s="83">
        <v>1</v>
      </c>
      <c r="S27" s="84">
        <v>1.4260416666666667E-4</v>
      </c>
    </row>
    <row r="28" spans="1:19" x14ac:dyDescent="0.25">
      <c r="A28" s="73" t="s">
        <v>42</v>
      </c>
      <c r="B28" s="5">
        <v>2</v>
      </c>
      <c r="C28" s="95">
        <v>2</v>
      </c>
      <c r="D28" s="103">
        <v>1</v>
      </c>
      <c r="E28" s="103">
        <v>1</v>
      </c>
      <c r="F28" s="104">
        <v>1</v>
      </c>
      <c r="G28" s="105">
        <v>8.2912037037037036E-4</v>
      </c>
      <c r="H28" s="5">
        <v>2</v>
      </c>
      <c r="I28" s="50">
        <v>2</v>
      </c>
      <c r="J28" s="52">
        <v>1</v>
      </c>
      <c r="K28" s="52">
        <v>1</v>
      </c>
      <c r="L28" s="63">
        <v>1</v>
      </c>
      <c r="M28" s="70">
        <v>9.8217592592592589E-5</v>
      </c>
      <c r="N28" s="5">
        <v>2</v>
      </c>
      <c r="O28" s="80">
        <v>2</v>
      </c>
      <c r="P28" s="82">
        <v>1</v>
      </c>
      <c r="Q28" s="82">
        <v>1</v>
      </c>
      <c r="R28" s="83">
        <v>1</v>
      </c>
      <c r="S28" s="84">
        <v>2.0199074074074073E-4</v>
      </c>
    </row>
    <row r="29" spans="1:19" ht="25.5" x14ac:dyDescent="0.25">
      <c r="A29" s="74" t="s">
        <v>43</v>
      </c>
      <c r="B29" s="5">
        <v>1</v>
      </c>
      <c r="C29" s="95">
        <v>1</v>
      </c>
      <c r="D29" s="103">
        <v>1</v>
      </c>
      <c r="E29" s="103">
        <v>1</v>
      </c>
      <c r="F29" s="104">
        <v>1</v>
      </c>
      <c r="G29" s="105">
        <v>2.1785532407407409E-3</v>
      </c>
      <c r="H29" s="5">
        <v>1</v>
      </c>
      <c r="I29" s="50">
        <v>1</v>
      </c>
      <c r="J29" s="52">
        <v>1</v>
      </c>
      <c r="K29" s="52">
        <v>1</v>
      </c>
      <c r="L29" s="63">
        <v>1</v>
      </c>
      <c r="M29" s="70">
        <v>2.0324074074074073E-4</v>
      </c>
      <c r="N29" s="5">
        <v>1</v>
      </c>
      <c r="O29" s="80">
        <v>1</v>
      </c>
      <c r="P29" s="82">
        <v>1</v>
      </c>
      <c r="Q29" s="82">
        <v>1</v>
      </c>
      <c r="R29" s="83">
        <v>1</v>
      </c>
      <c r="S29" s="84">
        <v>4.9781249999999999E-4</v>
      </c>
    </row>
    <row r="30" spans="1:19" x14ac:dyDescent="0.25">
      <c r="A30" s="73" t="s">
        <v>44</v>
      </c>
      <c r="B30" s="5">
        <v>2</v>
      </c>
      <c r="C30" s="95">
        <v>2</v>
      </c>
      <c r="D30" s="103">
        <v>1</v>
      </c>
      <c r="E30" s="103">
        <v>1</v>
      </c>
      <c r="F30" s="104">
        <v>1</v>
      </c>
      <c r="G30" s="105">
        <v>7.5442129629629633E-4</v>
      </c>
      <c r="H30" s="5">
        <v>2</v>
      </c>
      <c r="I30" s="50">
        <v>2</v>
      </c>
      <c r="J30" s="52">
        <v>1</v>
      </c>
      <c r="K30" s="52">
        <v>1</v>
      </c>
      <c r="L30" s="63">
        <v>1</v>
      </c>
      <c r="M30" s="70">
        <v>7.9942129629629623E-5</v>
      </c>
      <c r="N30" s="5">
        <v>2</v>
      </c>
      <c r="O30" s="80">
        <v>2</v>
      </c>
      <c r="P30" s="82">
        <v>1</v>
      </c>
      <c r="Q30" s="82">
        <v>1</v>
      </c>
      <c r="R30" s="83">
        <v>1</v>
      </c>
      <c r="S30" s="84">
        <v>1.8086805555555556E-4</v>
      </c>
    </row>
    <row r="31" spans="1:19" x14ac:dyDescent="0.25">
      <c r="A31" s="73" t="s">
        <v>45</v>
      </c>
      <c r="B31" s="5">
        <v>110</v>
      </c>
      <c r="C31" s="95">
        <v>109</v>
      </c>
      <c r="D31" s="103">
        <v>0.99090909090909096</v>
      </c>
      <c r="E31" s="103">
        <v>0.99090909090909096</v>
      </c>
      <c r="F31" s="104">
        <v>1</v>
      </c>
      <c r="G31" s="105">
        <v>4.9814814814814817E-5</v>
      </c>
      <c r="H31" s="5">
        <v>110</v>
      </c>
      <c r="I31" s="50">
        <v>109</v>
      </c>
      <c r="J31" s="52">
        <v>0.99090909090909096</v>
      </c>
      <c r="K31" s="52">
        <v>0.99090909090909096</v>
      </c>
      <c r="L31" s="63">
        <v>1</v>
      </c>
      <c r="M31" s="70">
        <v>3.0798611111111109E-5</v>
      </c>
      <c r="N31" s="5">
        <v>110</v>
      </c>
      <c r="O31" s="80">
        <v>109</v>
      </c>
      <c r="P31" s="82">
        <v>0.99090909090909096</v>
      </c>
      <c r="Q31" s="82">
        <v>0.99090909090909096</v>
      </c>
      <c r="R31" s="83">
        <v>1</v>
      </c>
      <c r="S31" s="84">
        <v>3.4641203703703701E-5</v>
      </c>
    </row>
    <row r="32" spans="1:19" ht="25.5" x14ac:dyDescent="0.25">
      <c r="A32" s="74" t="s">
        <v>46</v>
      </c>
      <c r="B32" s="5">
        <v>1</v>
      </c>
      <c r="C32" s="95">
        <v>1</v>
      </c>
      <c r="D32" s="103">
        <v>1</v>
      </c>
      <c r="E32" s="103">
        <v>1</v>
      </c>
      <c r="F32" s="104">
        <v>1</v>
      </c>
      <c r="G32" s="105">
        <v>8.2967592592592598E-4</v>
      </c>
      <c r="H32" s="5">
        <v>1</v>
      </c>
      <c r="I32" s="50">
        <v>1</v>
      </c>
      <c r="J32" s="52">
        <v>1</v>
      </c>
      <c r="K32" s="52">
        <v>1</v>
      </c>
      <c r="L32" s="63">
        <v>1</v>
      </c>
      <c r="M32" s="70">
        <v>8.2708333333333329E-5</v>
      </c>
      <c r="N32" s="5">
        <v>1</v>
      </c>
      <c r="O32" s="80">
        <v>1</v>
      </c>
      <c r="P32" s="82">
        <v>1</v>
      </c>
      <c r="Q32" s="82">
        <v>1</v>
      </c>
      <c r="R32" s="83">
        <v>1</v>
      </c>
      <c r="S32" s="84">
        <v>1.9565972222222223E-4</v>
      </c>
    </row>
    <row r="33" spans="1:19" ht="25.5" x14ac:dyDescent="0.25">
      <c r="A33" s="75" t="s">
        <v>47</v>
      </c>
      <c r="B33" s="5">
        <v>1</v>
      </c>
      <c r="C33" s="95">
        <v>1</v>
      </c>
      <c r="D33" s="103">
        <v>1</v>
      </c>
      <c r="E33" s="103">
        <v>1</v>
      </c>
      <c r="F33" s="104">
        <v>1</v>
      </c>
      <c r="G33" s="105">
        <v>1.1092476851851851E-3</v>
      </c>
      <c r="H33" s="5">
        <v>1</v>
      </c>
      <c r="I33" s="50">
        <v>1</v>
      </c>
      <c r="J33" s="52">
        <v>1</v>
      </c>
      <c r="K33" s="52">
        <v>1</v>
      </c>
      <c r="L33" s="63">
        <v>1</v>
      </c>
      <c r="M33" s="70">
        <v>9.8715277777777782E-5</v>
      </c>
      <c r="N33" s="5">
        <v>1</v>
      </c>
      <c r="O33" s="80">
        <v>1</v>
      </c>
      <c r="P33" s="82">
        <v>1</v>
      </c>
      <c r="Q33" s="82">
        <v>1</v>
      </c>
      <c r="R33" s="83">
        <v>1</v>
      </c>
      <c r="S33" s="84">
        <v>2.5894675925925928E-4</v>
      </c>
    </row>
    <row r="34" spans="1:19" x14ac:dyDescent="0.25">
      <c r="A34" s="76" t="s">
        <v>48</v>
      </c>
      <c r="B34" s="5">
        <v>2916</v>
      </c>
      <c r="C34" s="95">
        <v>2916</v>
      </c>
      <c r="D34" s="103">
        <v>1</v>
      </c>
      <c r="E34" s="103">
        <v>1</v>
      </c>
      <c r="F34" s="104">
        <v>1</v>
      </c>
      <c r="G34" s="105">
        <v>7.2233796296296301E-5</v>
      </c>
      <c r="H34" s="5">
        <v>2916</v>
      </c>
      <c r="I34" s="50">
        <v>2916</v>
      </c>
      <c r="J34" s="52">
        <v>1</v>
      </c>
      <c r="K34" s="52">
        <v>1</v>
      </c>
      <c r="L34" s="63">
        <v>1</v>
      </c>
      <c r="M34" s="70">
        <v>3.0729166666666664E-5</v>
      </c>
      <c r="N34" s="5">
        <v>2916</v>
      </c>
      <c r="O34" s="80">
        <v>2916</v>
      </c>
      <c r="P34" s="82">
        <v>1</v>
      </c>
      <c r="Q34" s="82">
        <v>1</v>
      </c>
      <c r="R34" s="83">
        <v>1</v>
      </c>
      <c r="S34" s="84">
        <v>3.6944444444444447E-5</v>
      </c>
    </row>
    <row r="35" spans="1:19" x14ac:dyDescent="0.25">
      <c r="A35" s="73" t="s">
        <v>49</v>
      </c>
      <c r="B35" s="5">
        <v>1</v>
      </c>
      <c r="C35" s="95">
        <v>1</v>
      </c>
      <c r="D35" s="103">
        <v>1</v>
      </c>
      <c r="E35" s="103">
        <v>1</v>
      </c>
      <c r="F35" s="104">
        <v>1</v>
      </c>
      <c r="G35" s="105">
        <v>8.9005787037037037E-4</v>
      </c>
      <c r="H35" s="5">
        <v>1</v>
      </c>
      <c r="I35" s="50">
        <v>1</v>
      </c>
      <c r="J35" s="52">
        <v>1</v>
      </c>
      <c r="K35" s="52">
        <v>1</v>
      </c>
      <c r="L35" s="63">
        <v>1</v>
      </c>
      <c r="M35" s="70">
        <v>9.3344907407407412E-5</v>
      </c>
      <c r="N35" s="5">
        <v>1</v>
      </c>
      <c r="O35" s="80">
        <v>1</v>
      </c>
      <c r="P35" s="82">
        <v>1</v>
      </c>
      <c r="Q35" s="82">
        <v>1</v>
      </c>
      <c r="R35" s="83">
        <v>1</v>
      </c>
      <c r="S35" s="84">
        <v>2.1680555555555556E-4</v>
      </c>
    </row>
    <row r="36" spans="1:19" x14ac:dyDescent="0.25">
      <c r="A36" s="73" t="s">
        <v>50</v>
      </c>
      <c r="B36" s="5">
        <v>1</v>
      </c>
      <c r="C36" s="95">
        <v>1</v>
      </c>
      <c r="D36" s="103">
        <v>1</v>
      </c>
      <c r="E36" s="103">
        <v>1</v>
      </c>
      <c r="F36" s="104">
        <v>1</v>
      </c>
      <c r="G36" s="105">
        <v>1.5377893518518518E-3</v>
      </c>
      <c r="H36" s="5">
        <v>1</v>
      </c>
      <c r="I36" s="50">
        <v>1</v>
      </c>
      <c r="J36" s="52">
        <v>1</v>
      </c>
      <c r="K36" s="52">
        <v>1</v>
      </c>
      <c r="L36" s="63">
        <v>1</v>
      </c>
      <c r="M36" s="70">
        <v>1.5502314814814814E-4</v>
      </c>
      <c r="N36" s="5">
        <v>1</v>
      </c>
      <c r="O36" s="80">
        <v>1</v>
      </c>
      <c r="P36" s="82">
        <v>1</v>
      </c>
      <c r="Q36" s="82">
        <v>1</v>
      </c>
      <c r="R36" s="83">
        <v>1</v>
      </c>
      <c r="S36" s="84">
        <v>3.6391203703703705E-4</v>
      </c>
    </row>
    <row r="37" spans="1:19" x14ac:dyDescent="0.25">
      <c r="A37" s="119" t="s">
        <v>51</v>
      </c>
      <c r="B37" s="115">
        <v>13609</v>
      </c>
      <c r="C37" s="116">
        <v>2816</v>
      </c>
      <c r="D37" s="117">
        <v>0.20692188992578442</v>
      </c>
      <c r="E37" s="103">
        <v>0.56320000000000003</v>
      </c>
      <c r="F37" s="104">
        <v>1</v>
      </c>
      <c r="G37" s="105">
        <v>2.1252314814814815E-4</v>
      </c>
      <c r="H37" s="5">
        <v>13609</v>
      </c>
      <c r="I37" s="50">
        <v>2816</v>
      </c>
      <c r="J37" s="52">
        <v>0.20692188992578442</v>
      </c>
      <c r="K37" s="52">
        <v>0.56320000000000003</v>
      </c>
      <c r="L37" s="63">
        <v>1</v>
      </c>
      <c r="M37" s="70">
        <v>5.2847222222222222E-5</v>
      </c>
      <c r="N37" s="5">
        <v>13609</v>
      </c>
      <c r="O37" s="80">
        <v>2816</v>
      </c>
      <c r="P37" s="82">
        <v>0.20692188992578442</v>
      </c>
      <c r="Q37" s="82">
        <v>0.56320000000000003</v>
      </c>
      <c r="R37" s="83">
        <v>1</v>
      </c>
      <c r="S37" s="84">
        <v>7.2858796296296303E-5</v>
      </c>
    </row>
    <row r="38" spans="1:19" x14ac:dyDescent="0.25">
      <c r="A38" s="118" t="s">
        <v>52</v>
      </c>
      <c r="B38" s="115">
        <v>12</v>
      </c>
      <c r="C38" s="116">
        <v>5</v>
      </c>
      <c r="D38" s="117">
        <v>0.41666666666666669</v>
      </c>
      <c r="E38" s="103">
        <v>0.41666666666666669</v>
      </c>
      <c r="F38" s="104">
        <v>1</v>
      </c>
      <c r="G38" s="105">
        <v>4.3609953703703703E-4</v>
      </c>
      <c r="H38" s="5">
        <v>12</v>
      </c>
      <c r="I38" s="50">
        <v>5</v>
      </c>
      <c r="J38" s="52">
        <v>0.41666666666666669</v>
      </c>
      <c r="K38" s="52">
        <v>0.41666666666666669</v>
      </c>
      <c r="L38" s="63">
        <v>1</v>
      </c>
      <c r="M38" s="70">
        <v>1.0608796296296297E-4</v>
      </c>
      <c r="N38" s="5">
        <v>12</v>
      </c>
      <c r="O38" s="80">
        <v>5</v>
      </c>
      <c r="P38" s="82">
        <v>0.41666666666666669</v>
      </c>
      <c r="Q38" s="82">
        <v>0.41666666666666669</v>
      </c>
      <c r="R38" s="83">
        <v>1</v>
      </c>
      <c r="S38" s="84">
        <v>1.373611111111111E-4</v>
      </c>
    </row>
    <row r="39" spans="1:19" x14ac:dyDescent="0.25">
      <c r="A39" s="73" t="s">
        <v>53</v>
      </c>
      <c r="B39" s="5">
        <v>2</v>
      </c>
      <c r="C39" s="95">
        <v>2</v>
      </c>
      <c r="D39" s="103">
        <v>1</v>
      </c>
      <c r="E39" s="103">
        <v>1</v>
      </c>
      <c r="F39" s="104">
        <v>1</v>
      </c>
      <c r="G39" s="105">
        <v>7.6725694444444443E-4</v>
      </c>
      <c r="H39" s="5">
        <v>2</v>
      </c>
      <c r="I39" s="50">
        <v>2</v>
      </c>
      <c r="J39" s="52">
        <v>1</v>
      </c>
      <c r="K39" s="52">
        <v>1</v>
      </c>
      <c r="L39" s="63">
        <v>1</v>
      </c>
      <c r="M39" s="70">
        <v>9.5729166666666665E-5</v>
      </c>
      <c r="N39" s="5">
        <v>2</v>
      </c>
      <c r="O39" s="80">
        <v>2</v>
      </c>
      <c r="P39" s="82">
        <v>1</v>
      </c>
      <c r="Q39" s="82">
        <v>1</v>
      </c>
      <c r="R39" s="83">
        <v>1</v>
      </c>
      <c r="S39" s="84">
        <v>1.9097222222222223E-4</v>
      </c>
    </row>
    <row r="40" spans="1:19" x14ac:dyDescent="0.25">
      <c r="A40" s="73" t="s">
        <v>54</v>
      </c>
      <c r="B40" s="5">
        <v>5</v>
      </c>
      <c r="C40" s="95">
        <v>5</v>
      </c>
      <c r="D40" s="103">
        <v>1</v>
      </c>
      <c r="E40" s="103">
        <v>1</v>
      </c>
      <c r="F40" s="104">
        <v>0.25</v>
      </c>
      <c r="G40" s="105">
        <v>1.165E-3</v>
      </c>
      <c r="H40" s="5">
        <v>5</v>
      </c>
      <c r="I40" s="50">
        <v>5</v>
      </c>
      <c r="J40" s="52">
        <v>1</v>
      </c>
      <c r="K40" s="52">
        <v>1</v>
      </c>
      <c r="L40" s="63">
        <v>0.25</v>
      </c>
      <c r="M40" s="70">
        <v>1.5650462962962962E-4</v>
      </c>
      <c r="N40" s="5">
        <v>5</v>
      </c>
      <c r="O40" s="80">
        <v>5</v>
      </c>
      <c r="P40" s="82">
        <v>1</v>
      </c>
      <c r="Q40" s="82">
        <v>1</v>
      </c>
      <c r="R40" s="83">
        <v>0.25</v>
      </c>
      <c r="S40" s="84">
        <v>2.8819444444444444E-4</v>
      </c>
    </row>
    <row r="41" spans="1:19" x14ac:dyDescent="0.25">
      <c r="A41" s="73" t="s">
        <v>55</v>
      </c>
      <c r="B41" s="5">
        <v>62</v>
      </c>
      <c r="C41" s="95">
        <v>60</v>
      </c>
      <c r="D41" s="103">
        <v>0.967741935483871</v>
      </c>
      <c r="E41" s="103">
        <v>0.967741935483871</v>
      </c>
      <c r="F41" s="104">
        <v>1</v>
      </c>
      <c r="G41" s="105">
        <v>5.6481481481481487E-4</v>
      </c>
      <c r="H41" s="5">
        <v>62</v>
      </c>
      <c r="I41" s="50">
        <v>60</v>
      </c>
      <c r="J41" s="52">
        <v>0.967741935483871</v>
      </c>
      <c r="K41" s="52">
        <v>0.967741935483871</v>
      </c>
      <c r="L41" s="63">
        <v>1</v>
      </c>
      <c r="M41" s="70">
        <v>1.3219907407407408E-4</v>
      </c>
      <c r="N41" s="5">
        <v>62</v>
      </c>
      <c r="O41" s="80">
        <v>60</v>
      </c>
      <c r="P41" s="82">
        <v>0.967741935483871</v>
      </c>
      <c r="Q41" s="82">
        <v>0.967741935483871</v>
      </c>
      <c r="R41" s="83">
        <v>1</v>
      </c>
      <c r="S41" s="84">
        <v>1.737962962962963E-4</v>
      </c>
    </row>
    <row r="42" spans="1:19" x14ac:dyDescent="0.25">
      <c r="A42" s="73" t="s">
        <v>56</v>
      </c>
      <c r="B42" s="5">
        <v>19</v>
      </c>
      <c r="C42" s="95">
        <v>19</v>
      </c>
      <c r="D42" s="103">
        <v>1</v>
      </c>
      <c r="E42" s="103">
        <v>1</v>
      </c>
      <c r="F42" s="104">
        <v>1</v>
      </c>
      <c r="G42" s="105">
        <v>7.9776620370370374E-4</v>
      </c>
      <c r="H42" s="5">
        <v>19</v>
      </c>
      <c r="I42" s="50">
        <v>19</v>
      </c>
      <c r="J42" s="52">
        <v>1</v>
      </c>
      <c r="K42" s="52">
        <v>1</v>
      </c>
      <c r="L42" s="63">
        <v>1</v>
      </c>
      <c r="M42" s="70">
        <v>9.1678240740740736E-5</v>
      </c>
      <c r="N42" s="5">
        <v>19</v>
      </c>
      <c r="O42" s="80">
        <v>19</v>
      </c>
      <c r="P42" s="82">
        <v>1</v>
      </c>
      <c r="Q42" s="82">
        <v>1</v>
      </c>
      <c r="R42" s="83">
        <v>1</v>
      </c>
      <c r="S42" s="84">
        <v>1.9991898148148148E-4</v>
      </c>
    </row>
    <row r="43" spans="1:19" x14ac:dyDescent="0.25">
      <c r="A43" s="73" t="s">
        <v>57</v>
      </c>
      <c r="B43" s="5">
        <v>1</v>
      </c>
      <c r="C43" s="95">
        <v>1</v>
      </c>
      <c r="D43" s="103">
        <v>1</v>
      </c>
      <c r="E43" s="103">
        <v>1</v>
      </c>
      <c r="F43" s="104">
        <v>1</v>
      </c>
      <c r="G43" s="105">
        <v>1.8609027777777777E-3</v>
      </c>
      <c r="H43" s="5">
        <v>1</v>
      </c>
      <c r="I43" s="50">
        <v>1</v>
      </c>
      <c r="J43" s="52">
        <v>1</v>
      </c>
      <c r="K43" s="52">
        <v>1</v>
      </c>
      <c r="L43" s="63">
        <v>1</v>
      </c>
      <c r="M43" s="70">
        <v>2.1402777777777777E-4</v>
      </c>
      <c r="N43" s="5">
        <v>1</v>
      </c>
      <c r="O43" s="80">
        <v>1</v>
      </c>
      <c r="P43" s="82">
        <v>1</v>
      </c>
      <c r="Q43" s="82">
        <v>1</v>
      </c>
      <c r="R43" s="83">
        <v>1</v>
      </c>
      <c r="S43" s="84">
        <v>4.5238425925925925E-4</v>
      </c>
    </row>
    <row r="44" spans="1:19" x14ac:dyDescent="0.25">
      <c r="A44" s="73" t="s">
        <v>58</v>
      </c>
      <c r="B44" s="5">
        <v>1</v>
      </c>
      <c r="C44" s="95">
        <v>1</v>
      </c>
      <c r="D44" s="103">
        <v>1</v>
      </c>
      <c r="E44" s="103">
        <v>1</v>
      </c>
      <c r="F44" s="104">
        <v>1</v>
      </c>
      <c r="G44" s="105">
        <v>3.7831018518518519E-4</v>
      </c>
      <c r="H44" s="5">
        <v>1</v>
      </c>
      <c r="I44" s="50">
        <v>1</v>
      </c>
      <c r="J44" s="52">
        <v>1</v>
      </c>
      <c r="K44" s="52">
        <v>1</v>
      </c>
      <c r="L44" s="63">
        <v>1</v>
      </c>
      <c r="M44" s="70">
        <v>5.7453703703703707E-5</v>
      </c>
      <c r="N44" s="5">
        <v>1</v>
      </c>
      <c r="O44" s="80">
        <v>1</v>
      </c>
      <c r="P44" s="82">
        <v>1</v>
      </c>
      <c r="Q44" s="82">
        <v>1</v>
      </c>
      <c r="R44" s="83">
        <v>1</v>
      </c>
      <c r="S44" s="84">
        <v>1.0841435185185185E-4</v>
      </c>
    </row>
    <row r="45" spans="1:19" x14ac:dyDescent="0.25">
      <c r="A45" s="73" t="s">
        <v>98</v>
      </c>
      <c r="B45" s="5">
        <v>1</v>
      </c>
      <c r="C45" s="95">
        <v>1</v>
      </c>
      <c r="D45" s="103">
        <v>1</v>
      </c>
      <c r="E45" s="103">
        <v>1</v>
      </c>
      <c r="F45" s="104">
        <v>1</v>
      </c>
      <c r="G45" s="105">
        <v>1.0861458333333333E-3</v>
      </c>
      <c r="H45" s="5">
        <v>1</v>
      </c>
      <c r="I45" s="50">
        <v>1</v>
      </c>
      <c r="J45" s="52">
        <v>1</v>
      </c>
      <c r="K45" s="52">
        <v>1</v>
      </c>
      <c r="L45" s="63">
        <v>1</v>
      </c>
      <c r="M45" s="70">
        <v>1.2376157407407407E-4</v>
      </c>
      <c r="N45" s="5">
        <v>1</v>
      </c>
      <c r="O45" s="80">
        <v>1</v>
      </c>
      <c r="P45" s="82">
        <v>1</v>
      </c>
      <c r="Q45" s="82">
        <v>1</v>
      </c>
      <c r="R45" s="83">
        <v>1</v>
      </c>
      <c r="S45" s="84">
        <v>2.6003472222222221E-4</v>
      </c>
    </row>
    <row r="46" spans="1:19" x14ac:dyDescent="0.25">
      <c r="A46" s="73" t="s">
        <v>59</v>
      </c>
      <c r="B46" s="5">
        <v>1</v>
      </c>
      <c r="C46" s="95">
        <v>1</v>
      </c>
      <c r="D46" s="103">
        <v>1</v>
      </c>
      <c r="E46" s="103">
        <v>1</v>
      </c>
      <c r="F46" s="104">
        <v>0.5</v>
      </c>
      <c r="G46" s="105">
        <v>2.4945601851851854E-4</v>
      </c>
      <c r="H46" s="5">
        <v>1</v>
      </c>
      <c r="I46" s="50">
        <v>1</v>
      </c>
      <c r="J46" s="52">
        <v>1</v>
      </c>
      <c r="K46" s="52">
        <v>1</v>
      </c>
      <c r="L46" s="63">
        <v>0.5</v>
      </c>
      <c r="M46" s="70">
        <v>5.3020833333333332E-5</v>
      </c>
      <c r="N46" s="5">
        <v>1</v>
      </c>
      <c r="O46" s="80">
        <v>1</v>
      </c>
      <c r="P46" s="82">
        <v>1</v>
      </c>
      <c r="Q46" s="82">
        <v>1</v>
      </c>
      <c r="R46" s="83">
        <v>0.5</v>
      </c>
      <c r="S46" s="84">
        <v>7.7974537037037042E-5</v>
      </c>
    </row>
    <row r="47" spans="1:19" x14ac:dyDescent="0.25">
      <c r="A47" s="73" t="s">
        <v>99</v>
      </c>
      <c r="B47" s="5">
        <v>106</v>
      </c>
      <c r="C47" s="95">
        <v>106</v>
      </c>
      <c r="D47" s="103">
        <v>1</v>
      </c>
      <c r="E47" s="103">
        <v>1</v>
      </c>
      <c r="F47" s="104">
        <v>1</v>
      </c>
      <c r="G47" s="105">
        <v>1.8337962962962964E-4</v>
      </c>
      <c r="H47" s="5">
        <v>106</v>
      </c>
      <c r="I47" s="50">
        <v>106</v>
      </c>
      <c r="J47" s="52">
        <v>1</v>
      </c>
      <c r="K47" s="52">
        <v>1</v>
      </c>
      <c r="L47" s="63">
        <v>1</v>
      </c>
      <c r="M47" s="70">
        <v>4.9606481481481481E-5</v>
      </c>
      <c r="N47" s="5">
        <v>106</v>
      </c>
      <c r="O47" s="80">
        <v>106</v>
      </c>
      <c r="P47" s="82">
        <v>1</v>
      </c>
      <c r="Q47" s="82">
        <v>1</v>
      </c>
      <c r="R47" s="83">
        <v>1</v>
      </c>
      <c r="S47" s="84">
        <v>5.8680555555555553E-5</v>
      </c>
    </row>
    <row r="48" spans="1:19" x14ac:dyDescent="0.25">
      <c r="A48" s="73" t="s">
        <v>60</v>
      </c>
      <c r="B48" s="5">
        <v>2</v>
      </c>
      <c r="C48" s="95">
        <v>2</v>
      </c>
      <c r="D48" s="103">
        <v>1</v>
      </c>
      <c r="E48" s="103">
        <v>1</v>
      </c>
      <c r="F48" s="104">
        <v>1</v>
      </c>
      <c r="G48" s="105">
        <v>1.793425925925926E-3</v>
      </c>
      <c r="H48" s="5">
        <v>2</v>
      </c>
      <c r="I48" s="50">
        <v>2</v>
      </c>
      <c r="J48" s="52">
        <v>1</v>
      </c>
      <c r="K48" s="52">
        <v>1</v>
      </c>
      <c r="L48" s="63">
        <v>1</v>
      </c>
      <c r="M48" s="70">
        <v>2.0423611111111112E-4</v>
      </c>
      <c r="N48" s="5">
        <v>2</v>
      </c>
      <c r="O48" s="80">
        <v>2</v>
      </c>
      <c r="P48" s="82">
        <v>1</v>
      </c>
      <c r="Q48" s="82">
        <v>1</v>
      </c>
      <c r="R48" s="83">
        <v>1</v>
      </c>
      <c r="S48" s="84">
        <v>4.179050925925926E-4</v>
      </c>
    </row>
    <row r="49" spans="1:19" x14ac:dyDescent="0.25">
      <c r="A49" s="74" t="s">
        <v>100</v>
      </c>
      <c r="B49" s="5">
        <v>1</v>
      </c>
      <c r="C49" s="95">
        <v>1</v>
      </c>
      <c r="D49" s="103">
        <v>1</v>
      </c>
      <c r="E49" s="103">
        <v>1</v>
      </c>
      <c r="F49" s="104">
        <v>1</v>
      </c>
      <c r="G49" s="105">
        <v>2.7350694444444444E-4</v>
      </c>
      <c r="H49" s="5">
        <v>1</v>
      </c>
      <c r="I49" s="50">
        <v>1</v>
      </c>
      <c r="J49" s="52">
        <v>1</v>
      </c>
      <c r="K49" s="52">
        <v>1</v>
      </c>
      <c r="L49" s="63">
        <v>1</v>
      </c>
      <c r="M49" s="70">
        <v>4.5324074074074072E-5</v>
      </c>
      <c r="N49" s="5">
        <v>1</v>
      </c>
      <c r="O49" s="80">
        <v>1</v>
      </c>
      <c r="P49" s="82">
        <v>1</v>
      </c>
      <c r="Q49" s="82">
        <v>1</v>
      </c>
      <c r="R49" s="83">
        <v>1</v>
      </c>
      <c r="S49" s="84">
        <v>8.3460648148148153E-5</v>
      </c>
    </row>
    <row r="50" spans="1:19" x14ac:dyDescent="0.25">
      <c r="A50" s="73" t="s">
        <v>61</v>
      </c>
      <c r="B50" s="5">
        <v>1</v>
      </c>
      <c r="C50" s="95">
        <v>1</v>
      </c>
      <c r="D50" s="103">
        <v>1</v>
      </c>
      <c r="E50" s="103">
        <v>1</v>
      </c>
      <c r="F50" s="104">
        <v>1</v>
      </c>
      <c r="G50" s="105">
        <v>7.4873842592592592E-4</v>
      </c>
      <c r="H50" s="5">
        <v>1</v>
      </c>
      <c r="I50" s="50">
        <v>1</v>
      </c>
      <c r="J50" s="52">
        <v>1</v>
      </c>
      <c r="K50" s="52">
        <v>1</v>
      </c>
      <c r="L50" s="63">
        <v>1</v>
      </c>
      <c r="M50" s="70">
        <v>1.367361111111111E-4</v>
      </c>
      <c r="N50" s="5">
        <v>1</v>
      </c>
      <c r="O50" s="80">
        <v>1</v>
      </c>
      <c r="P50" s="82">
        <v>1</v>
      </c>
      <c r="Q50" s="82">
        <v>1</v>
      </c>
      <c r="R50" s="83">
        <v>1</v>
      </c>
      <c r="S50" s="84">
        <v>2.1746527777777777E-4</v>
      </c>
    </row>
    <row r="51" spans="1:19" x14ac:dyDescent="0.25">
      <c r="A51" s="73" t="s">
        <v>62</v>
      </c>
      <c r="B51" s="5">
        <v>1759</v>
      </c>
      <c r="C51" s="95">
        <v>1759</v>
      </c>
      <c r="D51" s="103">
        <v>1</v>
      </c>
      <c r="E51" s="103">
        <v>1</v>
      </c>
      <c r="F51" s="104">
        <v>0.5</v>
      </c>
      <c r="G51" s="105">
        <v>5.435185185185185E-5</v>
      </c>
      <c r="H51" s="5">
        <v>1759</v>
      </c>
      <c r="I51" s="50">
        <v>1759</v>
      </c>
      <c r="J51" s="52">
        <v>1</v>
      </c>
      <c r="K51" s="52">
        <v>1</v>
      </c>
      <c r="L51" s="63">
        <v>0.5</v>
      </c>
      <c r="M51" s="70">
        <v>3.2592592592592593E-5</v>
      </c>
      <c r="N51" s="5">
        <v>1759</v>
      </c>
      <c r="O51" s="80">
        <v>1759</v>
      </c>
      <c r="P51" s="82">
        <v>1</v>
      </c>
      <c r="Q51" s="82">
        <v>1</v>
      </c>
      <c r="R51" s="83">
        <v>0.5</v>
      </c>
      <c r="S51" s="84">
        <v>3.4131944444444447E-5</v>
      </c>
    </row>
    <row r="52" spans="1:19" x14ac:dyDescent="0.25">
      <c r="A52" s="73" t="s">
        <v>63</v>
      </c>
      <c r="B52" s="5">
        <v>934</v>
      </c>
      <c r="C52" s="95">
        <v>934</v>
      </c>
      <c r="D52" s="103">
        <v>1</v>
      </c>
      <c r="E52" s="103">
        <v>1</v>
      </c>
      <c r="F52" s="104">
        <v>1</v>
      </c>
      <c r="G52" s="105">
        <v>1.0649305555555556E-4</v>
      </c>
      <c r="H52" s="5">
        <v>934</v>
      </c>
      <c r="I52" s="50">
        <v>934</v>
      </c>
      <c r="J52" s="52">
        <v>1</v>
      </c>
      <c r="K52" s="52">
        <v>1</v>
      </c>
      <c r="L52" s="63">
        <v>1</v>
      </c>
      <c r="M52" s="70">
        <v>3.3657407407407404E-5</v>
      </c>
      <c r="N52" s="5">
        <v>934</v>
      </c>
      <c r="O52" s="80">
        <v>934</v>
      </c>
      <c r="P52" s="82">
        <v>1</v>
      </c>
      <c r="Q52" s="82">
        <v>1</v>
      </c>
      <c r="R52" s="83">
        <v>1</v>
      </c>
      <c r="S52" s="84">
        <v>4.3310185185185183E-5</v>
      </c>
    </row>
    <row r="53" spans="1:19" x14ac:dyDescent="0.25">
      <c r="A53" s="77" t="s">
        <v>64</v>
      </c>
      <c r="B53" s="5">
        <v>88</v>
      </c>
      <c r="C53" s="95">
        <v>88</v>
      </c>
      <c r="D53" s="103">
        <v>1</v>
      </c>
      <c r="E53" s="103">
        <v>1</v>
      </c>
      <c r="F53" s="104">
        <v>1</v>
      </c>
      <c r="G53" s="105">
        <v>6.9520833333333338E-4</v>
      </c>
      <c r="H53" s="5">
        <v>88</v>
      </c>
      <c r="I53" s="50">
        <v>88</v>
      </c>
      <c r="J53" s="52">
        <v>1</v>
      </c>
      <c r="K53" s="52">
        <v>1</v>
      </c>
      <c r="L53" s="63">
        <v>1</v>
      </c>
      <c r="M53" s="70">
        <v>8.2766203703703699E-5</v>
      </c>
      <c r="N53" s="5">
        <v>88</v>
      </c>
      <c r="O53" s="80">
        <v>88</v>
      </c>
      <c r="P53" s="82">
        <v>1</v>
      </c>
      <c r="Q53" s="82">
        <v>1</v>
      </c>
      <c r="R53" s="83">
        <v>1</v>
      </c>
      <c r="S53" s="84">
        <v>1.7347222222222221E-4</v>
      </c>
    </row>
    <row r="54" spans="1:19" x14ac:dyDescent="0.25">
      <c r="A54" s="76" t="s">
        <v>65</v>
      </c>
      <c r="B54" s="5">
        <v>676</v>
      </c>
      <c r="C54" s="95">
        <v>676</v>
      </c>
      <c r="D54" s="103">
        <v>1</v>
      </c>
      <c r="E54" s="103">
        <v>1</v>
      </c>
      <c r="F54" s="104">
        <v>1</v>
      </c>
      <c r="G54" s="105">
        <v>5.8017129629629634E-3</v>
      </c>
      <c r="H54" s="5">
        <v>676</v>
      </c>
      <c r="I54" s="50">
        <v>676</v>
      </c>
      <c r="J54" s="52">
        <v>1</v>
      </c>
      <c r="K54" s="52">
        <v>1</v>
      </c>
      <c r="L54" s="63">
        <v>1</v>
      </c>
      <c r="M54" s="70">
        <v>5.7358796296296292E-4</v>
      </c>
      <c r="N54" s="5">
        <v>676</v>
      </c>
      <c r="O54" s="80">
        <v>676</v>
      </c>
      <c r="P54" s="82">
        <v>1</v>
      </c>
      <c r="Q54" s="82">
        <v>1</v>
      </c>
      <c r="R54" s="83">
        <v>1</v>
      </c>
      <c r="S54" s="84">
        <v>1.2682291666666666E-3</v>
      </c>
    </row>
    <row r="55" spans="1:19" x14ac:dyDescent="0.25">
      <c r="A55" s="73" t="s">
        <v>66</v>
      </c>
      <c r="B55" s="5">
        <v>67</v>
      </c>
      <c r="C55" s="95">
        <v>67</v>
      </c>
      <c r="D55" s="103">
        <v>1</v>
      </c>
      <c r="E55" s="103">
        <v>1</v>
      </c>
      <c r="F55" s="104">
        <v>1</v>
      </c>
      <c r="G55" s="105">
        <v>4.5292824074074072E-4</v>
      </c>
      <c r="H55" s="5">
        <v>67</v>
      </c>
      <c r="I55" s="50">
        <v>67</v>
      </c>
      <c r="J55" s="52">
        <v>1</v>
      </c>
      <c r="K55" s="52">
        <v>1</v>
      </c>
      <c r="L55" s="63">
        <v>1</v>
      </c>
      <c r="M55" s="70">
        <v>8.2777777777777781E-5</v>
      </c>
      <c r="N55" s="5">
        <v>67</v>
      </c>
      <c r="O55" s="80">
        <v>67</v>
      </c>
      <c r="P55" s="82">
        <v>1</v>
      </c>
      <c r="Q55" s="82">
        <v>1</v>
      </c>
      <c r="R55" s="83">
        <v>1</v>
      </c>
      <c r="S55" s="84">
        <v>1.2761574074074075E-4</v>
      </c>
    </row>
    <row r="56" spans="1:19" x14ac:dyDescent="0.25">
      <c r="A56" s="73" t="s">
        <v>67</v>
      </c>
      <c r="B56" s="5">
        <v>3393</v>
      </c>
      <c r="C56" s="95">
        <v>3393</v>
      </c>
      <c r="D56" s="103">
        <v>1</v>
      </c>
      <c r="E56" s="103">
        <v>1</v>
      </c>
      <c r="F56" s="104">
        <v>1</v>
      </c>
      <c r="G56" s="105">
        <v>1.0140046296296297E-4</v>
      </c>
      <c r="H56" s="5">
        <v>3393</v>
      </c>
      <c r="I56" s="50">
        <v>3393</v>
      </c>
      <c r="J56" s="52">
        <v>1</v>
      </c>
      <c r="K56" s="52">
        <v>1</v>
      </c>
      <c r="L56" s="63">
        <v>1</v>
      </c>
      <c r="M56" s="70">
        <v>3.34375E-5</v>
      </c>
      <c r="N56" s="5">
        <v>3393</v>
      </c>
      <c r="O56" s="80">
        <v>3393</v>
      </c>
      <c r="P56" s="82">
        <v>1</v>
      </c>
      <c r="Q56" s="82">
        <v>1</v>
      </c>
      <c r="R56" s="83">
        <v>1</v>
      </c>
      <c r="S56" s="84">
        <v>4.3460648148148149E-5</v>
      </c>
    </row>
    <row r="57" spans="1:19" x14ac:dyDescent="0.25">
      <c r="A57" s="73" t="s">
        <v>68</v>
      </c>
      <c r="B57" s="5">
        <v>14</v>
      </c>
      <c r="C57" s="95">
        <v>14</v>
      </c>
      <c r="D57" s="103">
        <v>1</v>
      </c>
      <c r="E57" s="103">
        <v>1</v>
      </c>
      <c r="F57" s="104">
        <v>1</v>
      </c>
      <c r="G57" s="105">
        <v>9.4175925925925926E-4</v>
      </c>
      <c r="H57" s="5">
        <v>14</v>
      </c>
      <c r="I57" s="50">
        <v>14</v>
      </c>
      <c r="J57" s="52">
        <v>1</v>
      </c>
      <c r="K57" s="52">
        <v>1</v>
      </c>
      <c r="L57" s="63">
        <v>1</v>
      </c>
      <c r="M57" s="70">
        <v>1.1987268518518518E-4</v>
      </c>
      <c r="N57" s="5">
        <v>14</v>
      </c>
      <c r="O57" s="80">
        <v>14</v>
      </c>
      <c r="P57" s="82">
        <v>1</v>
      </c>
      <c r="Q57" s="82">
        <v>1</v>
      </c>
      <c r="R57" s="83">
        <v>1</v>
      </c>
      <c r="S57" s="84">
        <v>2.3217592592592593E-4</v>
      </c>
    </row>
    <row r="58" spans="1:19" x14ac:dyDescent="0.25">
      <c r="A58" s="73" t="s">
        <v>69</v>
      </c>
      <c r="B58" s="5">
        <v>2</v>
      </c>
      <c r="C58" s="95">
        <v>2</v>
      </c>
      <c r="D58" s="103">
        <v>1</v>
      </c>
      <c r="E58" s="103">
        <v>1</v>
      </c>
      <c r="F58" s="104">
        <v>0.5</v>
      </c>
      <c r="G58" s="105">
        <v>5.1464120370370368E-4</v>
      </c>
      <c r="H58" s="5">
        <v>2</v>
      </c>
      <c r="I58" s="50">
        <v>2</v>
      </c>
      <c r="J58" s="52">
        <v>1</v>
      </c>
      <c r="K58" s="52">
        <v>1</v>
      </c>
      <c r="L58" s="63">
        <v>0.5</v>
      </c>
      <c r="M58" s="70">
        <v>7.2164351851851849E-5</v>
      </c>
      <c r="N58" s="5">
        <v>2</v>
      </c>
      <c r="O58" s="80">
        <v>2</v>
      </c>
      <c r="P58" s="82">
        <v>1</v>
      </c>
      <c r="Q58" s="82">
        <v>1</v>
      </c>
      <c r="R58" s="83">
        <v>0.5</v>
      </c>
      <c r="S58" s="84">
        <v>1.3571759259259258E-4</v>
      </c>
    </row>
    <row r="59" spans="1:19" x14ac:dyDescent="0.25">
      <c r="A59" s="73" t="s">
        <v>101</v>
      </c>
      <c r="B59" s="5">
        <v>1</v>
      </c>
      <c r="C59" s="95">
        <v>1</v>
      </c>
      <c r="D59" s="103">
        <v>1</v>
      </c>
      <c r="E59" s="103">
        <v>1</v>
      </c>
      <c r="F59" s="104">
        <v>1</v>
      </c>
      <c r="G59" s="105">
        <v>1.1419907407407407E-3</v>
      </c>
      <c r="H59" s="5">
        <v>1</v>
      </c>
      <c r="I59" s="50">
        <v>1</v>
      </c>
      <c r="J59" s="52">
        <v>1</v>
      </c>
      <c r="K59" s="52">
        <v>1</v>
      </c>
      <c r="L59" s="63">
        <v>1</v>
      </c>
      <c r="M59" s="70">
        <v>1.5155092592592594E-4</v>
      </c>
      <c r="N59" s="5">
        <v>1</v>
      </c>
      <c r="O59" s="80">
        <v>1</v>
      </c>
      <c r="P59" s="82">
        <v>1</v>
      </c>
      <c r="Q59" s="82">
        <v>1</v>
      </c>
      <c r="R59" s="83">
        <v>1</v>
      </c>
      <c r="S59" s="84">
        <v>3.0158564814814816E-4</v>
      </c>
    </row>
    <row r="60" spans="1:19" x14ac:dyDescent="0.25">
      <c r="A60" s="73" t="s">
        <v>70</v>
      </c>
      <c r="B60" s="5">
        <v>1</v>
      </c>
      <c r="C60" s="95">
        <v>1</v>
      </c>
      <c r="D60" s="103">
        <v>1</v>
      </c>
      <c r="E60" s="103">
        <v>1</v>
      </c>
      <c r="F60" s="104">
        <v>1</v>
      </c>
      <c r="G60" s="105">
        <v>5.0712962962962962E-4</v>
      </c>
      <c r="H60" s="5">
        <v>1</v>
      </c>
      <c r="I60" s="50">
        <v>1</v>
      </c>
      <c r="J60" s="52">
        <v>1</v>
      </c>
      <c r="K60" s="52">
        <v>1</v>
      </c>
      <c r="L60" s="63">
        <v>1</v>
      </c>
      <c r="M60" s="70">
        <v>6.3692129629629635E-5</v>
      </c>
      <c r="N60" s="5">
        <v>1</v>
      </c>
      <c r="O60" s="80">
        <v>1</v>
      </c>
      <c r="P60" s="82">
        <v>1</v>
      </c>
      <c r="Q60" s="82">
        <v>1</v>
      </c>
      <c r="R60" s="83">
        <v>1</v>
      </c>
      <c r="S60" s="84">
        <v>1.350925925925926E-4</v>
      </c>
    </row>
    <row r="61" spans="1:19" x14ac:dyDescent="0.25">
      <c r="A61" s="118" t="s">
        <v>102</v>
      </c>
      <c r="B61" s="111">
        <v>15904.000000000002</v>
      </c>
      <c r="C61" s="112">
        <v>5000</v>
      </c>
      <c r="D61" s="113">
        <v>0.31438631790744465</v>
      </c>
      <c r="E61" s="103">
        <v>1</v>
      </c>
      <c r="F61" s="104">
        <v>1</v>
      </c>
      <c r="G61" s="105">
        <v>3.8078703703703704E-5</v>
      </c>
      <c r="H61" s="5">
        <v>15904.000000000002</v>
      </c>
      <c r="I61" s="50">
        <v>5000</v>
      </c>
      <c r="J61" s="52">
        <v>0.31438631790744465</v>
      </c>
      <c r="K61" s="52">
        <v>1</v>
      </c>
      <c r="L61" s="63">
        <v>1</v>
      </c>
      <c r="M61" s="70">
        <v>2.7974537037037037E-5</v>
      </c>
      <c r="N61" s="5">
        <v>15904.000000000002</v>
      </c>
      <c r="O61" s="80">
        <v>5000</v>
      </c>
      <c r="P61" s="82">
        <v>0.31438631790744465</v>
      </c>
      <c r="Q61" s="82">
        <v>1</v>
      </c>
      <c r="R61" s="83">
        <v>1</v>
      </c>
      <c r="S61" s="84">
        <v>2.9791666666666668E-5</v>
      </c>
    </row>
    <row r="62" spans="1:19" x14ac:dyDescent="0.25">
      <c r="A62" s="73" t="s">
        <v>71</v>
      </c>
      <c r="B62" s="5">
        <v>2</v>
      </c>
      <c r="C62" s="95">
        <v>2</v>
      </c>
      <c r="D62" s="103">
        <v>1</v>
      </c>
      <c r="E62" s="103">
        <v>1</v>
      </c>
      <c r="F62" s="104">
        <v>1</v>
      </c>
      <c r="G62" s="105">
        <v>5.6887731481481481E-4</v>
      </c>
      <c r="H62" s="5">
        <v>2</v>
      </c>
      <c r="I62" s="50">
        <v>2</v>
      </c>
      <c r="J62" s="52">
        <v>1</v>
      </c>
      <c r="K62" s="52">
        <v>1</v>
      </c>
      <c r="L62" s="63">
        <v>1</v>
      </c>
      <c r="M62" s="70">
        <v>7.0937499999999996E-5</v>
      </c>
      <c r="N62" s="5">
        <v>2</v>
      </c>
      <c r="O62" s="80">
        <v>2</v>
      </c>
      <c r="P62" s="82">
        <v>1</v>
      </c>
      <c r="Q62" s="82">
        <v>1</v>
      </c>
      <c r="R62" s="83">
        <v>1</v>
      </c>
      <c r="S62" s="84">
        <v>1.4348379629629628E-4</v>
      </c>
    </row>
    <row r="63" spans="1:19" x14ac:dyDescent="0.25">
      <c r="A63" s="73" t="s">
        <v>72</v>
      </c>
      <c r="B63" s="5">
        <v>5</v>
      </c>
      <c r="C63" s="95">
        <v>5</v>
      </c>
      <c r="D63" s="103">
        <v>1</v>
      </c>
      <c r="E63" s="103">
        <v>1</v>
      </c>
      <c r="F63" s="104">
        <v>1</v>
      </c>
      <c r="G63" s="105">
        <v>4.7280092592592594E-4</v>
      </c>
      <c r="H63" s="5">
        <v>5</v>
      </c>
      <c r="I63" s="50">
        <v>5</v>
      </c>
      <c r="J63" s="52">
        <v>1</v>
      </c>
      <c r="K63" s="52">
        <v>1</v>
      </c>
      <c r="L63" s="63">
        <v>1</v>
      </c>
      <c r="M63" s="70">
        <v>6.3217592592592592E-5</v>
      </c>
      <c r="N63" s="5">
        <v>5</v>
      </c>
      <c r="O63" s="80">
        <v>5</v>
      </c>
      <c r="P63" s="82">
        <v>1</v>
      </c>
      <c r="Q63" s="82">
        <v>1</v>
      </c>
      <c r="R63" s="83">
        <v>1</v>
      </c>
      <c r="S63" s="84">
        <v>1.2526620370370372E-4</v>
      </c>
    </row>
    <row r="64" spans="1:19" x14ac:dyDescent="0.25">
      <c r="A64" s="73" t="s">
        <v>73</v>
      </c>
      <c r="B64" s="5">
        <v>7</v>
      </c>
      <c r="C64" s="95">
        <v>7</v>
      </c>
      <c r="D64" s="103">
        <v>1</v>
      </c>
      <c r="E64" s="103">
        <v>1</v>
      </c>
      <c r="F64" s="104">
        <v>9.0909090909090912E-2</v>
      </c>
      <c r="G64" s="105">
        <v>5.7774305555555552E-4</v>
      </c>
      <c r="H64" s="5">
        <v>7</v>
      </c>
      <c r="I64" s="50">
        <v>7</v>
      </c>
      <c r="J64" s="52">
        <v>1</v>
      </c>
      <c r="K64" s="52">
        <v>1</v>
      </c>
      <c r="L64" s="63">
        <v>9.0909090909090912E-2</v>
      </c>
      <c r="M64" s="70">
        <v>8.269675925925926E-5</v>
      </c>
      <c r="N64" s="5">
        <v>7</v>
      </c>
      <c r="O64" s="80">
        <v>7</v>
      </c>
      <c r="P64" s="82">
        <v>1</v>
      </c>
      <c r="Q64" s="82">
        <v>1</v>
      </c>
      <c r="R64" s="83">
        <v>9.0909090909090912E-2</v>
      </c>
      <c r="S64" s="84">
        <v>1.5296296296296295E-4</v>
      </c>
    </row>
    <row r="65" spans="1:19" x14ac:dyDescent="0.25">
      <c r="A65" s="73" t="s">
        <v>74</v>
      </c>
      <c r="B65" s="5">
        <v>5</v>
      </c>
      <c r="C65" s="95">
        <v>5</v>
      </c>
      <c r="D65" s="103">
        <v>1</v>
      </c>
      <c r="E65" s="103">
        <v>1</v>
      </c>
      <c r="F65" s="104">
        <v>1</v>
      </c>
      <c r="G65" s="105">
        <v>5.3537037037037041E-4</v>
      </c>
      <c r="H65" s="5">
        <v>5</v>
      </c>
      <c r="I65" s="50">
        <v>5</v>
      </c>
      <c r="J65" s="52">
        <v>1</v>
      </c>
      <c r="K65" s="52">
        <v>1</v>
      </c>
      <c r="L65" s="63">
        <v>1</v>
      </c>
      <c r="M65" s="70">
        <v>7.293981481481481E-5</v>
      </c>
      <c r="N65" s="5">
        <v>5</v>
      </c>
      <c r="O65" s="80">
        <v>5</v>
      </c>
      <c r="P65" s="82">
        <v>1</v>
      </c>
      <c r="Q65" s="82">
        <v>1</v>
      </c>
      <c r="R65" s="83">
        <v>1</v>
      </c>
      <c r="S65" s="84">
        <v>1.3883101851851852E-4</v>
      </c>
    </row>
    <row r="66" spans="1:19" x14ac:dyDescent="0.25">
      <c r="A66" s="119" t="s">
        <v>108</v>
      </c>
      <c r="B66" s="115">
        <v>38</v>
      </c>
      <c r="C66" s="116">
        <v>26</v>
      </c>
      <c r="D66" s="117">
        <v>0.68421052631578949</v>
      </c>
      <c r="E66" s="103">
        <v>0.68421052631578949</v>
      </c>
      <c r="F66" s="104">
        <v>0.25</v>
      </c>
      <c r="G66" s="105">
        <v>3.4568287037037038E-4</v>
      </c>
      <c r="H66" s="5">
        <v>38</v>
      </c>
      <c r="I66" s="50">
        <v>26</v>
      </c>
      <c r="J66" s="52">
        <v>0.68421052631578949</v>
      </c>
      <c r="K66" s="52">
        <v>0.68421052631578949</v>
      </c>
      <c r="L66" s="63">
        <v>0.25</v>
      </c>
      <c r="M66" s="70">
        <v>6.4513888888888883E-5</v>
      </c>
      <c r="N66" s="5">
        <v>38</v>
      </c>
      <c r="O66" s="80">
        <v>26</v>
      </c>
      <c r="P66" s="82">
        <v>0.68421052631578949</v>
      </c>
      <c r="Q66" s="82">
        <v>0.68421052631578949</v>
      </c>
      <c r="R66" s="83">
        <v>0.25</v>
      </c>
      <c r="S66" s="84">
        <v>1.0452546296296296E-4</v>
      </c>
    </row>
    <row r="67" spans="1:19" x14ac:dyDescent="0.25">
      <c r="A67" s="119" t="s">
        <v>75</v>
      </c>
      <c r="B67" s="115">
        <v>7717.9999999999991</v>
      </c>
      <c r="C67" s="116">
        <v>5000</v>
      </c>
      <c r="D67" s="117">
        <v>0.64783622700181398</v>
      </c>
      <c r="E67" s="103">
        <v>1</v>
      </c>
      <c r="F67" s="104">
        <v>1</v>
      </c>
      <c r="G67" s="105">
        <v>9.2511574074074081E-5</v>
      </c>
      <c r="H67" s="5">
        <v>7717.9999999999991</v>
      </c>
      <c r="I67" s="50">
        <v>5000</v>
      </c>
      <c r="J67" s="86">
        <v>0.64783622700181398</v>
      </c>
      <c r="K67" s="86">
        <v>1</v>
      </c>
      <c r="L67" s="86">
        <v>1</v>
      </c>
      <c r="M67" s="70">
        <v>3.2430555555555559E-5</v>
      </c>
      <c r="N67" s="5">
        <v>7718</v>
      </c>
      <c r="O67" s="80">
        <v>5000</v>
      </c>
      <c r="P67" s="82">
        <v>0.64783622700181398</v>
      </c>
      <c r="Q67" s="82">
        <v>1</v>
      </c>
      <c r="R67" s="83">
        <v>1</v>
      </c>
      <c r="S67" s="84">
        <v>4.1631944444444446E-5</v>
      </c>
    </row>
    <row r="68" spans="1:19" x14ac:dyDescent="0.25">
      <c r="A68" s="73" t="s">
        <v>103</v>
      </c>
      <c r="B68" s="5">
        <v>14</v>
      </c>
      <c r="C68" s="95">
        <v>14</v>
      </c>
      <c r="D68" s="103">
        <v>1</v>
      </c>
      <c r="E68" s="103">
        <v>1</v>
      </c>
      <c r="F68" s="104">
        <v>1</v>
      </c>
      <c r="G68" s="105">
        <v>2.562962962962963E-4</v>
      </c>
      <c r="H68" s="5">
        <v>14</v>
      </c>
      <c r="I68" s="50">
        <v>14</v>
      </c>
      <c r="J68" s="86">
        <v>1</v>
      </c>
      <c r="K68" s="86">
        <v>1</v>
      </c>
      <c r="L68" s="86">
        <v>1</v>
      </c>
      <c r="M68" s="70">
        <v>6.233796296296296E-5</v>
      </c>
      <c r="N68" s="5">
        <v>14</v>
      </c>
      <c r="O68" s="80">
        <v>14</v>
      </c>
      <c r="P68" s="82">
        <v>1</v>
      </c>
      <c r="Q68" s="82">
        <v>1</v>
      </c>
      <c r="R68" s="83">
        <v>1</v>
      </c>
      <c r="S68" s="84">
        <v>8.3495370370370372E-5</v>
      </c>
    </row>
    <row r="69" spans="1:19" x14ac:dyDescent="0.25">
      <c r="A69" s="73" t="str">
        <f>A76</f>
        <v>_ --&gt;import static ID.ID.ID.ID;</v>
      </c>
      <c r="B69" s="5">
        <v>24</v>
      </c>
      <c r="C69" s="95">
        <v>20</v>
      </c>
      <c r="D69" s="103">
        <v>0.83333333333333337</v>
      </c>
      <c r="E69" s="103">
        <v>0.83333333333333337</v>
      </c>
      <c r="F69" s="104">
        <v>1</v>
      </c>
      <c r="G69" s="105">
        <v>4.302777777777778E-4</v>
      </c>
      <c r="H69" s="5">
        <v>24</v>
      </c>
      <c r="I69" s="50">
        <v>20</v>
      </c>
      <c r="J69" s="86">
        <v>0.83333333333333337</v>
      </c>
      <c r="K69" s="86">
        <v>0.83333333333333337</v>
      </c>
      <c r="L69" s="86">
        <v>1</v>
      </c>
      <c r="M69" s="70">
        <v>6.5347222222222228E-5</v>
      </c>
      <c r="N69" s="5">
        <v>24</v>
      </c>
      <c r="O69" s="80">
        <v>20</v>
      </c>
      <c r="P69" s="82">
        <v>0.83333333333333337</v>
      </c>
      <c r="Q69" s="82">
        <v>0.83333333333333337</v>
      </c>
      <c r="R69" s="83">
        <v>1</v>
      </c>
      <c r="S69" s="84">
        <v>1.2023148148148148E-4</v>
      </c>
    </row>
    <row r="70" spans="1:19" x14ac:dyDescent="0.25">
      <c r="A70" s="73" t="s">
        <v>76</v>
      </c>
      <c r="B70" s="5">
        <v>6</v>
      </c>
      <c r="C70" s="95">
        <v>6</v>
      </c>
      <c r="D70" s="103">
        <v>1</v>
      </c>
      <c r="E70" s="103">
        <v>1</v>
      </c>
      <c r="F70" s="104">
        <v>1</v>
      </c>
      <c r="G70" s="105">
        <v>2.5510416666666666E-4</v>
      </c>
      <c r="H70" s="5">
        <v>6</v>
      </c>
      <c r="I70" s="50">
        <v>6</v>
      </c>
      <c r="J70" s="86">
        <v>1</v>
      </c>
      <c r="K70" s="86">
        <v>1</v>
      </c>
      <c r="L70" s="86">
        <v>1</v>
      </c>
      <c r="M70" s="70">
        <v>5.7523148148148146E-5</v>
      </c>
      <c r="N70" s="5">
        <v>6</v>
      </c>
      <c r="O70" s="80">
        <v>6</v>
      </c>
      <c r="P70" s="82">
        <v>1</v>
      </c>
      <c r="Q70" s="82">
        <v>1</v>
      </c>
      <c r="R70" s="83">
        <v>1</v>
      </c>
      <c r="S70" s="84">
        <v>8.1481481481481476E-5</v>
      </c>
    </row>
    <row r="71" spans="1:19" x14ac:dyDescent="0.25">
      <c r="A71" s="73" t="s">
        <v>77</v>
      </c>
      <c r="B71" s="5">
        <v>1</v>
      </c>
      <c r="C71" s="95">
        <v>1</v>
      </c>
      <c r="D71" s="103">
        <v>1</v>
      </c>
      <c r="E71" s="103">
        <v>1</v>
      </c>
      <c r="F71" s="104">
        <v>1</v>
      </c>
      <c r="G71" s="105">
        <v>3.4083333333333334E-4</v>
      </c>
      <c r="H71" s="5">
        <v>1</v>
      </c>
      <c r="I71" s="50">
        <v>1</v>
      </c>
      <c r="J71" s="86">
        <v>1</v>
      </c>
      <c r="K71" s="86">
        <v>1</v>
      </c>
      <c r="L71" s="86">
        <v>1</v>
      </c>
      <c r="M71" s="70">
        <v>6.3067129629629633E-5</v>
      </c>
      <c r="N71" s="5">
        <v>1</v>
      </c>
      <c r="O71" s="80">
        <v>1</v>
      </c>
      <c r="P71" s="82">
        <v>1</v>
      </c>
      <c r="Q71" s="82">
        <v>1</v>
      </c>
      <c r="R71" s="83">
        <v>1</v>
      </c>
      <c r="S71" s="84">
        <v>9.7384259259259258E-5</v>
      </c>
    </row>
    <row r="72" spans="1:19" x14ac:dyDescent="0.25">
      <c r="A72" s="119" t="s">
        <v>78</v>
      </c>
      <c r="B72" s="115">
        <v>6289</v>
      </c>
      <c r="C72" s="116">
        <v>2564</v>
      </c>
      <c r="D72" s="117">
        <v>0.40769597710287803</v>
      </c>
      <c r="E72" s="103">
        <v>0.51280000000000003</v>
      </c>
      <c r="F72" s="104">
        <v>1</v>
      </c>
      <c r="G72" s="105">
        <v>1.2789351851851853E-4</v>
      </c>
      <c r="H72" s="5">
        <v>6289</v>
      </c>
      <c r="I72" s="50">
        <v>2564</v>
      </c>
      <c r="J72" s="86">
        <v>0.40769597710287803</v>
      </c>
      <c r="K72" s="86">
        <v>0.51280000000000003</v>
      </c>
      <c r="L72" s="86">
        <v>1</v>
      </c>
      <c r="M72" s="70">
        <v>4.1354166666666664E-5</v>
      </c>
      <c r="N72" s="5">
        <v>6289</v>
      </c>
      <c r="O72" s="80">
        <v>2564</v>
      </c>
      <c r="P72" s="82">
        <v>0.40769597710287803</v>
      </c>
      <c r="Q72" s="82">
        <v>0.51280000000000003</v>
      </c>
      <c r="R72" s="83">
        <v>1</v>
      </c>
      <c r="S72" s="84">
        <v>5.4212962962962966E-5</v>
      </c>
    </row>
    <row r="73" spans="1:19" x14ac:dyDescent="0.25">
      <c r="A73" s="77" t="s">
        <v>79</v>
      </c>
      <c r="B73" s="5">
        <v>3</v>
      </c>
      <c r="C73" s="95">
        <v>3</v>
      </c>
      <c r="D73" s="103">
        <v>1</v>
      </c>
      <c r="E73" s="103">
        <v>1</v>
      </c>
      <c r="F73" s="104">
        <v>0.33333333333333331</v>
      </c>
      <c r="G73" s="105">
        <v>2.9938657407407409E-4</v>
      </c>
      <c r="H73" s="5">
        <v>3</v>
      </c>
      <c r="I73" s="50">
        <v>3</v>
      </c>
      <c r="J73" s="86">
        <v>1</v>
      </c>
      <c r="K73" s="86">
        <v>1</v>
      </c>
      <c r="L73" s="86">
        <v>0.33333333333333331</v>
      </c>
      <c r="M73" s="70">
        <v>6.2245370370370371E-5</v>
      </c>
      <c r="N73" s="5">
        <v>3</v>
      </c>
      <c r="O73" s="80">
        <v>3</v>
      </c>
      <c r="P73" s="82">
        <v>1</v>
      </c>
      <c r="Q73" s="82">
        <v>1</v>
      </c>
      <c r="R73" s="83">
        <v>0.33333333333333331</v>
      </c>
      <c r="S73" s="84">
        <v>9.1354166666666667E-5</v>
      </c>
    </row>
    <row r="74" spans="1:19" x14ac:dyDescent="0.25">
      <c r="A74" s="71" t="s">
        <v>104</v>
      </c>
      <c r="B74" s="5">
        <v>9</v>
      </c>
      <c r="C74" s="95">
        <v>9</v>
      </c>
      <c r="D74" s="103">
        <v>1</v>
      </c>
      <c r="E74" s="103">
        <v>1</v>
      </c>
      <c r="F74" s="104">
        <v>1</v>
      </c>
      <c r="G74" s="105">
        <v>8.2010416666666668E-4</v>
      </c>
      <c r="H74" s="5">
        <v>9</v>
      </c>
      <c r="I74" s="50">
        <v>9</v>
      </c>
      <c r="J74" s="86">
        <v>1</v>
      </c>
      <c r="K74" s="86">
        <v>1</v>
      </c>
      <c r="L74" s="86">
        <v>1</v>
      </c>
      <c r="M74" s="70">
        <v>9.3055555555555562E-5</v>
      </c>
      <c r="N74" s="5">
        <v>9</v>
      </c>
      <c r="O74" s="80">
        <v>9</v>
      </c>
      <c r="P74" s="82">
        <v>1</v>
      </c>
      <c r="Q74" s="82">
        <v>1</v>
      </c>
      <c r="R74" s="83">
        <v>1</v>
      </c>
      <c r="S74" s="84">
        <v>1.9568287037037037E-4</v>
      </c>
    </row>
    <row r="75" spans="1:19" x14ac:dyDescent="0.25">
      <c r="A75" s="71" t="s">
        <v>80</v>
      </c>
      <c r="B75" s="5">
        <v>302</v>
      </c>
      <c r="C75" s="95">
        <v>294</v>
      </c>
      <c r="D75" s="103">
        <v>0.97350993377483441</v>
      </c>
      <c r="E75" s="103">
        <v>0.97350993377483441</v>
      </c>
      <c r="F75" s="104">
        <v>0.5</v>
      </c>
      <c r="G75" s="105">
        <v>5.0284722222222224E-4</v>
      </c>
      <c r="H75" s="5">
        <v>302</v>
      </c>
      <c r="I75" s="50">
        <v>294</v>
      </c>
      <c r="J75" s="86">
        <v>0.97350993377483441</v>
      </c>
      <c r="K75" s="86">
        <v>0.97350993377483441</v>
      </c>
      <c r="L75" s="86">
        <v>0.5</v>
      </c>
      <c r="M75" s="70">
        <v>6.141203703703704E-5</v>
      </c>
      <c r="N75" s="5">
        <v>302</v>
      </c>
      <c r="O75" s="80">
        <v>294</v>
      </c>
      <c r="P75" s="82">
        <v>0.97350993377483441</v>
      </c>
      <c r="Q75" s="82">
        <v>0.97350993377483441</v>
      </c>
      <c r="R75" s="83">
        <v>0.5</v>
      </c>
      <c r="S75" s="84">
        <v>1.2972222222222223E-4</v>
      </c>
    </row>
    <row r="76" spans="1:19" x14ac:dyDescent="0.25">
      <c r="A76" s="71" t="s">
        <v>105</v>
      </c>
      <c r="B76" s="5">
        <v>968</v>
      </c>
      <c r="C76" s="95">
        <v>968</v>
      </c>
      <c r="D76" s="103">
        <v>1</v>
      </c>
      <c r="E76" s="103">
        <v>1</v>
      </c>
      <c r="F76" s="104">
        <v>1</v>
      </c>
      <c r="G76" s="105">
        <v>2.2790509259259259E-4</v>
      </c>
      <c r="H76" s="5">
        <v>968</v>
      </c>
      <c r="I76" s="50">
        <v>968</v>
      </c>
      <c r="J76" s="86">
        <v>1</v>
      </c>
      <c r="K76" s="86">
        <v>1</v>
      </c>
      <c r="L76" s="86">
        <v>1</v>
      </c>
      <c r="M76" s="70">
        <v>4.0347222222222223E-5</v>
      </c>
      <c r="N76" s="5">
        <v>968</v>
      </c>
      <c r="O76" s="80">
        <v>968</v>
      </c>
      <c r="P76" s="82">
        <v>1</v>
      </c>
      <c r="Q76" s="82">
        <v>1</v>
      </c>
      <c r="R76" s="83">
        <v>1</v>
      </c>
      <c r="S76" s="84">
        <v>8.9363425925925922E-5</v>
      </c>
    </row>
    <row r="77" spans="1:19" x14ac:dyDescent="0.25">
      <c r="A77" s="71" t="s">
        <v>81</v>
      </c>
      <c r="B77" s="5">
        <v>368</v>
      </c>
      <c r="C77" s="95">
        <v>364</v>
      </c>
      <c r="D77" s="103">
        <v>0.98913043478260865</v>
      </c>
      <c r="E77" s="103">
        <v>0.98913043478260865</v>
      </c>
      <c r="F77" s="104">
        <v>1</v>
      </c>
      <c r="G77" s="105">
        <v>2.7659722222222224E-4</v>
      </c>
      <c r="H77" s="5">
        <v>368</v>
      </c>
      <c r="I77" s="50">
        <v>364</v>
      </c>
      <c r="J77" s="86">
        <v>0.98913043478260865</v>
      </c>
      <c r="K77" s="86">
        <v>0.98913043478260865</v>
      </c>
      <c r="L77" s="86">
        <v>1</v>
      </c>
      <c r="M77" s="70">
        <v>5.0856481481481484E-5</v>
      </c>
      <c r="N77" s="5">
        <v>368</v>
      </c>
      <c r="O77" s="80">
        <v>364</v>
      </c>
      <c r="P77" s="82">
        <v>0.98913043478260865</v>
      </c>
      <c r="Q77" s="82">
        <v>0.98913043478260865</v>
      </c>
      <c r="R77" s="83">
        <v>1</v>
      </c>
      <c r="S77" s="84">
        <v>8.4537037037037032E-5</v>
      </c>
    </row>
    <row r="78" spans="1:19" x14ac:dyDescent="0.25">
      <c r="A78" s="120" t="s">
        <v>82</v>
      </c>
      <c r="B78" s="115">
        <v>1842</v>
      </c>
      <c r="C78" s="116">
        <v>943</v>
      </c>
      <c r="D78" s="117">
        <v>0.51194353963083605</v>
      </c>
      <c r="E78" s="103">
        <v>0.51194353963083605</v>
      </c>
      <c r="F78" s="104">
        <v>1</v>
      </c>
      <c r="G78" s="105">
        <v>1.1575231481481481E-4</v>
      </c>
      <c r="H78" s="5">
        <v>1842</v>
      </c>
      <c r="I78" s="50">
        <v>943</v>
      </c>
      <c r="J78" s="86">
        <v>0.51194353963083605</v>
      </c>
      <c r="K78" s="86">
        <v>0.51194353963083605</v>
      </c>
      <c r="L78" s="86">
        <v>1</v>
      </c>
      <c r="M78" s="70">
        <v>4.388888888888889E-5</v>
      </c>
      <c r="N78" s="5">
        <v>1842</v>
      </c>
      <c r="O78" s="80">
        <v>943</v>
      </c>
      <c r="P78" s="82">
        <v>0.51194353963083605</v>
      </c>
      <c r="Q78" s="82">
        <v>0.51194353963083605</v>
      </c>
      <c r="R78" s="83">
        <v>1</v>
      </c>
      <c r="S78" s="84">
        <v>5.3831018518518519E-5</v>
      </c>
    </row>
    <row r="79" spans="1:19" x14ac:dyDescent="0.25">
      <c r="A79" s="71" t="s">
        <v>83</v>
      </c>
      <c r="B79" s="5">
        <v>1419</v>
      </c>
      <c r="C79" s="95">
        <v>1359</v>
      </c>
      <c r="D79" s="103">
        <v>0.95771670190274838</v>
      </c>
      <c r="E79" s="103">
        <v>0.95771670190274838</v>
      </c>
      <c r="F79" s="104">
        <v>1</v>
      </c>
      <c r="G79" s="105">
        <v>1.6723379629629629E-4</v>
      </c>
      <c r="H79" s="5">
        <v>1419</v>
      </c>
      <c r="I79" s="50">
        <v>1359</v>
      </c>
      <c r="J79" s="86">
        <v>0.95771670190274838</v>
      </c>
      <c r="K79" s="86">
        <v>0.95771670190274838</v>
      </c>
      <c r="L79" s="86">
        <v>1</v>
      </c>
      <c r="M79" s="70">
        <v>4.7997685185185182E-5</v>
      </c>
      <c r="N79" s="5">
        <v>1419</v>
      </c>
      <c r="O79" s="80">
        <v>1359</v>
      </c>
      <c r="P79" s="82">
        <v>0.95771670190274838</v>
      </c>
      <c r="Q79" s="82">
        <v>0.95771670190274838</v>
      </c>
      <c r="R79" s="83">
        <v>1</v>
      </c>
      <c r="S79" s="84">
        <v>6.3206018518518524E-5</v>
      </c>
    </row>
    <row r="80" spans="1:19" x14ac:dyDescent="0.25">
      <c r="A80" s="71" t="s">
        <v>106</v>
      </c>
      <c r="B80" s="5">
        <v>184</v>
      </c>
      <c r="C80" s="95">
        <v>184</v>
      </c>
      <c r="D80" s="103">
        <v>1</v>
      </c>
      <c r="E80" s="103">
        <v>1</v>
      </c>
      <c r="F80" s="104">
        <v>1</v>
      </c>
      <c r="G80" s="105">
        <v>1.5109143518518518E-3</v>
      </c>
      <c r="H80" s="5">
        <v>184</v>
      </c>
      <c r="I80" s="50">
        <v>184</v>
      </c>
      <c r="J80" s="86">
        <v>1</v>
      </c>
      <c r="K80" s="86">
        <v>1</v>
      </c>
      <c r="L80" s="86">
        <v>1</v>
      </c>
      <c r="M80" s="70">
        <v>1.6975694444444444E-4</v>
      </c>
      <c r="N80" s="5">
        <v>184</v>
      </c>
      <c r="O80" s="80">
        <v>184</v>
      </c>
      <c r="P80" s="82">
        <v>1</v>
      </c>
      <c r="Q80" s="82">
        <v>1</v>
      </c>
      <c r="R80" s="83">
        <v>1</v>
      </c>
      <c r="S80" s="84">
        <v>4.5375E-4</v>
      </c>
    </row>
    <row r="81" spans="1:19" x14ac:dyDescent="0.25">
      <c r="A81" s="120" t="s">
        <v>84</v>
      </c>
      <c r="B81" s="115">
        <v>3147</v>
      </c>
      <c r="C81" s="116">
        <v>1834</v>
      </c>
      <c r="D81" s="117">
        <v>0.58277724817286303</v>
      </c>
      <c r="E81" s="103">
        <v>0.58277724817286303</v>
      </c>
      <c r="F81" s="104">
        <v>0.2</v>
      </c>
      <c r="G81" s="105">
        <v>2.1495370370370369E-4</v>
      </c>
      <c r="H81" s="5">
        <v>3147</v>
      </c>
      <c r="I81" s="50">
        <v>1834</v>
      </c>
      <c r="J81" s="86">
        <v>0.58277724817286303</v>
      </c>
      <c r="K81" s="86">
        <v>0.58277724817286303</v>
      </c>
      <c r="L81" s="86">
        <v>0.2</v>
      </c>
      <c r="M81" s="70">
        <v>5.0011574074074071E-5</v>
      </c>
      <c r="N81" s="5">
        <v>3147</v>
      </c>
      <c r="O81" s="80">
        <v>1834</v>
      </c>
      <c r="P81" s="82">
        <v>0.58277724817286303</v>
      </c>
      <c r="Q81" s="82">
        <v>0.58277724817286303</v>
      </c>
      <c r="R81" s="83">
        <v>0.2</v>
      </c>
      <c r="S81" s="84">
        <v>6.9814814814814815E-5</v>
      </c>
    </row>
    <row r="82" spans="1:19" x14ac:dyDescent="0.25">
      <c r="A82" s="71" t="s">
        <v>85</v>
      </c>
      <c r="B82" s="5">
        <v>30</v>
      </c>
      <c r="C82" s="95">
        <v>30</v>
      </c>
      <c r="D82" s="103">
        <v>1</v>
      </c>
      <c r="E82" s="103">
        <v>1</v>
      </c>
      <c r="F82" s="104">
        <v>1</v>
      </c>
      <c r="G82" s="105">
        <v>4.9284722222222221E-4</v>
      </c>
      <c r="H82" s="5">
        <v>30</v>
      </c>
      <c r="I82" s="50">
        <v>30</v>
      </c>
      <c r="J82" s="86">
        <v>1</v>
      </c>
      <c r="K82" s="86">
        <v>1</v>
      </c>
      <c r="L82" s="86">
        <v>1</v>
      </c>
      <c r="M82" s="70">
        <v>6.4826388888888884E-5</v>
      </c>
      <c r="N82" s="5">
        <v>30</v>
      </c>
      <c r="O82" s="80">
        <v>30</v>
      </c>
      <c r="P82" s="82">
        <v>1</v>
      </c>
      <c r="Q82" s="82">
        <v>1</v>
      </c>
      <c r="R82" s="83">
        <v>1</v>
      </c>
      <c r="S82" s="84">
        <v>1.3607638888888889E-4</v>
      </c>
    </row>
    <row r="83" spans="1:19" x14ac:dyDescent="0.25">
      <c r="A83" s="71" t="s">
        <v>86</v>
      </c>
      <c r="B83" s="5">
        <v>1186</v>
      </c>
      <c r="C83" s="95">
        <v>983</v>
      </c>
      <c r="D83" s="103">
        <v>0.82883642495784149</v>
      </c>
      <c r="E83" s="103">
        <v>0.82883642495784149</v>
      </c>
      <c r="F83" s="104">
        <v>0.5</v>
      </c>
      <c r="G83" s="105">
        <v>1.8425231481481483E-3</v>
      </c>
      <c r="H83" s="5">
        <v>1186</v>
      </c>
      <c r="I83" s="50">
        <v>983</v>
      </c>
      <c r="J83" s="86">
        <v>0.82883642495784149</v>
      </c>
      <c r="K83" s="86">
        <v>0.82883642495784149</v>
      </c>
      <c r="L83" s="86">
        <v>0.5</v>
      </c>
      <c r="M83" s="70">
        <v>2.0327546296296296E-4</v>
      </c>
      <c r="N83" s="5">
        <v>1186</v>
      </c>
      <c r="O83" s="80">
        <v>983</v>
      </c>
      <c r="P83" s="82">
        <v>0.82883642495784149</v>
      </c>
      <c r="Q83" s="82">
        <v>0.82883642495784149</v>
      </c>
      <c r="R83" s="83">
        <v>0.5</v>
      </c>
      <c r="S83" s="84">
        <v>4.4593749999999999E-4</v>
      </c>
    </row>
    <row r="84" spans="1:19" x14ac:dyDescent="0.25">
      <c r="A84" s="71" t="s">
        <v>87</v>
      </c>
      <c r="B84" s="5">
        <v>22</v>
      </c>
      <c r="C84" s="95">
        <v>22</v>
      </c>
      <c r="D84" s="103">
        <v>1</v>
      </c>
      <c r="E84" s="103">
        <v>1</v>
      </c>
      <c r="F84" s="104">
        <v>1</v>
      </c>
      <c r="G84" s="105">
        <v>7.8340277777777783E-4</v>
      </c>
      <c r="H84" s="5">
        <v>22</v>
      </c>
      <c r="I84" s="50">
        <v>22</v>
      </c>
      <c r="J84" s="86">
        <v>1</v>
      </c>
      <c r="K84" s="86">
        <v>1</v>
      </c>
      <c r="L84" s="86">
        <v>1</v>
      </c>
      <c r="M84" s="70">
        <v>8.8368055555555549E-5</v>
      </c>
      <c r="N84" s="5">
        <v>22</v>
      </c>
      <c r="O84" s="80">
        <v>22</v>
      </c>
      <c r="P84" s="82">
        <v>1</v>
      </c>
      <c r="Q84" s="82">
        <v>1</v>
      </c>
      <c r="R84" s="83">
        <v>1</v>
      </c>
      <c r="S84" s="84">
        <v>1.9497685185185186E-4</v>
      </c>
    </row>
    <row r="85" spans="1:19" x14ac:dyDescent="0.25">
      <c r="A85" s="71" t="s">
        <v>88</v>
      </c>
      <c r="B85" s="5">
        <v>146</v>
      </c>
      <c r="C85" s="95">
        <v>125</v>
      </c>
      <c r="D85" s="103">
        <v>0.85616438356164382</v>
      </c>
      <c r="E85" s="103">
        <v>0.85616438356164382</v>
      </c>
      <c r="F85" s="104">
        <v>1</v>
      </c>
      <c r="G85" s="105">
        <v>4.0515046296296295E-4</v>
      </c>
      <c r="H85" s="5">
        <v>146</v>
      </c>
      <c r="I85" s="50">
        <v>125</v>
      </c>
      <c r="J85" s="86">
        <v>0.85616438356164382</v>
      </c>
      <c r="K85" s="86">
        <v>0.85616438356164382</v>
      </c>
      <c r="L85" s="86">
        <v>1</v>
      </c>
      <c r="M85" s="70">
        <v>6.695601851851852E-5</v>
      </c>
      <c r="N85" s="5">
        <v>146</v>
      </c>
      <c r="O85" s="80">
        <v>125</v>
      </c>
      <c r="P85" s="82">
        <v>0.85616438356164382</v>
      </c>
      <c r="Q85" s="82">
        <v>0.85616438356164382</v>
      </c>
      <c r="R85" s="83">
        <v>1</v>
      </c>
      <c r="S85" s="84">
        <v>1.1465277777777778E-4</v>
      </c>
    </row>
    <row r="86" spans="1:19" x14ac:dyDescent="0.25">
      <c r="A86" s="71" t="s">
        <v>89</v>
      </c>
      <c r="B86" s="5">
        <v>2</v>
      </c>
      <c r="C86" s="95">
        <v>2</v>
      </c>
      <c r="D86" s="103">
        <v>1</v>
      </c>
      <c r="E86" s="103">
        <v>1</v>
      </c>
      <c r="F86" s="104">
        <v>5.7803468208092483E-3</v>
      </c>
      <c r="G86" s="105">
        <v>1.0337615740740741E-3</v>
      </c>
      <c r="H86" s="5">
        <v>2</v>
      </c>
      <c r="I86" s="50">
        <v>2</v>
      </c>
      <c r="J86" s="86">
        <v>1</v>
      </c>
      <c r="K86" s="86">
        <v>1</v>
      </c>
      <c r="L86" s="86">
        <v>5.7803468208092483E-3</v>
      </c>
      <c r="M86" s="70">
        <v>1.7410879629629628E-4</v>
      </c>
      <c r="N86" s="5">
        <v>2</v>
      </c>
      <c r="O86" s="80">
        <v>2</v>
      </c>
      <c r="P86" s="82">
        <v>1</v>
      </c>
      <c r="Q86" s="82">
        <v>1</v>
      </c>
      <c r="R86" s="83">
        <v>5.7803468208092483E-3</v>
      </c>
      <c r="S86" s="84">
        <v>2.8348379629629627E-4</v>
      </c>
    </row>
    <row r="87" spans="1:19" x14ac:dyDescent="0.25">
      <c r="A87" s="71" t="s">
        <v>90</v>
      </c>
      <c r="B87" s="5">
        <v>903</v>
      </c>
      <c r="C87" s="95">
        <v>900</v>
      </c>
      <c r="D87" s="103">
        <v>0.99667774086378735</v>
      </c>
      <c r="E87" s="103">
        <v>0.99667774086378735</v>
      </c>
      <c r="F87" s="104">
        <v>0.2</v>
      </c>
      <c r="G87" s="105">
        <v>3.7923611111111111E-4</v>
      </c>
      <c r="H87" s="5">
        <v>903</v>
      </c>
      <c r="I87" s="50">
        <v>900</v>
      </c>
      <c r="J87" s="86">
        <v>0.99667774086378735</v>
      </c>
      <c r="K87" s="86">
        <v>0.99667774086378735</v>
      </c>
      <c r="L87" s="86">
        <v>0.2</v>
      </c>
      <c r="M87" s="70">
        <v>6.152777777777778E-5</v>
      </c>
      <c r="N87" s="5">
        <v>903</v>
      </c>
      <c r="O87" s="80">
        <v>900</v>
      </c>
      <c r="P87" s="82">
        <v>0.99667774086378735</v>
      </c>
      <c r="Q87" s="82">
        <v>0.99667774086378735</v>
      </c>
      <c r="R87" s="83">
        <v>0.2</v>
      </c>
      <c r="S87" s="84">
        <v>1.0701388888888889E-4</v>
      </c>
    </row>
    <row r="88" spans="1:19" x14ac:dyDescent="0.25">
      <c r="A88" s="71" t="s">
        <v>91</v>
      </c>
      <c r="B88" s="5">
        <v>419</v>
      </c>
      <c r="C88" s="95">
        <v>383</v>
      </c>
      <c r="D88" s="103">
        <v>0.91408114558472553</v>
      </c>
      <c r="E88" s="103">
        <v>0.91408114558472553</v>
      </c>
      <c r="F88" s="104">
        <v>1</v>
      </c>
      <c r="G88" s="105">
        <v>3.3353009259259257E-4</v>
      </c>
      <c r="H88" s="5">
        <v>419</v>
      </c>
      <c r="I88" s="50">
        <v>383</v>
      </c>
      <c r="J88" s="86">
        <v>0.91408114558472553</v>
      </c>
      <c r="K88" s="86">
        <v>0.91408114558472553</v>
      </c>
      <c r="L88" s="86">
        <v>1</v>
      </c>
      <c r="M88" s="70">
        <v>7.8622685185185181E-5</v>
      </c>
      <c r="N88" s="5">
        <v>419</v>
      </c>
      <c r="O88" s="80">
        <v>383</v>
      </c>
      <c r="P88" s="82">
        <v>0.91408114558472553</v>
      </c>
      <c r="Q88" s="82">
        <v>0.91408114558472553</v>
      </c>
      <c r="R88" s="83">
        <v>1</v>
      </c>
      <c r="S88" s="84">
        <v>1.0657407407407408E-4</v>
      </c>
    </row>
    <row r="89" spans="1:19" x14ac:dyDescent="0.25">
      <c r="A89" s="114" t="s">
        <v>92</v>
      </c>
      <c r="B89" s="115">
        <v>970.99999999999989</v>
      </c>
      <c r="C89" s="116">
        <v>421</v>
      </c>
      <c r="D89" s="117">
        <v>0.43357363542739447</v>
      </c>
      <c r="E89" s="103">
        <v>0.43357363542739447</v>
      </c>
      <c r="F89" s="104">
        <v>0.1111111111111111</v>
      </c>
      <c r="G89" s="105">
        <v>5.2668981481481479E-4</v>
      </c>
      <c r="H89" s="5">
        <v>970.99999999999989</v>
      </c>
      <c r="I89" s="50">
        <v>421</v>
      </c>
      <c r="J89" s="86">
        <v>0.43357363542739447</v>
      </c>
      <c r="K89" s="86">
        <v>0.43357363542739447</v>
      </c>
      <c r="L89" s="86">
        <v>0.1111111111111111</v>
      </c>
      <c r="M89" s="70">
        <v>6.7951388888888892E-5</v>
      </c>
      <c r="N89" s="5">
        <v>970.99999999999989</v>
      </c>
      <c r="O89" s="80">
        <v>421</v>
      </c>
      <c r="P89" s="82">
        <v>0.43357363542739447</v>
      </c>
      <c r="Q89" s="82">
        <v>0.43357363542739447</v>
      </c>
      <c r="R89" s="83">
        <v>0.1111111111111111</v>
      </c>
      <c r="S89" s="84">
        <v>1.3518518518518518E-4</v>
      </c>
    </row>
    <row r="90" spans="1:19" x14ac:dyDescent="0.25">
      <c r="A90" s="71" t="s">
        <v>93</v>
      </c>
      <c r="B90" s="5">
        <v>42</v>
      </c>
      <c r="C90" s="95">
        <v>42</v>
      </c>
      <c r="D90" s="103">
        <v>1</v>
      </c>
      <c r="E90" s="103">
        <v>1</v>
      </c>
      <c r="F90" s="104">
        <v>0.5</v>
      </c>
      <c r="G90" s="105">
        <v>6.3021990740740736E-4</v>
      </c>
      <c r="H90" s="5">
        <v>42</v>
      </c>
      <c r="I90" s="50">
        <v>42</v>
      </c>
      <c r="J90" s="86">
        <v>1</v>
      </c>
      <c r="K90" s="86">
        <v>1</v>
      </c>
      <c r="L90" s="86">
        <v>0.5</v>
      </c>
      <c r="M90" s="70">
        <v>9.3981481481481482E-5</v>
      </c>
      <c r="N90" s="5">
        <v>42</v>
      </c>
      <c r="O90" s="80">
        <v>42</v>
      </c>
      <c r="P90" s="82">
        <v>1</v>
      </c>
      <c r="Q90" s="82">
        <v>1</v>
      </c>
      <c r="R90" s="83">
        <v>0.5</v>
      </c>
      <c r="S90" s="84">
        <v>1.6561342592592593E-4</v>
      </c>
    </row>
    <row r="91" spans="1:19" x14ac:dyDescent="0.25">
      <c r="A91" s="71" t="s">
        <v>94</v>
      </c>
      <c r="B91" s="5">
        <v>14</v>
      </c>
      <c r="C91" s="95">
        <v>13</v>
      </c>
      <c r="D91" s="103">
        <v>0.9285714285714286</v>
      </c>
      <c r="E91" s="103">
        <v>0.9285714285714286</v>
      </c>
      <c r="F91" s="104">
        <v>1.3513513513513514E-2</v>
      </c>
      <c r="G91" s="105">
        <v>1.1020486111111112E-3</v>
      </c>
      <c r="H91" s="5">
        <v>14</v>
      </c>
      <c r="I91" s="50">
        <v>13</v>
      </c>
      <c r="J91" s="86">
        <v>0.9285714285714286</v>
      </c>
      <c r="K91" s="86">
        <v>0.9285714285714286</v>
      </c>
      <c r="L91" s="86">
        <v>1.3513513513513514E-2</v>
      </c>
      <c r="M91" s="70">
        <v>1.2229166666666665E-4</v>
      </c>
      <c r="N91" s="5">
        <v>14</v>
      </c>
      <c r="O91" s="80">
        <v>13</v>
      </c>
      <c r="P91" s="82">
        <v>0.9285714285714286</v>
      </c>
      <c r="Q91" s="82">
        <v>0.9285714285714286</v>
      </c>
      <c r="R91" s="83">
        <v>1.3513513513513514E-2</v>
      </c>
      <c r="S91" s="84">
        <v>2.6658564814814817E-4</v>
      </c>
    </row>
    <row r="92" spans="1:19" x14ac:dyDescent="0.25">
      <c r="A92" s="71" t="s">
        <v>95</v>
      </c>
      <c r="B92" s="5">
        <v>55</v>
      </c>
      <c r="C92" s="95">
        <v>55</v>
      </c>
      <c r="D92" s="103">
        <v>1</v>
      </c>
      <c r="E92" s="103">
        <v>1</v>
      </c>
      <c r="F92" s="104">
        <v>1</v>
      </c>
      <c r="G92" s="105">
        <v>6.9150462962962959E-4</v>
      </c>
      <c r="H92" s="5">
        <v>55</v>
      </c>
      <c r="I92" s="50">
        <v>55</v>
      </c>
      <c r="J92" s="86">
        <v>1</v>
      </c>
      <c r="K92" s="86">
        <v>1</v>
      </c>
      <c r="L92" s="86">
        <v>1</v>
      </c>
      <c r="M92" s="70">
        <v>1.0880787037037037E-4</v>
      </c>
      <c r="N92" s="5">
        <v>55</v>
      </c>
      <c r="O92" s="80">
        <v>55</v>
      </c>
      <c r="P92" s="82">
        <v>1</v>
      </c>
      <c r="Q92" s="82">
        <v>1</v>
      </c>
      <c r="R92" s="83">
        <v>1</v>
      </c>
      <c r="S92" s="84">
        <v>1.8145833333333333E-4</v>
      </c>
    </row>
    <row r="93" spans="1:19" x14ac:dyDescent="0.25">
      <c r="A93" s="71" t="s">
        <v>107</v>
      </c>
      <c r="B93" s="5">
        <v>319</v>
      </c>
      <c r="C93" s="95">
        <v>252</v>
      </c>
      <c r="D93" s="103">
        <v>0.78996865203761757</v>
      </c>
      <c r="E93" s="103">
        <v>0.78996865203761757</v>
      </c>
      <c r="F93" s="104">
        <v>1</v>
      </c>
      <c r="G93" s="105">
        <v>1.9789351851851852E-4</v>
      </c>
      <c r="H93" s="5">
        <v>319</v>
      </c>
      <c r="I93" s="50">
        <v>252</v>
      </c>
      <c r="J93" s="86">
        <v>0.78996865203761757</v>
      </c>
      <c r="K93" s="86">
        <v>0.78996865203761757</v>
      </c>
      <c r="L93" s="86">
        <v>1</v>
      </c>
      <c r="M93" s="70">
        <v>4.8252314814814813E-5</v>
      </c>
      <c r="N93" s="5">
        <v>319</v>
      </c>
      <c r="O93" s="80">
        <v>252</v>
      </c>
      <c r="P93" s="82">
        <v>0.78996865203761757</v>
      </c>
      <c r="Q93" s="82">
        <v>0.78996865203761757</v>
      </c>
      <c r="R93" s="83">
        <v>1</v>
      </c>
      <c r="S93" s="84">
        <v>6.8715277777777771E-5</v>
      </c>
    </row>
    <row r="94" spans="1:19" ht="15.75" thickBot="1" x14ac:dyDescent="0.3">
      <c r="A94" s="6" t="s">
        <v>16</v>
      </c>
      <c r="B94" s="26">
        <f>SUM(B14:B93)</f>
        <v>66937</v>
      </c>
      <c r="C94" s="106">
        <f>SUM(C14:C93)</f>
        <v>35606</v>
      </c>
      <c r="D94" s="107">
        <f>AVERAGE(D14:D93)</f>
        <v>0.9279081654239375</v>
      </c>
      <c r="E94" s="107">
        <f>AVERAGE(E14:E93)</f>
        <v>0.94664766027471359</v>
      </c>
      <c r="F94" s="108">
        <f>AVERAGE(F14:F93)</f>
        <v>0.86818309244609837</v>
      </c>
      <c r="G94" s="109">
        <f>AVERAGE(G14:G93)</f>
        <v>7.0291941550925936E-4</v>
      </c>
      <c r="H94" s="27">
        <f>SUM(H14:H93)</f>
        <v>66937</v>
      </c>
      <c r="I94" s="54">
        <f>SUM(I14:I93)</f>
        <v>35606</v>
      </c>
      <c r="J94" s="55">
        <f>AVERAGE(J14:J93)</f>
        <v>0.9279081654239375</v>
      </c>
      <c r="K94" s="55">
        <f>AVERAGE(K14:K93)</f>
        <v>0.94664766027471359</v>
      </c>
      <c r="L94" s="39">
        <f>AVERAGE(L14:L93)</f>
        <v>0.86818309244609837</v>
      </c>
      <c r="M94" s="60">
        <f>AVERAGE(M14:M93)</f>
        <v>9.2455150462962966E-5</v>
      </c>
      <c r="N94" s="27">
        <f>SUM(N14:N93)</f>
        <v>66937</v>
      </c>
      <c r="O94" s="41">
        <f>SUM(O14:O93)</f>
        <v>35606</v>
      </c>
      <c r="P94" s="43">
        <f>AVERAGE(P14:P93)</f>
        <v>0.9279081654239375</v>
      </c>
      <c r="Q94" s="43">
        <f>AVERAGE(Q14:Q93)</f>
        <v>0.94664766027471359</v>
      </c>
      <c r="R94" s="61">
        <f>AVERAGE(R14:R93)</f>
        <v>0.86818309244609837</v>
      </c>
      <c r="S94" s="62">
        <f>AVERAGE(S14:S93)</f>
        <v>1.8115046296296293E-4</v>
      </c>
    </row>
    <row r="95" spans="1:19" ht="15.75" thickTop="1" x14ac:dyDescent="0.25">
      <c r="D95" s="93"/>
    </row>
    <row r="96" spans="1:19" ht="23.25" x14ac:dyDescent="0.35">
      <c r="A96" s="1" t="s">
        <v>17</v>
      </c>
      <c r="C96" s="29"/>
      <c r="D96" s="29"/>
    </row>
    <row r="97" spans="1:6" ht="20.25" thickBot="1" x14ac:dyDescent="0.35">
      <c r="A97" s="28" t="str">
        <f>C1</f>
        <v>Beta, 1 matching thread</v>
      </c>
      <c r="B97" s="28"/>
      <c r="C97" s="29"/>
      <c r="D97" s="29"/>
    </row>
    <row r="98" spans="1:6" ht="15.75" thickTop="1" x14ac:dyDescent="0.25">
      <c r="A98" s="18" t="s">
        <v>12</v>
      </c>
      <c r="B98" s="44">
        <f>D94</f>
        <v>0.9279081654239375</v>
      </c>
      <c r="C98" s="29"/>
      <c r="D98" s="29"/>
    </row>
    <row r="99" spans="1:6" x14ac:dyDescent="0.25">
      <c r="A99" s="18" t="s">
        <v>122</v>
      </c>
      <c r="B99" s="44">
        <f>E94</f>
        <v>0.94664766027471359</v>
      </c>
    </row>
    <row r="100" spans="1:6" x14ac:dyDescent="0.25">
      <c r="A100" s="18" t="s">
        <v>19</v>
      </c>
      <c r="B100" s="47">
        <f>F94</f>
        <v>0.86818309244609837</v>
      </c>
    </row>
    <row r="101" spans="1:6" x14ac:dyDescent="0.25">
      <c r="A101" s="18" t="s">
        <v>27</v>
      </c>
      <c r="B101" s="67">
        <f>G94</f>
        <v>7.0291941550925936E-4</v>
      </c>
      <c r="E101" t="s">
        <v>174</v>
      </c>
      <c r="F101">
        <v>15</v>
      </c>
    </row>
    <row r="102" spans="1:6" ht="20.25" thickBot="1" x14ac:dyDescent="0.35">
      <c r="A102" s="30" t="str">
        <f>I1</f>
        <v>Beta, 22 matching threads</v>
      </c>
      <c r="B102" s="30"/>
      <c r="E102" t="s">
        <v>171</v>
      </c>
      <c r="F102">
        <v>49</v>
      </c>
    </row>
    <row r="103" spans="1:6" ht="15.75" thickTop="1" x14ac:dyDescent="0.25">
      <c r="A103" s="25" t="s">
        <v>12</v>
      </c>
      <c r="B103" s="45">
        <f>J94</f>
        <v>0.9279081654239375</v>
      </c>
      <c r="E103" t="s">
        <v>172</v>
      </c>
      <c r="F103">
        <v>25</v>
      </c>
    </row>
    <row r="104" spans="1:6" x14ac:dyDescent="0.25">
      <c r="A104" s="25" t="s">
        <v>122</v>
      </c>
      <c r="B104" s="45">
        <f>K94</f>
        <v>0.94664766027471359</v>
      </c>
      <c r="E104" t="s">
        <v>173</v>
      </c>
      <c r="F104">
        <v>9</v>
      </c>
    </row>
    <row r="105" spans="1:6" x14ac:dyDescent="0.25">
      <c r="A105" s="25" t="s">
        <v>19</v>
      </c>
      <c r="B105" s="48">
        <f>L94</f>
        <v>0.86818309244609837</v>
      </c>
      <c r="E105" t="s">
        <v>175</v>
      </c>
      <c r="F105">
        <v>5</v>
      </c>
    </row>
    <row r="106" spans="1:6" x14ac:dyDescent="0.25">
      <c r="A106" s="25" t="s">
        <v>27</v>
      </c>
      <c r="B106" s="68">
        <f>M94</f>
        <v>9.2455150462962966E-5</v>
      </c>
      <c r="E106" t="s">
        <v>176</v>
      </c>
      <c r="F106">
        <v>1</v>
      </c>
    </row>
    <row r="107" spans="1:6" ht="20.25" thickBot="1" x14ac:dyDescent="0.35">
      <c r="A107" s="37" t="str">
        <f>O1</f>
        <v>Beta, 5 matching threads</v>
      </c>
      <c r="B107" s="37"/>
      <c r="E107" t="s">
        <v>177</v>
      </c>
      <c r="F107">
        <v>2</v>
      </c>
    </row>
    <row r="108" spans="1:6" ht="15.75" thickTop="1" x14ac:dyDescent="0.25">
      <c r="A108" s="38" t="s">
        <v>12</v>
      </c>
      <c r="B108" s="46">
        <f>P94</f>
        <v>0.9279081654239375</v>
      </c>
    </row>
    <row r="109" spans="1:6" x14ac:dyDescent="0.25">
      <c r="A109" s="38" t="s">
        <v>122</v>
      </c>
      <c r="B109" s="46">
        <f>Q94</f>
        <v>0.94664766027471359</v>
      </c>
    </row>
    <row r="110" spans="1:6" x14ac:dyDescent="0.25">
      <c r="A110" s="38" t="s">
        <v>19</v>
      </c>
      <c r="B110" s="49">
        <f>R94</f>
        <v>0.86818309244609837</v>
      </c>
    </row>
    <row r="111" spans="1:6" x14ac:dyDescent="0.25">
      <c r="A111" s="38" t="s">
        <v>27</v>
      </c>
      <c r="B111" s="69">
        <f>S94</f>
        <v>1.8115046296296293E-4</v>
      </c>
    </row>
    <row r="112" spans="1:6" ht="20.25" thickBot="1" x14ac:dyDescent="0.35">
      <c r="A112" s="2" t="s">
        <v>20</v>
      </c>
      <c r="B112" s="2"/>
    </row>
    <row r="113" spans="1:2" ht="15.75" thickTop="1" x14ac:dyDescent="0.25">
      <c r="A113" t="s">
        <v>21</v>
      </c>
      <c r="B113" t="str">
        <f>IF(AND(B98 &gt; B103,B98 &gt; B108), A97, IF(B103 &gt; B108, A102, A107))</f>
        <v>Beta, 5 matching threads</v>
      </c>
    </row>
    <row r="114" spans="1:2" x14ac:dyDescent="0.25">
      <c r="A114" t="s">
        <v>123</v>
      </c>
      <c r="B114" t="str">
        <f>IF(AND(B99 &gt; B104,B99 &gt; B109), A97, IF(B104 &gt; B109, A102, A107))</f>
        <v>Beta, 5 matching threads</v>
      </c>
    </row>
    <row r="115" spans="1:2" x14ac:dyDescent="0.25">
      <c r="A115" t="s">
        <v>23</v>
      </c>
      <c r="B115" t="str">
        <f>IF(AND(B100 &gt; B105,B100 &gt; B110), $A$97, IF(B105 &gt; B110, $A$102, $A$107))</f>
        <v>Beta, 5 matching threads</v>
      </c>
    </row>
    <row r="116" spans="1:2" x14ac:dyDescent="0.25">
      <c r="A116" t="s">
        <v>28</v>
      </c>
      <c r="B116" t="str">
        <f>IF(AND(B101 &lt; B106,B101 &lt; B111), $A$97, IF(B106 &lt; B111, $A$102, $A$107))</f>
        <v>Beta, 22 matching threads</v>
      </c>
    </row>
  </sheetData>
  <mergeCells count="51">
    <mergeCell ref="C1:G1"/>
    <mergeCell ref="I1:M1"/>
    <mergeCell ref="O1:S1"/>
    <mergeCell ref="C3:D3"/>
    <mergeCell ref="E3:G3"/>
    <mergeCell ref="I3:J3"/>
    <mergeCell ref="K3:M3"/>
    <mergeCell ref="O3:P3"/>
    <mergeCell ref="Q3:S3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C10:D10"/>
    <mergeCell ref="I10:J10"/>
    <mergeCell ref="O10:P10"/>
    <mergeCell ref="C12:G12"/>
    <mergeCell ref="I12:M12"/>
    <mergeCell ref="O12:S12"/>
  </mergeCells>
  <conditionalFormatting sqref="P94:S94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{701885D5-0676-420A-8FC8-7BBB44C53A30}</x14:id>
        </ext>
      </extLst>
    </cfRule>
  </conditionalFormatting>
  <conditionalFormatting sqref="J83:L83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{DEB14F05-1A46-4C11-9113-554E98BC7AAB}</x14:id>
        </ext>
      </extLst>
    </cfRule>
  </conditionalFormatting>
  <conditionalFormatting sqref="J14:M66 J94:M94 J84:L93 J67:L82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{BB9D3AD6-E3DF-4334-94A2-DE1E84B10032}</x14:id>
        </ext>
      </extLst>
    </cfRule>
  </conditionalFormatting>
  <conditionalFormatting sqref="P94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{A9BEFE79-A46A-4F73-8C83-8E1A5D0C67DD}</x14:id>
        </ext>
      </extLst>
    </cfRule>
  </conditionalFormatting>
  <conditionalFormatting sqref="Q94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{2A9DD702-F824-4BC9-AFF4-4FC40D03C697}</x14:id>
        </ext>
      </extLst>
    </cfRule>
  </conditionalFormatting>
  <conditionalFormatting sqref="P94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{8A439346-33E3-45A3-AFDF-33FB8AFE93D9}</x14:id>
        </ext>
      </extLst>
    </cfRule>
  </conditionalFormatting>
  <conditionalFormatting sqref="Q94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{1051A1D8-CACE-4C01-932C-38002339591F}</x14:id>
        </ext>
      </extLst>
    </cfRule>
  </conditionalFormatting>
  <conditionalFormatting sqref="P83:S8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{B41DECD4-C20F-4C3E-A949-A4C0F3CE19A6}</x14:id>
        </ext>
      </extLst>
    </cfRule>
  </conditionalFormatting>
  <conditionalFormatting sqref="P14:S82 P84:S9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{66DFED48-C4A9-4506-AD8A-302A3FFCC5FC}</x14:id>
        </ext>
      </extLst>
    </cfRule>
  </conditionalFormatting>
  <conditionalFormatting sqref="P14:P93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{D952D850-2690-4558-8AD3-FFDF814C7875}</x14:id>
        </ext>
      </extLst>
    </cfRule>
  </conditionalFormatting>
  <conditionalFormatting sqref="Q14:Q93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{E00ACA56-B76F-4730-8D3F-9C2576377DE0}</x14:id>
        </ext>
      </extLst>
    </cfRule>
  </conditionalFormatting>
  <conditionalFormatting sqref="R14:R93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{23F37BBF-ACFA-4A16-824A-5652A575A1D1}</x14:id>
        </ext>
      </extLst>
    </cfRule>
  </conditionalFormatting>
  <conditionalFormatting sqref="P92:P93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{19C6671D-4FEE-4690-80F1-C0180C359AEF}</x14:id>
        </ext>
      </extLst>
    </cfRule>
  </conditionalFormatting>
  <conditionalFormatting sqref="Q92:Q93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{3E3CF666-FF5A-442E-AD8E-B6B67A851802}</x14:id>
        </ext>
      </extLst>
    </cfRule>
  </conditionalFormatting>
  <conditionalFormatting sqref="P16:P93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{3A822DD6-3D75-47B6-B349-46C46839E59A}</x14:id>
        </ext>
      </extLst>
    </cfRule>
  </conditionalFormatting>
  <conditionalFormatting sqref="Q76:Q93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{5ACB0DA7-A32B-4341-96EC-086C827FA11F}</x14:id>
        </ext>
      </extLst>
    </cfRule>
  </conditionalFormatting>
  <conditionalFormatting sqref="P81:R94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{B763EF14-7D65-4EB6-AEED-721B5848C752}</x14:id>
        </ext>
      </extLst>
    </cfRule>
  </conditionalFormatting>
  <conditionalFormatting sqref="D83:G8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{57A04C6D-7716-4EA2-9652-D4998EE3CE6C}</x14:id>
        </ext>
      </extLst>
    </cfRule>
  </conditionalFormatting>
  <conditionalFormatting sqref="D14:G82 D84:G9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{56217D13-EEBA-4B4B-BE7F-839D97110BBD}</x14:id>
        </ext>
      </extLst>
    </cfRule>
  </conditionalFormatting>
  <conditionalFormatting sqref="D14:F9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{C9940F7A-4A58-41BD-BF39-92787E4B7E9E}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1885D5-0676-420A-8FC8-7BBB44C53A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P94:S94</xm:sqref>
        </x14:conditionalFormatting>
        <x14:conditionalFormatting xmlns:xm="http://schemas.microsoft.com/office/excel/2006/main">
          <x14:cfRule type="dataBar" id="{DEB14F05-1A46-4C11-9113-554E98BC7A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J83:L83</xm:sqref>
        </x14:conditionalFormatting>
        <x14:conditionalFormatting xmlns:xm="http://schemas.microsoft.com/office/excel/2006/main">
          <x14:cfRule type="dataBar" id="{BB9D3AD6-E3DF-4334-94A2-DE1E84B100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J14:M66 J94:M94 J84:L93 J67:L82</xm:sqref>
        </x14:conditionalFormatting>
        <x14:conditionalFormatting xmlns:xm="http://schemas.microsoft.com/office/excel/2006/main">
          <x14:cfRule type="dataBar" id="{A9BEFE79-A46A-4F73-8C83-8E1A5D0C67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</xm:sqref>
        </x14:conditionalFormatting>
        <x14:conditionalFormatting xmlns:xm="http://schemas.microsoft.com/office/excel/2006/main">
          <x14:cfRule type="dataBar" id="{2A9DD702-F824-4BC9-AFF4-4FC40D03C6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Q94</xm:sqref>
        </x14:conditionalFormatting>
        <x14:conditionalFormatting xmlns:xm="http://schemas.microsoft.com/office/excel/2006/main">
          <x14:cfRule type="dataBar" id="{8A439346-33E3-45A3-AFDF-33FB8AFE93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</xm:sqref>
        </x14:conditionalFormatting>
        <x14:conditionalFormatting xmlns:xm="http://schemas.microsoft.com/office/excel/2006/main">
          <x14:cfRule type="dataBar" id="{1051A1D8-CACE-4C01-932C-3800233959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Q94</xm:sqref>
        </x14:conditionalFormatting>
        <x14:conditionalFormatting xmlns:xm="http://schemas.microsoft.com/office/excel/2006/main">
          <x14:cfRule type="dataBar" id="{B41DECD4-C20F-4C3E-A949-A4C0F3CE19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P83:S83</xm:sqref>
        </x14:conditionalFormatting>
        <x14:conditionalFormatting xmlns:xm="http://schemas.microsoft.com/office/excel/2006/main">
          <x14:cfRule type="dataBar" id="{66DFED48-C4A9-4506-AD8A-302A3FFCC5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P14:S82 P84:S93</xm:sqref>
        </x14:conditionalFormatting>
        <x14:conditionalFormatting xmlns:xm="http://schemas.microsoft.com/office/excel/2006/main">
          <x14:cfRule type="dataBar" id="{D952D850-2690-4558-8AD3-FFDF814C78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P14:P93</xm:sqref>
        </x14:conditionalFormatting>
        <x14:conditionalFormatting xmlns:xm="http://schemas.microsoft.com/office/excel/2006/main">
          <x14:cfRule type="dataBar" id="{E00ACA56-B76F-4730-8D3F-9C2576377D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Q14:Q93</xm:sqref>
        </x14:conditionalFormatting>
        <x14:conditionalFormatting xmlns:xm="http://schemas.microsoft.com/office/excel/2006/main">
          <x14:cfRule type="dataBar" id="{23F37BBF-ACFA-4A16-824A-5652A575A1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R14:R93</xm:sqref>
        </x14:conditionalFormatting>
        <x14:conditionalFormatting xmlns:xm="http://schemas.microsoft.com/office/excel/2006/main">
          <x14:cfRule type="dataBar" id="{19C6671D-4FEE-4690-80F1-C0180C359A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P92:P93</xm:sqref>
        </x14:conditionalFormatting>
        <x14:conditionalFormatting xmlns:xm="http://schemas.microsoft.com/office/excel/2006/main">
          <x14:cfRule type="dataBar" id="{3E3CF666-FF5A-442E-AD8E-B6B67A8518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Q92:Q93</xm:sqref>
        </x14:conditionalFormatting>
        <x14:conditionalFormatting xmlns:xm="http://schemas.microsoft.com/office/excel/2006/main">
          <x14:cfRule type="dataBar" id="{3A822DD6-3D75-47B6-B349-46C46839E5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P16:P93</xm:sqref>
        </x14:conditionalFormatting>
        <x14:conditionalFormatting xmlns:xm="http://schemas.microsoft.com/office/excel/2006/main">
          <x14:cfRule type="dataBar" id="{5ACB0DA7-A32B-4341-96EC-086C827FA1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Q76:Q93</xm:sqref>
        </x14:conditionalFormatting>
        <x14:conditionalFormatting xmlns:xm="http://schemas.microsoft.com/office/excel/2006/main">
          <x14:cfRule type="dataBar" id="{B763EF14-7D65-4EB6-AEED-721B5848C7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P81:R94</xm:sqref>
        </x14:conditionalFormatting>
        <x14:conditionalFormatting xmlns:xm="http://schemas.microsoft.com/office/excel/2006/main">
          <x14:cfRule type="dataBar" id="{57A04C6D-7716-4EA2-9652-D4998EE3CE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D83:G83</xm:sqref>
        </x14:conditionalFormatting>
        <x14:conditionalFormatting xmlns:xm="http://schemas.microsoft.com/office/excel/2006/main">
          <x14:cfRule type="dataBar" id="{56217D13-EEBA-4B4B-BE7F-839D97110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D14:G82 D84:G94</xm:sqref>
        </x14:conditionalFormatting>
        <x14:conditionalFormatting xmlns:xm="http://schemas.microsoft.com/office/excel/2006/main">
          <x14:cfRule type="dataBar" id="{C9940F7A-4A58-41BD-BF39-92787E4B7E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D14:F94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05C2-FAE8-4535-AC1B-A983A5E9CB38}">
  <sheetPr>
    <tabColor theme="9" tint="0.79998168889431442"/>
  </sheetPr>
  <dimension ref="A1:S116"/>
  <sheetViews>
    <sheetView topLeftCell="B1" zoomScale="115" zoomScaleNormal="115" workbookViewId="0">
      <selection activeCell="L99" sqref="L99"/>
    </sheetView>
  </sheetViews>
  <sheetFormatPr baseColWidth="10" defaultRowHeight="15" x14ac:dyDescent="0.25"/>
  <cols>
    <col min="1" max="1" width="115.140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2" t="s">
        <v>169</v>
      </c>
      <c r="B1" s="20"/>
      <c r="C1" s="131" t="s">
        <v>170</v>
      </c>
      <c r="D1" s="132"/>
      <c r="E1" s="132"/>
      <c r="F1" s="132"/>
      <c r="G1" s="133"/>
      <c r="H1" s="20"/>
      <c r="I1" s="134" t="s">
        <v>178</v>
      </c>
      <c r="J1" s="135"/>
      <c r="K1" s="135"/>
      <c r="L1" s="135"/>
      <c r="M1" s="136"/>
      <c r="N1" s="20"/>
      <c r="O1" s="137" t="s">
        <v>179</v>
      </c>
      <c r="P1" s="138"/>
      <c r="Q1" s="138"/>
      <c r="R1" s="138"/>
      <c r="S1" s="139"/>
    </row>
    <row r="2" spans="1:19" x14ac:dyDescent="0.25">
      <c r="A2" s="3"/>
      <c r="B2" s="21"/>
      <c r="C2" s="95"/>
      <c r="D2" s="96"/>
      <c r="E2" s="96"/>
      <c r="F2" s="96"/>
      <c r="G2" s="96"/>
      <c r="H2" s="21"/>
      <c r="I2" s="50"/>
      <c r="J2" s="78"/>
      <c r="K2" s="78"/>
      <c r="L2" s="78"/>
      <c r="M2" s="78"/>
      <c r="N2" s="21"/>
      <c r="O2" s="80"/>
      <c r="P2" s="90"/>
      <c r="Q2" s="90"/>
      <c r="R2" s="90"/>
      <c r="S2" s="90"/>
    </row>
    <row r="3" spans="1:19" x14ac:dyDescent="0.25">
      <c r="A3" s="3"/>
      <c r="B3" s="21"/>
      <c r="C3" s="154" t="s">
        <v>0</v>
      </c>
      <c r="D3" s="155"/>
      <c r="E3" s="155" t="s">
        <v>127</v>
      </c>
      <c r="F3" s="155"/>
      <c r="G3" s="156"/>
      <c r="H3" s="21"/>
      <c r="I3" s="128" t="s">
        <v>0</v>
      </c>
      <c r="J3" s="129"/>
      <c r="K3" s="129" t="s">
        <v>127</v>
      </c>
      <c r="L3" s="129"/>
      <c r="M3" s="140"/>
      <c r="N3" s="21"/>
      <c r="O3" s="141" t="s">
        <v>0</v>
      </c>
      <c r="P3" s="142"/>
      <c r="Q3" s="142" t="s">
        <v>127</v>
      </c>
      <c r="R3" s="142"/>
      <c r="S3" s="143"/>
    </row>
    <row r="4" spans="1:19" x14ac:dyDescent="0.25">
      <c r="A4" s="3"/>
      <c r="B4" s="21"/>
      <c r="C4" s="154" t="s">
        <v>1</v>
      </c>
      <c r="D4" s="155"/>
      <c r="E4" s="155">
        <v>5000</v>
      </c>
      <c r="F4" s="155"/>
      <c r="G4" s="156"/>
      <c r="H4" s="21"/>
      <c r="I4" s="128" t="s">
        <v>1</v>
      </c>
      <c r="J4" s="129"/>
      <c r="K4" s="129">
        <v>5000</v>
      </c>
      <c r="L4" s="129"/>
      <c r="M4" s="140"/>
      <c r="N4" s="21"/>
      <c r="O4" s="141" t="s">
        <v>1</v>
      </c>
      <c r="P4" s="142"/>
      <c r="Q4" s="142">
        <v>5000</v>
      </c>
      <c r="R4" s="142"/>
      <c r="S4" s="143"/>
    </row>
    <row r="5" spans="1:19" x14ac:dyDescent="0.25">
      <c r="A5" s="3"/>
      <c r="B5" s="21"/>
      <c r="C5" s="154" t="s">
        <v>2</v>
      </c>
      <c r="D5" s="155"/>
      <c r="E5" s="155">
        <v>300</v>
      </c>
      <c r="F5" s="155"/>
      <c r="G5" s="156"/>
      <c r="H5" s="21"/>
      <c r="I5" s="128" t="s">
        <v>2</v>
      </c>
      <c r="J5" s="129"/>
      <c r="K5" s="129">
        <v>300</v>
      </c>
      <c r="L5" s="129"/>
      <c r="M5" s="140"/>
      <c r="N5" s="21"/>
      <c r="O5" s="141" t="s">
        <v>2</v>
      </c>
      <c r="P5" s="142"/>
      <c r="Q5" s="142">
        <v>300</v>
      </c>
      <c r="R5" s="142"/>
      <c r="S5" s="143"/>
    </row>
    <row r="6" spans="1:19" x14ac:dyDescent="0.25">
      <c r="A6" s="3"/>
      <c r="B6" s="21"/>
      <c r="C6" s="154" t="s">
        <v>3</v>
      </c>
      <c r="D6" s="155"/>
      <c r="E6" s="155">
        <v>2000</v>
      </c>
      <c r="F6" s="155"/>
      <c r="G6" s="156"/>
      <c r="H6" s="21"/>
      <c r="I6" s="128" t="s">
        <v>3</v>
      </c>
      <c r="J6" s="129"/>
      <c r="K6" s="129">
        <v>2000</v>
      </c>
      <c r="L6" s="129"/>
      <c r="M6" s="140"/>
      <c r="N6" s="21"/>
      <c r="O6" s="141" t="s">
        <v>3</v>
      </c>
      <c r="P6" s="142"/>
      <c r="Q6" s="142">
        <v>2000</v>
      </c>
      <c r="R6" s="142"/>
      <c r="S6" s="143"/>
    </row>
    <row r="7" spans="1:19" x14ac:dyDescent="0.25">
      <c r="A7" s="3"/>
      <c r="B7" s="21"/>
      <c r="C7" s="154" t="s">
        <v>4</v>
      </c>
      <c r="D7" s="155"/>
      <c r="E7" s="155" t="s">
        <v>29</v>
      </c>
      <c r="F7" s="155"/>
      <c r="G7" s="156"/>
      <c r="H7" s="21"/>
      <c r="I7" s="128" t="s">
        <v>4</v>
      </c>
      <c r="J7" s="129"/>
      <c r="K7" s="129" t="s">
        <v>29</v>
      </c>
      <c r="L7" s="129"/>
      <c r="M7" s="140"/>
      <c r="N7" s="21"/>
      <c r="O7" s="141" t="s">
        <v>4</v>
      </c>
      <c r="P7" s="142"/>
      <c r="Q7" s="142" t="s">
        <v>29</v>
      </c>
      <c r="R7" s="142"/>
      <c r="S7" s="143"/>
    </row>
    <row r="8" spans="1:19" x14ac:dyDescent="0.25">
      <c r="A8" s="3"/>
      <c r="B8" s="21"/>
      <c r="C8" s="154" t="s">
        <v>5</v>
      </c>
      <c r="D8" s="155"/>
      <c r="E8" s="155" t="s">
        <v>25</v>
      </c>
      <c r="F8" s="155"/>
      <c r="G8" s="156"/>
      <c r="H8" s="21"/>
      <c r="I8" s="128" t="s">
        <v>5</v>
      </c>
      <c r="J8" s="129"/>
      <c r="K8" s="129" t="s">
        <v>25</v>
      </c>
      <c r="L8" s="129"/>
      <c r="M8" s="140"/>
      <c r="N8" s="21"/>
      <c r="O8" s="141" t="s">
        <v>5</v>
      </c>
      <c r="P8" s="142"/>
      <c r="Q8" s="142" t="s">
        <v>25</v>
      </c>
      <c r="R8" s="142"/>
      <c r="S8" s="143"/>
    </row>
    <row r="9" spans="1:19" x14ac:dyDescent="0.25">
      <c r="A9" s="3"/>
      <c r="B9" s="21"/>
      <c r="C9" s="154" t="s">
        <v>6</v>
      </c>
      <c r="D9" s="155"/>
      <c r="E9" s="155">
        <v>1</v>
      </c>
      <c r="F9" s="155"/>
      <c r="G9" s="156"/>
      <c r="H9" s="21"/>
      <c r="I9" s="128" t="s">
        <v>6</v>
      </c>
      <c r="J9" s="129"/>
      <c r="K9" s="129">
        <v>1</v>
      </c>
      <c r="L9" s="129"/>
      <c r="M9" s="140"/>
      <c r="N9" s="21"/>
      <c r="O9" s="141" t="s">
        <v>6</v>
      </c>
      <c r="P9" s="142"/>
      <c r="Q9" s="142">
        <v>1</v>
      </c>
      <c r="R9" s="142"/>
      <c r="S9" s="143"/>
    </row>
    <row r="10" spans="1:19" x14ac:dyDescent="0.25">
      <c r="A10" s="3"/>
      <c r="B10" s="21"/>
      <c r="C10" s="154" t="s">
        <v>7</v>
      </c>
      <c r="D10" s="155"/>
      <c r="E10" s="97"/>
      <c r="F10" s="97"/>
      <c r="G10" s="96"/>
      <c r="H10" s="21"/>
      <c r="I10" s="128" t="s">
        <v>7</v>
      </c>
      <c r="J10" s="129"/>
      <c r="K10" s="79"/>
      <c r="L10" s="79"/>
      <c r="M10" s="78"/>
      <c r="N10" s="21"/>
      <c r="O10" s="141" t="s">
        <v>7</v>
      </c>
      <c r="P10" s="142"/>
      <c r="Q10" s="89"/>
      <c r="R10" s="89"/>
      <c r="S10" s="90"/>
    </row>
    <row r="11" spans="1:19" x14ac:dyDescent="0.25">
      <c r="A11" s="3"/>
      <c r="B11" s="21"/>
      <c r="C11" s="98"/>
      <c r="D11" s="98"/>
      <c r="E11" s="98"/>
      <c r="F11" s="98"/>
      <c r="G11" s="98"/>
      <c r="H11" s="21"/>
      <c r="I11" s="25"/>
      <c r="J11" s="25"/>
      <c r="K11" s="25"/>
      <c r="L11" s="25"/>
      <c r="M11" s="25"/>
      <c r="N11" s="21"/>
      <c r="O11" s="64"/>
      <c r="P11" s="65"/>
      <c r="Q11" s="65"/>
      <c r="R11" s="65"/>
      <c r="S11" s="66"/>
    </row>
    <row r="12" spans="1:19" ht="18" thickBot="1" x14ac:dyDescent="0.35">
      <c r="A12" s="23" t="s">
        <v>10</v>
      </c>
      <c r="B12" s="24" t="s">
        <v>15</v>
      </c>
      <c r="C12" s="157">
        <v>1</v>
      </c>
      <c r="D12" s="158"/>
      <c r="E12" s="158"/>
      <c r="F12" s="158"/>
      <c r="G12" s="159"/>
      <c r="H12" s="24" t="s">
        <v>15</v>
      </c>
      <c r="I12" s="149">
        <v>1</v>
      </c>
      <c r="J12" s="150"/>
      <c r="K12" s="150"/>
      <c r="L12" s="150"/>
      <c r="M12" s="151"/>
      <c r="N12" s="24" t="s">
        <v>15</v>
      </c>
      <c r="O12" s="152">
        <v>1</v>
      </c>
      <c r="P12" s="152"/>
      <c r="Q12" s="152"/>
      <c r="R12" s="152"/>
      <c r="S12" s="153"/>
    </row>
    <row r="13" spans="1:19" ht="20.25" thickBot="1" x14ac:dyDescent="0.35">
      <c r="A13" s="4" t="s">
        <v>8</v>
      </c>
      <c r="B13" s="7" t="s">
        <v>9</v>
      </c>
      <c r="C13" s="99" t="s">
        <v>11</v>
      </c>
      <c r="D13" s="100" t="s">
        <v>12</v>
      </c>
      <c r="E13" s="100" t="s">
        <v>13</v>
      </c>
      <c r="F13" s="100" t="s">
        <v>14</v>
      </c>
      <c r="G13" s="101" t="s">
        <v>26</v>
      </c>
      <c r="H13" s="7" t="s">
        <v>9</v>
      </c>
      <c r="I13" s="8" t="s">
        <v>11</v>
      </c>
      <c r="J13" s="9" t="s">
        <v>12</v>
      </c>
      <c r="K13" s="9" t="s">
        <v>13</v>
      </c>
      <c r="L13" s="9" t="s">
        <v>14</v>
      </c>
      <c r="M13" s="10" t="s">
        <v>26</v>
      </c>
      <c r="N13" s="7" t="s">
        <v>9</v>
      </c>
      <c r="O13" s="32" t="s">
        <v>11</v>
      </c>
      <c r="P13" s="33" t="s">
        <v>12</v>
      </c>
      <c r="Q13" s="33" t="s">
        <v>13</v>
      </c>
      <c r="R13" s="33" t="s">
        <v>14</v>
      </c>
      <c r="S13" s="34" t="s">
        <v>26</v>
      </c>
    </row>
    <row r="14" spans="1:19" ht="15.75" thickTop="1" x14ac:dyDescent="0.25">
      <c r="A14" s="72" t="s">
        <v>96</v>
      </c>
      <c r="B14" s="5">
        <v>405</v>
      </c>
      <c r="C14" s="95">
        <v>405</v>
      </c>
      <c r="D14" s="102">
        <v>1</v>
      </c>
      <c r="E14" s="103">
        <v>1</v>
      </c>
      <c r="F14" s="104">
        <v>1</v>
      </c>
      <c r="G14" s="105">
        <v>5.3206018518518518E-5</v>
      </c>
      <c r="H14" s="5">
        <v>405</v>
      </c>
      <c r="I14" s="50">
        <v>405</v>
      </c>
      <c r="J14" s="51">
        <v>1</v>
      </c>
      <c r="K14" s="52">
        <v>1</v>
      </c>
      <c r="L14" s="63">
        <v>1</v>
      </c>
      <c r="M14" s="70">
        <v>3.7256944444444441E-5</v>
      </c>
      <c r="N14" s="5">
        <v>405</v>
      </c>
      <c r="O14" s="80">
        <v>405</v>
      </c>
      <c r="P14" s="81">
        <v>1</v>
      </c>
      <c r="Q14" s="82">
        <v>1</v>
      </c>
      <c r="R14" s="83">
        <v>1</v>
      </c>
      <c r="S14" s="84">
        <v>3.378472222222222E-5</v>
      </c>
    </row>
    <row r="15" spans="1:19" x14ac:dyDescent="0.25">
      <c r="A15" s="73" t="s">
        <v>30</v>
      </c>
      <c r="B15" s="5">
        <v>2</v>
      </c>
      <c r="C15" s="95">
        <v>2</v>
      </c>
      <c r="D15" s="103">
        <v>1</v>
      </c>
      <c r="E15" s="103">
        <v>1</v>
      </c>
      <c r="F15" s="104">
        <v>1</v>
      </c>
      <c r="G15" s="105">
        <v>9.0387731481481482E-4</v>
      </c>
      <c r="H15" s="5">
        <v>2</v>
      </c>
      <c r="I15" s="50">
        <v>2</v>
      </c>
      <c r="J15" s="52">
        <v>1</v>
      </c>
      <c r="K15" s="52">
        <v>1</v>
      </c>
      <c r="L15" s="63">
        <v>1</v>
      </c>
      <c r="M15" s="70">
        <v>3.9085648148148152E-5</v>
      </c>
      <c r="N15" s="5">
        <v>2</v>
      </c>
      <c r="O15" s="80">
        <v>2</v>
      </c>
      <c r="P15" s="82">
        <v>1</v>
      </c>
      <c r="Q15" s="82">
        <v>1</v>
      </c>
      <c r="R15" s="83">
        <v>1</v>
      </c>
      <c r="S15" s="84">
        <v>2.3855324074074073E-4</v>
      </c>
    </row>
    <row r="16" spans="1:19" x14ac:dyDescent="0.25">
      <c r="A16" s="73" t="s">
        <v>31</v>
      </c>
      <c r="B16" s="5">
        <v>143</v>
      </c>
      <c r="C16" s="95">
        <v>143</v>
      </c>
      <c r="D16" s="103">
        <v>1</v>
      </c>
      <c r="E16" s="103">
        <v>1</v>
      </c>
      <c r="F16" s="104">
        <v>1</v>
      </c>
      <c r="G16" s="105">
        <v>5.6334490740740737E-4</v>
      </c>
      <c r="H16" s="5">
        <v>143</v>
      </c>
      <c r="I16" s="50">
        <v>143</v>
      </c>
      <c r="J16" s="52">
        <v>1</v>
      </c>
      <c r="K16" s="52">
        <v>1</v>
      </c>
      <c r="L16" s="63">
        <v>1</v>
      </c>
      <c r="M16" s="70">
        <v>4.6111111111111109E-5</v>
      </c>
      <c r="N16" s="5">
        <v>143</v>
      </c>
      <c r="O16" s="80">
        <v>143</v>
      </c>
      <c r="P16" s="82">
        <v>1</v>
      </c>
      <c r="Q16" s="82">
        <v>1</v>
      </c>
      <c r="R16" s="83">
        <v>1</v>
      </c>
      <c r="S16" s="84">
        <v>1.5004629629629629E-4</v>
      </c>
    </row>
    <row r="17" spans="1:19" ht="25.5" x14ac:dyDescent="0.25">
      <c r="A17" s="74" t="s">
        <v>97</v>
      </c>
      <c r="B17" s="5">
        <v>1</v>
      </c>
      <c r="C17" s="95">
        <v>1</v>
      </c>
      <c r="D17" s="103">
        <v>1</v>
      </c>
      <c r="E17" s="103">
        <v>1</v>
      </c>
      <c r="F17" s="104">
        <v>1</v>
      </c>
      <c r="G17" s="105">
        <v>1.095138888888889E-3</v>
      </c>
      <c r="H17" s="5">
        <v>1</v>
      </c>
      <c r="I17" s="50">
        <v>1</v>
      </c>
      <c r="J17" s="52">
        <v>1</v>
      </c>
      <c r="K17" s="52">
        <v>1</v>
      </c>
      <c r="L17" s="63">
        <v>1</v>
      </c>
      <c r="M17" s="70">
        <v>6.7488425925925932E-5</v>
      </c>
      <c r="N17" s="5">
        <v>1</v>
      </c>
      <c r="O17" s="80">
        <v>1</v>
      </c>
      <c r="P17" s="82">
        <v>1</v>
      </c>
      <c r="Q17" s="82">
        <v>1</v>
      </c>
      <c r="R17" s="83">
        <v>1</v>
      </c>
      <c r="S17" s="84">
        <v>2.8446759259259262E-4</v>
      </c>
    </row>
    <row r="18" spans="1:19" x14ac:dyDescent="0.25">
      <c r="A18" s="73" t="s">
        <v>32</v>
      </c>
      <c r="B18" s="5">
        <v>34</v>
      </c>
      <c r="C18" s="95">
        <v>34</v>
      </c>
      <c r="D18" s="103">
        <v>1</v>
      </c>
      <c r="E18" s="103">
        <v>1</v>
      </c>
      <c r="F18" s="104">
        <v>1</v>
      </c>
      <c r="G18" s="105">
        <v>3.4050925925925926E-5</v>
      </c>
      <c r="H18" s="5">
        <v>34</v>
      </c>
      <c r="I18" s="50">
        <v>34</v>
      </c>
      <c r="J18" s="52">
        <v>1</v>
      </c>
      <c r="K18" s="52">
        <v>1</v>
      </c>
      <c r="L18" s="63">
        <v>1</v>
      </c>
      <c r="M18" s="70">
        <v>2.8993055555555556E-5</v>
      </c>
      <c r="N18" s="5">
        <v>34</v>
      </c>
      <c r="O18" s="80">
        <v>34</v>
      </c>
      <c r="P18" s="82">
        <v>1</v>
      </c>
      <c r="Q18" s="82">
        <v>1</v>
      </c>
      <c r="R18" s="83">
        <v>1</v>
      </c>
      <c r="S18" s="84">
        <v>2.9270833333333334E-5</v>
      </c>
    </row>
    <row r="19" spans="1:19" x14ac:dyDescent="0.25">
      <c r="A19" s="73" t="s">
        <v>33</v>
      </c>
      <c r="B19" s="5">
        <v>3</v>
      </c>
      <c r="C19" s="95">
        <v>3</v>
      </c>
      <c r="D19" s="103">
        <v>1</v>
      </c>
      <c r="E19" s="103">
        <v>1</v>
      </c>
      <c r="F19" s="104">
        <v>1</v>
      </c>
      <c r="G19" s="105">
        <v>6.4600694444444449E-4</v>
      </c>
      <c r="H19" s="5">
        <v>3</v>
      </c>
      <c r="I19" s="50">
        <v>3</v>
      </c>
      <c r="J19" s="52">
        <v>1</v>
      </c>
      <c r="K19" s="52">
        <v>1</v>
      </c>
      <c r="L19" s="63">
        <v>1</v>
      </c>
      <c r="M19" s="70">
        <v>5.446759259259259E-5</v>
      </c>
      <c r="N19" s="5">
        <v>3</v>
      </c>
      <c r="O19" s="80">
        <v>3</v>
      </c>
      <c r="P19" s="82">
        <v>1</v>
      </c>
      <c r="Q19" s="82">
        <v>1</v>
      </c>
      <c r="R19" s="83">
        <v>1</v>
      </c>
      <c r="S19" s="84">
        <v>1.5778935185185186E-4</v>
      </c>
    </row>
    <row r="20" spans="1:19" ht="25.5" x14ac:dyDescent="0.25">
      <c r="A20" s="74" t="s">
        <v>34</v>
      </c>
      <c r="B20" s="5">
        <v>1</v>
      </c>
      <c r="C20" s="95">
        <v>1</v>
      </c>
      <c r="D20" s="103">
        <v>1</v>
      </c>
      <c r="E20" s="103">
        <v>1</v>
      </c>
      <c r="F20" s="104">
        <v>1</v>
      </c>
      <c r="G20" s="105">
        <v>2.2349421296296297E-3</v>
      </c>
      <c r="H20" s="5">
        <v>1</v>
      </c>
      <c r="I20" s="50">
        <v>1</v>
      </c>
      <c r="J20" s="52">
        <v>1</v>
      </c>
      <c r="K20" s="52">
        <v>1</v>
      </c>
      <c r="L20" s="63">
        <v>1</v>
      </c>
      <c r="M20" s="70">
        <v>1.0804398148148148E-4</v>
      </c>
      <c r="N20" s="5">
        <v>1</v>
      </c>
      <c r="O20" s="80">
        <v>1</v>
      </c>
      <c r="P20" s="82">
        <v>1</v>
      </c>
      <c r="Q20" s="82">
        <v>1</v>
      </c>
      <c r="R20" s="83">
        <v>1</v>
      </c>
      <c r="S20" s="84">
        <v>5.1640046296296297E-4</v>
      </c>
    </row>
    <row r="21" spans="1:19" ht="25.5" x14ac:dyDescent="0.25">
      <c r="A21" s="74" t="s">
        <v>35</v>
      </c>
      <c r="B21" s="5">
        <v>1</v>
      </c>
      <c r="C21" s="95">
        <v>1</v>
      </c>
      <c r="D21" s="103">
        <v>1</v>
      </c>
      <c r="E21" s="103">
        <v>1</v>
      </c>
      <c r="F21" s="104">
        <v>1</v>
      </c>
      <c r="G21" s="105">
        <v>1.544699074074074E-3</v>
      </c>
      <c r="H21" s="5">
        <v>1</v>
      </c>
      <c r="I21" s="50">
        <v>1</v>
      </c>
      <c r="J21" s="52">
        <v>1</v>
      </c>
      <c r="K21" s="52">
        <v>1</v>
      </c>
      <c r="L21" s="63">
        <v>1</v>
      </c>
      <c r="M21" s="70">
        <v>7.4999999999999993E-5</v>
      </c>
      <c r="N21" s="5">
        <v>1</v>
      </c>
      <c r="O21" s="80">
        <v>1</v>
      </c>
      <c r="P21" s="82">
        <v>1</v>
      </c>
      <c r="Q21" s="82">
        <v>1</v>
      </c>
      <c r="R21" s="83">
        <v>1</v>
      </c>
      <c r="S21" s="84">
        <v>3.559722222222222E-4</v>
      </c>
    </row>
    <row r="22" spans="1:19" x14ac:dyDescent="0.25">
      <c r="A22" s="73" t="s">
        <v>36</v>
      </c>
      <c r="B22" s="5">
        <v>2</v>
      </c>
      <c r="C22" s="95">
        <v>2</v>
      </c>
      <c r="D22" s="103">
        <v>1</v>
      </c>
      <c r="E22" s="103">
        <v>1</v>
      </c>
      <c r="F22" s="104">
        <v>1</v>
      </c>
      <c r="G22" s="105">
        <v>3.7245370370370373E-5</v>
      </c>
      <c r="H22" s="5">
        <v>2</v>
      </c>
      <c r="I22" s="50">
        <v>2</v>
      </c>
      <c r="J22" s="52">
        <v>1</v>
      </c>
      <c r="K22" s="52">
        <v>1</v>
      </c>
      <c r="L22" s="63">
        <v>1</v>
      </c>
      <c r="M22" s="70">
        <v>2.8969907407407409E-5</v>
      </c>
      <c r="N22" s="5">
        <v>2</v>
      </c>
      <c r="O22" s="80">
        <v>2</v>
      </c>
      <c r="P22" s="82">
        <v>1</v>
      </c>
      <c r="Q22" s="82">
        <v>1</v>
      </c>
      <c r="R22" s="83">
        <v>1</v>
      </c>
      <c r="S22" s="84">
        <v>2.8761574074074073E-5</v>
      </c>
    </row>
    <row r="23" spans="1:19" x14ac:dyDescent="0.25">
      <c r="A23" s="73" t="s">
        <v>37</v>
      </c>
      <c r="B23" s="5">
        <v>1</v>
      </c>
      <c r="C23" s="95">
        <v>1</v>
      </c>
      <c r="D23" s="103">
        <v>1</v>
      </c>
      <c r="E23" s="103">
        <v>1</v>
      </c>
      <c r="F23" s="104">
        <v>1</v>
      </c>
      <c r="G23" s="105">
        <v>7.3971064814814819E-4</v>
      </c>
      <c r="H23" s="5">
        <v>1</v>
      </c>
      <c r="I23" s="50">
        <v>1</v>
      </c>
      <c r="J23" s="52">
        <v>1</v>
      </c>
      <c r="K23" s="52">
        <v>1</v>
      </c>
      <c r="L23" s="63">
        <v>1</v>
      </c>
      <c r="M23" s="70">
        <v>7.2430555555555562E-5</v>
      </c>
      <c r="N23" s="5">
        <v>1</v>
      </c>
      <c r="O23" s="80">
        <v>1</v>
      </c>
      <c r="P23" s="82">
        <v>1</v>
      </c>
      <c r="Q23" s="82">
        <v>1</v>
      </c>
      <c r="R23" s="83">
        <v>1</v>
      </c>
      <c r="S23" s="84">
        <v>1.8215277777777777E-4</v>
      </c>
    </row>
    <row r="24" spans="1:19" x14ac:dyDescent="0.25">
      <c r="A24" s="73" t="s">
        <v>38</v>
      </c>
      <c r="B24" s="5">
        <v>1</v>
      </c>
      <c r="C24" s="95">
        <v>1</v>
      </c>
      <c r="D24" s="103">
        <v>1</v>
      </c>
      <c r="E24" s="103">
        <v>1</v>
      </c>
      <c r="F24" s="104">
        <v>1</v>
      </c>
      <c r="G24" s="105">
        <v>1.6931365740740741E-3</v>
      </c>
      <c r="H24" s="5">
        <v>1</v>
      </c>
      <c r="I24" s="50">
        <v>1</v>
      </c>
      <c r="J24" s="52">
        <v>1</v>
      </c>
      <c r="K24" s="52">
        <v>1</v>
      </c>
      <c r="L24" s="63">
        <v>1</v>
      </c>
      <c r="M24" s="70">
        <v>8.7418981481481478E-5</v>
      </c>
      <c r="N24" s="5">
        <v>1</v>
      </c>
      <c r="O24" s="80">
        <v>1</v>
      </c>
      <c r="P24" s="82">
        <v>1</v>
      </c>
      <c r="Q24" s="82">
        <v>1</v>
      </c>
      <c r="R24" s="83">
        <v>1</v>
      </c>
      <c r="S24" s="84">
        <v>3.9270833333333334E-4</v>
      </c>
    </row>
    <row r="25" spans="1:19" x14ac:dyDescent="0.25">
      <c r="A25" s="73" t="s">
        <v>39</v>
      </c>
      <c r="B25" s="5">
        <v>3</v>
      </c>
      <c r="C25" s="95">
        <v>3</v>
      </c>
      <c r="D25" s="103">
        <v>1</v>
      </c>
      <c r="E25" s="103">
        <v>1</v>
      </c>
      <c r="F25" s="104">
        <v>1</v>
      </c>
      <c r="G25" s="105">
        <v>3.9282407407407406E-5</v>
      </c>
      <c r="H25" s="5">
        <v>3</v>
      </c>
      <c r="I25" s="50">
        <v>3</v>
      </c>
      <c r="J25" s="52">
        <v>1</v>
      </c>
      <c r="K25" s="52">
        <v>1</v>
      </c>
      <c r="L25" s="63">
        <v>1</v>
      </c>
      <c r="M25" s="70">
        <v>2.8888888888888888E-5</v>
      </c>
      <c r="N25" s="5">
        <v>3</v>
      </c>
      <c r="O25" s="80">
        <v>3</v>
      </c>
      <c r="P25" s="82">
        <v>1</v>
      </c>
      <c r="Q25" s="82">
        <v>1</v>
      </c>
      <c r="R25" s="83">
        <v>1</v>
      </c>
      <c r="S25" s="84">
        <v>2.9293981481481482E-5</v>
      </c>
    </row>
    <row r="26" spans="1:19" x14ac:dyDescent="0.25">
      <c r="A26" s="73" t="s">
        <v>40</v>
      </c>
      <c r="B26" s="5">
        <v>4</v>
      </c>
      <c r="C26" s="95">
        <v>4</v>
      </c>
      <c r="D26" s="103">
        <v>1</v>
      </c>
      <c r="E26" s="103">
        <v>1</v>
      </c>
      <c r="F26" s="104">
        <v>1</v>
      </c>
      <c r="G26" s="105">
        <v>4.2696759259259261E-4</v>
      </c>
      <c r="H26" s="5">
        <v>4</v>
      </c>
      <c r="I26" s="50">
        <v>4</v>
      </c>
      <c r="J26" s="52">
        <v>1</v>
      </c>
      <c r="K26" s="52">
        <v>1</v>
      </c>
      <c r="L26" s="63">
        <v>1</v>
      </c>
      <c r="M26" s="70">
        <v>3.8217592592592594E-5</v>
      </c>
      <c r="N26" s="5">
        <v>4</v>
      </c>
      <c r="O26" s="80">
        <v>4</v>
      </c>
      <c r="P26" s="82">
        <v>1</v>
      </c>
      <c r="Q26" s="82">
        <v>1</v>
      </c>
      <c r="R26" s="83">
        <v>1</v>
      </c>
      <c r="S26" s="84">
        <v>1.1760416666666667E-4</v>
      </c>
    </row>
    <row r="27" spans="1:19" x14ac:dyDescent="0.25">
      <c r="A27" s="73" t="s">
        <v>41</v>
      </c>
      <c r="B27" s="5">
        <v>179</v>
      </c>
      <c r="C27" s="95">
        <v>179</v>
      </c>
      <c r="D27" s="103">
        <v>1</v>
      </c>
      <c r="E27" s="103">
        <v>1</v>
      </c>
      <c r="F27" s="104">
        <v>1</v>
      </c>
      <c r="G27" s="105">
        <v>5.4011574074074075E-4</v>
      </c>
      <c r="H27" s="5">
        <v>179</v>
      </c>
      <c r="I27" s="50">
        <v>179</v>
      </c>
      <c r="J27" s="52">
        <v>1</v>
      </c>
      <c r="K27" s="52">
        <v>1</v>
      </c>
      <c r="L27" s="63">
        <v>1</v>
      </c>
      <c r="M27" s="70">
        <v>4.4641203703703701E-5</v>
      </c>
      <c r="N27" s="5">
        <v>179</v>
      </c>
      <c r="O27" s="80">
        <v>179</v>
      </c>
      <c r="P27" s="82">
        <v>1</v>
      </c>
      <c r="Q27" s="82">
        <v>1</v>
      </c>
      <c r="R27" s="83">
        <v>1</v>
      </c>
      <c r="S27" s="84">
        <v>1.4260416666666667E-4</v>
      </c>
    </row>
    <row r="28" spans="1:19" x14ac:dyDescent="0.25">
      <c r="A28" s="73" t="s">
        <v>42</v>
      </c>
      <c r="B28" s="5">
        <v>2</v>
      </c>
      <c r="C28" s="95">
        <v>2</v>
      </c>
      <c r="D28" s="103">
        <v>1</v>
      </c>
      <c r="E28" s="103">
        <v>1</v>
      </c>
      <c r="F28" s="104">
        <v>1</v>
      </c>
      <c r="G28" s="105">
        <v>8.2912037037037036E-4</v>
      </c>
      <c r="H28" s="5">
        <v>2</v>
      </c>
      <c r="I28" s="50">
        <v>2</v>
      </c>
      <c r="J28" s="52">
        <v>1</v>
      </c>
      <c r="K28" s="52">
        <v>1</v>
      </c>
      <c r="L28" s="63">
        <v>1</v>
      </c>
      <c r="M28" s="70">
        <v>4.9039351851851849E-5</v>
      </c>
      <c r="N28" s="5">
        <v>2</v>
      </c>
      <c r="O28" s="80">
        <v>2</v>
      </c>
      <c r="P28" s="82">
        <v>1</v>
      </c>
      <c r="Q28" s="82">
        <v>1</v>
      </c>
      <c r="R28" s="83">
        <v>1</v>
      </c>
      <c r="S28" s="84">
        <v>2.0199074074074073E-4</v>
      </c>
    </row>
    <row r="29" spans="1:19" ht="25.5" x14ac:dyDescent="0.25">
      <c r="A29" s="74" t="s">
        <v>43</v>
      </c>
      <c r="B29" s="5">
        <v>1</v>
      </c>
      <c r="C29" s="95">
        <v>1</v>
      </c>
      <c r="D29" s="103">
        <v>1</v>
      </c>
      <c r="E29" s="103">
        <v>1</v>
      </c>
      <c r="F29" s="104">
        <v>1</v>
      </c>
      <c r="G29" s="105">
        <v>2.1785532407407409E-3</v>
      </c>
      <c r="H29" s="5">
        <v>1</v>
      </c>
      <c r="I29" s="50">
        <v>1</v>
      </c>
      <c r="J29" s="52">
        <v>1</v>
      </c>
      <c r="K29" s="52">
        <v>1</v>
      </c>
      <c r="L29" s="63">
        <v>1</v>
      </c>
      <c r="M29" s="70">
        <v>1.3877314814814815E-4</v>
      </c>
      <c r="N29" s="5">
        <v>1</v>
      </c>
      <c r="O29" s="80">
        <v>1</v>
      </c>
      <c r="P29" s="82">
        <v>1</v>
      </c>
      <c r="Q29" s="82">
        <v>1</v>
      </c>
      <c r="R29" s="83">
        <v>1</v>
      </c>
      <c r="S29" s="84">
        <v>4.9781249999999999E-4</v>
      </c>
    </row>
    <row r="30" spans="1:19" x14ac:dyDescent="0.25">
      <c r="A30" s="73" t="s">
        <v>44</v>
      </c>
      <c r="B30" s="5">
        <v>2</v>
      </c>
      <c r="C30" s="95">
        <v>2</v>
      </c>
      <c r="D30" s="103">
        <v>1</v>
      </c>
      <c r="E30" s="103">
        <v>1</v>
      </c>
      <c r="F30" s="104">
        <v>1</v>
      </c>
      <c r="G30" s="105">
        <v>7.5442129629629633E-4</v>
      </c>
      <c r="H30" s="5">
        <v>2</v>
      </c>
      <c r="I30" s="50">
        <v>2</v>
      </c>
      <c r="J30" s="52">
        <v>1</v>
      </c>
      <c r="K30" s="52">
        <v>1</v>
      </c>
      <c r="L30" s="63">
        <v>1</v>
      </c>
      <c r="M30" s="70">
        <v>6.1678240740740739E-5</v>
      </c>
      <c r="N30" s="5">
        <v>2</v>
      </c>
      <c r="O30" s="80">
        <v>2</v>
      </c>
      <c r="P30" s="82">
        <v>1</v>
      </c>
      <c r="Q30" s="82">
        <v>1</v>
      </c>
      <c r="R30" s="83">
        <v>1</v>
      </c>
      <c r="S30" s="84">
        <v>1.8086805555555556E-4</v>
      </c>
    </row>
    <row r="31" spans="1:19" x14ac:dyDescent="0.25">
      <c r="A31" s="73" t="s">
        <v>45</v>
      </c>
      <c r="B31" s="5">
        <v>110</v>
      </c>
      <c r="C31" s="95">
        <v>109</v>
      </c>
      <c r="D31" s="103">
        <v>0.99090909090909096</v>
      </c>
      <c r="E31" s="103">
        <v>0.99090909090909096</v>
      </c>
      <c r="F31" s="104">
        <v>1</v>
      </c>
      <c r="G31" s="105">
        <v>4.9814814814814817E-5</v>
      </c>
      <c r="H31" s="5">
        <v>110</v>
      </c>
      <c r="I31" s="50">
        <v>110</v>
      </c>
      <c r="J31" s="52">
        <v>1</v>
      </c>
      <c r="K31" s="52">
        <v>1</v>
      </c>
      <c r="L31" s="63">
        <v>1</v>
      </c>
      <c r="M31" s="70">
        <v>2.7905092592592591E-5</v>
      </c>
      <c r="N31" s="5">
        <v>110</v>
      </c>
      <c r="O31" s="80">
        <v>109</v>
      </c>
      <c r="P31" s="82">
        <v>0.99090909090909096</v>
      </c>
      <c r="Q31" s="82">
        <v>0.99090909090909096</v>
      </c>
      <c r="R31" s="83">
        <v>1</v>
      </c>
      <c r="S31" s="84">
        <v>3.4641203703703701E-5</v>
      </c>
    </row>
    <row r="32" spans="1:19" ht="25.5" x14ac:dyDescent="0.25">
      <c r="A32" s="74" t="s">
        <v>46</v>
      </c>
      <c r="B32" s="5">
        <v>1</v>
      </c>
      <c r="C32" s="95">
        <v>1</v>
      </c>
      <c r="D32" s="103">
        <v>1</v>
      </c>
      <c r="E32" s="103">
        <v>1</v>
      </c>
      <c r="F32" s="104">
        <v>1</v>
      </c>
      <c r="G32" s="105">
        <v>8.2967592592592598E-4</v>
      </c>
      <c r="H32" s="5">
        <v>1</v>
      </c>
      <c r="I32" s="50">
        <v>1</v>
      </c>
      <c r="J32" s="52">
        <v>1</v>
      </c>
      <c r="K32" s="52">
        <v>1</v>
      </c>
      <c r="L32" s="63">
        <v>1</v>
      </c>
      <c r="M32" s="70">
        <v>7.4212962962962964E-5</v>
      </c>
      <c r="N32" s="5">
        <v>1</v>
      </c>
      <c r="O32" s="80">
        <v>1</v>
      </c>
      <c r="P32" s="82">
        <v>1</v>
      </c>
      <c r="Q32" s="82">
        <v>1</v>
      </c>
      <c r="R32" s="83">
        <v>1</v>
      </c>
      <c r="S32" s="84">
        <v>1.9565972222222223E-4</v>
      </c>
    </row>
    <row r="33" spans="1:19" ht="25.5" x14ac:dyDescent="0.25">
      <c r="A33" s="75" t="s">
        <v>47</v>
      </c>
      <c r="B33" s="5">
        <v>1</v>
      </c>
      <c r="C33" s="95">
        <v>1</v>
      </c>
      <c r="D33" s="103">
        <v>1</v>
      </c>
      <c r="E33" s="103">
        <v>1</v>
      </c>
      <c r="F33" s="104">
        <v>1</v>
      </c>
      <c r="G33" s="105">
        <v>1.1092476851851851E-3</v>
      </c>
      <c r="H33" s="5">
        <v>1</v>
      </c>
      <c r="I33" s="50">
        <v>1</v>
      </c>
      <c r="J33" s="52">
        <v>1</v>
      </c>
      <c r="K33" s="52">
        <v>1</v>
      </c>
      <c r="L33" s="63">
        <v>1</v>
      </c>
      <c r="M33" s="70">
        <v>8.5925925925925926E-5</v>
      </c>
      <c r="N33" s="5">
        <v>1</v>
      </c>
      <c r="O33" s="80">
        <v>1</v>
      </c>
      <c r="P33" s="82">
        <v>1</v>
      </c>
      <c r="Q33" s="82">
        <v>1</v>
      </c>
      <c r="R33" s="83">
        <v>1</v>
      </c>
      <c r="S33" s="84">
        <v>2.5894675925925928E-4</v>
      </c>
    </row>
    <row r="34" spans="1:19" x14ac:dyDescent="0.25">
      <c r="A34" s="76" t="s">
        <v>48</v>
      </c>
      <c r="B34" s="5">
        <v>2916</v>
      </c>
      <c r="C34" s="95">
        <v>2916</v>
      </c>
      <c r="D34" s="103">
        <v>1</v>
      </c>
      <c r="E34" s="103">
        <v>1</v>
      </c>
      <c r="F34" s="104">
        <v>1</v>
      </c>
      <c r="G34" s="105">
        <v>7.2233796296296301E-5</v>
      </c>
      <c r="H34" s="5">
        <v>2916</v>
      </c>
      <c r="I34" s="50">
        <v>2916</v>
      </c>
      <c r="J34" s="52">
        <v>1</v>
      </c>
      <c r="K34" s="52">
        <v>1</v>
      </c>
      <c r="L34" s="63">
        <v>1</v>
      </c>
      <c r="M34" s="70">
        <v>3.0868055555555554E-5</v>
      </c>
      <c r="N34" s="5">
        <v>2916</v>
      </c>
      <c r="O34" s="80">
        <v>2916</v>
      </c>
      <c r="P34" s="82">
        <v>1</v>
      </c>
      <c r="Q34" s="82">
        <v>1</v>
      </c>
      <c r="R34" s="83">
        <v>1</v>
      </c>
      <c r="S34" s="84">
        <v>3.6944444444444447E-5</v>
      </c>
    </row>
    <row r="35" spans="1:19" x14ac:dyDescent="0.25">
      <c r="A35" s="73" t="s">
        <v>49</v>
      </c>
      <c r="B35" s="5">
        <v>1</v>
      </c>
      <c r="C35" s="95">
        <v>1</v>
      </c>
      <c r="D35" s="103">
        <v>1</v>
      </c>
      <c r="E35" s="103">
        <v>1</v>
      </c>
      <c r="F35" s="104">
        <v>1</v>
      </c>
      <c r="G35" s="105">
        <v>8.9005787037037037E-4</v>
      </c>
      <c r="H35" s="5">
        <v>1</v>
      </c>
      <c r="I35" s="50">
        <v>1</v>
      </c>
      <c r="J35" s="52">
        <v>1</v>
      </c>
      <c r="K35" s="52">
        <v>1</v>
      </c>
      <c r="L35" s="63">
        <v>1</v>
      </c>
      <c r="M35" s="70">
        <v>4.8437499999999998E-5</v>
      </c>
      <c r="N35" s="5">
        <v>1</v>
      </c>
      <c r="O35" s="80">
        <v>1</v>
      </c>
      <c r="P35" s="82">
        <v>1</v>
      </c>
      <c r="Q35" s="82">
        <v>1</v>
      </c>
      <c r="R35" s="83">
        <v>1</v>
      </c>
      <c r="S35" s="84">
        <v>2.1680555555555556E-4</v>
      </c>
    </row>
    <row r="36" spans="1:19" x14ac:dyDescent="0.25">
      <c r="A36" s="73" t="s">
        <v>50</v>
      </c>
      <c r="B36" s="5">
        <v>1</v>
      </c>
      <c r="C36" s="95">
        <v>1</v>
      </c>
      <c r="D36" s="103">
        <v>1</v>
      </c>
      <c r="E36" s="103">
        <v>1</v>
      </c>
      <c r="F36" s="104">
        <v>1</v>
      </c>
      <c r="G36" s="105">
        <v>1.5377893518518518E-3</v>
      </c>
      <c r="H36" s="5">
        <v>1</v>
      </c>
      <c r="I36" s="50">
        <v>1</v>
      </c>
      <c r="J36" s="52">
        <v>1</v>
      </c>
      <c r="K36" s="52">
        <v>1</v>
      </c>
      <c r="L36" s="63">
        <v>1</v>
      </c>
      <c r="M36" s="70">
        <v>8.8321759259259262E-5</v>
      </c>
      <c r="N36" s="5">
        <v>1</v>
      </c>
      <c r="O36" s="80">
        <v>1</v>
      </c>
      <c r="P36" s="82">
        <v>1</v>
      </c>
      <c r="Q36" s="82">
        <v>1</v>
      </c>
      <c r="R36" s="83">
        <v>1</v>
      </c>
      <c r="S36" s="84">
        <v>3.6391203703703705E-4</v>
      </c>
    </row>
    <row r="37" spans="1:19" x14ac:dyDescent="0.25">
      <c r="A37" s="119" t="s">
        <v>51</v>
      </c>
      <c r="B37" s="115">
        <v>13609</v>
      </c>
      <c r="C37" s="116">
        <v>2816</v>
      </c>
      <c r="D37" s="117">
        <v>0.20692188992578442</v>
      </c>
      <c r="E37" s="103">
        <v>0.56320000000000003</v>
      </c>
      <c r="F37" s="104">
        <v>1</v>
      </c>
      <c r="G37" s="105">
        <v>2.1252314814814815E-4</v>
      </c>
      <c r="H37" s="5">
        <v>13609</v>
      </c>
      <c r="I37" s="50">
        <v>4071</v>
      </c>
      <c r="J37" s="52">
        <v>0.29914027481813504</v>
      </c>
      <c r="K37" s="52">
        <v>0.81420000000000003</v>
      </c>
      <c r="L37" s="63">
        <v>1</v>
      </c>
      <c r="M37" s="70">
        <v>4.3587962962962965E-5</v>
      </c>
      <c r="N37" s="5">
        <v>13609</v>
      </c>
      <c r="O37" s="80">
        <v>2816</v>
      </c>
      <c r="P37" s="82">
        <v>0.20692188992578442</v>
      </c>
      <c r="Q37" s="82">
        <v>0.56320000000000003</v>
      </c>
      <c r="R37" s="83">
        <v>1</v>
      </c>
      <c r="S37" s="84">
        <v>7.2858796296296303E-5</v>
      </c>
    </row>
    <row r="38" spans="1:19" x14ac:dyDescent="0.25">
      <c r="A38" s="118" t="s">
        <v>52</v>
      </c>
      <c r="B38" s="115">
        <v>12</v>
      </c>
      <c r="C38" s="116">
        <v>5</v>
      </c>
      <c r="D38" s="117">
        <v>0.41666666666666669</v>
      </c>
      <c r="E38" s="103">
        <v>0.41666666666666669</v>
      </c>
      <c r="F38" s="104">
        <v>1</v>
      </c>
      <c r="G38" s="105">
        <v>4.3609953703703703E-4</v>
      </c>
      <c r="H38" s="5">
        <v>12</v>
      </c>
      <c r="I38" s="50">
        <v>10</v>
      </c>
      <c r="J38" s="52">
        <v>0.83333333333333337</v>
      </c>
      <c r="K38" s="52">
        <v>0.83333333333333337</v>
      </c>
      <c r="L38" s="63">
        <v>1</v>
      </c>
      <c r="M38" s="70">
        <v>3.4907407407407408E-5</v>
      </c>
      <c r="N38" s="5">
        <v>12</v>
      </c>
      <c r="O38" s="80">
        <v>5</v>
      </c>
      <c r="P38" s="82">
        <v>0.41666666666666669</v>
      </c>
      <c r="Q38" s="82">
        <v>0.41666666666666669</v>
      </c>
      <c r="R38" s="83">
        <v>1</v>
      </c>
      <c r="S38" s="84">
        <v>1.373611111111111E-4</v>
      </c>
    </row>
    <row r="39" spans="1:19" x14ac:dyDescent="0.25">
      <c r="A39" s="73" t="s">
        <v>53</v>
      </c>
      <c r="B39" s="5">
        <v>2</v>
      </c>
      <c r="C39" s="95">
        <v>2</v>
      </c>
      <c r="D39" s="103">
        <v>1</v>
      </c>
      <c r="E39" s="103">
        <v>1</v>
      </c>
      <c r="F39" s="104">
        <v>1</v>
      </c>
      <c r="G39" s="105">
        <v>7.6725694444444443E-4</v>
      </c>
      <c r="H39" s="5">
        <v>2</v>
      </c>
      <c r="I39" s="50">
        <v>2</v>
      </c>
      <c r="J39" s="52">
        <v>1</v>
      </c>
      <c r="K39" s="52">
        <v>1</v>
      </c>
      <c r="L39" s="63">
        <v>1</v>
      </c>
      <c r="M39" s="70">
        <v>5.1030092592592594E-5</v>
      </c>
      <c r="N39" s="5">
        <v>2</v>
      </c>
      <c r="O39" s="80">
        <v>2</v>
      </c>
      <c r="P39" s="82">
        <v>1</v>
      </c>
      <c r="Q39" s="82">
        <v>1</v>
      </c>
      <c r="R39" s="83">
        <v>1</v>
      </c>
      <c r="S39" s="84">
        <v>1.9097222222222223E-4</v>
      </c>
    </row>
    <row r="40" spans="1:19" x14ac:dyDescent="0.25">
      <c r="A40" s="73" t="s">
        <v>54</v>
      </c>
      <c r="B40" s="5">
        <v>5</v>
      </c>
      <c r="C40" s="95">
        <v>5</v>
      </c>
      <c r="D40" s="103">
        <v>1</v>
      </c>
      <c r="E40" s="103">
        <v>1</v>
      </c>
      <c r="F40" s="104">
        <v>0.25</v>
      </c>
      <c r="G40" s="105">
        <v>1.165E-3</v>
      </c>
      <c r="H40" s="5">
        <v>5</v>
      </c>
      <c r="I40" s="50">
        <v>5</v>
      </c>
      <c r="J40" s="52">
        <v>1</v>
      </c>
      <c r="K40" s="52">
        <v>1</v>
      </c>
      <c r="L40" s="63">
        <v>0.25</v>
      </c>
      <c r="M40" s="70">
        <v>7.253472222222222E-5</v>
      </c>
      <c r="N40" s="5">
        <v>5</v>
      </c>
      <c r="O40" s="80">
        <v>5</v>
      </c>
      <c r="P40" s="82">
        <v>1</v>
      </c>
      <c r="Q40" s="82">
        <v>1</v>
      </c>
      <c r="R40" s="83">
        <v>0.25</v>
      </c>
      <c r="S40" s="84">
        <v>2.8819444444444444E-4</v>
      </c>
    </row>
    <row r="41" spans="1:19" x14ac:dyDescent="0.25">
      <c r="A41" s="73" t="s">
        <v>55</v>
      </c>
      <c r="B41" s="5">
        <v>62</v>
      </c>
      <c r="C41" s="95">
        <v>60</v>
      </c>
      <c r="D41" s="103">
        <v>0.967741935483871</v>
      </c>
      <c r="E41" s="103">
        <v>0.967741935483871</v>
      </c>
      <c r="F41" s="104">
        <v>1</v>
      </c>
      <c r="G41" s="105">
        <v>5.6481481481481487E-4</v>
      </c>
      <c r="H41" s="5">
        <v>62</v>
      </c>
      <c r="I41" s="50">
        <v>60</v>
      </c>
      <c r="J41" s="52">
        <v>0.967741935483871</v>
      </c>
      <c r="K41" s="52">
        <v>0.967741935483871</v>
      </c>
      <c r="L41" s="63">
        <v>0.16666666666666666</v>
      </c>
      <c r="M41" s="70">
        <v>3.2777777777777779E-5</v>
      </c>
      <c r="N41" s="5">
        <v>62</v>
      </c>
      <c r="O41" s="80">
        <v>60</v>
      </c>
      <c r="P41" s="82">
        <v>0.967741935483871</v>
      </c>
      <c r="Q41" s="82">
        <v>0.967741935483871</v>
      </c>
      <c r="R41" s="83">
        <v>1</v>
      </c>
      <c r="S41" s="84">
        <v>1.737962962962963E-4</v>
      </c>
    </row>
    <row r="42" spans="1:19" x14ac:dyDescent="0.25">
      <c r="A42" s="73" t="s">
        <v>56</v>
      </c>
      <c r="B42" s="5">
        <v>19</v>
      </c>
      <c r="C42" s="95">
        <v>19</v>
      </c>
      <c r="D42" s="103">
        <v>1</v>
      </c>
      <c r="E42" s="103">
        <v>1</v>
      </c>
      <c r="F42" s="104">
        <v>1</v>
      </c>
      <c r="G42" s="105">
        <v>7.9776620370370374E-4</v>
      </c>
      <c r="H42" s="5">
        <v>19</v>
      </c>
      <c r="I42" s="50">
        <v>19</v>
      </c>
      <c r="J42" s="52">
        <v>1</v>
      </c>
      <c r="K42" s="52">
        <v>1</v>
      </c>
      <c r="L42" s="63">
        <v>1</v>
      </c>
      <c r="M42" s="70">
        <v>4.359953703703704E-5</v>
      </c>
      <c r="N42" s="5">
        <v>19</v>
      </c>
      <c r="O42" s="80">
        <v>19</v>
      </c>
      <c r="P42" s="82">
        <v>1</v>
      </c>
      <c r="Q42" s="82">
        <v>1</v>
      </c>
      <c r="R42" s="83">
        <v>1</v>
      </c>
      <c r="S42" s="84">
        <v>1.9991898148148148E-4</v>
      </c>
    </row>
    <row r="43" spans="1:19" x14ac:dyDescent="0.25">
      <c r="A43" s="73" t="s">
        <v>57</v>
      </c>
      <c r="B43" s="5">
        <v>1</v>
      </c>
      <c r="C43" s="95">
        <v>1</v>
      </c>
      <c r="D43" s="103">
        <v>1</v>
      </c>
      <c r="E43" s="103">
        <v>1</v>
      </c>
      <c r="F43" s="104">
        <v>1</v>
      </c>
      <c r="G43" s="105">
        <v>1.8609027777777777E-3</v>
      </c>
      <c r="H43" s="5">
        <v>1</v>
      </c>
      <c r="I43" s="50">
        <v>1</v>
      </c>
      <c r="J43" s="52">
        <v>1</v>
      </c>
      <c r="K43" s="52">
        <v>1</v>
      </c>
      <c r="L43" s="63">
        <v>1</v>
      </c>
      <c r="M43" s="70">
        <v>1.108449074074074E-4</v>
      </c>
      <c r="N43" s="5">
        <v>1</v>
      </c>
      <c r="O43" s="80">
        <v>1</v>
      </c>
      <c r="P43" s="82">
        <v>1</v>
      </c>
      <c r="Q43" s="82">
        <v>1</v>
      </c>
      <c r="R43" s="83">
        <v>1</v>
      </c>
      <c r="S43" s="84">
        <v>4.5238425925925925E-4</v>
      </c>
    </row>
    <row r="44" spans="1:19" x14ac:dyDescent="0.25">
      <c r="A44" s="73" t="s">
        <v>58</v>
      </c>
      <c r="B44" s="5">
        <v>1</v>
      </c>
      <c r="C44" s="95">
        <v>1</v>
      </c>
      <c r="D44" s="103">
        <v>1</v>
      </c>
      <c r="E44" s="103">
        <v>1</v>
      </c>
      <c r="F44" s="104">
        <v>1</v>
      </c>
      <c r="G44" s="105">
        <v>3.7831018518518519E-4</v>
      </c>
      <c r="H44" s="5">
        <v>1</v>
      </c>
      <c r="I44" s="50">
        <v>1</v>
      </c>
      <c r="J44" s="52">
        <v>1</v>
      </c>
      <c r="K44" s="52">
        <v>1</v>
      </c>
      <c r="L44" s="63">
        <v>1</v>
      </c>
      <c r="M44" s="70">
        <v>4.9074074074074075E-5</v>
      </c>
      <c r="N44" s="5">
        <v>1</v>
      </c>
      <c r="O44" s="80">
        <v>1</v>
      </c>
      <c r="P44" s="82">
        <v>1</v>
      </c>
      <c r="Q44" s="82">
        <v>1</v>
      </c>
      <c r="R44" s="83">
        <v>1</v>
      </c>
      <c r="S44" s="84">
        <v>1.0841435185185185E-4</v>
      </c>
    </row>
    <row r="45" spans="1:19" x14ac:dyDescent="0.25">
      <c r="A45" s="73" t="s">
        <v>98</v>
      </c>
      <c r="B45" s="5">
        <v>1</v>
      </c>
      <c r="C45" s="95">
        <v>1</v>
      </c>
      <c r="D45" s="103">
        <v>1</v>
      </c>
      <c r="E45" s="103">
        <v>1</v>
      </c>
      <c r="F45" s="104">
        <v>1</v>
      </c>
      <c r="G45" s="105">
        <v>1.0861458333333333E-3</v>
      </c>
      <c r="H45" s="5">
        <v>1</v>
      </c>
      <c r="I45" s="50">
        <v>1</v>
      </c>
      <c r="J45" s="52">
        <v>1</v>
      </c>
      <c r="K45" s="52">
        <v>1</v>
      </c>
      <c r="L45" s="63">
        <v>1</v>
      </c>
      <c r="M45" s="70">
        <v>9.6909722222222216E-5</v>
      </c>
      <c r="N45" s="5">
        <v>1</v>
      </c>
      <c r="O45" s="80">
        <v>1</v>
      </c>
      <c r="P45" s="82">
        <v>1</v>
      </c>
      <c r="Q45" s="82">
        <v>1</v>
      </c>
      <c r="R45" s="83">
        <v>1</v>
      </c>
      <c r="S45" s="84">
        <v>2.6003472222222221E-4</v>
      </c>
    </row>
    <row r="46" spans="1:19" x14ac:dyDescent="0.25">
      <c r="A46" s="73" t="s">
        <v>59</v>
      </c>
      <c r="B46" s="5">
        <v>1</v>
      </c>
      <c r="C46" s="95">
        <v>1</v>
      </c>
      <c r="D46" s="103">
        <v>1</v>
      </c>
      <c r="E46" s="103">
        <v>1</v>
      </c>
      <c r="F46" s="104">
        <v>0.5</v>
      </c>
      <c r="G46" s="105">
        <v>2.4945601851851854E-4</v>
      </c>
      <c r="H46" s="5">
        <v>1</v>
      </c>
      <c r="I46" s="50">
        <v>1</v>
      </c>
      <c r="J46" s="52">
        <v>1</v>
      </c>
      <c r="K46" s="52">
        <v>1</v>
      </c>
      <c r="L46" s="63">
        <v>1</v>
      </c>
      <c r="M46" s="70">
        <v>3.378472222222222E-5</v>
      </c>
      <c r="N46" s="5">
        <v>1</v>
      </c>
      <c r="O46" s="80">
        <v>1</v>
      </c>
      <c r="P46" s="82">
        <v>1</v>
      </c>
      <c r="Q46" s="82">
        <v>1</v>
      </c>
      <c r="R46" s="83">
        <v>0.5</v>
      </c>
      <c r="S46" s="84">
        <v>7.7974537037037042E-5</v>
      </c>
    </row>
    <row r="47" spans="1:19" x14ac:dyDescent="0.25">
      <c r="A47" s="73" t="s">
        <v>99</v>
      </c>
      <c r="B47" s="5">
        <v>106</v>
      </c>
      <c r="C47" s="95">
        <v>106</v>
      </c>
      <c r="D47" s="103">
        <v>1</v>
      </c>
      <c r="E47" s="103">
        <v>1</v>
      </c>
      <c r="F47" s="104">
        <v>1</v>
      </c>
      <c r="G47" s="105">
        <v>1.8337962962962964E-4</v>
      </c>
      <c r="H47" s="5">
        <v>106</v>
      </c>
      <c r="I47" s="50">
        <v>106</v>
      </c>
      <c r="J47" s="52">
        <v>1</v>
      </c>
      <c r="K47" s="52">
        <v>1</v>
      </c>
      <c r="L47" s="63">
        <v>0.5</v>
      </c>
      <c r="M47" s="70">
        <v>4.3298611111111108E-5</v>
      </c>
      <c r="N47" s="5">
        <v>106</v>
      </c>
      <c r="O47" s="80">
        <v>106</v>
      </c>
      <c r="P47" s="82">
        <v>1</v>
      </c>
      <c r="Q47" s="82">
        <v>1</v>
      </c>
      <c r="R47" s="83">
        <v>1</v>
      </c>
      <c r="S47" s="84">
        <v>5.8680555555555553E-5</v>
      </c>
    </row>
    <row r="48" spans="1:19" x14ac:dyDescent="0.25">
      <c r="A48" s="73" t="s">
        <v>60</v>
      </c>
      <c r="B48" s="5">
        <v>2</v>
      </c>
      <c r="C48" s="95">
        <v>2</v>
      </c>
      <c r="D48" s="103">
        <v>1</v>
      </c>
      <c r="E48" s="103">
        <v>1</v>
      </c>
      <c r="F48" s="104">
        <v>1</v>
      </c>
      <c r="G48" s="105">
        <v>1.793425925925926E-3</v>
      </c>
      <c r="H48" s="5">
        <v>2</v>
      </c>
      <c r="I48" s="50">
        <v>2</v>
      </c>
      <c r="J48" s="52">
        <v>1</v>
      </c>
      <c r="K48" s="52">
        <v>1</v>
      </c>
      <c r="L48" s="63">
        <v>1</v>
      </c>
      <c r="M48" s="70">
        <v>1.3666666666666666E-4</v>
      </c>
      <c r="N48" s="5">
        <v>2</v>
      </c>
      <c r="O48" s="80">
        <v>2</v>
      </c>
      <c r="P48" s="82">
        <v>1</v>
      </c>
      <c r="Q48" s="82">
        <v>1</v>
      </c>
      <c r="R48" s="83">
        <v>1</v>
      </c>
      <c r="S48" s="84">
        <v>4.179050925925926E-4</v>
      </c>
    </row>
    <row r="49" spans="1:19" x14ac:dyDescent="0.25">
      <c r="A49" s="74" t="s">
        <v>100</v>
      </c>
      <c r="B49" s="5">
        <v>1</v>
      </c>
      <c r="C49" s="95">
        <v>1</v>
      </c>
      <c r="D49" s="103">
        <v>1</v>
      </c>
      <c r="E49" s="103">
        <v>1</v>
      </c>
      <c r="F49" s="104">
        <v>1</v>
      </c>
      <c r="G49" s="105">
        <v>2.7350694444444444E-4</v>
      </c>
      <c r="H49" s="5">
        <v>1</v>
      </c>
      <c r="I49" s="50">
        <v>1</v>
      </c>
      <c r="J49" s="52">
        <v>1</v>
      </c>
      <c r="K49" s="52">
        <v>1</v>
      </c>
      <c r="L49" s="63">
        <v>1</v>
      </c>
      <c r="M49" s="70">
        <v>4.5995370370370369E-5</v>
      </c>
      <c r="N49" s="5">
        <v>1</v>
      </c>
      <c r="O49" s="80">
        <v>1</v>
      </c>
      <c r="P49" s="82">
        <v>1</v>
      </c>
      <c r="Q49" s="82">
        <v>1</v>
      </c>
      <c r="R49" s="83">
        <v>1</v>
      </c>
      <c r="S49" s="84">
        <v>8.3460648148148153E-5</v>
      </c>
    </row>
    <row r="50" spans="1:19" x14ac:dyDescent="0.25">
      <c r="A50" s="73" t="s">
        <v>61</v>
      </c>
      <c r="B50" s="5">
        <v>1</v>
      </c>
      <c r="C50" s="95">
        <v>1</v>
      </c>
      <c r="D50" s="103">
        <v>1</v>
      </c>
      <c r="E50" s="103">
        <v>1</v>
      </c>
      <c r="F50" s="104">
        <v>1</v>
      </c>
      <c r="G50" s="105">
        <v>7.4873842592592592E-4</v>
      </c>
      <c r="H50" s="5">
        <v>1</v>
      </c>
      <c r="I50" s="50">
        <v>1</v>
      </c>
      <c r="J50" s="52">
        <v>1</v>
      </c>
      <c r="K50" s="52">
        <v>1</v>
      </c>
      <c r="L50" s="63">
        <v>1</v>
      </c>
      <c r="M50" s="70">
        <v>5.478009259259259E-5</v>
      </c>
      <c r="N50" s="5">
        <v>1</v>
      </c>
      <c r="O50" s="80">
        <v>1</v>
      </c>
      <c r="P50" s="82">
        <v>1</v>
      </c>
      <c r="Q50" s="82">
        <v>1</v>
      </c>
      <c r="R50" s="83">
        <v>1</v>
      </c>
      <c r="S50" s="84">
        <v>2.1746527777777777E-4</v>
      </c>
    </row>
    <row r="51" spans="1:19" x14ac:dyDescent="0.25">
      <c r="A51" s="73" t="s">
        <v>62</v>
      </c>
      <c r="B51" s="5">
        <v>1759</v>
      </c>
      <c r="C51" s="95">
        <v>1759</v>
      </c>
      <c r="D51" s="103">
        <v>1</v>
      </c>
      <c r="E51" s="103">
        <v>1</v>
      </c>
      <c r="F51" s="104">
        <v>0.5</v>
      </c>
      <c r="G51" s="105">
        <v>5.435185185185185E-5</v>
      </c>
      <c r="H51" s="5">
        <v>1759</v>
      </c>
      <c r="I51" s="50">
        <v>1759</v>
      </c>
      <c r="J51" s="52">
        <v>1</v>
      </c>
      <c r="K51" s="52">
        <v>1</v>
      </c>
      <c r="L51" s="63">
        <v>0.5</v>
      </c>
      <c r="M51" s="70">
        <v>2.8877314814814816E-5</v>
      </c>
      <c r="N51" s="5">
        <v>1759</v>
      </c>
      <c r="O51" s="80">
        <v>1759</v>
      </c>
      <c r="P51" s="82">
        <v>1</v>
      </c>
      <c r="Q51" s="82">
        <v>1</v>
      </c>
      <c r="R51" s="83">
        <v>0.5</v>
      </c>
      <c r="S51" s="84">
        <v>3.4131944444444447E-5</v>
      </c>
    </row>
    <row r="52" spans="1:19" x14ac:dyDescent="0.25">
      <c r="A52" s="73" t="s">
        <v>63</v>
      </c>
      <c r="B52" s="5">
        <v>934</v>
      </c>
      <c r="C52" s="95">
        <v>934</v>
      </c>
      <c r="D52" s="103">
        <v>1</v>
      </c>
      <c r="E52" s="103">
        <v>1</v>
      </c>
      <c r="F52" s="104">
        <v>1</v>
      </c>
      <c r="G52" s="105">
        <v>1.0649305555555556E-4</v>
      </c>
      <c r="H52" s="5">
        <v>934</v>
      </c>
      <c r="I52" s="50">
        <v>934</v>
      </c>
      <c r="J52" s="52">
        <v>1</v>
      </c>
      <c r="K52" s="52">
        <v>1</v>
      </c>
      <c r="L52" s="63">
        <v>0.5</v>
      </c>
      <c r="M52" s="70">
        <v>3.8414351851851855E-5</v>
      </c>
      <c r="N52" s="5">
        <v>934</v>
      </c>
      <c r="O52" s="80">
        <v>934</v>
      </c>
      <c r="P52" s="82">
        <v>1</v>
      </c>
      <c r="Q52" s="82">
        <v>1</v>
      </c>
      <c r="R52" s="83">
        <v>1</v>
      </c>
      <c r="S52" s="84">
        <v>4.3310185185185183E-5</v>
      </c>
    </row>
    <row r="53" spans="1:19" x14ac:dyDescent="0.25">
      <c r="A53" s="77" t="s">
        <v>64</v>
      </c>
      <c r="B53" s="5">
        <v>88</v>
      </c>
      <c r="C53" s="95">
        <v>88</v>
      </c>
      <c r="D53" s="103">
        <v>1</v>
      </c>
      <c r="E53" s="103">
        <v>1</v>
      </c>
      <c r="F53" s="104">
        <v>1</v>
      </c>
      <c r="G53" s="105">
        <v>6.9520833333333338E-4</v>
      </c>
      <c r="H53" s="5">
        <v>88</v>
      </c>
      <c r="I53" s="50">
        <v>88</v>
      </c>
      <c r="J53" s="52">
        <v>1</v>
      </c>
      <c r="K53" s="52">
        <v>1</v>
      </c>
      <c r="L53" s="63">
        <v>0.5</v>
      </c>
      <c r="M53" s="70">
        <v>6.4710648148148144E-5</v>
      </c>
      <c r="N53" s="5">
        <v>88</v>
      </c>
      <c r="O53" s="80">
        <v>88</v>
      </c>
      <c r="P53" s="82">
        <v>1</v>
      </c>
      <c r="Q53" s="82">
        <v>1</v>
      </c>
      <c r="R53" s="83">
        <v>1</v>
      </c>
      <c r="S53" s="84">
        <v>1.7347222222222221E-4</v>
      </c>
    </row>
    <row r="54" spans="1:19" x14ac:dyDescent="0.25">
      <c r="A54" s="76" t="s">
        <v>65</v>
      </c>
      <c r="B54" s="5">
        <v>676</v>
      </c>
      <c r="C54" s="95">
        <v>676</v>
      </c>
      <c r="D54" s="103">
        <v>1</v>
      </c>
      <c r="E54" s="103">
        <v>1</v>
      </c>
      <c r="F54" s="104">
        <v>1</v>
      </c>
      <c r="G54" s="105">
        <v>5.8017129629629634E-3</v>
      </c>
      <c r="H54" s="5">
        <v>676</v>
      </c>
      <c r="I54" s="50">
        <v>676</v>
      </c>
      <c r="J54" s="52">
        <v>1</v>
      </c>
      <c r="K54" s="52">
        <v>1</v>
      </c>
      <c r="L54" s="63">
        <v>1</v>
      </c>
      <c r="M54" s="70">
        <v>1.4365740740740739E-4</v>
      </c>
      <c r="N54" s="5">
        <v>676</v>
      </c>
      <c r="O54" s="80">
        <v>676</v>
      </c>
      <c r="P54" s="82">
        <v>1</v>
      </c>
      <c r="Q54" s="82">
        <v>1</v>
      </c>
      <c r="R54" s="83">
        <v>1</v>
      </c>
      <c r="S54" s="84">
        <v>1.2682291666666666E-3</v>
      </c>
    </row>
    <row r="55" spans="1:19" x14ac:dyDescent="0.25">
      <c r="A55" s="73" t="s">
        <v>66</v>
      </c>
      <c r="B55" s="5">
        <v>67</v>
      </c>
      <c r="C55" s="95">
        <v>67</v>
      </c>
      <c r="D55" s="103">
        <v>1</v>
      </c>
      <c r="E55" s="103">
        <v>1</v>
      </c>
      <c r="F55" s="104">
        <v>1</v>
      </c>
      <c r="G55" s="105">
        <v>4.5292824074074072E-4</v>
      </c>
      <c r="H55" s="5">
        <v>67</v>
      </c>
      <c r="I55" s="50">
        <v>67</v>
      </c>
      <c r="J55" s="52">
        <v>1</v>
      </c>
      <c r="K55" s="52">
        <v>1</v>
      </c>
      <c r="L55" s="63">
        <v>1</v>
      </c>
      <c r="M55" s="70">
        <v>4.392361111111111E-5</v>
      </c>
      <c r="N55" s="5">
        <v>67</v>
      </c>
      <c r="O55" s="80">
        <v>67</v>
      </c>
      <c r="P55" s="82">
        <v>1</v>
      </c>
      <c r="Q55" s="82">
        <v>1</v>
      </c>
      <c r="R55" s="83">
        <v>1</v>
      </c>
      <c r="S55" s="84">
        <v>1.2761574074074075E-4</v>
      </c>
    </row>
    <row r="56" spans="1:19" x14ac:dyDescent="0.25">
      <c r="A56" s="73" t="s">
        <v>67</v>
      </c>
      <c r="B56" s="5">
        <v>3393</v>
      </c>
      <c r="C56" s="95">
        <v>3393</v>
      </c>
      <c r="D56" s="103">
        <v>1</v>
      </c>
      <c r="E56" s="103">
        <v>1</v>
      </c>
      <c r="F56" s="104">
        <v>1</v>
      </c>
      <c r="G56" s="105">
        <v>1.0140046296296297E-4</v>
      </c>
      <c r="H56" s="5">
        <v>3393</v>
      </c>
      <c r="I56" s="50">
        <v>3393</v>
      </c>
      <c r="J56" s="52">
        <v>1</v>
      </c>
      <c r="K56" s="52">
        <v>1</v>
      </c>
      <c r="L56" s="63">
        <v>1</v>
      </c>
      <c r="M56" s="70">
        <v>3.2395833333333332E-5</v>
      </c>
      <c r="N56" s="5">
        <v>3393</v>
      </c>
      <c r="O56" s="80">
        <v>3393</v>
      </c>
      <c r="P56" s="82">
        <v>1</v>
      </c>
      <c r="Q56" s="82">
        <v>1</v>
      </c>
      <c r="R56" s="83">
        <v>1</v>
      </c>
      <c r="S56" s="84">
        <v>4.3460648148148149E-5</v>
      </c>
    </row>
    <row r="57" spans="1:19" x14ac:dyDescent="0.25">
      <c r="A57" s="73" t="s">
        <v>68</v>
      </c>
      <c r="B57" s="5">
        <v>14</v>
      </c>
      <c r="C57" s="95">
        <v>14</v>
      </c>
      <c r="D57" s="103">
        <v>1</v>
      </c>
      <c r="E57" s="103">
        <v>1</v>
      </c>
      <c r="F57" s="104">
        <v>1</v>
      </c>
      <c r="G57" s="105">
        <v>9.4175925925925926E-4</v>
      </c>
      <c r="H57" s="5">
        <v>14</v>
      </c>
      <c r="I57" s="50">
        <v>14</v>
      </c>
      <c r="J57" s="52">
        <v>1</v>
      </c>
      <c r="K57" s="52">
        <v>1</v>
      </c>
      <c r="L57" s="63">
        <v>1</v>
      </c>
      <c r="M57" s="70">
        <v>4.7986111111111113E-5</v>
      </c>
      <c r="N57" s="5">
        <v>14</v>
      </c>
      <c r="O57" s="80">
        <v>14</v>
      </c>
      <c r="P57" s="82">
        <v>1</v>
      </c>
      <c r="Q57" s="82">
        <v>1</v>
      </c>
      <c r="R57" s="83">
        <v>1</v>
      </c>
      <c r="S57" s="84">
        <v>2.3217592592592593E-4</v>
      </c>
    </row>
    <row r="58" spans="1:19" x14ac:dyDescent="0.25">
      <c r="A58" s="73" t="s">
        <v>69</v>
      </c>
      <c r="B58" s="5">
        <v>2</v>
      </c>
      <c r="C58" s="95">
        <v>2</v>
      </c>
      <c r="D58" s="103">
        <v>1</v>
      </c>
      <c r="E58" s="103">
        <v>1</v>
      </c>
      <c r="F58" s="104">
        <v>0.5</v>
      </c>
      <c r="G58" s="105">
        <v>5.1464120370370368E-4</v>
      </c>
      <c r="H58" s="5">
        <v>2</v>
      </c>
      <c r="I58" s="50">
        <v>2</v>
      </c>
      <c r="J58" s="52">
        <v>1</v>
      </c>
      <c r="K58" s="52">
        <v>1</v>
      </c>
      <c r="L58" s="63">
        <v>1</v>
      </c>
      <c r="M58" s="70">
        <v>4.9108796296296295E-5</v>
      </c>
      <c r="N58" s="5">
        <v>2</v>
      </c>
      <c r="O58" s="80">
        <v>2</v>
      </c>
      <c r="P58" s="82">
        <v>1</v>
      </c>
      <c r="Q58" s="82">
        <v>1</v>
      </c>
      <c r="R58" s="83">
        <v>0.5</v>
      </c>
      <c r="S58" s="84">
        <v>1.3571759259259258E-4</v>
      </c>
    </row>
    <row r="59" spans="1:19" x14ac:dyDescent="0.25">
      <c r="A59" s="73" t="s">
        <v>101</v>
      </c>
      <c r="B59" s="5">
        <v>1</v>
      </c>
      <c r="C59" s="95">
        <v>1</v>
      </c>
      <c r="D59" s="103">
        <v>1</v>
      </c>
      <c r="E59" s="103">
        <v>1</v>
      </c>
      <c r="F59" s="104">
        <v>1</v>
      </c>
      <c r="G59" s="105">
        <v>1.1419907407407407E-3</v>
      </c>
      <c r="H59" s="5">
        <v>1</v>
      </c>
      <c r="I59" s="50">
        <v>1</v>
      </c>
      <c r="J59" s="52">
        <v>1</v>
      </c>
      <c r="K59" s="52">
        <v>1</v>
      </c>
      <c r="L59" s="63">
        <v>1</v>
      </c>
      <c r="M59" s="70">
        <v>7.9872685185185184E-5</v>
      </c>
      <c r="N59" s="5">
        <v>1</v>
      </c>
      <c r="O59" s="80">
        <v>1</v>
      </c>
      <c r="P59" s="82">
        <v>1</v>
      </c>
      <c r="Q59" s="82">
        <v>1</v>
      </c>
      <c r="R59" s="83">
        <v>1</v>
      </c>
      <c r="S59" s="84">
        <v>3.0158564814814816E-4</v>
      </c>
    </row>
    <row r="60" spans="1:19" x14ac:dyDescent="0.25">
      <c r="A60" s="73" t="s">
        <v>70</v>
      </c>
      <c r="B60" s="5">
        <v>1</v>
      </c>
      <c r="C60" s="95">
        <v>1</v>
      </c>
      <c r="D60" s="103">
        <v>1</v>
      </c>
      <c r="E60" s="103">
        <v>1</v>
      </c>
      <c r="F60" s="104">
        <v>1</v>
      </c>
      <c r="G60" s="105">
        <v>5.0712962962962962E-4</v>
      </c>
      <c r="H60" s="5">
        <v>1</v>
      </c>
      <c r="I60" s="50">
        <v>1</v>
      </c>
      <c r="J60" s="52">
        <v>1</v>
      </c>
      <c r="K60" s="52">
        <v>1</v>
      </c>
      <c r="L60" s="63">
        <v>1</v>
      </c>
      <c r="M60" s="70">
        <v>5.7060185185185186E-5</v>
      </c>
      <c r="N60" s="5">
        <v>1</v>
      </c>
      <c r="O60" s="80">
        <v>1</v>
      </c>
      <c r="P60" s="82">
        <v>1</v>
      </c>
      <c r="Q60" s="82">
        <v>1</v>
      </c>
      <c r="R60" s="83">
        <v>1</v>
      </c>
      <c r="S60" s="84">
        <v>1.350925925925926E-4</v>
      </c>
    </row>
    <row r="61" spans="1:19" x14ac:dyDescent="0.25">
      <c r="A61" s="118" t="s">
        <v>102</v>
      </c>
      <c r="B61" s="111">
        <v>15904.000000000002</v>
      </c>
      <c r="C61" s="112">
        <v>5000</v>
      </c>
      <c r="D61" s="113">
        <v>0.31438631790744465</v>
      </c>
      <c r="E61" s="103">
        <v>1</v>
      </c>
      <c r="F61" s="104">
        <v>1</v>
      </c>
      <c r="G61" s="105">
        <v>3.8078703703703704E-5</v>
      </c>
      <c r="H61" s="5">
        <v>15904.000000000002</v>
      </c>
      <c r="I61" s="50">
        <v>4998</v>
      </c>
      <c r="J61" s="52">
        <v>0.31426056338028169</v>
      </c>
      <c r="K61" s="52">
        <v>0.99960000000000004</v>
      </c>
      <c r="L61" s="63">
        <v>1</v>
      </c>
      <c r="M61" s="70">
        <v>2.7511574074074073E-5</v>
      </c>
      <c r="N61" s="5">
        <v>15904.000000000002</v>
      </c>
      <c r="O61" s="80">
        <v>5000</v>
      </c>
      <c r="P61" s="82">
        <v>0.31438631790744465</v>
      </c>
      <c r="Q61" s="82">
        <v>1</v>
      </c>
      <c r="R61" s="83">
        <v>1</v>
      </c>
      <c r="S61" s="84">
        <v>2.9791666666666668E-5</v>
      </c>
    </row>
    <row r="62" spans="1:19" x14ac:dyDescent="0.25">
      <c r="A62" s="73" t="s">
        <v>71</v>
      </c>
      <c r="B62" s="5">
        <v>2</v>
      </c>
      <c r="C62" s="95">
        <v>2</v>
      </c>
      <c r="D62" s="103">
        <v>1</v>
      </c>
      <c r="E62" s="103">
        <v>1</v>
      </c>
      <c r="F62" s="104">
        <v>1</v>
      </c>
      <c r="G62" s="105">
        <v>5.6887731481481481E-4</v>
      </c>
      <c r="H62" s="5">
        <v>2</v>
      </c>
      <c r="I62" s="50">
        <v>2</v>
      </c>
      <c r="J62" s="52">
        <v>1</v>
      </c>
      <c r="K62" s="52">
        <v>1</v>
      </c>
      <c r="L62" s="63">
        <v>1</v>
      </c>
      <c r="M62" s="70">
        <v>6.0694444444444442E-5</v>
      </c>
      <c r="N62" s="5">
        <v>2</v>
      </c>
      <c r="O62" s="80">
        <v>2</v>
      </c>
      <c r="P62" s="82">
        <v>1</v>
      </c>
      <c r="Q62" s="82">
        <v>1</v>
      </c>
      <c r="R62" s="83">
        <v>1</v>
      </c>
      <c r="S62" s="84">
        <v>1.4348379629629628E-4</v>
      </c>
    </row>
    <row r="63" spans="1:19" x14ac:dyDescent="0.25">
      <c r="A63" s="73" t="s">
        <v>72</v>
      </c>
      <c r="B63" s="5">
        <v>5</v>
      </c>
      <c r="C63" s="95">
        <v>5</v>
      </c>
      <c r="D63" s="103">
        <v>1</v>
      </c>
      <c r="E63" s="103">
        <v>1</v>
      </c>
      <c r="F63" s="104">
        <v>1</v>
      </c>
      <c r="G63" s="105">
        <v>4.7280092592592594E-4</v>
      </c>
      <c r="H63" s="5">
        <v>5</v>
      </c>
      <c r="I63" s="50">
        <v>5</v>
      </c>
      <c r="J63" s="52">
        <v>1</v>
      </c>
      <c r="K63" s="52">
        <v>1</v>
      </c>
      <c r="L63" s="63">
        <v>1</v>
      </c>
      <c r="M63" s="70">
        <v>5.3564814814814813E-5</v>
      </c>
      <c r="N63" s="5">
        <v>5</v>
      </c>
      <c r="O63" s="80">
        <v>5</v>
      </c>
      <c r="P63" s="82">
        <v>1</v>
      </c>
      <c r="Q63" s="82">
        <v>1</v>
      </c>
      <c r="R63" s="83">
        <v>1</v>
      </c>
      <c r="S63" s="84">
        <v>1.2526620370370372E-4</v>
      </c>
    </row>
    <row r="64" spans="1:19" x14ac:dyDescent="0.25">
      <c r="A64" s="73" t="s">
        <v>73</v>
      </c>
      <c r="B64" s="5">
        <v>7</v>
      </c>
      <c r="C64" s="95">
        <v>7</v>
      </c>
      <c r="D64" s="103">
        <v>1</v>
      </c>
      <c r="E64" s="103">
        <v>1</v>
      </c>
      <c r="F64" s="104">
        <v>9.0909090909090912E-2</v>
      </c>
      <c r="G64" s="105">
        <v>5.7774305555555552E-4</v>
      </c>
      <c r="H64" s="5">
        <v>7</v>
      </c>
      <c r="I64" s="50">
        <v>7</v>
      </c>
      <c r="J64" s="52">
        <v>1</v>
      </c>
      <c r="K64" s="52">
        <v>1</v>
      </c>
      <c r="L64" s="63">
        <v>0.125</v>
      </c>
      <c r="M64" s="70">
        <v>4.6516203703703705E-5</v>
      </c>
      <c r="N64" s="5">
        <v>7</v>
      </c>
      <c r="O64" s="80">
        <v>7</v>
      </c>
      <c r="P64" s="82">
        <v>1</v>
      </c>
      <c r="Q64" s="82">
        <v>1</v>
      </c>
      <c r="R64" s="83">
        <v>9.0909090909090912E-2</v>
      </c>
      <c r="S64" s="84">
        <v>1.5296296296296295E-4</v>
      </c>
    </row>
    <row r="65" spans="1:19" x14ac:dyDescent="0.25">
      <c r="A65" s="73" t="s">
        <v>74</v>
      </c>
      <c r="B65" s="5">
        <v>5</v>
      </c>
      <c r="C65" s="95">
        <v>5</v>
      </c>
      <c r="D65" s="103">
        <v>1</v>
      </c>
      <c r="E65" s="103">
        <v>1</v>
      </c>
      <c r="F65" s="104">
        <v>1</v>
      </c>
      <c r="G65" s="105">
        <v>5.3537037037037041E-4</v>
      </c>
      <c r="H65" s="5">
        <v>5</v>
      </c>
      <c r="I65" s="50">
        <v>5</v>
      </c>
      <c r="J65" s="52">
        <v>1</v>
      </c>
      <c r="K65" s="52">
        <v>1</v>
      </c>
      <c r="L65" s="63">
        <v>1</v>
      </c>
      <c r="M65" s="70">
        <v>4.421296296296296E-5</v>
      </c>
      <c r="N65" s="5">
        <v>5</v>
      </c>
      <c r="O65" s="80">
        <v>5</v>
      </c>
      <c r="P65" s="82">
        <v>1</v>
      </c>
      <c r="Q65" s="82">
        <v>1</v>
      </c>
      <c r="R65" s="83">
        <v>1</v>
      </c>
      <c r="S65" s="84">
        <v>1.3883101851851852E-4</v>
      </c>
    </row>
    <row r="66" spans="1:19" x14ac:dyDescent="0.25">
      <c r="A66" s="119" t="s">
        <v>108</v>
      </c>
      <c r="B66" s="115">
        <v>38</v>
      </c>
      <c r="C66" s="116">
        <v>26</v>
      </c>
      <c r="D66" s="117">
        <v>0.68421052631578949</v>
      </c>
      <c r="E66" s="103">
        <v>0.68421052631578949</v>
      </c>
      <c r="F66" s="104">
        <v>0.25</v>
      </c>
      <c r="G66" s="105">
        <v>3.4568287037037038E-4</v>
      </c>
      <c r="H66" s="5">
        <v>38</v>
      </c>
      <c r="I66" s="50">
        <v>28</v>
      </c>
      <c r="J66" s="52">
        <v>0.73684210526315785</v>
      </c>
      <c r="K66" s="52">
        <v>0.73684210526315785</v>
      </c>
      <c r="L66" s="63">
        <v>1</v>
      </c>
      <c r="M66" s="70">
        <v>4.1493055555555555E-5</v>
      </c>
      <c r="N66" s="5">
        <v>38</v>
      </c>
      <c r="O66" s="80">
        <v>26</v>
      </c>
      <c r="P66" s="82">
        <v>0.68421052631578949</v>
      </c>
      <c r="Q66" s="82">
        <v>0.68421052631578949</v>
      </c>
      <c r="R66" s="83">
        <v>0.25</v>
      </c>
      <c r="S66" s="84">
        <v>1.0452546296296296E-4</v>
      </c>
    </row>
    <row r="67" spans="1:19" x14ac:dyDescent="0.25">
      <c r="A67" s="119" t="s">
        <v>75</v>
      </c>
      <c r="B67" s="115">
        <v>7717.9999999999991</v>
      </c>
      <c r="C67" s="116">
        <v>5000</v>
      </c>
      <c r="D67" s="117">
        <v>0.64783622700181398</v>
      </c>
      <c r="E67" s="103">
        <v>1</v>
      </c>
      <c r="F67" s="104">
        <v>1</v>
      </c>
      <c r="G67" s="105">
        <v>9.2511574074074081E-5</v>
      </c>
      <c r="H67" s="5">
        <v>7717.9999999999991</v>
      </c>
      <c r="I67" s="50">
        <v>5000</v>
      </c>
      <c r="J67" s="86">
        <v>0.64783622700181398</v>
      </c>
      <c r="K67" s="86">
        <v>1</v>
      </c>
      <c r="L67" s="86">
        <v>1</v>
      </c>
      <c r="M67" s="70">
        <v>3.2986111111111108E-5</v>
      </c>
      <c r="N67" s="5">
        <v>7718</v>
      </c>
      <c r="O67" s="80">
        <v>5000</v>
      </c>
      <c r="P67" s="82">
        <v>0.64783622700181398</v>
      </c>
      <c r="Q67" s="82">
        <v>1</v>
      </c>
      <c r="R67" s="83">
        <v>1</v>
      </c>
      <c r="S67" s="84">
        <v>4.1631944444444446E-5</v>
      </c>
    </row>
    <row r="68" spans="1:19" x14ac:dyDescent="0.25">
      <c r="A68" s="73" t="s">
        <v>103</v>
      </c>
      <c r="B68" s="5">
        <v>14</v>
      </c>
      <c r="C68" s="95">
        <v>14</v>
      </c>
      <c r="D68" s="103">
        <v>1</v>
      </c>
      <c r="E68" s="103">
        <v>1</v>
      </c>
      <c r="F68" s="104">
        <v>1</v>
      </c>
      <c r="G68" s="105">
        <v>2.562962962962963E-4</v>
      </c>
      <c r="H68" s="5">
        <v>14</v>
      </c>
      <c r="I68" s="50">
        <v>14</v>
      </c>
      <c r="J68" s="86">
        <v>1</v>
      </c>
      <c r="K68" s="86">
        <v>1</v>
      </c>
      <c r="L68" s="86">
        <v>0.25</v>
      </c>
      <c r="M68" s="70">
        <v>3.4328703703703701E-5</v>
      </c>
      <c r="N68" s="5">
        <v>14</v>
      </c>
      <c r="O68" s="80">
        <v>14</v>
      </c>
      <c r="P68" s="82">
        <v>1</v>
      </c>
      <c r="Q68" s="82">
        <v>1</v>
      </c>
      <c r="R68" s="83">
        <v>1</v>
      </c>
      <c r="S68" s="84">
        <v>8.3495370370370372E-5</v>
      </c>
    </row>
    <row r="69" spans="1:19" x14ac:dyDescent="0.25">
      <c r="A69" s="73" t="str">
        <f>A76</f>
        <v>_ --&gt;import static ID.ID.ID.ID;</v>
      </c>
      <c r="B69" s="5">
        <v>24</v>
      </c>
      <c r="C69" s="95">
        <v>20</v>
      </c>
      <c r="D69" s="103">
        <v>0.83333333333333337</v>
      </c>
      <c r="E69" s="103">
        <v>0.83333333333333337</v>
      </c>
      <c r="F69" s="104">
        <v>1</v>
      </c>
      <c r="G69" s="105">
        <v>4.302777777777778E-4</v>
      </c>
      <c r="H69" s="5">
        <v>24</v>
      </c>
      <c r="I69" s="50">
        <v>20</v>
      </c>
      <c r="J69" s="86">
        <v>0.83333333333333337</v>
      </c>
      <c r="K69" s="86">
        <v>0.83333333333333337</v>
      </c>
      <c r="L69" s="86">
        <v>1</v>
      </c>
      <c r="M69" s="70">
        <v>4.8761574074074074E-5</v>
      </c>
      <c r="N69" s="5">
        <v>24</v>
      </c>
      <c r="O69" s="80">
        <v>20</v>
      </c>
      <c r="P69" s="82">
        <v>0.83333333333333337</v>
      </c>
      <c r="Q69" s="82">
        <v>0.83333333333333337</v>
      </c>
      <c r="R69" s="83">
        <v>1</v>
      </c>
      <c r="S69" s="84">
        <v>1.2023148148148148E-4</v>
      </c>
    </row>
    <row r="70" spans="1:19" x14ac:dyDescent="0.25">
      <c r="A70" s="73" t="s">
        <v>76</v>
      </c>
      <c r="B70" s="5">
        <v>6</v>
      </c>
      <c r="C70" s="95">
        <v>6</v>
      </c>
      <c r="D70" s="103">
        <v>1</v>
      </c>
      <c r="E70" s="103">
        <v>1</v>
      </c>
      <c r="F70" s="104">
        <v>1</v>
      </c>
      <c r="G70" s="105">
        <v>2.5510416666666666E-4</v>
      </c>
      <c r="H70" s="5">
        <v>6</v>
      </c>
      <c r="I70" s="50">
        <v>6</v>
      </c>
      <c r="J70" s="86">
        <v>1</v>
      </c>
      <c r="K70" s="86">
        <v>1</v>
      </c>
      <c r="L70" s="86">
        <v>1</v>
      </c>
      <c r="M70" s="70">
        <v>4.0636574074074073E-5</v>
      </c>
      <c r="N70" s="5">
        <v>6</v>
      </c>
      <c r="O70" s="80">
        <v>6</v>
      </c>
      <c r="P70" s="82">
        <v>1</v>
      </c>
      <c r="Q70" s="82">
        <v>1</v>
      </c>
      <c r="R70" s="83">
        <v>1</v>
      </c>
      <c r="S70" s="84">
        <v>8.1481481481481476E-5</v>
      </c>
    </row>
    <row r="71" spans="1:19" x14ac:dyDescent="0.25">
      <c r="A71" s="73" t="s">
        <v>77</v>
      </c>
      <c r="B71" s="5">
        <v>1</v>
      </c>
      <c r="C71" s="95">
        <v>1</v>
      </c>
      <c r="D71" s="103">
        <v>1</v>
      </c>
      <c r="E71" s="103">
        <v>1</v>
      </c>
      <c r="F71" s="104">
        <v>1</v>
      </c>
      <c r="G71" s="105">
        <v>3.4083333333333334E-4</v>
      </c>
      <c r="H71" s="5">
        <v>1</v>
      </c>
      <c r="I71" s="50">
        <v>1</v>
      </c>
      <c r="J71" s="86">
        <v>1</v>
      </c>
      <c r="K71" s="86">
        <v>1</v>
      </c>
      <c r="L71" s="86">
        <v>1</v>
      </c>
      <c r="M71" s="70">
        <v>4.0543981481481484E-5</v>
      </c>
      <c r="N71" s="5">
        <v>1</v>
      </c>
      <c r="O71" s="80">
        <v>1</v>
      </c>
      <c r="P71" s="82">
        <v>1</v>
      </c>
      <c r="Q71" s="82">
        <v>1</v>
      </c>
      <c r="R71" s="83">
        <v>1</v>
      </c>
      <c r="S71" s="84">
        <v>9.7384259259259258E-5</v>
      </c>
    </row>
    <row r="72" spans="1:19" x14ac:dyDescent="0.25">
      <c r="A72" s="119" t="s">
        <v>78</v>
      </c>
      <c r="B72" s="115">
        <v>6289</v>
      </c>
      <c r="C72" s="116">
        <v>2564</v>
      </c>
      <c r="D72" s="117">
        <v>0.40769597710287803</v>
      </c>
      <c r="E72" s="103">
        <v>0.51280000000000003</v>
      </c>
      <c r="F72" s="104">
        <v>1</v>
      </c>
      <c r="G72" s="105">
        <v>1.2789351851851853E-4</v>
      </c>
      <c r="H72" s="5">
        <v>6289</v>
      </c>
      <c r="I72" s="50">
        <v>2362</v>
      </c>
      <c r="J72" s="86">
        <v>0.37557640324375896</v>
      </c>
      <c r="K72" s="86">
        <v>0.47239999999999999</v>
      </c>
      <c r="L72" s="86">
        <v>1</v>
      </c>
      <c r="M72" s="70">
        <v>3.2175925925925928E-5</v>
      </c>
      <c r="N72" s="5">
        <v>6289</v>
      </c>
      <c r="O72" s="80">
        <v>2564</v>
      </c>
      <c r="P72" s="82">
        <v>0.40769597710287803</v>
      </c>
      <c r="Q72" s="82">
        <v>0.51280000000000003</v>
      </c>
      <c r="R72" s="83">
        <v>1</v>
      </c>
      <c r="S72" s="84">
        <v>5.4212962962962966E-5</v>
      </c>
    </row>
    <row r="73" spans="1:19" x14ac:dyDescent="0.25">
      <c r="A73" s="77" t="s">
        <v>79</v>
      </c>
      <c r="B73" s="5">
        <v>3</v>
      </c>
      <c r="C73" s="95">
        <v>3</v>
      </c>
      <c r="D73" s="103">
        <v>1</v>
      </c>
      <c r="E73" s="103">
        <v>1</v>
      </c>
      <c r="F73" s="104">
        <v>0.33333333333333331</v>
      </c>
      <c r="G73" s="105">
        <v>2.9938657407407409E-4</v>
      </c>
      <c r="H73" s="5">
        <v>3</v>
      </c>
      <c r="I73" s="50">
        <v>3</v>
      </c>
      <c r="J73" s="86">
        <v>1</v>
      </c>
      <c r="K73" s="86">
        <v>1</v>
      </c>
      <c r="L73" s="86">
        <v>1</v>
      </c>
      <c r="M73" s="70">
        <v>3.9849537037037037E-5</v>
      </c>
      <c r="N73" s="5">
        <v>3</v>
      </c>
      <c r="O73" s="80">
        <v>3</v>
      </c>
      <c r="P73" s="82">
        <v>1</v>
      </c>
      <c r="Q73" s="82">
        <v>1</v>
      </c>
      <c r="R73" s="83">
        <v>0.33333333333333331</v>
      </c>
      <c r="S73" s="84">
        <v>9.1354166666666667E-5</v>
      </c>
    </row>
    <row r="74" spans="1:19" x14ac:dyDescent="0.25">
      <c r="A74" s="71" t="s">
        <v>104</v>
      </c>
      <c r="B74" s="5">
        <v>9</v>
      </c>
      <c r="C74" s="95">
        <v>9</v>
      </c>
      <c r="D74" s="103">
        <v>1</v>
      </c>
      <c r="E74" s="103">
        <v>1</v>
      </c>
      <c r="F74" s="104">
        <v>1</v>
      </c>
      <c r="G74" s="105">
        <v>8.2010416666666668E-4</v>
      </c>
      <c r="H74" s="5">
        <v>9</v>
      </c>
      <c r="I74" s="50">
        <v>9</v>
      </c>
      <c r="J74" s="86">
        <v>1</v>
      </c>
      <c r="K74" s="86">
        <v>1</v>
      </c>
      <c r="L74" s="86">
        <v>1</v>
      </c>
      <c r="M74" s="70">
        <v>8.3981481481481483E-5</v>
      </c>
      <c r="N74" s="5">
        <v>9</v>
      </c>
      <c r="O74" s="80">
        <v>9</v>
      </c>
      <c r="P74" s="82">
        <v>1</v>
      </c>
      <c r="Q74" s="82">
        <v>1</v>
      </c>
      <c r="R74" s="83">
        <v>1</v>
      </c>
      <c r="S74" s="84">
        <v>1.9568287037037037E-4</v>
      </c>
    </row>
    <row r="75" spans="1:19" x14ac:dyDescent="0.25">
      <c r="A75" s="71" t="s">
        <v>80</v>
      </c>
      <c r="B75" s="5">
        <v>302</v>
      </c>
      <c r="C75" s="95">
        <v>294</v>
      </c>
      <c r="D75" s="103">
        <v>0.97350993377483441</v>
      </c>
      <c r="E75" s="103">
        <v>0.97350993377483441</v>
      </c>
      <c r="F75" s="104">
        <v>0.5</v>
      </c>
      <c r="G75" s="105">
        <v>5.0284722222222224E-4</v>
      </c>
      <c r="H75" s="5">
        <v>302</v>
      </c>
      <c r="I75" s="50">
        <v>302</v>
      </c>
      <c r="J75" s="86">
        <v>1</v>
      </c>
      <c r="K75" s="86">
        <v>1</v>
      </c>
      <c r="L75" s="86">
        <v>0.16666666666666666</v>
      </c>
      <c r="M75" s="70">
        <v>6.5011574074074076E-5</v>
      </c>
      <c r="N75" s="5">
        <v>302</v>
      </c>
      <c r="O75" s="80">
        <v>294</v>
      </c>
      <c r="P75" s="82">
        <v>0.97350993377483441</v>
      </c>
      <c r="Q75" s="82">
        <v>0.97350993377483441</v>
      </c>
      <c r="R75" s="83">
        <v>0.5</v>
      </c>
      <c r="S75" s="84">
        <v>1.2972222222222223E-4</v>
      </c>
    </row>
    <row r="76" spans="1:19" x14ac:dyDescent="0.25">
      <c r="A76" s="71" t="s">
        <v>105</v>
      </c>
      <c r="B76" s="5">
        <v>968</v>
      </c>
      <c r="C76" s="95">
        <v>968</v>
      </c>
      <c r="D76" s="103">
        <v>1</v>
      </c>
      <c r="E76" s="103">
        <v>1</v>
      </c>
      <c r="F76" s="104">
        <v>1</v>
      </c>
      <c r="G76" s="105">
        <v>2.2790509259259259E-4</v>
      </c>
      <c r="H76" s="5">
        <v>968</v>
      </c>
      <c r="I76" s="50">
        <v>968</v>
      </c>
      <c r="J76" s="86">
        <v>1</v>
      </c>
      <c r="K76" s="86">
        <v>1</v>
      </c>
      <c r="L76" s="86">
        <v>1</v>
      </c>
      <c r="M76" s="70">
        <v>5.7407407407407406E-5</v>
      </c>
      <c r="N76" s="5">
        <v>968</v>
      </c>
      <c r="O76" s="80">
        <v>968</v>
      </c>
      <c r="P76" s="82">
        <v>1</v>
      </c>
      <c r="Q76" s="82">
        <v>1</v>
      </c>
      <c r="R76" s="83">
        <v>1</v>
      </c>
      <c r="S76" s="84">
        <v>8.9363425925925922E-5</v>
      </c>
    </row>
    <row r="77" spans="1:19" x14ac:dyDescent="0.25">
      <c r="A77" s="71" t="s">
        <v>81</v>
      </c>
      <c r="B77" s="5">
        <v>368</v>
      </c>
      <c r="C77" s="95">
        <v>364</v>
      </c>
      <c r="D77" s="103">
        <v>0.98913043478260865</v>
      </c>
      <c r="E77" s="103">
        <v>0.98913043478260865</v>
      </c>
      <c r="F77" s="104">
        <v>1</v>
      </c>
      <c r="G77" s="105">
        <v>2.7659722222222224E-4</v>
      </c>
      <c r="H77" s="5">
        <v>368</v>
      </c>
      <c r="I77" s="50">
        <v>362</v>
      </c>
      <c r="J77" s="86">
        <v>0.98369565217391308</v>
      </c>
      <c r="K77" s="86">
        <v>0.98369565217391308</v>
      </c>
      <c r="L77" s="86">
        <v>1</v>
      </c>
      <c r="M77" s="70">
        <v>3.9421296296296296E-5</v>
      </c>
      <c r="N77" s="5">
        <v>368</v>
      </c>
      <c r="O77" s="80">
        <v>364</v>
      </c>
      <c r="P77" s="82">
        <v>0.98913043478260865</v>
      </c>
      <c r="Q77" s="82">
        <v>0.98913043478260865</v>
      </c>
      <c r="R77" s="83">
        <v>1</v>
      </c>
      <c r="S77" s="84">
        <v>8.4537037037037032E-5</v>
      </c>
    </row>
    <row r="78" spans="1:19" x14ac:dyDescent="0.25">
      <c r="A78" s="120" t="s">
        <v>82</v>
      </c>
      <c r="B78" s="115">
        <v>1842</v>
      </c>
      <c r="C78" s="116">
        <v>943</v>
      </c>
      <c r="D78" s="117">
        <v>0.51194353963083605</v>
      </c>
      <c r="E78" s="103">
        <v>0.51194353963083605</v>
      </c>
      <c r="F78" s="104">
        <v>1</v>
      </c>
      <c r="G78" s="105">
        <v>1.1575231481481481E-4</v>
      </c>
      <c r="H78" s="5">
        <v>1842</v>
      </c>
      <c r="I78" s="50">
        <v>939</v>
      </c>
      <c r="J78" s="86">
        <v>0.50977198697068404</v>
      </c>
      <c r="K78" s="86">
        <v>0.50977198697068404</v>
      </c>
      <c r="L78" s="86">
        <v>1</v>
      </c>
      <c r="M78" s="70">
        <v>2.9328703703703704E-5</v>
      </c>
      <c r="N78" s="5">
        <v>1842</v>
      </c>
      <c r="O78" s="80">
        <v>943</v>
      </c>
      <c r="P78" s="82">
        <v>0.51194353963083605</v>
      </c>
      <c r="Q78" s="82">
        <v>0.51194353963083605</v>
      </c>
      <c r="R78" s="83">
        <v>1</v>
      </c>
      <c r="S78" s="84">
        <v>5.3831018518518519E-5</v>
      </c>
    </row>
    <row r="79" spans="1:19" x14ac:dyDescent="0.25">
      <c r="A79" s="71" t="s">
        <v>83</v>
      </c>
      <c r="B79" s="5">
        <v>1419</v>
      </c>
      <c r="C79" s="95">
        <v>1359</v>
      </c>
      <c r="D79" s="103">
        <v>0.95771670190274838</v>
      </c>
      <c r="E79" s="103">
        <v>0.95771670190274838</v>
      </c>
      <c r="F79" s="104">
        <v>1</v>
      </c>
      <c r="G79" s="105">
        <v>1.6723379629629629E-4</v>
      </c>
      <c r="H79" s="5">
        <v>1419</v>
      </c>
      <c r="I79" s="50">
        <v>1361</v>
      </c>
      <c r="J79" s="86">
        <v>0.95912614517265682</v>
      </c>
      <c r="K79" s="86">
        <v>0.95912614517265682</v>
      </c>
      <c r="L79" s="86">
        <v>1</v>
      </c>
      <c r="M79" s="70">
        <v>3.0636574074074074E-5</v>
      </c>
      <c r="N79" s="5">
        <v>1419</v>
      </c>
      <c r="O79" s="80">
        <v>1359</v>
      </c>
      <c r="P79" s="82">
        <v>0.95771670190274838</v>
      </c>
      <c r="Q79" s="82">
        <v>0.95771670190274838</v>
      </c>
      <c r="R79" s="83">
        <v>1</v>
      </c>
      <c r="S79" s="84">
        <v>6.3206018518518524E-5</v>
      </c>
    </row>
    <row r="80" spans="1:19" x14ac:dyDescent="0.25">
      <c r="A80" s="71" t="s">
        <v>106</v>
      </c>
      <c r="B80" s="5">
        <v>184</v>
      </c>
      <c r="C80" s="95">
        <v>184</v>
      </c>
      <c r="D80" s="103">
        <v>1</v>
      </c>
      <c r="E80" s="103">
        <v>1</v>
      </c>
      <c r="F80" s="104">
        <v>1</v>
      </c>
      <c r="G80" s="105">
        <v>1.5109143518518518E-3</v>
      </c>
      <c r="H80" s="5">
        <v>184</v>
      </c>
      <c r="I80" s="50">
        <v>183</v>
      </c>
      <c r="J80" s="86">
        <v>0.99456521739130432</v>
      </c>
      <c r="K80" s="86">
        <v>0.99456521739130432</v>
      </c>
      <c r="L80" s="86">
        <v>1</v>
      </c>
      <c r="M80" s="70">
        <v>1.4687500000000001E-4</v>
      </c>
      <c r="N80" s="5">
        <v>184</v>
      </c>
      <c r="O80" s="80">
        <v>184</v>
      </c>
      <c r="P80" s="82">
        <v>1</v>
      </c>
      <c r="Q80" s="82">
        <v>1</v>
      </c>
      <c r="R80" s="83">
        <v>1</v>
      </c>
      <c r="S80" s="84">
        <v>4.5375E-4</v>
      </c>
    </row>
    <row r="81" spans="1:19" x14ac:dyDescent="0.25">
      <c r="A81" s="120" t="s">
        <v>84</v>
      </c>
      <c r="B81" s="115">
        <v>3147</v>
      </c>
      <c r="C81" s="116">
        <v>1834</v>
      </c>
      <c r="D81" s="117">
        <v>0.58277724817286303</v>
      </c>
      <c r="E81" s="103">
        <v>0.58277724817286303</v>
      </c>
      <c r="F81" s="104">
        <v>0.2</v>
      </c>
      <c r="G81" s="105">
        <v>2.1495370370370369E-4</v>
      </c>
      <c r="H81" s="5">
        <v>3147</v>
      </c>
      <c r="I81" s="50">
        <v>1807</v>
      </c>
      <c r="J81" s="86">
        <v>0.57419764855417854</v>
      </c>
      <c r="K81" s="86">
        <v>0.57419764855417854</v>
      </c>
      <c r="L81" s="86">
        <v>0.125</v>
      </c>
      <c r="M81" s="70">
        <v>3.572916666666667E-5</v>
      </c>
      <c r="N81" s="5">
        <v>3147</v>
      </c>
      <c r="O81" s="80">
        <v>1834</v>
      </c>
      <c r="P81" s="82">
        <v>0.58277724817286303</v>
      </c>
      <c r="Q81" s="82">
        <v>0.58277724817286303</v>
      </c>
      <c r="R81" s="83">
        <v>0.2</v>
      </c>
      <c r="S81" s="84">
        <v>6.9814814814814815E-5</v>
      </c>
    </row>
    <row r="82" spans="1:19" x14ac:dyDescent="0.25">
      <c r="A82" s="71" t="s">
        <v>85</v>
      </c>
      <c r="B82" s="5">
        <v>30</v>
      </c>
      <c r="C82" s="95">
        <v>30</v>
      </c>
      <c r="D82" s="103">
        <v>1</v>
      </c>
      <c r="E82" s="103">
        <v>1</v>
      </c>
      <c r="F82" s="104">
        <v>1</v>
      </c>
      <c r="G82" s="105">
        <v>4.9284722222222221E-4</v>
      </c>
      <c r="H82" s="5">
        <v>30</v>
      </c>
      <c r="I82" s="50">
        <v>30</v>
      </c>
      <c r="J82" s="86">
        <v>1</v>
      </c>
      <c r="K82" s="86">
        <v>1</v>
      </c>
      <c r="L82" s="86">
        <v>1</v>
      </c>
      <c r="M82" s="70">
        <v>4.5081018518518517E-5</v>
      </c>
      <c r="N82" s="5">
        <v>30</v>
      </c>
      <c r="O82" s="80">
        <v>30</v>
      </c>
      <c r="P82" s="82">
        <v>1</v>
      </c>
      <c r="Q82" s="82">
        <v>1</v>
      </c>
      <c r="R82" s="83">
        <v>1</v>
      </c>
      <c r="S82" s="84">
        <v>1.3607638888888889E-4</v>
      </c>
    </row>
    <row r="83" spans="1:19" x14ac:dyDescent="0.25">
      <c r="A83" s="71" t="s">
        <v>86</v>
      </c>
      <c r="B83" s="5">
        <v>1186</v>
      </c>
      <c r="C83" s="95">
        <v>983</v>
      </c>
      <c r="D83" s="103">
        <v>0.82883642495784149</v>
      </c>
      <c r="E83" s="103">
        <v>0.82883642495784149</v>
      </c>
      <c r="F83" s="104">
        <v>0.5</v>
      </c>
      <c r="G83" s="105">
        <v>1.8425231481481483E-3</v>
      </c>
      <c r="H83" s="5">
        <v>1186</v>
      </c>
      <c r="I83" s="50">
        <v>1065</v>
      </c>
      <c r="J83" s="86">
        <v>0.89797639123102868</v>
      </c>
      <c r="K83" s="86">
        <v>0.89797639123102868</v>
      </c>
      <c r="L83" s="86">
        <v>0.5</v>
      </c>
      <c r="M83" s="70">
        <v>1.9302083333333332E-4</v>
      </c>
      <c r="N83" s="5">
        <v>1186</v>
      </c>
      <c r="O83" s="80">
        <v>983</v>
      </c>
      <c r="P83" s="82">
        <v>0.82883642495784149</v>
      </c>
      <c r="Q83" s="82">
        <v>0.82883642495784149</v>
      </c>
      <c r="R83" s="83">
        <v>0.5</v>
      </c>
      <c r="S83" s="84">
        <v>4.4593749999999999E-4</v>
      </c>
    </row>
    <row r="84" spans="1:19" x14ac:dyDescent="0.25">
      <c r="A84" s="71" t="s">
        <v>87</v>
      </c>
      <c r="B84" s="5">
        <v>22</v>
      </c>
      <c r="C84" s="95">
        <v>22</v>
      </c>
      <c r="D84" s="103">
        <v>1</v>
      </c>
      <c r="E84" s="103">
        <v>1</v>
      </c>
      <c r="F84" s="104">
        <v>1</v>
      </c>
      <c r="G84" s="105">
        <v>7.8340277777777783E-4</v>
      </c>
      <c r="H84" s="5">
        <v>22</v>
      </c>
      <c r="I84" s="50">
        <v>22</v>
      </c>
      <c r="J84" s="86">
        <v>1</v>
      </c>
      <c r="K84" s="86">
        <v>1</v>
      </c>
      <c r="L84" s="86">
        <v>1</v>
      </c>
      <c r="M84" s="70">
        <v>6.0000000000000002E-5</v>
      </c>
      <c r="N84" s="5">
        <v>22</v>
      </c>
      <c r="O84" s="80">
        <v>22</v>
      </c>
      <c r="P84" s="82">
        <v>1</v>
      </c>
      <c r="Q84" s="82">
        <v>1</v>
      </c>
      <c r="R84" s="83">
        <v>1</v>
      </c>
      <c r="S84" s="84">
        <v>1.9497685185185186E-4</v>
      </c>
    </row>
    <row r="85" spans="1:19" x14ac:dyDescent="0.25">
      <c r="A85" s="71" t="s">
        <v>88</v>
      </c>
      <c r="B85" s="5">
        <v>146</v>
      </c>
      <c r="C85" s="95">
        <v>125</v>
      </c>
      <c r="D85" s="103">
        <v>0.85616438356164382</v>
      </c>
      <c r="E85" s="103">
        <v>0.85616438356164382</v>
      </c>
      <c r="F85" s="104">
        <v>1</v>
      </c>
      <c r="G85" s="105">
        <v>4.0515046296296295E-4</v>
      </c>
      <c r="H85" s="5">
        <v>146</v>
      </c>
      <c r="I85" s="50">
        <v>121</v>
      </c>
      <c r="J85" s="86">
        <v>0.82876712328767121</v>
      </c>
      <c r="K85" s="86">
        <v>0.82876712328767121</v>
      </c>
      <c r="L85" s="86">
        <v>1</v>
      </c>
      <c r="M85" s="70">
        <v>3.4618055555555558E-5</v>
      </c>
      <c r="N85" s="5">
        <v>146</v>
      </c>
      <c r="O85" s="80">
        <v>125</v>
      </c>
      <c r="P85" s="82">
        <v>0.85616438356164382</v>
      </c>
      <c r="Q85" s="82">
        <v>0.85616438356164382</v>
      </c>
      <c r="R85" s="83">
        <v>1</v>
      </c>
      <c r="S85" s="84">
        <v>1.1465277777777778E-4</v>
      </c>
    </row>
    <row r="86" spans="1:19" x14ac:dyDescent="0.25">
      <c r="A86" s="71" t="s">
        <v>89</v>
      </c>
      <c r="B86" s="5">
        <v>2</v>
      </c>
      <c r="C86" s="95">
        <v>2</v>
      </c>
      <c r="D86" s="103">
        <v>1</v>
      </c>
      <c r="E86" s="103">
        <v>1</v>
      </c>
      <c r="F86" s="104">
        <v>5.7803468208092483E-3</v>
      </c>
      <c r="G86" s="105">
        <v>1.0337615740740741E-3</v>
      </c>
      <c r="H86" s="5">
        <v>2</v>
      </c>
      <c r="I86" s="50">
        <v>2</v>
      </c>
      <c r="J86" s="86">
        <v>1</v>
      </c>
      <c r="K86" s="86">
        <v>1</v>
      </c>
      <c r="L86" s="86">
        <v>4.0000000000000001E-3</v>
      </c>
      <c r="M86" s="70">
        <v>8.4675925925925923E-5</v>
      </c>
      <c r="N86" s="5">
        <v>2</v>
      </c>
      <c r="O86" s="80">
        <v>2</v>
      </c>
      <c r="P86" s="82">
        <v>1</v>
      </c>
      <c r="Q86" s="82">
        <v>1</v>
      </c>
      <c r="R86" s="83">
        <v>5.7803468208092483E-3</v>
      </c>
      <c r="S86" s="84">
        <v>2.8348379629629627E-4</v>
      </c>
    </row>
    <row r="87" spans="1:19" x14ac:dyDescent="0.25">
      <c r="A87" s="71" t="s">
        <v>90</v>
      </c>
      <c r="B87" s="5">
        <v>903</v>
      </c>
      <c r="C87" s="95">
        <v>900</v>
      </c>
      <c r="D87" s="103">
        <v>0.99667774086378735</v>
      </c>
      <c r="E87" s="103">
        <v>0.99667774086378735</v>
      </c>
      <c r="F87" s="104">
        <v>0.2</v>
      </c>
      <c r="G87" s="105">
        <v>3.7923611111111111E-4</v>
      </c>
      <c r="H87" s="5">
        <v>903</v>
      </c>
      <c r="I87" s="50">
        <v>897</v>
      </c>
      <c r="J87" s="86">
        <v>0.99335548172757471</v>
      </c>
      <c r="K87" s="86">
        <v>0.99335548172757471</v>
      </c>
      <c r="L87" s="86">
        <v>1</v>
      </c>
      <c r="M87" s="70">
        <v>4.6712962962962966E-5</v>
      </c>
      <c r="N87" s="5">
        <v>903</v>
      </c>
      <c r="O87" s="80">
        <v>900</v>
      </c>
      <c r="P87" s="82">
        <v>0.99667774086378735</v>
      </c>
      <c r="Q87" s="82">
        <v>0.99667774086378735</v>
      </c>
      <c r="R87" s="83">
        <v>0.2</v>
      </c>
      <c r="S87" s="84">
        <v>1.0701388888888889E-4</v>
      </c>
    </row>
    <row r="88" spans="1:19" x14ac:dyDescent="0.25">
      <c r="A88" s="71" t="s">
        <v>91</v>
      </c>
      <c r="B88" s="5">
        <v>419</v>
      </c>
      <c r="C88" s="95">
        <v>383</v>
      </c>
      <c r="D88" s="103">
        <v>0.91408114558472553</v>
      </c>
      <c r="E88" s="103">
        <v>0.91408114558472553</v>
      </c>
      <c r="F88" s="104">
        <v>1</v>
      </c>
      <c r="G88" s="105">
        <v>3.3353009259259257E-4</v>
      </c>
      <c r="H88" s="5">
        <v>419</v>
      </c>
      <c r="I88" s="50">
        <v>387</v>
      </c>
      <c r="J88" s="86">
        <v>0.92362768496420045</v>
      </c>
      <c r="K88" s="86">
        <v>0.92362768496420045</v>
      </c>
      <c r="L88" s="86">
        <v>1</v>
      </c>
      <c r="M88" s="70">
        <v>3.2152777777777777E-5</v>
      </c>
      <c r="N88" s="5">
        <v>419</v>
      </c>
      <c r="O88" s="80">
        <v>383</v>
      </c>
      <c r="P88" s="82">
        <v>0.91408114558472553</v>
      </c>
      <c r="Q88" s="82">
        <v>0.91408114558472553</v>
      </c>
      <c r="R88" s="83">
        <v>1</v>
      </c>
      <c r="S88" s="84">
        <v>1.0657407407407408E-4</v>
      </c>
    </row>
    <row r="89" spans="1:19" x14ac:dyDescent="0.25">
      <c r="A89" s="114" t="s">
        <v>92</v>
      </c>
      <c r="B89" s="115">
        <v>970.99999999999989</v>
      </c>
      <c r="C89" s="116">
        <v>421</v>
      </c>
      <c r="D89" s="117">
        <v>0.43357363542739447</v>
      </c>
      <c r="E89" s="103">
        <v>0.43357363542739447</v>
      </c>
      <c r="F89" s="104">
        <v>0.1111111111111111</v>
      </c>
      <c r="G89" s="105">
        <v>5.2668981481481479E-4</v>
      </c>
      <c r="H89" s="5">
        <v>970.99999999999989</v>
      </c>
      <c r="I89" s="50">
        <v>376</v>
      </c>
      <c r="J89" s="86">
        <v>0.38722966014418125</v>
      </c>
      <c r="K89" s="86">
        <v>0.38722966014418125</v>
      </c>
      <c r="L89" s="86">
        <v>6.6666666666666666E-2</v>
      </c>
      <c r="M89" s="70">
        <v>6.8275462962962962E-5</v>
      </c>
      <c r="N89" s="5">
        <v>970.99999999999989</v>
      </c>
      <c r="O89" s="80">
        <v>421</v>
      </c>
      <c r="P89" s="82">
        <v>0.43357363542739447</v>
      </c>
      <c r="Q89" s="82">
        <v>0.43357363542739447</v>
      </c>
      <c r="R89" s="83">
        <v>0.1111111111111111</v>
      </c>
      <c r="S89" s="84">
        <v>1.3518518518518518E-4</v>
      </c>
    </row>
    <row r="90" spans="1:19" x14ac:dyDescent="0.25">
      <c r="A90" s="71" t="s">
        <v>93</v>
      </c>
      <c r="B90" s="5">
        <v>42</v>
      </c>
      <c r="C90" s="95">
        <v>42</v>
      </c>
      <c r="D90" s="103">
        <v>1</v>
      </c>
      <c r="E90" s="103">
        <v>1</v>
      </c>
      <c r="F90" s="104">
        <v>0.5</v>
      </c>
      <c r="G90" s="105">
        <v>6.3021990740740736E-4</v>
      </c>
      <c r="H90" s="5">
        <v>42</v>
      </c>
      <c r="I90" s="50">
        <v>42</v>
      </c>
      <c r="J90" s="86">
        <v>1</v>
      </c>
      <c r="K90" s="86">
        <v>1</v>
      </c>
      <c r="L90" s="86">
        <v>1</v>
      </c>
      <c r="M90" s="70">
        <v>5.9467592592592596E-5</v>
      </c>
      <c r="N90" s="5">
        <v>42</v>
      </c>
      <c r="O90" s="80">
        <v>42</v>
      </c>
      <c r="P90" s="82">
        <v>1</v>
      </c>
      <c r="Q90" s="82">
        <v>1</v>
      </c>
      <c r="R90" s="83">
        <v>0.5</v>
      </c>
      <c r="S90" s="84">
        <v>1.6561342592592593E-4</v>
      </c>
    </row>
    <row r="91" spans="1:19" x14ac:dyDescent="0.25">
      <c r="A91" s="71" t="s">
        <v>94</v>
      </c>
      <c r="B91" s="5">
        <v>14</v>
      </c>
      <c r="C91" s="95">
        <v>13</v>
      </c>
      <c r="D91" s="103">
        <v>0.9285714285714286</v>
      </c>
      <c r="E91" s="103">
        <v>0.9285714285714286</v>
      </c>
      <c r="F91" s="104">
        <v>1.3513513513513514E-2</v>
      </c>
      <c r="G91" s="105">
        <v>1.1020486111111112E-3</v>
      </c>
      <c r="H91" s="5">
        <v>14</v>
      </c>
      <c r="I91" s="50">
        <v>10</v>
      </c>
      <c r="J91" s="86">
        <v>0.7142857142857143</v>
      </c>
      <c r="K91" s="86">
        <v>0.7142857142857143</v>
      </c>
      <c r="L91" s="86">
        <v>2.4390243902439025E-2</v>
      </c>
      <c r="M91" s="70">
        <v>6.6863425925925931E-5</v>
      </c>
      <c r="N91" s="5">
        <v>14</v>
      </c>
      <c r="O91" s="80">
        <v>13</v>
      </c>
      <c r="P91" s="82">
        <v>0.9285714285714286</v>
      </c>
      <c r="Q91" s="82">
        <v>0.9285714285714286</v>
      </c>
      <c r="R91" s="83">
        <v>1.3513513513513514E-2</v>
      </c>
      <c r="S91" s="84">
        <v>2.6658564814814817E-4</v>
      </c>
    </row>
    <row r="92" spans="1:19" x14ac:dyDescent="0.25">
      <c r="A92" s="71" t="s">
        <v>95</v>
      </c>
      <c r="B92" s="5">
        <v>55</v>
      </c>
      <c r="C92" s="95">
        <v>55</v>
      </c>
      <c r="D92" s="103">
        <v>1</v>
      </c>
      <c r="E92" s="103">
        <v>1</v>
      </c>
      <c r="F92" s="104">
        <v>1</v>
      </c>
      <c r="G92" s="105">
        <v>6.9150462962962959E-4</v>
      </c>
      <c r="H92" s="5">
        <v>55</v>
      </c>
      <c r="I92" s="50">
        <v>55</v>
      </c>
      <c r="J92" s="86">
        <v>1</v>
      </c>
      <c r="K92" s="86">
        <v>1</v>
      </c>
      <c r="L92" s="86">
        <v>1</v>
      </c>
      <c r="M92" s="70">
        <v>6.3784722222222224E-5</v>
      </c>
      <c r="N92" s="5">
        <v>55</v>
      </c>
      <c r="O92" s="80">
        <v>55</v>
      </c>
      <c r="P92" s="82">
        <v>1</v>
      </c>
      <c r="Q92" s="82">
        <v>1</v>
      </c>
      <c r="R92" s="83">
        <v>1</v>
      </c>
      <c r="S92" s="84">
        <v>1.8145833333333333E-4</v>
      </c>
    </row>
    <row r="93" spans="1:19" x14ac:dyDescent="0.25">
      <c r="A93" s="71" t="s">
        <v>107</v>
      </c>
      <c r="B93" s="5">
        <v>319</v>
      </c>
      <c r="C93" s="95">
        <v>252</v>
      </c>
      <c r="D93" s="103">
        <v>0.78996865203761757</v>
      </c>
      <c r="E93" s="103">
        <v>0.78996865203761757</v>
      </c>
      <c r="F93" s="104">
        <v>1</v>
      </c>
      <c r="G93" s="105">
        <v>1.9789351851851852E-4</v>
      </c>
      <c r="H93" s="5">
        <v>319</v>
      </c>
      <c r="I93" s="50">
        <v>247</v>
      </c>
      <c r="J93" s="86">
        <v>0.77429467084639503</v>
      </c>
      <c r="K93" s="86">
        <v>0.77429467084639503</v>
      </c>
      <c r="L93" s="86">
        <v>1</v>
      </c>
      <c r="M93" s="70">
        <v>3.2152777777777777E-5</v>
      </c>
      <c r="N93" s="5">
        <v>319</v>
      </c>
      <c r="O93" s="80">
        <v>252</v>
      </c>
      <c r="P93" s="82">
        <v>0.78996865203761757</v>
      </c>
      <c r="Q93" s="82">
        <v>0.78996865203761757</v>
      </c>
      <c r="R93" s="83">
        <v>1</v>
      </c>
      <c r="S93" s="84">
        <v>6.8715277777777771E-5</v>
      </c>
    </row>
    <row r="94" spans="1:19" ht="15.75" thickBot="1" x14ac:dyDescent="0.3">
      <c r="A94" s="6" t="s">
        <v>16</v>
      </c>
      <c r="B94" s="26">
        <f>SUM(B14:B93)</f>
        <v>66937</v>
      </c>
      <c r="C94" s="106">
        <f>SUM(C14:C93)</f>
        <v>35606</v>
      </c>
      <c r="D94" s="107">
        <f>AVERAGE(D14:D93)</f>
        <v>0.9279081654239375</v>
      </c>
      <c r="E94" s="107">
        <f>AVERAGE(E14:E93)</f>
        <v>0.94664766027471359</v>
      </c>
      <c r="F94" s="108">
        <f>AVERAGE(F14:F93)</f>
        <v>0.86818309244609837</v>
      </c>
      <c r="G94" s="109">
        <f>AVERAGE(G14:G93)</f>
        <v>7.0291941550925936E-4</v>
      </c>
      <c r="H94" s="27">
        <f>SUM(H14:H93)</f>
        <v>66937</v>
      </c>
      <c r="I94" s="54">
        <f>SUM(I14:I93)</f>
        <v>36667</v>
      </c>
      <c r="J94" s="55">
        <f>AVERAGE(J14:J93)</f>
        <v>0.93186196940758992</v>
      </c>
      <c r="K94" s="55">
        <f>AVERAGE(K14:K93)</f>
        <v>0.95247930105203993</v>
      </c>
      <c r="L94" s="39">
        <f>AVERAGE(L14:L93)</f>
        <v>0.87097987804878074</v>
      </c>
      <c r="M94" s="60">
        <f>AVERAGE(M14:M93)</f>
        <v>5.770558449074071E-5</v>
      </c>
      <c r="N94" s="27">
        <f>SUM(N14:N93)</f>
        <v>66937</v>
      </c>
      <c r="O94" s="41">
        <f>SUM(O14:O93)</f>
        <v>35606</v>
      </c>
      <c r="P94" s="43">
        <f>AVERAGE(P14:P93)</f>
        <v>0.9279081654239375</v>
      </c>
      <c r="Q94" s="43">
        <f>AVERAGE(Q14:Q93)</f>
        <v>0.94664766027471359</v>
      </c>
      <c r="R94" s="61">
        <f>AVERAGE(R14:R93)</f>
        <v>0.86818309244609837</v>
      </c>
      <c r="S94" s="62">
        <f>AVERAGE(S14:S93)</f>
        <v>1.8115046296296293E-4</v>
      </c>
    </row>
    <row r="95" spans="1:19" ht="15.75" thickTop="1" x14ac:dyDescent="0.25">
      <c r="D95" s="93"/>
    </row>
    <row r="96" spans="1:19" ht="23.25" x14ac:dyDescent="0.35">
      <c r="A96" s="1" t="s">
        <v>17</v>
      </c>
      <c r="C96" s="29"/>
      <c r="D96" s="29"/>
    </row>
    <row r="97" spans="1:6" ht="20.25" thickBot="1" x14ac:dyDescent="0.35">
      <c r="A97" s="28" t="str">
        <f>C1</f>
        <v>Beta, 1 matching thread</v>
      </c>
      <c r="B97" s="28"/>
      <c r="C97" s="29"/>
      <c r="D97" s="29"/>
    </row>
    <row r="98" spans="1:6" ht="15.75" thickTop="1" x14ac:dyDescent="0.25">
      <c r="A98" s="18" t="s">
        <v>12</v>
      </c>
      <c r="B98" s="44">
        <f>D94</f>
        <v>0.9279081654239375</v>
      </c>
      <c r="C98" s="29"/>
      <c r="D98" s="29"/>
    </row>
    <row r="99" spans="1:6" x14ac:dyDescent="0.25">
      <c r="A99" s="18" t="s">
        <v>122</v>
      </c>
      <c r="B99" s="44">
        <f>E94</f>
        <v>0.94664766027471359</v>
      </c>
    </row>
    <row r="100" spans="1:6" x14ac:dyDescent="0.25">
      <c r="A100" s="18" t="s">
        <v>19</v>
      </c>
      <c r="B100" s="47">
        <f>F94</f>
        <v>0.86818309244609837</v>
      </c>
    </row>
    <row r="101" spans="1:6" x14ac:dyDescent="0.25">
      <c r="A101" s="18" t="s">
        <v>27</v>
      </c>
      <c r="B101" s="67">
        <f>G94</f>
        <v>7.0291941550925936E-4</v>
      </c>
      <c r="E101" t="s">
        <v>174</v>
      </c>
      <c r="F101">
        <v>15</v>
      </c>
    </row>
    <row r="102" spans="1:6" ht="20.25" thickBot="1" x14ac:dyDescent="0.35">
      <c r="A102" s="30" t="str">
        <f>I1</f>
        <v>Beta, 22 matching threads</v>
      </c>
      <c r="B102" s="30"/>
      <c r="E102" t="s">
        <v>171</v>
      </c>
      <c r="F102">
        <v>49</v>
      </c>
    </row>
    <row r="103" spans="1:6" ht="15.75" thickTop="1" x14ac:dyDescent="0.25">
      <c r="A103" s="25" t="s">
        <v>12</v>
      </c>
      <c r="B103" s="45">
        <f>J94</f>
        <v>0.93186196940758992</v>
      </c>
      <c r="E103" t="s">
        <v>172</v>
      </c>
      <c r="F103">
        <v>25</v>
      </c>
    </row>
    <row r="104" spans="1:6" x14ac:dyDescent="0.25">
      <c r="A104" s="25" t="s">
        <v>122</v>
      </c>
      <c r="B104" s="45">
        <f>K94</f>
        <v>0.95247930105203993</v>
      </c>
      <c r="E104" t="s">
        <v>173</v>
      </c>
      <c r="F104">
        <v>9</v>
      </c>
    </row>
    <row r="105" spans="1:6" x14ac:dyDescent="0.25">
      <c r="A105" s="25" t="s">
        <v>19</v>
      </c>
      <c r="B105" s="48">
        <f>L94</f>
        <v>0.87097987804878074</v>
      </c>
      <c r="E105" t="s">
        <v>175</v>
      </c>
      <c r="F105">
        <v>5</v>
      </c>
    </row>
    <row r="106" spans="1:6" x14ac:dyDescent="0.25">
      <c r="A106" s="25" t="s">
        <v>27</v>
      </c>
      <c r="B106" s="68">
        <f>M94</f>
        <v>5.770558449074071E-5</v>
      </c>
      <c r="E106" t="s">
        <v>176</v>
      </c>
      <c r="F106">
        <v>1</v>
      </c>
    </row>
    <row r="107" spans="1:6" ht="20.25" thickBot="1" x14ac:dyDescent="0.35">
      <c r="A107" s="37" t="str">
        <f>O1</f>
        <v>Beta, 5 matching threads</v>
      </c>
      <c r="B107" s="37"/>
      <c r="E107" t="s">
        <v>177</v>
      </c>
      <c r="F107">
        <v>2</v>
      </c>
    </row>
    <row r="108" spans="1:6" ht="15.75" thickTop="1" x14ac:dyDescent="0.25">
      <c r="A108" s="38" t="s">
        <v>12</v>
      </c>
      <c r="B108" s="46">
        <f>P94</f>
        <v>0.9279081654239375</v>
      </c>
    </row>
    <row r="109" spans="1:6" x14ac:dyDescent="0.25">
      <c r="A109" s="38" t="s">
        <v>122</v>
      </c>
      <c r="B109" s="46">
        <f>Q94</f>
        <v>0.94664766027471359</v>
      </c>
    </row>
    <row r="110" spans="1:6" x14ac:dyDescent="0.25">
      <c r="A110" s="38" t="s">
        <v>19</v>
      </c>
      <c r="B110" s="49">
        <f>R94</f>
        <v>0.86818309244609837</v>
      </c>
    </row>
    <row r="111" spans="1:6" x14ac:dyDescent="0.25">
      <c r="A111" s="38" t="s">
        <v>27</v>
      </c>
      <c r="B111" s="69">
        <f>S94</f>
        <v>1.8115046296296293E-4</v>
      </c>
    </row>
    <row r="112" spans="1:6" ht="20.25" thickBot="1" x14ac:dyDescent="0.35">
      <c r="A112" s="2" t="s">
        <v>20</v>
      </c>
      <c r="B112" s="2"/>
    </row>
    <row r="113" spans="1:2" ht="15.75" thickTop="1" x14ac:dyDescent="0.25">
      <c r="A113" t="s">
        <v>21</v>
      </c>
      <c r="B113" t="str">
        <f>IF(AND(B98 &gt; B103,B98 &gt; B108), A97, IF(B103 &gt; B108, A102, A107))</f>
        <v>Beta, 22 matching threads</v>
      </c>
    </row>
    <row r="114" spans="1:2" x14ac:dyDescent="0.25">
      <c r="A114" t="s">
        <v>123</v>
      </c>
      <c r="B114" t="str">
        <f>IF(AND(B99 &gt; B104,B99 &gt; B109), A97, IF(B104 &gt; B109, A102, A107))</f>
        <v>Beta, 22 matching threads</v>
      </c>
    </row>
    <row r="115" spans="1:2" x14ac:dyDescent="0.25">
      <c r="A115" t="s">
        <v>23</v>
      </c>
      <c r="B115" t="str">
        <f>IF(AND(B100 &gt; B105,B100 &gt; B110), $A$97, IF(B105 &gt; B110, $A$102, $A$107))</f>
        <v>Beta, 22 matching threads</v>
      </c>
    </row>
    <row r="116" spans="1:2" x14ac:dyDescent="0.25">
      <c r="A116" t="s">
        <v>28</v>
      </c>
      <c r="B116" t="str">
        <f>IF(AND(B101 &lt; B106,B101 &lt; B111), $A$97, IF(B106 &lt; B111, $A$102, $A$107))</f>
        <v>Beta, 22 matching threads</v>
      </c>
    </row>
  </sheetData>
  <mergeCells count="51">
    <mergeCell ref="C10:D10"/>
    <mergeCell ref="I10:J10"/>
    <mergeCell ref="O10:P10"/>
    <mergeCell ref="C12:G12"/>
    <mergeCell ref="I12:M12"/>
    <mergeCell ref="O12:S12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C1:G1"/>
    <mergeCell ref="I1:M1"/>
    <mergeCell ref="O1:S1"/>
    <mergeCell ref="C3:D3"/>
    <mergeCell ref="E3:G3"/>
    <mergeCell ref="I3:J3"/>
    <mergeCell ref="K3:M3"/>
    <mergeCell ref="O3:P3"/>
    <mergeCell ref="Q3:S3"/>
  </mergeCells>
  <conditionalFormatting sqref="P94:S94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{6BB7AB4A-B200-433F-8412-6768BC54EC29}</x14:id>
        </ext>
      </extLst>
    </cfRule>
  </conditionalFormatting>
  <conditionalFormatting sqref="J83:L83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{E162F7C6-0F30-46D0-A6B6-459CD169DEF4}</x14:id>
        </ext>
      </extLst>
    </cfRule>
  </conditionalFormatting>
  <conditionalFormatting sqref="J14:M66 J94:M94 J84:L93 J67:L82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{9B603201-4830-4247-9D41-5E973AADC9EE}</x14:id>
        </ext>
      </extLst>
    </cfRule>
  </conditionalFormatting>
  <conditionalFormatting sqref="P94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{BDCBF625-78F7-4A28-8218-E21CB5BACF6E}</x14:id>
        </ext>
      </extLst>
    </cfRule>
  </conditionalFormatting>
  <conditionalFormatting sqref="Q94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{8082D610-0C94-42C2-987E-C25EB798FDA8}</x14:id>
        </ext>
      </extLst>
    </cfRule>
  </conditionalFormatting>
  <conditionalFormatting sqref="P94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{00A748E8-B86D-49CD-894C-C33052D24764}</x14:id>
        </ext>
      </extLst>
    </cfRule>
  </conditionalFormatting>
  <conditionalFormatting sqref="Q94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{89CC764B-9FF4-4F67-8B00-72F71405FDEC}</x14:id>
        </ext>
      </extLst>
    </cfRule>
  </conditionalFormatting>
  <conditionalFormatting sqref="P83:S8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{F5C787D5-3E4C-4FA0-9184-0EA96A1FD248}</x14:id>
        </ext>
      </extLst>
    </cfRule>
  </conditionalFormatting>
  <conditionalFormatting sqref="P14:S82 P84:S9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{00BFFFB7-3436-4F8B-9F13-18363D05E8BA}</x14:id>
        </ext>
      </extLst>
    </cfRule>
  </conditionalFormatting>
  <conditionalFormatting sqref="P14:P93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{508F26A4-AD0C-4D7D-A315-9BF8D85BDA9B}</x14:id>
        </ext>
      </extLst>
    </cfRule>
  </conditionalFormatting>
  <conditionalFormatting sqref="Q14:Q93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{58EE3E80-D431-4BD4-B59C-1D48FAF4EBD4}</x14:id>
        </ext>
      </extLst>
    </cfRule>
  </conditionalFormatting>
  <conditionalFormatting sqref="R14:R93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{9B59F40E-0857-45D9-82BF-E1BAB25AB074}</x14:id>
        </ext>
      </extLst>
    </cfRule>
  </conditionalFormatting>
  <conditionalFormatting sqref="P92:P93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{2F5788C6-A8C4-4315-AA0B-90B091460D2B}</x14:id>
        </ext>
      </extLst>
    </cfRule>
  </conditionalFormatting>
  <conditionalFormatting sqref="Q92:Q93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{93E2599A-7F18-4ED2-95B0-DE9DFBDB24AF}</x14:id>
        </ext>
      </extLst>
    </cfRule>
  </conditionalFormatting>
  <conditionalFormatting sqref="P16:P93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{8F0B8AAB-B48F-46EB-8D70-E8A4CC4532E1}</x14:id>
        </ext>
      </extLst>
    </cfRule>
  </conditionalFormatting>
  <conditionalFormatting sqref="Q76:Q93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{5378DB3E-2D5F-4A66-8F2E-2AC600DA7CF1}</x14:id>
        </ext>
      </extLst>
    </cfRule>
  </conditionalFormatting>
  <conditionalFormatting sqref="P81:R94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{E2795D98-56FA-443D-905A-279F1D9A7158}</x14:id>
        </ext>
      </extLst>
    </cfRule>
  </conditionalFormatting>
  <conditionalFormatting sqref="D83:G8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{448D4FCF-1664-4359-AAF5-5C5CE8AEEBE5}</x14:id>
        </ext>
      </extLst>
    </cfRule>
  </conditionalFormatting>
  <conditionalFormatting sqref="D14:G82 D84:G9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{FB5B7FC1-93D8-4760-AB00-1D91D12288FF}</x14:id>
        </ext>
      </extLst>
    </cfRule>
  </conditionalFormatting>
  <conditionalFormatting sqref="D14:F9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{4EF2A60A-54EF-4CB1-9327-44DC092FE5F0}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B7AB4A-B200-433F-8412-6768BC54EC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P94:S94</xm:sqref>
        </x14:conditionalFormatting>
        <x14:conditionalFormatting xmlns:xm="http://schemas.microsoft.com/office/excel/2006/main">
          <x14:cfRule type="dataBar" id="{E162F7C6-0F30-46D0-A6B6-459CD169DE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J83:L83</xm:sqref>
        </x14:conditionalFormatting>
        <x14:conditionalFormatting xmlns:xm="http://schemas.microsoft.com/office/excel/2006/main">
          <x14:cfRule type="dataBar" id="{9B603201-4830-4247-9D41-5E973AADC9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J14:M66 J94:M94 J84:L93 J67:L82</xm:sqref>
        </x14:conditionalFormatting>
        <x14:conditionalFormatting xmlns:xm="http://schemas.microsoft.com/office/excel/2006/main">
          <x14:cfRule type="dataBar" id="{BDCBF625-78F7-4A28-8218-E21CB5BACF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</xm:sqref>
        </x14:conditionalFormatting>
        <x14:conditionalFormatting xmlns:xm="http://schemas.microsoft.com/office/excel/2006/main">
          <x14:cfRule type="dataBar" id="{8082D610-0C94-42C2-987E-C25EB798FD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Q94</xm:sqref>
        </x14:conditionalFormatting>
        <x14:conditionalFormatting xmlns:xm="http://schemas.microsoft.com/office/excel/2006/main">
          <x14:cfRule type="dataBar" id="{00A748E8-B86D-49CD-894C-C33052D247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</xm:sqref>
        </x14:conditionalFormatting>
        <x14:conditionalFormatting xmlns:xm="http://schemas.microsoft.com/office/excel/2006/main">
          <x14:cfRule type="dataBar" id="{89CC764B-9FF4-4F67-8B00-72F71405FD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Q94</xm:sqref>
        </x14:conditionalFormatting>
        <x14:conditionalFormatting xmlns:xm="http://schemas.microsoft.com/office/excel/2006/main">
          <x14:cfRule type="dataBar" id="{F5C787D5-3E4C-4FA0-9184-0EA96A1FD2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P83:S83</xm:sqref>
        </x14:conditionalFormatting>
        <x14:conditionalFormatting xmlns:xm="http://schemas.microsoft.com/office/excel/2006/main">
          <x14:cfRule type="dataBar" id="{00BFFFB7-3436-4F8B-9F13-18363D05E8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P14:S82 P84:S93</xm:sqref>
        </x14:conditionalFormatting>
        <x14:conditionalFormatting xmlns:xm="http://schemas.microsoft.com/office/excel/2006/main">
          <x14:cfRule type="dataBar" id="{508F26A4-AD0C-4D7D-A315-9BF8D85BDA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P14:P93</xm:sqref>
        </x14:conditionalFormatting>
        <x14:conditionalFormatting xmlns:xm="http://schemas.microsoft.com/office/excel/2006/main">
          <x14:cfRule type="dataBar" id="{58EE3E80-D431-4BD4-B59C-1D48FAF4EB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Q14:Q93</xm:sqref>
        </x14:conditionalFormatting>
        <x14:conditionalFormatting xmlns:xm="http://schemas.microsoft.com/office/excel/2006/main">
          <x14:cfRule type="dataBar" id="{9B59F40E-0857-45D9-82BF-E1BAB25AB0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R14:R93</xm:sqref>
        </x14:conditionalFormatting>
        <x14:conditionalFormatting xmlns:xm="http://schemas.microsoft.com/office/excel/2006/main">
          <x14:cfRule type="dataBar" id="{2F5788C6-A8C4-4315-AA0B-90B091460D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P92:P93</xm:sqref>
        </x14:conditionalFormatting>
        <x14:conditionalFormatting xmlns:xm="http://schemas.microsoft.com/office/excel/2006/main">
          <x14:cfRule type="dataBar" id="{93E2599A-7F18-4ED2-95B0-DE9DFBDB24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Q92:Q93</xm:sqref>
        </x14:conditionalFormatting>
        <x14:conditionalFormatting xmlns:xm="http://schemas.microsoft.com/office/excel/2006/main">
          <x14:cfRule type="dataBar" id="{8F0B8AAB-B48F-46EB-8D70-E8A4CC4532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P16:P93</xm:sqref>
        </x14:conditionalFormatting>
        <x14:conditionalFormatting xmlns:xm="http://schemas.microsoft.com/office/excel/2006/main">
          <x14:cfRule type="dataBar" id="{5378DB3E-2D5F-4A66-8F2E-2AC600DA7C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Q76:Q93</xm:sqref>
        </x14:conditionalFormatting>
        <x14:conditionalFormatting xmlns:xm="http://schemas.microsoft.com/office/excel/2006/main">
          <x14:cfRule type="dataBar" id="{E2795D98-56FA-443D-905A-279F1D9A71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P81:R94</xm:sqref>
        </x14:conditionalFormatting>
        <x14:conditionalFormatting xmlns:xm="http://schemas.microsoft.com/office/excel/2006/main">
          <x14:cfRule type="dataBar" id="{448D4FCF-1664-4359-AAF5-5C5CE8AEEB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D83:G83</xm:sqref>
        </x14:conditionalFormatting>
        <x14:conditionalFormatting xmlns:xm="http://schemas.microsoft.com/office/excel/2006/main">
          <x14:cfRule type="dataBar" id="{FB5B7FC1-93D8-4760-AB00-1D91D12288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D14:G82 D84:G94</xm:sqref>
        </x14:conditionalFormatting>
        <x14:conditionalFormatting xmlns:xm="http://schemas.microsoft.com/office/excel/2006/main">
          <x14:cfRule type="dataBar" id="{4EF2A60A-54EF-4CB1-9327-44DC092FE5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D14:F94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ED4F0-7CA1-4CCA-9C24-36226DE38E9B}">
  <sheetPr>
    <tabColor theme="9" tint="0.79998168889431442"/>
  </sheetPr>
  <dimension ref="A1:G81"/>
  <sheetViews>
    <sheetView topLeftCell="A48" workbookViewId="0">
      <selection activeCell="B2" sqref="B2:G81"/>
    </sheetView>
  </sheetViews>
  <sheetFormatPr baseColWidth="10" defaultRowHeight="15" x14ac:dyDescent="0.25"/>
  <cols>
    <col min="1" max="1" width="81.140625" bestFit="1" customWidth="1"/>
    <col min="2" max="3" width="11.140625" bestFit="1" customWidth="1"/>
    <col min="4" max="6" width="12" bestFit="1" customWidth="1"/>
    <col min="7" max="7" width="11.140625" bestFit="1" customWidth="1"/>
  </cols>
  <sheetData>
    <row r="1" spans="1:7" x14ac:dyDescent="0.25">
      <c r="A1" t="s">
        <v>352</v>
      </c>
      <c r="B1" t="s">
        <v>353</v>
      </c>
      <c r="C1" t="s">
        <v>354</v>
      </c>
      <c r="D1" t="s">
        <v>355</v>
      </c>
      <c r="E1" t="s">
        <v>356</v>
      </c>
      <c r="F1" t="s">
        <v>357</v>
      </c>
      <c r="G1" t="s">
        <v>358</v>
      </c>
    </row>
    <row r="2" spans="1:7" x14ac:dyDescent="0.25">
      <c r="A2" s="110" t="s">
        <v>271</v>
      </c>
      <c r="B2">
        <v>2</v>
      </c>
      <c r="C2">
        <v>2</v>
      </c>
      <c r="D2">
        <v>1</v>
      </c>
      <c r="E2">
        <v>1</v>
      </c>
      <c r="F2">
        <v>1</v>
      </c>
      <c r="G2" s="125">
        <v>4.8645833333333334E-5</v>
      </c>
    </row>
    <row r="3" spans="1:7" x14ac:dyDescent="0.25">
      <c r="A3" s="110" t="s">
        <v>272</v>
      </c>
      <c r="B3">
        <v>5</v>
      </c>
      <c r="C3">
        <v>5</v>
      </c>
      <c r="D3">
        <v>1</v>
      </c>
      <c r="E3">
        <v>1</v>
      </c>
      <c r="F3">
        <v>1</v>
      </c>
      <c r="G3" s="125">
        <v>2.7569444444444443E-5</v>
      </c>
    </row>
    <row r="4" spans="1:7" x14ac:dyDescent="0.25">
      <c r="A4" s="110" t="s">
        <v>273</v>
      </c>
      <c r="B4">
        <v>6</v>
      </c>
      <c r="C4">
        <v>6</v>
      </c>
      <c r="D4">
        <v>1</v>
      </c>
      <c r="E4">
        <v>1</v>
      </c>
      <c r="F4">
        <v>1</v>
      </c>
      <c r="G4" s="125">
        <v>4.5185185185185188E-5</v>
      </c>
    </row>
    <row r="5" spans="1:7" x14ac:dyDescent="0.25">
      <c r="A5" s="110" t="s">
        <v>359</v>
      </c>
      <c r="B5">
        <v>26104</v>
      </c>
      <c r="C5">
        <v>4193</v>
      </c>
      <c r="D5">
        <v>0.16062672387373583</v>
      </c>
      <c r="E5">
        <v>0.20965</v>
      </c>
      <c r="F5">
        <v>1</v>
      </c>
      <c r="G5" s="125">
        <v>2.6435185185185187E-5</v>
      </c>
    </row>
    <row r="6" spans="1:7" x14ac:dyDescent="0.25">
      <c r="A6" s="110" t="s">
        <v>275</v>
      </c>
      <c r="B6">
        <v>4205</v>
      </c>
      <c r="C6">
        <v>92</v>
      </c>
      <c r="D6">
        <v>2.1878715814506539E-2</v>
      </c>
      <c r="E6">
        <v>2.1878715814506539E-2</v>
      </c>
      <c r="F6">
        <v>1</v>
      </c>
      <c r="G6" s="125">
        <v>2.5729166666666668E-5</v>
      </c>
    </row>
    <row r="7" spans="1:7" x14ac:dyDescent="0.25">
      <c r="A7" s="110" t="s">
        <v>276</v>
      </c>
      <c r="B7">
        <v>366</v>
      </c>
      <c r="C7">
        <v>136</v>
      </c>
      <c r="D7">
        <v>0.37158469945355194</v>
      </c>
      <c r="E7">
        <v>0.37158469945355194</v>
      </c>
      <c r="F7">
        <v>1</v>
      </c>
      <c r="G7" s="125">
        <v>2.6064814814814816E-5</v>
      </c>
    </row>
    <row r="8" spans="1:7" x14ac:dyDescent="0.25">
      <c r="A8" s="110" t="s">
        <v>277</v>
      </c>
      <c r="B8">
        <v>2</v>
      </c>
      <c r="C8">
        <v>2</v>
      </c>
      <c r="D8">
        <v>1</v>
      </c>
      <c r="E8">
        <v>1</v>
      </c>
      <c r="F8">
        <v>1</v>
      </c>
      <c r="G8" s="125">
        <v>2.7268518518518518E-5</v>
      </c>
    </row>
    <row r="9" spans="1:7" x14ac:dyDescent="0.25">
      <c r="A9" s="110" t="s">
        <v>278</v>
      </c>
      <c r="B9">
        <v>232</v>
      </c>
      <c r="C9">
        <v>232</v>
      </c>
      <c r="D9">
        <v>1</v>
      </c>
      <c r="E9">
        <v>1</v>
      </c>
      <c r="F9">
        <v>1</v>
      </c>
      <c r="G9" s="125">
        <v>2.4884259259259258E-5</v>
      </c>
    </row>
    <row r="10" spans="1:7" x14ac:dyDescent="0.25">
      <c r="A10" s="110" t="s">
        <v>347</v>
      </c>
      <c r="B10">
        <v>1</v>
      </c>
      <c r="C10">
        <v>1</v>
      </c>
      <c r="D10">
        <v>1</v>
      </c>
      <c r="E10">
        <v>1</v>
      </c>
      <c r="F10">
        <v>1</v>
      </c>
      <c r="G10" s="125">
        <v>2.6724537037037037E-5</v>
      </c>
    </row>
    <row r="11" spans="1:7" x14ac:dyDescent="0.25">
      <c r="A11" s="110" t="s">
        <v>279</v>
      </c>
      <c r="B11">
        <v>1</v>
      </c>
      <c r="C11">
        <v>1</v>
      </c>
      <c r="D11">
        <v>1</v>
      </c>
      <c r="E11">
        <v>1</v>
      </c>
      <c r="F11">
        <v>1</v>
      </c>
      <c r="G11" s="125">
        <v>3.2094907407407407E-5</v>
      </c>
    </row>
    <row r="12" spans="1:7" x14ac:dyDescent="0.25">
      <c r="A12" s="110" t="s">
        <v>280</v>
      </c>
      <c r="B12">
        <v>1</v>
      </c>
      <c r="C12">
        <v>1</v>
      </c>
      <c r="D12">
        <v>1</v>
      </c>
      <c r="E12">
        <v>1</v>
      </c>
      <c r="F12">
        <v>1</v>
      </c>
      <c r="G12" s="125">
        <v>3.4687500000000003E-5</v>
      </c>
    </row>
    <row r="13" spans="1:7" x14ac:dyDescent="0.25">
      <c r="A13" s="110" t="s">
        <v>281</v>
      </c>
      <c r="B13">
        <v>1</v>
      </c>
      <c r="C13">
        <v>1</v>
      </c>
      <c r="D13">
        <v>1</v>
      </c>
      <c r="E13">
        <v>1</v>
      </c>
      <c r="F13">
        <v>1</v>
      </c>
      <c r="G13" s="125">
        <v>2.8865740740740741E-5</v>
      </c>
    </row>
    <row r="14" spans="1:7" x14ac:dyDescent="0.25">
      <c r="A14" s="110" t="s">
        <v>282</v>
      </c>
      <c r="B14">
        <v>2</v>
      </c>
      <c r="C14">
        <v>2</v>
      </c>
      <c r="D14">
        <v>1</v>
      </c>
      <c r="E14">
        <v>1</v>
      </c>
      <c r="F14">
        <v>1</v>
      </c>
      <c r="G14" s="125">
        <v>2.6886574074074075E-5</v>
      </c>
    </row>
    <row r="15" spans="1:7" x14ac:dyDescent="0.25">
      <c r="A15" s="110" t="s">
        <v>283</v>
      </c>
      <c r="B15">
        <v>2</v>
      </c>
      <c r="C15">
        <v>2</v>
      </c>
      <c r="D15">
        <v>1</v>
      </c>
      <c r="E15">
        <v>1</v>
      </c>
      <c r="F15">
        <v>1</v>
      </c>
      <c r="G15" s="125">
        <v>2.2314814814814816E-5</v>
      </c>
    </row>
    <row r="16" spans="1:7" x14ac:dyDescent="0.25">
      <c r="A16" s="110" t="s">
        <v>284</v>
      </c>
      <c r="B16">
        <v>500</v>
      </c>
      <c r="C16">
        <v>500</v>
      </c>
      <c r="D16">
        <v>1</v>
      </c>
      <c r="E16">
        <v>1</v>
      </c>
      <c r="F16">
        <v>1</v>
      </c>
      <c r="G16" s="125">
        <v>1.9976851851851851E-5</v>
      </c>
    </row>
    <row r="17" spans="1:7" x14ac:dyDescent="0.25">
      <c r="A17" s="110" t="s">
        <v>285</v>
      </c>
      <c r="B17">
        <v>1</v>
      </c>
      <c r="C17">
        <v>1</v>
      </c>
      <c r="D17">
        <v>1</v>
      </c>
      <c r="E17">
        <v>1</v>
      </c>
      <c r="F17">
        <v>1</v>
      </c>
      <c r="G17" s="125">
        <v>2.3483796296296295E-5</v>
      </c>
    </row>
    <row r="18" spans="1:7" x14ac:dyDescent="0.25">
      <c r="A18" s="110" t="s">
        <v>286</v>
      </c>
      <c r="B18">
        <v>1</v>
      </c>
      <c r="C18">
        <v>1</v>
      </c>
      <c r="D18">
        <v>1</v>
      </c>
      <c r="E18">
        <v>1</v>
      </c>
      <c r="F18">
        <v>1</v>
      </c>
      <c r="G18" s="125">
        <v>2.7719907407407409E-5</v>
      </c>
    </row>
    <row r="19" spans="1:7" x14ac:dyDescent="0.25">
      <c r="A19" s="110" t="s">
        <v>287</v>
      </c>
      <c r="B19">
        <v>2</v>
      </c>
      <c r="C19">
        <v>2</v>
      </c>
      <c r="D19">
        <v>1</v>
      </c>
      <c r="E19">
        <v>1</v>
      </c>
      <c r="F19">
        <v>1</v>
      </c>
      <c r="G19" s="125">
        <v>2.8715277777777778E-5</v>
      </c>
    </row>
    <row r="20" spans="1:7" x14ac:dyDescent="0.25">
      <c r="A20" s="110" t="s">
        <v>288</v>
      </c>
      <c r="B20">
        <v>16</v>
      </c>
      <c r="C20">
        <v>16</v>
      </c>
      <c r="D20">
        <v>1</v>
      </c>
      <c r="E20">
        <v>1</v>
      </c>
      <c r="F20">
        <v>1</v>
      </c>
      <c r="G20" s="125">
        <v>2.7465277777777778E-5</v>
      </c>
    </row>
    <row r="21" spans="1:7" x14ac:dyDescent="0.25">
      <c r="A21" s="110" t="s">
        <v>289</v>
      </c>
      <c r="B21">
        <v>1</v>
      </c>
      <c r="C21">
        <v>1</v>
      </c>
      <c r="D21">
        <v>1</v>
      </c>
      <c r="E21">
        <v>1</v>
      </c>
      <c r="F21">
        <v>1</v>
      </c>
      <c r="G21" s="125">
        <v>2.7754629629629628E-5</v>
      </c>
    </row>
    <row r="22" spans="1:7" x14ac:dyDescent="0.25">
      <c r="A22" s="110" t="s">
        <v>290</v>
      </c>
      <c r="B22">
        <v>1</v>
      </c>
      <c r="C22">
        <v>1</v>
      </c>
      <c r="D22">
        <v>1</v>
      </c>
      <c r="E22">
        <v>1</v>
      </c>
      <c r="F22">
        <v>1</v>
      </c>
      <c r="G22" s="125">
        <v>2.4826388888888888E-5</v>
      </c>
    </row>
    <row r="23" spans="1:7" x14ac:dyDescent="0.25">
      <c r="A23" s="110" t="s">
        <v>291</v>
      </c>
      <c r="B23">
        <v>48</v>
      </c>
      <c r="C23">
        <v>48</v>
      </c>
      <c r="D23">
        <v>1</v>
      </c>
      <c r="E23">
        <v>1</v>
      </c>
      <c r="F23">
        <v>9.0909090909090912E-2</v>
      </c>
      <c r="G23" s="125">
        <v>3.2476851851851853E-5</v>
      </c>
    </row>
    <row r="24" spans="1:7" x14ac:dyDescent="0.25">
      <c r="A24" s="110" t="s">
        <v>292</v>
      </c>
      <c r="B24">
        <v>321</v>
      </c>
      <c r="C24">
        <v>321</v>
      </c>
      <c r="D24">
        <v>1</v>
      </c>
      <c r="E24">
        <v>1</v>
      </c>
      <c r="F24">
        <v>1</v>
      </c>
      <c r="G24" s="125">
        <v>2.2361111111111111E-5</v>
      </c>
    </row>
    <row r="25" spans="1:7" x14ac:dyDescent="0.25">
      <c r="A25" s="110" t="s">
        <v>293</v>
      </c>
      <c r="B25">
        <v>142</v>
      </c>
      <c r="C25">
        <v>142</v>
      </c>
      <c r="D25">
        <v>1</v>
      </c>
      <c r="E25">
        <v>1</v>
      </c>
      <c r="F25">
        <v>1</v>
      </c>
      <c r="G25" s="125">
        <v>2.2303240740740741E-5</v>
      </c>
    </row>
    <row r="26" spans="1:7" x14ac:dyDescent="0.25">
      <c r="A26" s="110" t="s">
        <v>294</v>
      </c>
      <c r="B26">
        <v>1</v>
      </c>
      <c r="C26">
        <v>1</v>
      </c>
      <c r="D26">
        <v>1</v>
      </c>
      <c r="E26">
        <v>1</v>
      </c>
      <c r="F26">
        <v>1</v>
      </c>
      <c r="G26" s="125">
        <v>3.4224537037037036E-5</v>
      </c>
    </row>
    <row r="27" spans="1:7" x14ac:dyDescent="0.25">
      <c r="A27" s="110" t="s">
        <v>295</v>
      </c>
      <c r="B27">
        <v>1</v>
      </c>
      <c r="C27">
        <v>1</v>
      </c>
      <c r="D27">
        <v>1</v>
      </c>
      <c r="E27">
        <v>1</v>
      </c>
      <c r="F27">
        <v>1</v>
      </c>
      <c r="G27" s="125">
        <v>3.8703703703703705E-5</v>
      </c>
    </row>
    <row r="28" spans="1:7" x14ac:dyDescent="0.25">
      <c r="A28" s="110" t="s">
        <v>360</v>
      </c>
      <c r="B28">
        <v>4</v>
      </c>
      <c r="C28">
        <v>4</v>
      </c>
      <c r="D28">
        <v>1</v>
      </c>
      <c r="E28">
        <v>1</v>
      </c>
      <c r="F28">
        <v>1</v>
      </c>
      <c r="G28" s="125">
        <v>2.6215277777777778E-5</v>
      </c>
    </row>
    <row r="29" spans="1:7" x14ac:dyDescent="0.25">
      <c r="A29" s="110" t="s">
        <v>297</v>
      </c>
      <c r="B29">
        <v>11982</v>
      </c>
      <c r="C29">
        <v>6981</v>
      </c>
      <c r="D29">
        <v>0.58262393590385575</v>
      </c>
      <c r="E29">
        <v>0.58262393590385575</v>
      </c>
      <c r="F29">
        <v>1</v>
      </c>
      <c r="G29" s="125">
        <v>2.5069444444444443E-5</v>
      </c>
    </row>
    <row r="30" spans="1:7" x14ac:dyDescent="0.25">
      <c r="A30" s="110" t="s">
        <v>298</v>
      </c>
      <c r="B30">
        <v>38</v>
      </c>
      <c r="C30">
        <v>38</v>
      </c>
      <c r="D30">
        <v>1</v>
      </c>
      <c r="E30">
        <v>1</v>
      </c>
      <c r="F30">
        <v>1</v>
      </c>
      <c r="G30" s="125">
        <v>2.1550925925925927E-5</v>
      </c>
    </row>
    <row r="31" spans="1:7" x14ac:dyDescent="0.25">
      <c r="A31" s="110" t="s">
        <v>299</v>
      </c>
      <c r="B31">
        <v>1</v>
      </c>
      <c r="C31">
        <v>1</v>
      </c>
      <c r="D31">
        <v>1</v>
      </c>
      <c r="E31">
        <v>1</v>
      </c>
      <c r="F31">
        <v>1</v>
      </c>
      <c r="G31" s="125">
        <v>2.6620370370370372E-5</v>
      </c>
    </row>
    <row r="32" spans="1:7" x14ac:dyDescent="0.25">
      <c r="A32" s="110" t="s">
        <v>300</v>
      </c>
      <c r="B32">
        <v>1</v>
      </c>
      <c r="C32">
        <v>1</v>
      </c>
      <c r="D32">
        <v>1</v>
      </c>
      <c r="E32">
        <v>1</v>
      </c>
      <c r="F32">
        <v>1</v>
      </c>
      <c r="G32" s="125">
        <v>2.5740740740740739E-5</v>
      </c>
    </row>
    <row r="33" spans="1:7" x14ac:dyDescent="0.25">
      <c r="A33" s="110" t="s">
        <v>301</v>
      </c>
      <c r="B33">
        <v>1</v>
      </c>
      <c r="C33">
        <v>1</v>
      </c>
      <c r="D33">
        <v>1</v>
      </c>
      <c r="E33">
        <v>1</v>
      </c>
      <c r="F33">
        <v>1</v>
      </c>
      <c r="G33" s="125">
        <v>3.863425925925926E-5</v>
      </c>
    </row>
    <row r="34" spans="1:7" x14ac:dyDescent="0.25">
      <c r="A34" s="110" t="s">
        <v>302</v>
      </c>
      <c r="B34">
        <v>1</v>
      </c>
      <c r="C34">
        <v>1</v>
      </c>
      <c r="D34">
        <v>1</v>
      </c>
      <c r="E34">
        <v>1</v>
      </c>
      <c r="F34">
        <v>1</v>
      </c>
      <c r="G34" s="125">
        <v>4.6030092592592595E-5</v>
      </c>
    </row>
    <row r="35" spans="1:7" x14ac:dyDescent="0.25">
      <c r="A35" s="110" t="s">
        <v>303</v>
      </c>
      <c r="B35">
        <v>14</v>
      </c>
      <c r="C35">
        <v>14</v>
      </c>
      <c r="D35">
        <v>1</v>
      </c>
      <c r="E35">
        <v>1</v>
      </c>
      <c r="F35">
        <v>1</v>
      </c>
      <c r="G35" s="125">
        <v>2.5983796296296295E-5</v>
      </c>
    </row>
    <row r="36" spans="1:7" x14ac:dyDescent="0.25">
      <c r="A36" s="110" t="s">
        <v>304</v>
      </c>
      <c r="B36">
        <v>2</v>
      </c>
      <c r="C36">
        <v>2</v>
      </c>
      <c r="D36">
        <v>1</v>
      </c>
      <c r="E36">
        <v>1</v>
      </c>
      <c r="F36">
        <v>1</v>
      </c>
      <c r="G36" s="125">
        <v>2.7881944444444444E-5</v>
      </c>
    </row>
    <row r="37" spans="1:7" x14ac:dyDescent="0.25">
      <c r="A37" s="110" t="s">
        <v>305</v>
      </c>
      <c r="B37">
        <v>1</v>
      </c>
      <c r="C37">
        <v>1</v>
      </c>
      <c r="D37">
        <v>1</v>
      </c>
      <c r="E37">
        <v>1</v>
      </c>
      <c r="F37">
        <v>1</v>
      </c>
      <c r="G37" s="125">
        <v>2.622685185185185E-5</v>
      </c>
    </row>
    <row r="38" spans="1:7" x14ac:dyDescent="0.25">
      <c r="A38" s="110" t="s">
        <v>306</v>
      </c>
      <c r="B38">
        <v>26104</v>
      </c>
      <c r="C38">
        <v>9025</v>
      </c>
      <c r="D38">
        <v>0.3457324547961998</v>
      </c>
      <c r="E38">
        <v>0.45124999999999998</v>
      </c>
      <c r="F38">
        <v>1</v>
      </c>
      <c r="G38" s="125">
        <v>2.5972222222222223E-5</v>
      </c>
    </row>
    <row r="39" spans="1:7" x14ac:dyDescent="0.25">
      <c r="A39" s="110" t="s">
        <v>307</v>
      </c>
      <c r="B39">
        <v>57</v>
      </c>
      <c r="C39">
        <v>57</v>
      </c>
      <c r="D39">
        <v>1</v>
      </c>
      <c r="E39">
        <v>1</v>
      </c>
      <c r="F39">
        <v>1</v>
      </c>
      <c r="G39" s="125">
        <v>2.7870370370370372E-5</v>
      </c>
    </row>
    <row r="40" spans="1:7" x14ac:dyDescent="0.25">
      <c r="A40" s="110" t="s">
        <v>308</v>
      </c>
      <c r="B40">
        <v>3</v>
      </c>
      <c r="C40">
        <v>3</v>
      </c>
      <c r="D40">
        <v>1</v>
      </c>
      <c r="E40">
        <v>1</v>
      </c>
      <c r="F40">
        <v>1</v>
      </c>
      <c r="G40" s="125">
        <v>2.1446759259259259E-5</v>
      </c>
    </row>
    <row r="41" spans="1:7" x14ac:dyDescent="0.25">
      <c r="A41" s="110" t="s">
        <v>309</v>
      </c>
      <c r="B41">
        <v>26104</v>
      </c>
      <c r="C41">
        <v>13471</v>
      </c>
      <c r="D41">
        <v>0.5160511798958014</v>
      </c>
      <c r="E41">
        <v>0.67354999999999998</v>
      </c>
      <c r="F41">
        <v>1</v>
      </c>
      <c r="G41" s="125">
        <v>2.2928240740740742E-5</v>
      </c>
    </row>
    <row r="42" spans="1:7" x14ac:dyDescent="0.25">
      <c r="A42" s="110" t="s">
        <v>310</v>
      </c>
      <c r="B42">
        <v>5916</v>
      </c>
      <c r="C42">
        <v>5916</v>
      </c>
      <c r="D42">
        <v>1</v>
      </c>
      <c r="E42">
        <v>1</v>
      </c>
      <c r="F42">
        <v>1</v>
      </c>
      <c r="G42" s="125">
        <v>2.2303240740740741E-5</v>
      </c>
    </row>
    <row r="43" spans="1:7" x14ac:dyDescent="0.25">
      <c r="A43" s="110" t="s">
        <v>311</v>
      </c>
      <c r="B43">
        <v>900</v>
      </c>
      <c r="C43">
        <v>900</v>
      </c>
      <c r="D43">
        <v>1</v>
      </c>
      <c r="E43">
        <v>1</v>
      </c>
      <c r="F43">
        <v>4.5454545454545456E-2</v>
      </c>
      <c r="G43" s="125">
        <v>3.3483796296296294E-5</v>
      </c>
    </row>
    <row r="44" spans="1:7" x14ac:dyDescent="0.25">
      <c r="A44" s="110" t="s">
        <v>312</v>
      </c>
      <c r="B44">
        <v>339</v>
      </c>
      <c r="C44">
        <v>339</v>
      </c>
      <c r="D44">
        <v>1</v>
      </c>
      <c r="E44">
        <v>1</v>
      </c>
      <c r="F44">
        <v>0.16666666666666666</v>
      </c>
      <c r="G44" s="125">
        <v>9.0729166666666665E-5</v>
      </c>
    </row>
    <row r="45" spans="1:7" x14ac:dyDescent="0.25">
      <c r="A45" s="110" t="s">
        <v>313</v>
      </c>
      <c r="B45">
        <v>40</v>
      </c>
      <c r="C45">
        <v>40</v>
      </c>
      <c r="D45">
        <v>1</v>
      </c>
      <c r="E45">
        <v>1</v>
      </c>
      <c r="F45">
        <v>1</v>
      </c>
      <c r="G45" s="125">
        <v>2.7719907407407409E-5</v>
      </c>
    </row>
    <row r="46" spans="1:7" x14ac:dyDescent="0.25">
      <c r="A46" s="110" t="s">
        <v>314</v>
      </c>
      <c r="B46">
        <v>2</v>
      </c>
      <c r="C46">
        <v>2</v>
      </c>
      <c r="D46">
        <v>1</v>
      </c>
      <c r="E46">
        <v>1</v>
      </c>
      <c r="F46">
        <v>1</v>
      </c>
      <c r="G46" s="125">
        <v>2.837962962962963E-5</v>
      </c>
    </row>
    <row r="47" spans="1:7" x14ac:dyDescent="0.25">
      <c r="A47" s="110" t="s">
        <v>348</v>
      </c>
      <c r="B47">
        <v>1</v>
      </c>
      <c r="C47">
        <v>1</v>
      </c>
      <c r="D47">
        <v>1</v>
      </c>
      <c r="E47">
        <v>1</v>
      </c>
      <c r="F47">
        <v>1</v>
      </c>
      <c r="G47" s="125">
        <v>2.3796296296296296E-5</v>
      </c>
    </row>
    <row r="48" spans="1:7" x14ac:dyDescent="0.25">
      <c r="A48" s="110" t="s">
        <v>315</v>
      </c>
      <c r="B48">
        <v>2</v>
      </c>
      <c r="C48">
        <v>2</v>
      </c>
      <c r="D48">
        <v>1</v>
      </c>
      <c r="E48">
        <v>1</v>
      </c>
      <c r="F48">
        <v>1</v>
      </c>
      <c r="G48" s="125">
        <v>3.4965277777777778E-5</v>
      </c>
    </row>
    <row r="49" spans="1:7" x14ac:dyDescent="0.25">
      <c r="A49" s="110" t="s">
        <v>316</v>
      </c>
      <c r="B49">
        <v>1</v>
      </c>
      <c r="C49">
        <v>1</v>
      </c>
      <c r="D49">
        <v>1</v>
      </c>
      <c r="E49">
        <v>1</v>
      </c>
      <c r="F49">
        <v>1</v>
      </c>
      <c r="G49" s="125">
        <v>3.3738425925925925E-5</v>
      </c>
    </row>
    <row r="50" spans="1:7" x14ac:dyDescent="0.25">
      <c r="A50" s="110" t="s">
        <v>317</v>
      </c>
      <c r="B50">
        <v>14566</v>
      </c>
      <c r="C50">
        <v>9322</v>
      </c>
      <c r="D50">
        <v>0.63998352327337638</v>
      </c>
      <c r="E50">
        <v>0.63998352327337638</v>
      </c>
      <c r="F50">
        <v>1</v>
      </c>
      <c r="G50" s="125">
        <v>2.579861111111111E-5</v>
      </c>
    </row>
    <row r="51" spans="1:7" x14ac:dyDescent="0.25">
      <c r="A51" s="110" t="s">
        <v>318</v>
      </c>
      <c r="B51">
        <v>109</v>
      </c>
      <c r="C51">
        <v>109</v>
      </c>
      <c r="D51">
        <v>1</v>
      </c>
      <c r="E51">
        <v>1</v>
      </c>
      <c r="F51">
        <v>1</v>
      </c>
      <c r="G51" s="125">
        <v>2.3101851851851852E-5</v>
      </c>
    </row>
    <row r="52" spans="1:7" x14ac:dyDescent="0.25">
      <c r="A52" s="110" t="s">
        <v>319</v>
      </c>
      <c r="B52">
        <v>9390</v>
      </c>
      <c r="C52">
        <v>9361</v>
      </c>
      <c r="D52">
        <v>0.99691160809371671</v>
      </c>
      <c r="E52">
        <v>0.99691160809371671</v>
      </c>
      <c r="F52">
        <v>1</v>
      </c>
      <c r="G52" s="125">
        <v>2.2708333333333334E-5</v>
      </c>
    </row>
    <row r="53" spans="1:7" x14ac:dyDescent="0.25">
      <c r="A53" s="110" t="s">
        <v>320</v>
      </c>
      <c r="B53">
        <v>3</v>
      </c>
      <c r="C53">
        <v>3</v>
      </c>
      <c r="D53">
        <v>1</v>
      </c>
      <c r="E53">
        <v>1</v>
      </c>
      <c r="F53">
        <v>1</v>
      </c>
      <c r="G53" s="125">
        <v>2.6435185185185187E-5</v>
      </c>
    </row>
    <row r="54" spans="1:7" x14ac:dyDescent="0.25">
      <c r="A54" s="110" t="s">
        <v>321</v>
      </c>
      <c r="B54">
        <v>3</v>
      </c>
      <c r="C54">
        <v>3</v>
      </c>
      <c r="D54">
        <v>1</v>
      </c>
      <c r="E54">
        <v>1</v>
      </c>
      <c r="F54">
        <v>1</v>
      </c>
      <c r="G54" s="125">
        <v>2.2569444444444443E-5</v>
      </c>
    </row>
    <row r="55" spans="1:7" x14ac:dyDescent="0.25">
      <c r="A55" s="110" t="s">
        <v>322</v>
      </c>
      <c r="B55">
        <v>5958</v>
      </c>
      <c r="C55">
        <v>1444</v>
      </c>
      <c r="D55">
        <v>0.24236320913058074</v>
      </c>
      <c r="E55">
        <v>0.24236320913058074</v>
      </c>
      <c r="F55">
        <v>1</v>
      </c>
      <c r="G55" s="125">
        <v>2.8472222222222223E-5</v>
      </c>
    </row>
    <row r="56" spans="1:7" x14ac:dyDescent="0.25">
      <c r="A56" s="110" t="s">
        <v>323</v>
      </c>
      <c r="B56">
        <v>6602</v>
      </c>
      <c r="C56">
        <v>5300</v>
      </c>
      <c r="D56">
        <v>0.80278703423205089</v>
      </c>
      <c r="E56">
        <v>0.80278703423205089</v>
      </c>
      <c r="F56">
        <v>1</v>
      </c>
      <c r="G56" s="125">
        <v>2.8449074074074075E-5</v>
      </c>
    </row>
    <row r="57" spans="1:7" x14ac:dyDescent="0.25">
      <c r="A57" s="110" t="s">
        <v>324</v>
      </c>
      <c r="B57">
        <v>17</v>
      </c>
      <c r="C57">
        <v>17</v>
      </c>
      <c r="D57">
        <v>1</v>
      </c>
      <c r="E57">
        <v>1</v>
      </c>
      <c r="F57">
        <v>1</v>
      </c>
      <c r="G57" s="125">
        <v>2.7881944444444444E-5</v>
      </c>
    </row>
    <row r="58" spans="1:7" x14ac:dyDescent="0.25">
      <c r="A58" s="110" t="s">
        <v>325</v>
      </c>
      <c r="B58">
        <v>9375</v>
      </c>
      <c r="C58">
        <v>6692</v>
      </c>
      <c r="D58">
        <v>0.7138133333333333</v>
      </c>
      <c r="E58">
        <v>0.7138133333333333</v>
      </c>
      <c r="F58">
        <v>1</v>
      </c>
      <c r="G58" s="125">
        <v>2.4236111111111112E-5</v>
      </c>
    </row>
    <row r="59" spans="1:7" x14ac:dyDescent="0.25">
      <c r="A59" s="110" t="s">
        <v>326</v>
      </c>
      <c r="B59">
        <v>2076</v>
      </c>
      <c r="C59">
        <v>622</v>
      </c>
      <c r="D59">
        <v>0.29961464354527939</v>
      </c>
      <c r="E59">
        <v>0.29961464354527939</v>
      </c>
      <c r="F59">
        <v>1</v>
      </c>
      <c r="G59" s="125">
        <v>2.8217592592592592E-5</v>
      </c>
    </row>
    <row r="60" spans="1:7" x14ac:dyDescent="0.25">
      <c r="A60" s="110" t="s">
        <v>327</v>
      </c>
      <c r="B60">
        <v>1</v>
      </c>
      <c r="C60">
        <v>1</v>
      </c>
      <c r="D60">
        <v>1</v>
      </c>
      <c r="E60">
        <v>1</v>
      </c>
      <c r="F60">
        <v>1</v>
      </c>
      <c r="G60" s="125">
        <v>3.677083333333333E-5</v>
      </c>
    </row>
    <row r="61" spans="1:7" x14ac:dyDescent="0.25">
      <c r="A61" s="110" t="s">
        <v>328</v>
      </c>
      <c r="B61">
        <v>9191</v>
      </c>
      <c r="C61">
        <v>9186</v>
      </c>
      <c r="D61">
        <v>0.99945598955499948</v>
      </c>
      <c r="E61">
        <v>0.99945598955499948</v>
      </c>
      <c r="F61">
        <v>1</v>
      </c>
      <c r="G61" s="125">
        <v>2.2812499999999999E-5</v>
      </c>
    </row>
    <row r="62" spans="1:7" x14ac:dyDescent="0.25">
      <c r="A62" s="110" t="s">
        <v>329</v>
      </c>
      <c r="B62">
        <v>3298</v>
      </c>
      <c r="C62">
        <v>2723</v>
      </c>
      <c r="D62">
        <v>0.82565191024863549</v>
      </c>
      <c r="E62">
        <v>0.82565191024863549</v>
      </c>
      <c r="F62">
        <v>1</v>
      </c>
      <c r="G62" s="125">
        <v>2.2766203703703704E-5</v>
      </c>
    </row>
    <row r="63" spans="1:7" x14ac:dyDescent="0.25">
      <c r="A63" s="110" t="s">
        <v>330</v>
      </c>
      <c r="B63">
        <v>1</v>
      </c>
      <c r="C63">
        <v>1</v>
      </c>
      <c r="D63">
        <v>1</v>
      </c>
      <c r="E63">
        <v>1</v>
      </c>
      <c r="F63">
        <v>1.2195121951219513E-2</v>
      </c>
      <c r="G63" s="125">
        <v>3.076388888888889E-5</v>
      </c>
    </row>
    <row r="64" spans="1:7" x14ac:dyDescent="0.25">
      <c r="A64" s="110" t="s">
        <v>331</v>
      </c>
      <c r="B64">
        <v>14939</v>
      </c>
      <c r="C64">
        <v>14428</v>
      </c>
      <c r="D64">
        <v>0.96579422986813035</v>
      </c>
      <c r="E64">
        <v>0.96579422986813035</v>
      </c>
      <c r="F64">
        <v>1</v>
      </c>
      <c r="G64" s="125">
        <v>2.3472222222222223E-5</v>
      </c>
    </row>
    <row r="65" spans="1:7" x14ac:dyDescent="0.25">
      <c r="A65" s="110" t="s">
        <v>332</v>
      </c>
      <c r="B65">
        <v>355</v>
      </c>
      <c r="C65">
        <v>355</v>
      </c>
      <c r="D65">
        <v>1</v>
      </c>
      <c r="E65">
        <v>1</v>
      </c>
      <c r="F65">
        <v>0.33333333333333331</v>
      </c>
      <c r="G65" s="125">
        <v>3.5231481481481484E-5</v>
      </c>
    </row>
    <row r="66" spans="1:7" x14ac:dyDescent="0.25">
      <c r="A66" s="110" t="s">
        <v>349</v>
      </c>
      <c r="B66">
        <v>83</v>
      </c>
      <c r="C66">
        <v>83</v>
      </c>
      <c r="D66">
        <v>1</v>
      </c>
      <c r="E66">
        <v>1</v>
      </c>
      <c r="F66">
        <v>1</v>
      </c>
      <c r="G66" s="125">
        <v>2.2511574074074073E-4</v>
      </c>
    </row>
    <row r="67" spans="1:7" x14ac:dyDescent="0.25">
      <c r="A67" s="110" t="s">
        <v>333</v>
      </c>
      <c r="B67">
        <v>6</v>
      </c>
      <c r="C67">
        <v>6</v>
      </c>
      <c r="D67">
        <v>1</v>
      </c>
      <c r="E67">
        <v>1</v>
      </c>
      <c r="F67">
        <v>0.5</v>
      </c>
      <c r="G67" s="125">
        <v>2.7083333333333332E-5</v>
      </c>
    </row>
    <row r="68" spans="1:7" x14ac:dyDescent="0.25">
      <c r="A68" s="110" t="s">
        <v>334</v>
      </c>
      <c r="B68">
        <v>34892</v>
      </c>
      <c r="C68">
        <v>20000</v>
      </c>
      <c r="D68">
        <v>0.57319729450876988</v>
      </c>
      <c r="E68">
        <v>1</v>
      </c>
      <c r="F68">
        <v>1</v>
      </c>
      <c r="G68" s="125">
        <v>2.0439814814814814E-5</v>
      </c>
    </row>
    <row r="69" spans="1:7" x14ac:dyDescent="0.25">
      <c r="A69" s="110" t="s">
        <v>335</v>
      </c>
      <c r="B69">
        <v>16</v>
      </c>
      <c r="C69">
        <v>16</v>
      </c>
      <c r="D69">
        <v>1</v>
      </c>
      <c r="E69">
        <v>1</v>
      </c>
      <c r="F69">
        <v>1</v>
      </c>
      <c r="G69" s="125">
        <v>2.454861111111111E-5</v>
      </c>
    </row>
    <row r="70" spans="1:7" x14ac:dyDescent="0.25">
      <c r="A70" s="110" t="s">
        <v>336</v>
      </c>
      <c r="B70">
        <v>1085</v>
      </c>
      <c r="C70">
        <v>1085</v>
      </c>
      <c r="D70">
        <v>1</v>
      </c>
      <c r="E70">
        <v>1</v>
      </c>
      <c r="F70">
        <v>1</v>
      </c>
      <c r="G70" s="125">
        <v>3.3067129629629629E-5</v>
      </c>
    </row>
    <row r="71" spans="1:7" x14ac:dyDescent="0.25">
      <c r="A71" s="110" t="s">
        <v>337</v>
      </c>
      <c r="B71">
        <v>4</v>
      </c>
      <c r="C71">
        <v>4</v>
      </c>
      <c r="D71">
        <v>1</v>
      </c>
      <c r="E71">
        <v>1</v>
      </c>
      <c r="F71">
        <v>1</v>
      </c>
      <c r="G71" s="125">
        <v>3.2280092592592592E-5</v>
      </c>
    </row>
    <row r="72" spans="1:7" x14ac:dyDescent="0.25">
      <c r="A72" s="110" t="s">
        <v>338</v>
      </c>
      <c r="B72">
        <v>6</v>
      </c>
      <c r="C72">
        <v>6</v>
      </c>
      <c r="D72">
        <v>1</v>
      </c>
      <c r="E72">
        <v>1</v>
      </c>
      <c r="F72">
        <v>0.5</v>
      </c>
      <c r="G72" s="125">
        <v>2.9756944444444445E-5</v>
      </c>
    </row>
    <row r="73" spans="1:7" x14ac:dyDescent="0.25">
      <c r="A73" s="110" t="s">
        <v>339</v>
      </c>
      <c r="B73">
        <v>19</v>
      </c>
      <c r="C73">
        <v>19</v>
      </c>
      <c r="D73">
        <v>1</v>
      </c>
      <c r="E73">
        <v>1</v>
      </c>
      <c r="F73">
        <v>5.2631578947368418E-2</v>
      </c>
      <c r="G73" s="125">
        <v>1.0640046296296297E-4</v>
      </c>
    </row>
    <row r="74" spans="1:7" x14ac:dyDescent="0.25">
      <c r="A74" s="110" t="s">
        <v>340</v>
      </c>
      <c r="B74">
        <v>1749</v>
      </c>
      <c r="C74">
        <v>1749</v>
      </c>
      <c r="D74">
        <v>1</v>
      </c>
      <c r="E74">
        <v>1</v>
      </c>
      <c r="F74">
        <v>1</v>
      </c>
      <c r="G74" s="125">
        <v>2.3796296296296296E-5</v>
      </c>
    </row>
    <row r="75" spans="1:7" x14ac:dyDescent="0.25">
      <c r="A75" s="110" t="s">
        <v>341</v>
      </c>
      <c r="B75">
        <v>1044</v>
      </c>
      <c r="C75">
        <v>1044</v>
      </c>
      <c r="D75">
        <v>1</v>
      </c>
      <c r="E75">
        <v>1</v>
      </c>
      <c r="F75">
        <v>1</v>
      </c>
      <c r="G75" s="125">
        <v>3.1643518518518515E-5</v>
      </c>
    </row>
    <row r="76" spans="1:7" x14ac:dyDescent="0.25">
      <c r="A76" s="110" t="s">
        <v>342</v>
      </c>
      <c r="B76">
        <v>12</v>
      </c>
      <c r="C76">
        <v>12</v>
      </c>
      <c r="D76">
        <v>1</v>
      </c>
      <c r="E76">
        <v>1</v>
      </c>
      <c r="F76">
        <v>0.1</v>
      </c>
      <c r="G76" s="125">
        <v>9.4953703703703704E-5</v>
      </c>
    </row>
    <row r="77" spans="1:7" x14ac:dyDescent="0.25">
      <c r="A77" s="110" t="s">
        <v>343</v>
      </c>
      <c r="B77">
        <v>33</v>
      </c>
      <c r="C77">
        <v>33</v>
      </c>
      <c r="D77">
        <v>1</v>
      </c>
      <c r="E77">
        <v>1</v>
      </c>
      <c r="F77">
        <v>0.33333333333333331</v>
      </c>
      <c r="G77" s="125">
        <v>2.7210648148148147E-5</v>
      </c>
    </row>
    <row r="78" spans="1:7" x14ac:dyDescent="0.25">
      <c r="A78" s="110" t="s">
        <v>344</v>
      </c>
      <c r="B78">
        <v>679</v>
      </c>
      <c r="C78">
        <v>679</v>
      </c>
      <c r="D78">
        <v>1</v>
      </c>
      <c r="E78">
        <v>1</v>
      </c>
      <c r="F78">
        <v>6.0975609756097563E-3</v>
      </c>
      <c r="G78" s="125">
        <v>4.5474537037037038E-5</v>
      </c>
    </row>
    <row r="79" spans="1:7" x14ac:dyDescent="0.25">
      <c r="A79" s="110" t="s">
        <v>345</v>
      </c>
      <c r="B79">
        <v>3227</v>
      </c>
      <c r="C79">
        <v>854</v>
      </c>
      <c r="D79">
        <v>0.2646420824295011</v>
      </c>
      <c r="E79">
        <v>0.2646420824295011</v>
      </c>
      <c r="F79">
        <v>2.564102564102564E-2</v>
      </c>
      <c r="G79" s="125">
        <v>2.5231481481481481E-5</v>
      </c>
    </row>
    <row r="80" spans="1:7" x14ac:dyDescent="0.25">
      <c r="A80" s="110" t="s">
        <v>346</v>
      </c>
      <c r="B80">
        <v>14566</v>
      </c>
      <c r="C80">
        <v>5766</v>
      </c>
      <c r="D80">
        <v>0.39585335713304959</v>
      </c>
      <c r="E80">
        <v>0.39585335713304959</v>
      </c>
      <c r="F80">
        <v>1</v>
      </c>
      <c r="G80" s="125">
        <v>2.6898148148148147E-5</v>
      </c>
    </row>
    <row r="81" spans="1:7" x14ac:dyDescent="0.25">
      <c r="A81" s="110" t="s">
        <v>350</v>
      </c>
      <c r="B81">
        <v>52</v>
      </c>
      <c r="C81">
        <v>52</v>
      </c>
      <c r="D81">
        <v>1</v>
      </c>
      <c r="E81">
        <v>1</v>
      </c>
      <c r="F81">
        <v>2.8571428571428571E-2</v>
      </c>
      <c r="G81" s="125">
        <v>3.0451388888888889E-5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B688A-0A9A-4E48-8128-C10325265D2D}">
  <sheetPr>
    <tabColor theme="9" tint="0.79998168889431442"/>
  </sheetPr>
  <dimension ref="A1:S116"/>
  <sheetViews>
    <sheetView topLeftCell="C67" zoomScaleNormal="100" workbookViewId="0">
      <selection activeCell="H14" sqref="H14:M93"/>
    </sheetView>
  </sheetViews>
  <sheetFormatPr baseColWidth="10" defaultRowHeight="15" x14ac:dyDescent="0.25"/>
  <cols>
    <col min="1" max="1" width="115.140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2" t="s">
        <v>270</v>
      </c>
      <c r="B1" s="20"/>
      <c r="C1" s="131" t="s">
        <v>267</v>
      </c>
      <c r="D1" s="132"/>
      <c r="E1" s="132"/>
      <c r="F1" s="132"/>
      <c r="G1" s="133"/>
      <c r="H1" s="20"/>
      <c r="I1" s="131" t="s">
        <v>267</v>
      </c>
      <c r="J1" s="132"/>
      <c r="K1" s="132"/>
      <c r="L1" s="132"/>
      <c r="M1" s="133"/>
      <c r="N1" s="20"/>
      <c r="O1" s="131" t="s">
        <v>267</v>
      </c>
      <c r="P1" s="132"/>
      <c r="Q1" s="132"/>
      <c r="R1" s="132"/>
      <c r="S1" s="133"/>
    </row>
    <row r="2" spans="1:19" x14ac:dyDescent="0.25">
      <c r="A2" s="3"/>
      <c r="B2" s="21"/>
      <c r="C2" s="95"/>
      <c r="D2" s="96"/>
      <c r="E2" s="96"/>
      <c r="F2" s="96"/>
      <c r="G2" s="96"/>
      <c r="H2" s="21"/>
      <c r="I2" s="95"/>
      <c r="J2" s="96"/>
      <c r="K2" s="96"/>
      <c r="L2" s="96"/>
      <c r="M2" s="96"/>
      <c r="N2" s="21"/>
      <c r="O2" s="95"/>
      <c r="P2" s="96"/>
      <c r="Q2" s="96"/>
      <c r="R2" s="96"/>
      <c r="S2" s="96"/>
    </row>
    <row r="3" spans="1:19" x14ac:dyDescent="0.25">
      <c r="A3" s="3"/>
      <c r="B3" s="21"/>
      <c r="C3" s="154" t="s">
        <v>0</v>
      </c>
      <c r="D3" s="155"/>
      <c r="E3" s="155" t="s">
        <v>268</v>
      </c>
      <c r="F3" s="155"/>
      <c r="G3" s="156"/>
      <c r="H3" s="21"/>
      <c r="I3" s="154" t="s">
        <v>0</v>
      </c>
      <c r="J3" s="155"/>
      <c r="K3" s="155" t="s">
        <v>268</v>
      </c>
      <c r="L3" s="155"/>
      <c r="M3" s="156"/>
      <c r="N3" s="21"/>
      <c r="O3" s="154" t="s">
        <v>0</v>
      </c>
      <c r="P3" s="155"/>
      <c r="Q3" s="155" t="s">
        <v>268</v>
      </c>
      <c r="R3" s="155"/>
      <c r="S3" s="156"/>
    </row>
    <row r="4" spans="1:19" x14ac:dyDescent="0.25">
      <c r="A4" s="3"/>
      <c r="B4" s="21"/>
      <c r="C4" s="154" t="s">
        <v>1</v>
      </c>
      <c r="D4" s="155"/>
      <c r="E4" s="155">
        <v>5000</v>
      </c>
      <c r="F4" s="155"/>
      <c r="G4" s="156"/>
      <c r="H4" s="21"/>
      <c r="I4" s="154" t="s">
        <v>1</v>
      </c>
      <c r="J4" s="155"/>
      <c r="K4" s="155">
        <v>10</v>
      </c>
      <c r="L4" s="155"/>
      <c r="M4" s="156"/>
      <c r="N4" s="21"/>
      <c r="O4" s="154" t="s">
        <v>1</v>
      </c>
      <c r="P4" s="155"/>
      <c r="Q4" s="155">
        <v>1000</v>
      </c>
      <c r="R4" s="155"/>
      <c r="S4" s="156"/>
    </row>
    <row r="5" spans="1:19" x14ac:dyDescent="0.25">
      <c r="A5" s="3"/>
      <c r="B5" s="21"/>
      <c r="C5" s="154" t="s">
        <v>2</v>
      </c>
      <c r="D5" s="155"/>
      <c r="E5" s="155">
        <v>500</v>
      </c>
      <c r="F5" s="155"/>
      <c r="G5" s="156"/>
      <c r="H5" s="21"/>
      <c r="I5" s="154" t="s">
        <v>2</v>
      </c>
      <c r="J5" s="155"/>
      <c r="K5" s="155">
        <v>1000</v>
      </c>
      <c r="L5" s="155"/>
      <c r="M5" s="156"/>
      <c r="N5" s="21"/>
      <c r="O5" s="154" t="s">
        <v>2</v>
      </c>
      <c r="P5" s="155"/>
      <c r="Q5" s="155">
        <v>500</v>
      </c>
      <c r="R5" s="155"/>
      <c r="S5" s="156"/>
    </row>
    <row r="6" spans="1:19" x14ac:dyDescent="0.25">
      <c r="A6" s="3"/>
      <c r="B6" s="21"/>
      <c r="C6" s="154" t="s">
        <v>3</v>
      </c>
      <c r="D6" s="155"/>
      <c r="E6" s="155">
        <v>1000</v>
      </c>
      <c r="F6" s="155"/>
      <c r="G6" s="156"/>
      <c r="H6" s="21"/>
      <c r="I6" s="154" t="s">
        <v>3</v>
      </c>
      <c r="J6" s="155"/>
      <c r="K6" s="155">
        <v>2000</v>
      </c>
      <c r="L6" s="155"/>
      <c r="M6" s="156"/>
      <c r="N6" s="21"/>
      <c r="O6" s="154" t="s">
        <v>3</v>
      </c>
      <c r="P6" s="155"/>
      <c r="Q6" s="155">
        <v>1000</v>
      </c>
      <c r="R6" s="155"/>
      <c r="S6" s="156"/>
    </row>
    <row r="7" spans="1:19" x14ac:dyDescent="0.25">
      <c r="A7" s="3"/>
      <c r="B7" s="21"/>
      <c r="C7" s="154" t="s">
        <v>4</v>
      </c>
      <c r="D7" s="155"/>
      <c r="E7" s="155" t="s">
        <v>269</v>
      </c>
      <c r="F7" s="155"/>
      <c r="G7" s="156"/>
      <c r="H7" s="21"/>
      <c r="I7" s="154" t="s">
        <v>4</v>
      </c>
      <c r="J7" s="155"/>
      <c r="K7" s="155" t="s">
        <v>269</v>
      </c>
      <c r="L7" s="155"/>
      <c r="M7" s="156"/>
      <c r="N7" s="21"/>
      <c r="O7" s="154" t="s">
        <v>4</v>
      </c>
      <c r="P7" s="155"/>
      <c r="Q7" s="155" t="s">
        <v>269</v>
      </c>
      <c r="R7" s="155"/>
      <c r="S7" s="156"/>
    </row>
    <row r="8" spans="1:19" x14ac:dyDescent="0.25">
      <c r="A8" s="3"/>
      <c r="B8" s="21"/>
      <c r="C8" s="154" t="s">
        <v>5</v>
      </c>
      <c r="D8" s="155"/>
      <c r="E8" s="155" t="s">
        <v>25</v>
      </c>
      <c r="F8" s="155"/>
      <c r="G8" s="156"/>
      <c r="H8" s="21"/>
      <c r="I8" s="154" t="s">
        <v>5</v>
      </c>
      <c r="J8" s="155"/>
      <c r="K8" s="155" t="s">
        <v>25</v>
      </c>
      <c r="L8" s="155"/>
      <c r="M8" s="156"/>
      <c r="N8" s="21"/>
      <c r="O8" s="154" t="s">
        <v>5</v>
      </c>
      <c r="P8" s="155"/>
      <c r="Q8" s="155" t="s">
        <v>25</v>
      </c>
      <c r="R8" s="155"/>
      <c r="S8" s="156"/>
    </row>
    <row r="9" spans="1:19" x14ac:dyDescent="0.25">
      <c r="A9" s="3"/>
      <c r="B9" s="21"/>
      <c r="C9" s="154" t="s">
        <v>6</v>
      </c>
      <c r="D9" s="155"/>
      <c r="E9" s="155">
        <v>1</v>
      </c>
      <c r="F9" s="155"/>
      <c r="G9" s="156"/>
      <c r="H9" s="21"/>
      <c r="I9" s="154" t="s">
        <v>6</v>
      </c>
      <c r="J9" s="155"/>
      <c r="K9" s="155">
        <v>1</v>
      </c>
      <c r="L9" s="155"/>
      <c r="M9" s="156"/>
      <c r="N9" s="21"/>
      <c r="O9" s="154" t="s">
        <v>6</v>
      </c>
      <c r="P9" s="155"/>
      <c r="Q9" s="155">
        <v>1</v>
      </c>
      <c r="R9" s="155"/>
      <c r="S9" s="156"/>
    </row>
    <row r="10" spans="1:19" x14ac:dyDescent="0.25">
      <c r="A10" s="3"/>
      <c r="B10" s="21"/>
      <c r="C10" s="154" t="s">
        <v>7</v>
      </c>
      <c r="D10" s="155"/>
      <c r="E10" s="97"/>
      <c r="F10" s="97"/>
      <c r="G10" s="96"/>
      <c r="H10" s="21"/>
      <c r="I10" s="154" t="s">
        <v>7</v>
      </c>
      <c r="J10" s="155"/>
      <c r="K10" s="97"/>
      <c r="L10" s="97"/>
      <c r="M10" s="96"/>
      <c r="N10" s="21"/>
      <c r="O10" s="154" t="s">
        <v>7</v>
      </c>
      <c r="P10" s="155"/>
      <c r="Q10" s="97"/>
      <c r="R10" s="97"/>
      <c r="S10" s="96"/>
    </row>
    <row r="11" spans="1:19" x14ac:dyDescent="0.25">
      <c r="A11" s="3"/>
      <c r="B11" s="21"/>
      <c r="C11" s="98"/>
      <c r="D11" s="98"/>
      <c r="E11" s="98"/>
      <c r="F11" s="98"/>
      <c r="G11" s="98"/>
      <c r="H11" s="21"/>
      <c r="I11" s="98"/>
      <c r="J11" s="98"/>
      <c r="K11" s="98"/>
      <c r="L11" s="98"/>
      <c r="M11" s="98"/>
      <c r="N11" s="21"/>
      <c r="O11" s="98"/>
      <c r="P11" s="98"/>
      <c r="Q11" s="98"/>
      <c r="R11" s="98"/>
      <c r="S11" s="98"/>
    </row>
    <row r="12" spans="1:19" ht="18" thickBot="1" x14ac:dyDescent="0.35">
      <c r="A12" s="23" t="s">
        <v>10</v>
      </c>
      <c r="B12" s="24" t="s">
        <v>15</v>
      </c>
      <c r="C12" s="157">
        <v>1</v>
      </c>
      <c r="D12" s="158"/>
      <c r="E12" s="158"/>
      <c r="F12" s="158"/>
      <c r="G12" s="159"/>
      <c r="H12" s="24" t="s">
        <v>15</v>
      </c>
      <c r="I12" s="149">
        <v>1</v>
      </c>
      <c r="J12" s="150"/>
      <c r="K12" s="150"/>
      <c r="L12" s="150"/>
      <c r="M12" s="151"/>
      <c r="N12" s="24" t="s">
        <v>15</v>
      </c>
      <c r="O12" s="152">
        <v>1</v>
      </c>
      <c r="P12" s="152"/>
      <c r="Q12" s="152"/>
      <c r="R12" s="152"/>
      <c r="S12" s="153"/>
    </row>
    <row r="13" spans="1:19" ht="20.25" thickBot="1" x14ac:dyDescent="0.35">
      <c r="A13" s="4" t="s">
        <v>8</v>
      </c>
      <c r="B13" s="7" t="s">
        <v>9</v>
      </c>
      <c r="C13" s="99" t="s">
        <v>11</v>
      </c>
      <c r="D13" s="100" t="s">
        <v>12</v>
      </c>
      <c r="E13" s="100" t="s">
        <v>13</v>
      </c>
      <c r="F13" s="100" t="s">
        <v>14</v>
      </c>
      <c r="G13" s="101" t="s">
        <v>26</v>
      </c>
      <c r="H13" s="7" t="s">
        <v>9</v>
      </c>
      <c r="I13" s="8" t="s">
        <v>11</v>
      </c>
      <c r="J13" s="9" t="s">
        <v>12</v>
      </c>
      <c r="K13" s="9" t="s">
        <v>13</v>
      </c>
      <c r="L13" s="9" t="s">
        <v>14</v>
      </c>
      <c r="M13" s="10" t="s">
        <v>26</v>
      </c>
      <c r="N13" s="7" t="s">
        <v>9</v>
      </c>
      <c r="O13" s="32" t="s">
        <v>11</v>
      </c>
      <c r="P13" s="33" t="s">
        <v>12</v>
      </c>
      <c r="Q13" s="33" t="s">
        <v>13</v>
      </c>
      <c r="R13" s="33" t="s">
        <v>14</v>
      </c>
      <c r="S13" s="34" t="s">
        <v>26</v>
      </c>
    </row>
    <row r="14" spans="1:19" ht="15.75" thickTop="1" x14ac:dyDescent="0.25">
      <c r="A14" s="72" t="s">
        <v>271</v>
      </c>
      <c r="B14" s="5">
        <v>2</v>
      </c>
      <c r="C14" s="95">
        <v>2</v>
      </c>
      <c r="D14" s="102">
        <v>1</v>
      </c>
      <c r="E14" s="103">
        <v>1</v>
      </c>
      <c r="F14" s="104">
        <v>1</v>
      </c>
      <c r="G14" s="105">
        <v>3.5624999999999999E-5</v>
      </c>
      <c r="H14" s="5">
        <v>2</v>
      </c>
      <c r="I14" s="50">
        <v>2</v>
      </c>
      <c r="J14" s="51">
        <v>1</v>
      </c>
      <c r="K14" s="52">
        <v>1</v>
      </c>
      <c r="L14" s="63">
        <v>1</v>
      </c>
      <c r="M14" s="70">
        <v>4.6087962962962965E-5</v>
      </c>
      <c r="N14" s="5">
        <v>2</v>
      </c>
      <c r="O14" s="80">
        <v>2</v>
      </c>
      <c r="P14" s="81">
        <v>1</v>
      </c>
      <c r="Q14" s="82">
        <v>1</v>
      </c>
      <c r="R14" s="83">
        <v>1</v>
      </c>
      <c r="S14" s="84">
        <v>2.8634259259259261E-5</v>
      </c>
    </row>
    <row r="15" spans="1:19" x14ac:dyDescent="0.25">
      <c r="A15" s="73" t="s">
        <v>272</v>
      </c>
      <c r="B15" s="5">
        <v>5</v>
      </c>
      <c r="C15" s="95">
        <v>5</v>
      </c>
      <c r="D15" s="103">
        <v>1</v>
      </c>
      <c r="E15" s="103">
        <v>1</v>
      </c>
      <c r="F15" s="104">
        <v>1</v>
      </c>
      <c r="G15" s="105">
        <v>2.1828703703703705E-5</v>
      </c>
      <c r="H15" s="5">
        <v>5</v>
      </c>
      <c r="I15" s="50">
        <v>5</v>
      </c>
      <c r="J15" s="52">
        <v>1</v>
      </c>
      <c r="K15" s="52">
        <v>1</v>
      </c>
      <c r="L15" s="63">
        <v>1</v>
      </c>
      <c r="M15" s="70">
        <v>2.3923611111111111E-5</v>
      </c>
      <c r="N15" s="5">
        <v>5</v>
      </c>
      <c r="O15" s="80">
        <v>5</v>
      </c>
      <c r="P15" s="82">
        <v>1</v>
      </c>
      <c r="Q15" s="82">
        <v>1</v>
      </c>
      <c r="R15" s="83">
        <v>1</v>
      </c>
      <c r="S15" s="84">
        <v>1.9907407407407409E-5</v>
      </c>
    </row>
    <row r="16" spans="1:19" x14ac:dyDescent="0.25">
      <c r="A16" s="73" t="s">
        <v>273</v>
      </c>
      <c r="B16" s="5">
        <v>6</v>
      </c>
      <c r="C16" s="95">
        <v>6</v>
      </c>
      <c r="D16" s="103">
        <v>1</v>
      </c>
      <c r="E16" s="103">
        <v>1</v>
      </c>
      <c r="F16" s="104">
        <v>1</v>
      </c>
      <c r="G16" s="105">
        <v>2.7175925925925925E-5</v>
      </c>
      <c r="H16" s="5">
        <v>6</v>
      </c>
      <c r="I16" s="50">
        <v>6</v>
      </c>
      <c r="J16" s="52">
        <v>1</v>
      </c>
      <c r="K16" s="52">
        <v>1</v>
      </c>
      <c r="L16" s="63">
        <v>1</v>
      </c>
      <c r="M16" s="70">
        <v>3.4733796296296298E-5</v>
      </c>
      <c r="N16" s="5">
        <v>6</v>
      </c>
      <c r="O16" s="80">
        <v>6</v>
      </c>
      <c r="P16" s="82">
        <v>1</v>
      </c>
      <c r="Q16" s="82">
        <v>1</v>
      </c>
      <c r="R16" s="83">
        <v>1</v>
      </c>
      <c r="S16" s="84">
        <v>2.1435185185185184E-5</v>
      </c>
    </row>
    <row r="17" spans="1:19" x14ac:dyDescent="0.25">
      <c r="A17" s="160" t="s">
        <v>359</v>
      </c>
      <c r="B17" s="5">
        <v>26104</v>
      </c>
      <c r="C17" s="95">
        <v>1540</v>
      </c>
      <c r="D17" s="103">
        <v>5.8994790070487281E-2</v>
      </c>
      <c r="E17" s="103">
        <v>0.308</v>
      </c>
      <c r="F17" s="104">
        <v>1</v>
      </c>
      <c r="G17" s="105">
        <v>2.1006944444444446E-5</v>
      </c>
      <c r="H17" s="5">
        <v>26104</v>
      </c>
      <c r="I17" s="50">
        <v>2219</v>
      </c>
      <c r="J17" s="52">
        <v>8.5006129328838498E-2</v>
      </c>
      <c r="K17" s="52">
        <v>0.22189999999999999</v>
      </c>
      <c r="L17" s="63">
        <v>1</v>
      </c>
      <c r="M17" s="70">
        <v>2.4305555555555554E-5</v>
      </c>
      <c r="N17" s="5">
        <v>26104</v>
      </c>
      <c r="O17" s="80">
        <v>518</v>
      </c>
      <c r="P17" s="82">
        <v>1.9843702114618448E-2</v>
      </c>
      <c r="Q17" s="82">
        <v>0.51800000000000002</v>
      </c>
      <c r="R17" s="83">
        <v>1</v>
      </c>
      <c r="S17" s="84">
        <v>1.9502314814814815E-5</v>
      </c>
    </row>
    <row r="18" spans="1:19" x14ac:dyDescent="0.25">
      <c r="A18" s="73" t="s">
        <v>275</v>
      </c>
      <c r="B18" s="5">
        <v>4205</v>
      </c>
      <c r="C18" s="95">
        <v>33</v>
      </c>
      <c r="D18" s="103">
        <v>7.8478002378121279E-3</v>
      </c>
      <c r="E18" s="103">
        <v>7.8478002378121279E-3</v>
      </c>
      <c r="F18" s="104">
        <v>1</v>
      </c>
      <c r="G18" s="105">
        <v>2.0127314814814814E-5</v>
      </c>
      <c r="H18" s="5">
        <v>4205</v>
      </c>
      <c r="I18" s="50">
        <v>63</v>
      </c>
      <c r="J18" s="52">
        <v>1.4982164090368609E-2</v>
      </c>
      <c r="K18" s="52">
        <v>1.4982164090368609E-2</v>
      </c>
      <c r="L18" s="63">
        <v>1</v>
      </c>
      <c r="M18" s="70">
        <v>2.3587962962962963E-5</v>
      </c>
      <c r="N18" s="5">
        <v>4205</v>
      </c>
      <c r="O18" s="80">
        <v>4</v>
      </c>
      <c r="P18" s="82">
        <v>9.5124851367419739E-4</v>
      </c>
      <c r="Q18" s="82">
        <v>4.0000000000000001E-3</v>
      </c>
      <c r="R18" s="83">
        <v>1</v>
      </c>
      <c r="S18" s="84">
        <v>1.7442129629629628E-5</v>
      </c>
    </row>
    <row r="19" spans="1:19" x14ac:dyDescent="0.25">
      <c r="A19" s="73" t="s">
        <v>276</v>
      </c>
      <c r="B19" s="5">
        <v>366</v>
      </c>
      <c r="C19" s="95">
        <v>78</v>
      </c>
      <c r="D19" s="103">
        <v>0.21311475409836064</v>
      </c>
      <c r="E19" s="103">
        <v>0.21311475409836064</v>
      </c>
      <c r="F19" s="104">
        <v>1</v>
      </c>
      <c r="G19" s="105">
        <v>1.9444444444444445E-5</v>
      </c>
      <c r="H19" s="5">
        <v>366</v>
      </c>
      <c r="I19" s="50">
        <v>114</v>
      </c>
      <c r="J19" s="52">
        <v>0.31147540983606559</v>
      </c>
      <c r="K19" s="52">
        <v>0.31147540983606559</v>
      </c>
      <c r="L19" s="63">
        <v>1</v>
      </c>
      <c r="M19" s="70">
        <v>2.1539351851851852E-5</v>
      </c>
      <c r="N19" s="5">
        <v>366</v>
      </c>
      <c r="O19" s="80">
        <v>40</v>
      </c>
      <c r="P19" s="82">
        <v>0.10928961748633879</v>
      </c>
      <c r="Q19" s="82">
        <v>0.10928961748633879</v>
      </c>
      <c r="R19" s="83">
        <v>1</v>
      </c>
      <c r="S19" s="84">
        <v>1.8819444444444444E-5</v>
      </c>
    </row>
    <row r="20" spans="1:19" x14ac:dyDescent="0.25">
      <c r="A20" s="74" t="s">
        <v>277</v>
      </c>
      <c r="B20" s="5">
        <v>2</v>
      </c>
      <c r="C20" s="95">
        <v>2</v>
      </c>
      <c r="D20" s="103">
        <v>1</v>
      </c>
      <c r="E20" s="103">
        <v>1</v>
      </c>
      <c r="F20" s="104">
        <v>1</v>
      </c>
      <c r="G20" s="105">
        <v>2.1712962962962962E-5</v>
      </c>
      <c r="H20" s="5">
        <v>2</v>
      </c>
      <c r="I20" s="50">
        <v>2</v>
      </c>
      <c r="J20" s="52">
        <v>1</v>
      </c>
      <c r="K20" s="52">
        <v>1</v>
      </c>
      <c r="L20" s="63">
        <v>1</v>
      </c>
      <c r="M20" s="70">
        <v>2.5000000000000001E-5</v>
      </c>
      <c r="N20" s="5">
        <v>2</v>
      </c>
      <c r="O20" s="80">
        <v>2</v>
      </c>
      <c r="P20" s="82">
        <v>1</v>
      </c>
      <c r="Q20" s="82">
        <v>1</v>
      </c>
      <c r="R20" s="83">
        <v>1</v>
      </c>
      <c r="S20" s="84">
        <v>1.8831018518518519E-5</v>
      </c>
    </row>
    <row r="21" spans="1:19" x14ac:dyDescent="0.25">
      <c r="A21" s="74" t="s">
        <v>278</v>
      </c>
      <c r="B21" s="5">
        <v>232</v>
      </c>
      <c r="C21" s="95">
        <v>232</v>
      </c>
      <c r="D21" s="103">
        <v>1</v>
      </c>
      <c r="E21" s="103">
        <v>1</v>
      </c>
      <c r="F21" s="104">
        <v>1</v>
      </c>
      <c r="G21" s="105">
        <v>2.0057870370370372E-5</v>
      </c>
      <c r="H21" s="5">
        <v>232</v>
      </c>
      <c r="I21" s="50">
        <v>232</v>
      </c>
      <c r="J21" s="52">
        <v>1</v>
      </c>
      <c r="K21" s="52">
        <v>1</v>
      </c>
      <c r="L21" s="63">
        <v>1</v>
      </c>
      <c r="M21" s="70">
        <v>2.1504629629629629E-5</v>
      </c>
      <c r="N21" s="5">
        <v>232</v>
      </c>
      <c r="O21" s="80">
        <v>222</v>
      </c>
      <c r="P21" s="82">
        <v>0.9568965517241379</v>
      </c>
      <c r="Q21" s="82">
        <v>0.9568965517241379</v>
      </c>
      <c r="R21" s="83">
        <v>1</v>
      </c>
      <c r="S21" s="84">
        <v>1.7962962962962962E-5</v>
      </c>
    </row>
    <row r="22" spans="1:19" x14ac:dyDescent="0.25">
      <c r="A22" s="73" t="s">
        <v>347</v>
      </c>
      <c r="B22" s="5">
        <v>1</v>
      </c>
      <c r="C22" s="95">
        <v>1</v>
      </c>
      <c r="D22" s="103">
        <v>1</v>
      </c>
      <c r="E22" s="103">
        <v>1</v>
      </c>
      <c r="F22" s="104">
        <v>1</v>
      </c>
      <c r="G22" s="105">
        <v>2.2060185185185185E-5</v>
      </c>
      <c r="H22" s="5">
        <v>1</v>
      </c>
      <c r="I22" s="50">
        <v>1</v>
      </c>
      <c r="J22" s="52">
        <v>1</v>
      </c>
      <c r="K22" s="52">
        <v>1</v>
      </c>
      <c r="L22" s="63">
        <v>1</v>
      </c>
      <c r="M22" s="70">
        <v>2.2997685185185184E-5</v>
      </c>
      <c r="N22" s="5">
        <v>1</v>
      </c>
      <c r="O22" s="80">
        <v>1</v>
      </c>
      <c r="P22" s="82">
        <v>1</v>
      </c>
      <c r="Q22" s="82">
        <v>1</v>
      </c>
      <c r="R22" s="83">
        <v>1</v>
      </c>
      <c r="S22" s="84">
        <v>1.949074074074074E-5</v>
      </c>
    </row>
    <row r="23" spans="1:19" x14ac:dyDescent="0.25">
      <c r="A23" s="73" t="s">
        <v>279</v>
      </c>
      <c r="B23" s="5">
        <v>1</v>
      </c>
      <c r="C23" s="95">
        <v>1</v>
      </c>
      <c r="D23" s="103">
        <v>1</v>
      </c>
      <c r="E23" s="103">
        <v>1</v>
      </c>
      <c r="F23" s="104">
        <v>1</v>
      </c>
      <c r="G23" s="105">
        <v>2.2291666666666665E-5</v>
      </c>
      <c r="H23" s="5">
        <v>1</v>
      </c>
      <c r="I23" s="50">
        <v>1</v>
      </c>
      <c r="J23" s="52">
        <v>1</v>
      </c>
      <c r="K23" s="52">
        <v>1</v>
      </c>
      <c r="L23" s="63">
        <v>1</v>
      </c>
      <c r="M23" s="70">
        <v>2.4722222222222223E-5</v>
      </c>
      <c r="N23" s="5">
        <v>1</v>
      </c>
      <c r="O23" s="80">
        <v>1</v>
      </c>
      <c r="P23" s="82">
        <v>1</v>
      </c>
      <c r="Q23" s="82">
        <v>1</v>
      </c>
      <c r="R23" s="83">
        <v>1</v>
      </c>
      <c r="S23" s="84">
        <v>1.7824074074074075E-5</v>
      </c>
    </row>
    <row r="24" spans="1:19" x14ac:dyDescent="0.25">
      <c r="A24" s="73" t="s">
        <v>280</v>
      </c>
      <c r="B24" s="5">
        <v>1</v>
      </c>
      <c r="C24" s="95">
        <v>1</v>
      </c>
      <c r="D24" s="103">
        <v>1</v>
      </c>
      <c r="E24" s="103">
        <v>1</v>
      </c>
      <c r="F24" s="104">
        <v>1</v>
      </c>
      <c r="G24" s="105">
        <v>2.5173611111111111E-5</v>
      </c>
      <c r="H24" s="5">
        <v>1</v>
      </c>
      <c r="I24" s="50">
        <v>1</v>
      </c>
      <c r="J24" s="52">
        <v>1</v>
      </c>
      <c r="K24" s="52">
        <v>1</v>
      </c>
      <c r="L24" s="63">
        <v>1</v>
      </c>
      <c r="M24" s="70">
        <v>2.6898148148148147E-5</v>
      </c>
      <c r="N24" s="5">
        <v>1</v>
      </c>
      <c r="O24" s="80">
        <v>1</v>
      </c>
      <c r="P24" s="82">
        <v>1</v>
      </c>
      <c r="Q24" s="82">
        <v>1</v>
      </c>
      <c r="R24" s="83">
        <v>1</v>
      </c>
      <c r="S24" s="84">
        <v>1.9733796296296295E-5</v>
      </c>
    </row>
    <row r="25" spans="1:19" x14ac:dyDescent="0.25">
      <c r="A25" s="73" t="s">
        <v>281</v>
      </c>
      <c r="B25" s="5">
        <v>1</v>
      </c>
      <c r="C25" s="95">
        <v>1</v>
      </c>
      <c r="D25" s="103">
        <v>1</v>
      </c>
      <c r="E25" s="103">
        <v>1</v>
      </c>
      <c r="F25" s="104">
        <v>1</v>
      </c>
      <c r="G25" s="105">
        <v>2.1782407407407407E-5</v>
      </c>
      <c r="H25" s="5">
        <v>1</v>
      </c>
      <c r="I25" s="50">
        <v>1</v>
      </c>
      <c r="J25" s="52">
        <v>1</v>
      </c>
      <c r="K25" s="52">
        <v>1</v>
      </c>
      <c r="L25" s="63">
        <v>1</v>
      </c>
      <c r="M25" s="70">
        <v>2.5034722222222224E-5</v>
      </c>
      <c r="N25" s="5">
        <v>1</v>
      </c>
      <c r="O25" s="80">
        <v>1</v>
      </c>
      <c r="P25" s="82">
        <v>1</v>
      </c>
      <c r="Q25" s="82">
        <v>1</v>
      </c>
      <c r="R25" s="83">
        <v>1</v>
      </c>
      <c r="S25" s="84">
        <v>1.8981481481481482E-5</v>
      </c>
    </row>
    <row r="26" spans="1:19" x14ac:dyDescent="0.25">
      <c r="A26" s="73" t="s">
        <v>282</v>
      </c>
      <c r="B26" s="5">
        <v>2</v>
      </c>
      <c r="C26" s="95">
        <v>2</v>
      </c>
      <c r="D26" s="103">
        <v>1</v>
      </c>
      <c r="E26" s="103">
        <v>1</v>
      </c>
      <c r="F26" s="104">
        <v>1</v>
      </c>
      <c r="G26" s="105">
        <v>1.9918981481481481E-5</v>
      </c>
      <c r="H26" s="5">
        <v>2</v>
      </c>
      <c r="I26" s="50">
        <v>2</v>
      </c>
      <c r="J26" s="52">
        <v>1</v>
      </c>
      <c r="K26" s="52">
        <v>1</v>
      </c>
      <c r="L26" s="63">
        <v>1</v>
      </c>
      <c r="M26" s="70">
        <v>2.3194444444444445E-5</v>
      </c>
      <c r="N26" s="5">
        <v>2</v>
      </c>
      <c r="O26" s="80">
        <v>2</v>
      </c>
      <c r="P26" s="82">
        <v>1</v>
      </c>
      <c r="Q26" s="82">
        <v>1</v>
      </c>
      <c r="R26" s="83">
        <v>1</v>
      </c>
      <c r="S26" s="84">
        <v>1.9328703703703705E-5</v>
      </c>
    </row>
    <row r="27" spans="1:19" x14ac:dyDescent="0.25">
      <c r="A27" s="73" t="s">
        <v>283</v>
      </c>
      <c r="B27" s="5">
        <v>2</v>
      </c>
      <c r="C27" s="95">
        <v>2</v>
      </c>
      <c r="D27" s="103">
        <v>1</v>
      </c>
      <c r="E27" s="103">
        <v>1</v>
      </c>
      <c r="F27" s="104">
        <v>1</v>
      </c>
      <c r="G27" s="105">
        <v>2.0370370370370369E-5</v>
      </c>
      <c r="H27" s="5">
        <v>2</v>
      </c>
      <c r="I27" s="50">
        <v>2</v>
      </c>
      <c r="J27" s="52">
        <v>1</v>
      </c>
      <c r="K27" s="52">
        <v>1</v>
      </c>
      <c r="L27" s="63">
        <v>1</v>
      </c>
      <c r="M27" s="70">
        <v>1.9745370370370371E-5</v>
      </c>
      <c r="N27" s="5">
        <v>2</v>
      </c>
      <c r="O27" s="80">
        <v>2</v>
      </c>
      <c r="P27" s="82">
        <v>1</v>
      </c>
      <c r="Q27" s="82">
        <v>1</v>
      </c>
      <c r="R27" s="83">
        <v>1</v>
      </c>
      <c r="S27" s="84">
        <v>1.8726851851851851E-5</v>
      </c>
    </row>
    <row r="28" spans="1:19" x14ac:dyDescent="0.25">
      <c r="A28" s="73" t="s">
        <v>284</v>
      </c>
      <c r="B28" s="5">
        <v>500</v>
      </c>
      <c r="C28" s="95">
        <v>500</v>
      </c>
      <c r="D28" s="103">
        <v>1</v>
      </c>
      <c r="E28" s="103">
        <v>1</v>
      </c>
      <c r="F28" s="104">
        <v>1</v>
      </c>
      <c r="G28" s="105">
        <v>1.9120370370370369E-5</v>
      </c>
      <c r="H28" s="5">
        <v>500</v>
      </c>
      <c r="I28" s="50">
        <v>500</v>
      </c>
      <c r="J28" s="52">
        <v>1</v>
      </c>
      <c r="K28" s="52">
        <v>1</v>
      </c>
      <c r="L28" s="63">
        <v>1</v>
      </c>
      <c r="M28" s="70">
        <v>2.1388888888888889E-5</v>
      </c>
      <c r="N28" s="5">
        <v>500</v>
      </c>
      <c r="O28" s="80">
        <v>433</v>
      </c>
      <c r="P28" s="82">
        <v>0.86599999999999999</v>
      </c>
      <c r="Q28" s="82">
        <v>0.86599999999999999</v>
      </c>
      <c r="R28" s="83">
        <v>1</v>
      </c>
      <c r="S28" s="84">
        <v>1.704861111111111E-5</v>
      </c>
    </row>
    <row r="29" spans="1:19" ht="25.5" x14ac:dyDescent="0.25">
      <c r="A29" s="74" t="s">
        <v>285</v>
      </c>
      <c r="B29" s="5">
        <v>1</v>
      </c>
      <c r="C29" s="95">
        <v>1</v>
      </c>
      <c r="D29" s="103">
        <v>1</v>
      </c>
      <c r="E29" s="103">
        <v>1</v>
      </c>
      <c r="F29" s="104">
        <v>1</v>
      </c>
      <c r="G29" s="105">
        <v>1.949074074074074E-5</v>
      </c>
      <c r="H29" s="5">
        <v>1</v>
      </c>
      <c r="I29" s="50">
        <v>1</v>
      </c>
      <c r="J29" s="52">
        <v>1</v>
      </c>
      <c r="K29" s="52">
        <v>1</v>
      </c>
      <c r="L29" s="63">
        <v>1</v>
      </c>
      <c r="M29" s="70">
        <v>2.0486111111111113E-5</v>
      </c>
      <c r="N29" s="5">
        <v>1</v>
      </c>
      <c r="O29" s="80">
        <v>1</v>
      </c>
      <c r="P29" s="82">
        <v>1</v>
      </c>
      <c r="Q29" s="82">
        <v>1</v>
      </c>
      <c r="R29" s="83">
        <v>1</v>
      </c>
      <c r="S29" s="84">
        <v>1.7013888888888888E-5</v>
      </c>
    </row>
    <row r="30" spans="1:19" x14ac:dyDescent="0.25">
      <c r="A30" s="73" t="s">
        <v>286</v>
      </c>
      <c r="B30" s="5">
        <v>1</v>
      </c>
      <c r="C30" s="95">
        <v>1</v>
      </c>
      <c r="D30" s="103">
        <v>1</v>
      </c>
      <c r="E30" s="103">
        <v>1</v>
      </c>
      <c r="F30" s="104">
        <v>1</v>
      </c>
      <c r="G30" s="105">
        <v>2.1724537037037037E-5</v>
      </c>
      <c r="H30" s="5">
        <v>1</v>
      </c>
      <c r="I30" s="50">
        <v>1</v>
      </c>
      <c r="J30" s="52">
        <v>1</v>
      </c>
      <c r="K30" s="52">
        <v>1</v>
      </c>
      <c r="L30" s="63">
        <v>1</v>
      </c>
      <c r="M30" s="70">
        <v>2.3877314814814813E-5</v>
      </c>
      <c r="N30" s="5">
        <v>1</v>
      </c>
      <c r="O30" s="80">
        <v>1</v>
      </c>
      <c r="P30" s="82">
        <v>1</v>
      </c>
      <c r="Q30" s="82">
        <v>1</v>
      </c>
      <c r="R30" s="83">
        <v>1</v>
      </c>
      <c r="S30" s="84">
        <v>1.9050925925925927E-5</v>
      </c>
    </row>
    <row r="31" spans="1:19" x14ac:dyDescent="0.25">
      <c r="A31" s="73" t="s">
        <v>287</v>
      </c>
      <c r="B31" s="5">
        <v>2</v>
      </c>
      <c r="C31" s="95">
        <v>2</v>
      </c>
      <c r="D31" s="103">
        <v>1</v>
      </c>
      <c r="E31" s="103">
        <v>1</v>
      </c>
      <c r="F31" s="104">
        <v>1</v>
      </c>
      <c r="G31" s="105">
        <v>2.2627314814814813E-5</v>
      </c>
      <c r="H31" s="5">
        <v>2</v>
      </c>
      <c r="I31" s="50">
        <v>2</v>
      </c>
      <c r="J31" s="52">
        <v>1</v>
      </c>
      <c r="K31" s="52">
        <v>1</v>
      </c>
      <c r="L31" s="63">
        <v>1</v>
      </c>
      <c r="M31" s="70">
        <v>2.2326388888888888E-5</v>
      </c>
      <c r="N31" s="5">
        <v>2</v>
      </c>
      <c r="O31" s="80">
        <v>2</v>
      </c>
      <c r="P31" s="82">
        <v>1</v>
      </c>
      <c r="Q31" s="82">
        <v>1</v>
      </c>
      <c r="R31" s="83">
        <v>1</v>
      </c>
      <c r="S31" s="84">
        <v>1.800925925925926E-5</v>
      </c>
    </row>
    <row r="32" spans="1:19" ht="38.25" x14ac:dyDescent="0.25">
      <c r="A32" s="74" t="s">
        <v>288</v>
      </c>
      <c r="B32" s="5">
        <v>16</v>
      </c>
      <c r="C32" s="95">
        <v>16</v>
      </c>
      <c r="D32" s="103">
        <v>1</v>
      </c>
      <c r="E32" s="103">
        <v>1</v>
      </c>
      <c r="F32" s="104">
        <v>1</v>
      </c>
      <c r="G32" s="105">
        <v>2.0046296296296296E-5</v>
      </c>
      <c r="H32" s="5">
        <v>16</v>
      </c>
      <c r="I32" s="50">
        <v>16</v>
      </c>
      <c r="J32" s="52">
        <v>1</v>
      </c>
      <c r="K32" s="52">
        <v>1</v>
      </c>
      <c r="L32" s="63">
        <v>1</v>
      </c>
      <c r="M32" s="70">
        <v>2.3090277777777777E-5</v>
      </c>
      <c r="N32" s="5">
        <v>16</v>
      </c>
      <c r="O32" s="80">
        <v>16</v>
      </c>
      <c r="P32" s="82">
        <v>1</v>
      </c>
      <c r="Q32" s="82">
        <v>1</v>
      </c>
      <c r="R32" s="83">
        <v>1</v>
      </c>
      <c r="S32" s="84">
        <v>1.8946759259259259E-5</v>
      </c>
    </row>
    <row r="33" spans="1:19" x14ac:dyDescent="0.25">
      <c r="A33" s="75" t="s">
        <v>289</v>
      </c>
      <c r="B33" s="5">
        <v>1</v>
      </c>
      <c r="C33" s="95">
        <v>1</v>
      </c>
      <c r="D33" s="103">
        <v>1</v>
      </c>
      <c r="E33" s="103">
        <v>1</v>
      </c>
      <c r="F33" s="104">
        <v>1</v>
      </c>
      <c r="G33" s="105">
        <v>2.0937500000000001E-5</v>
      </c>
      <c r="H33" s="5">
        <v>1</v>
      </c>
      <c r="I33" s="50">
        <v>1</v>
      </c>
      <c r="J33" s="52">
        <v>1</v>
      </c>
      <c r="K33" s="52">
        <v>1</v>
      </c>
      <c r="L33" s="63">
        <v>1</v>
      </c>
      <c r="M33" s="70">
        <v>2.1851851851851852E-5</v>
      </c>
      <c r="N33" s="5">
        <v>1</v>
      </c>
      <c r="O33" s="80">
        <v>1</v>
      </c>
      <c r="P33" s="82">
        <v>1</v>
      </c>
      <c r="Q33" s="82">
        <v>1</v>
      </c>
      <c r="R33" s="83">
        <v>1</v>
      </c>
      <c r="S33" s="84">
        <v>1.8437500000000001E-5</v>
      </c>
    </row>
    <row r="34" spans="1:19" x14ac:dyDescent="0.25">
      <c r="A34" s="76" t="s">
        <v>290</v>
      </c>
      <c r="B34" s="5">
        <v>1</v>
      </c>
      <c r="C34" s="95">
        <v>1</v>
      </c>
      <c r="D34" s="103">
        <v>1</v>
      </c>
      <c r="E34" s="103">
        <v>1</v>
      </c>
      <c r="F34" s="104">
        <v>1</v>
      </c>
      <c r="G34" s="105">
        <v>2.0208333333333334E-5</v>
      </c>
      <c r="H34" s="5">
        <v>1</v>
      </c>
      <c r="I34" s="50">
        <v>1</v>
      </c>
      <c r="J34" s="52">
        <v>1</v>
      </c>
      <c r="K34" s="52">
        <v>1</v>
      </c>
      <c r="L34" s="63">
        <v>1</v>
      </c>
      <c r="M34" s="70">
        <v>2.1111111111111111E-5</v>
      </c>
      <c r="N34" s="5">
        <v>1</v>
      </c>
      <c r="O34" s="80">
        <v>1</v>
      </c>
      <c r="P34" s="82">
        <v>1</v>
      </c>
      <c r="Q34" s="82">
        <v>1</v>
      </c>
      <c r="R34" s="83">
        <v>1</v>
      </c>
      <c r="S34" s="84">
        <v>1.7696759259259259E-5</v>
      </c>
    </row>
    <row r="35" spans="1:19" x14ac:dyDescent="0.25">
      <c r="A35" s="73" t="s">
        <v>291</v>
      </c>
      <c r="B35" s="5">
        <v>48</v>
      </c>
      <c r="C35" s="95">
        <v>48</v>
      </c>
      <c r="D35" s="103">
        <v>1</v>
      </c>
      <c r="E35" s="103">
        <v>1</v>
      </c>
      <c r="F35" s="104">
        <v>9.0909090909090912E-2</v>
      </c>
      <c r="G35" s="105">
        <v>2.4930555555555556E-5</v>
      </c>
      <c r="H35" s="5">
        <v>48</v>
      </c>
      <c r="I35" s="50">
        <v>48</v>
      </c>
      <c r="J35" s="52">
        <v>1</v>
      </c>
      <c r="K35" s="52">
        <v>1</v>
      </c>
      <c r="L35" s="63">
        <v>9.0909090909090912E-2</v>
      </c>
      <c r="M35" s="70">
        <v>2.9548611111111113E-5</v>
      </c>
      <c r="N35" s="5">
        <v>48</v>
      </c>
      <c r="O35" s="80">
        <v>48</v>
      </c>
      <c r="P35" s="82">
        <v>1</v>
      </c>
      <c r="Q35" s="82">
        <v>1</v>
      </c>
      <c r="R35" s="83">
        <v>9.0909090909090912E-2</v>
      </c>
      <c r="S35" s="84">
        <v>2.085648148148148E-5</v>
      </c>
    </row>
    <row r="36" spans="1:19" x14ac:dyDescent="0.25">
      <c r="A36" s="73" t="s">
        <v>292</v>
      </c>
      <c r="B36" s="5">
        <v>321</v>
      </c>
      <c r="C36" s="95">
        <v>321</v>
      </c>
      <c r="D36" s="103">
        <v>1</v>
      </c>
      <c r="E36" s="103">
        <v>1</v>
      </c>
      <c r="F36" s="104">
        <v>1</v>
      </c>
      <c r="G36" s="105">
        <v>1.841435185185185E-5</v>
      </c>
      <c r="H36" s="5">
        <v>321</v>
      </c>
      <c r="I36" s="50">
        <v>321</v>
      </c>
      <c r="J36" s="52">
        <v>1</v>
      </c>
      <c r="K36" s="52">
        <v>1</v>
      </c>
      <c r="L36" s="63">
        <v>1</v>
      </c>
      <c r="M36" s="70">
        <v>1.9328703703703705E-5</v>
      </c>
      <c r="N36" s="5">
        <v>321</v>
      </c>
      <c r="O36" s="80">
        <v>321</v>
      </c>
      <c r="P36" s="82">
        <v>1</v>
      </c>
      <c r="Q36" s="82">
        <v>1</v>
      </c>
      <c r="R36" s="83">
        <v>1</v>
      </c>
      <c r="S36" s="84">
        <v>1.7361111111111111E-5</v>
      </c>
    </row>
    <row r="37" spans="1:19" x14ac:dyDescent="0.25">
      <c r="A37" s="119" t="s">
        <v>293</v>
      </c>
      <c r="B37" s="115">
        <v>142</v>
      </c>
      <c r="C37" s="116">
        <v>142</v>
      </c>
      <c r="D37" s="117">
        <v>1</v>
      </c>
      <c r="E37" s="103">
        <v>1</v>
      </c>
      <c r="F37" s="104">
        <v>1</v>
      </c>
      <c r="G37" s="105">
        <v>1.7962962962962962E-5</v>
      </c>
      <c r="H37" s="5">
        <v>142</v>
      </c>
      <c r="I37" s="50">
        <v>142</v>
      </c>
      <c r="J37" s="52">
        <v>1</v>
      </c>
      <c r="K37" s="52">
        <v>1</v>
      </c>
      <c r="L37" s="63">
        <v>1</v>
      </c>
      <c r="M37" s="70">
        <v>1.8796296296296296E-5</v>
      </c>
      <c r="N37" s="5">
        <v>142</v>
      </c>
      <c r="O37" s="80">
        <v>142</v>
      </c>
      <c r="P37" s="82">
        <v>1</v>
      </c>
      <c r="Q37" s="82">
        <v>1</v>
      </c>
      <c r="R37" s="83">
        <v>1</v>
      </c>
      <c r="S37" s="84">
        <v>1.824074074074074E-5</v>
      </c>
    </row>
    <row r="38" spans="1:19" x14ac:dyDescent="0.25">
      <c r="A38" s="118" t="s">
        <v>294</v>
      </c>
      <c r="B38" s="115">
        <v>1</v>
      </c>
      <c r="C38" s="116">
        <v>1</v>
      </c>
      <c r="D38" s="117">
        <v>1</v>
      </c>
      <c r="E38" s="103">
        <v>1</v>
      </c>
      <c r="F38" s="104">
        <v>1</v>
      </c>
      <c r="G38" s="105">
        <v>2.2546296296296296E-5</v>
      </c>
      <c r="H38" s="5">
        <v>1</v>
      </c>
      <c r="I38" s="50">
        <v>1</v>
      </c>
      <c r="J38" s="52">
        <v>1</v>
      </c>
      <c r="K38" s="52">
        <v>1</v>
      </c>
      <c r="L38" s="63">
        <v>1</v>
      </c>
      <c r="M38" s="70">
        <v>2.6006944444444446E-5</v>
      </c>
      <c r="N38" s="5">
        <v>1</v>
      </c>
      <c r="O38" s="80">
        <v>1</v>
      </c>
      <c r="P38" s="82">
        <v>1</v>
      </c>
      <c r="Q38" s="82">
        <v>1</v>
      </c>
      <c r="R38" s="83">
        <v>1</v>
      </c>
      <c r="S38" s="84">
        <v>1.8587962962962964E-5</v>
      </c>
    </row>
    <row r="39" spans="1:19" x14ac:dyDescent="0.25">
      <c r="A39" s="73" t="s">
        <v>295</v>
      </c>
      <c r="B39" s="5">
        <v>1</v>
      </c>
      <c r="C39" s="95">
        <v>1</v>
      </c>
      <c r="D39" s="103">
        <v>1</v>
      </c>
      <c r="E39" s="103">
        <v>1</v>
      </c>
      <c r="F39" s="104">
        <v>1</v>
      </c>
      <c r="G39" s="105">
        <v>2.3148148148148147E-5</v>
      </c>
      <c r="H39" s="5">
        <v>1</v>
      </c>
      <c r="I39" s="50">
        <v>1</v>
      </c>
      <c r="J39" s="52">
        <v>1</v>
      </c>
      <c r="K39" s="52">
        <v>1</v>
      </c>
      <c r="L39" s="63">
        <v>1</v>
      </c>
      <c r="M39" s="70">
        <v>3.0555555555555554E-5</v>
      </c>
      <c r="N39" s="5">
        <v>1</v>
      </c>
      <c r="O39" s="80">
        <v>1</v>
      </c>
      <c r="P39" s="82">
        <v>1</v>
      </c>
      <c r="Q39" s="82">
        <v>1</v>
      </c>
      <c r="R39" s="83">
        <v>1</v>
      </c>
      <c r="S39" s="84">
        <v>2.0416666666666667E-5</v>
      </c>
    </row>
    <row r="40" spans="1:19" x14ac:dyDescent="0.25">
      <c r="A40" s="73" t="s">
        <v>296</v>
      </c>
      <c r="B40" s="5">
        <v>4</v>
      </c>
      <c r="C40" s="95">
        <v>4</v>
      </c>
      <c r="D40" s="103">
        <v>1</v>
      </c>
      <c r="E40" s="103">
        <v>1</v>
      </c>
      <c r="F40" s="104">
        <v>1</v>
      </c>
      <c r="G40" s="105">
        <v>2.1261574074074073E-5</v>
      </c>
      <c r="H40" s="5">
        <v>4</v>
      </c>
      <c r="I40" s="50">
        <v>4</v>
      </c>
      <c r="J40" s="52">
        <v>1</v>
      </c>
      <c r="K40" s="52">
        <v>1</v>
      </c>
      <c r="L40" s="63">
        <v>1</v>
      </c>
      <c r="M40" s="70">
        <v>2.2870370370370369E-5</v>
      </c>
      <c r="N40" s="5">
        <v>4</v>
      </c>
      <c r="O40" s="80">
        <v>4</v>
      </c>
      <c r="P40" s="82">
        <v>1</v>
      </c>
      <c r="Q40" s="82">
        <v>1</v>
      </c>
      <c r="R40" s="83">
        <v>0.5</v>
      </c>
      <c r="S40" s="84">
        <v>1.7488425925925926E-5</v>
      </c>
    </row>
    <row r="41" spans="1:19" x14ac:dyDescent="0.25">
      <c r="A41" s="73" t="s">
        <v>297</v>
      </c>
      <c r="B41" s="5">
        <v>11982</v>
      </c>
      <c r="C41" s="95">
        <v>2878</v>
      </c>
      <c r="D41" s="103">
        <v>0.24019362376898681</v>
      </c>
      <c r="E41" s="103">
        <v>0.5756</v>
      </c>
      <c r="F41" s="104">
        <v>1</v>
      </c>
      <c r="G41" s="105">
        <v>2.0914351851851853E-5</v>
      </c>
      <c r="H41" s="5">
        <v>11982</v>
      </c>
      <c r="I41" s="50">
        <v>5239</v>
      </c>
      <c r="J41" s="52">
        <v>0.43723919212151563</v>
      </c>
      <c r="K41" s="52">
        <v>0.52390000000000003</v>
      </c>
      <c r="L41" s="63">
        <v>1</v>
      </c>
      <c r="M41" s="70">
        <v>1.9930555555555556E-5</v>
      </c>
      <c r="N41" s="5">
        <v>11982</v>
      </c>
      <c r="O41" s="80">
        <v>905</v>
      </c>
      <c r="P41" s="82">
        <v>7.5529961609080293E-2</v>
      </c>
      <c r="Q41" s="82">
        <v>0.90500000000000003</v>
      </c>
      <c r="R41" s="83">
        <v>1</v>
      </c>
      <c r="S41" s="84">
        <v>1.7499999999999998E-5</v>
      </c>
    </row>
    <row r="42" spans="1:19" x14ac:dyDescent="0.25">
      <c r="A42" s="73" t="s">
        <v>298</v>
      </c>
      <c r="B42" s="5">
        <v>38</v>
      </c>
      <c r="C42" s="95">
        <v>38</v>
      </c>
      <c r="D42" s="103">
        <v>1</v>
      </c>
      <c r="E42" s="103">
        <v>1</v>
      </c>
      <c r="F42" s="104">
        <v>1</v>
      </c>
      <c r="G42" s="105">
        <v>1.9224537037037037E-5</v>
      </c>
      <c r="H42" s="5">
        <v>38</v>
      </c>
      <c r="I42" s="50">
        <v>38</v>
      </c>
      <c r="J42" s="52">
        <v>1</v>
      </c>
      <c r="K42" s="52">
        <v>1</v>
      </c>
      <c r="L42" s="63">
        <v>1</v>
      </c>
      <c r="M42" s="70">
        <v>2.0150462962962964E-5</v>
      </c>
      <c r="N42" s="5">
        <v>38</v>
      </c>
      <c r="O42" s="80">
        <v>38</v>
      </c>
      <c r="P42" s="82">
        <v>1</v>
      </c>
      <c r="Q42" s="82">
        <v>1</v>
      </c>
      <c r="R42" s="83">
        <v>1</v>
      </c>
      <c r="S42" s="84">
        <v>1.8043981481481483E-5</v>
      </c>
    </row>
    <row r="43" spans="1:19" x14ac:dyDescent="0.25">
      <c r="A43" s="73" t="s">
        <v>299</v>
      </c>
      <c r="B43" s="5">
        <v>1</v>
      </c>
      <c r="C43" s="95">
        <v>1</v>
      </c>
      <c r="D43" s="103">
        <v>1</v>
      </c>
      <c r="E43" s="103">
        <v>1</v>
      </c>
      <c r="F43" s="104">
        <v>1</v>
      </c>
      <c r="G43" s="105">
        <v>2.3935185185185187E-5</v>
      </c>
      <c r="H43" s="5">
        <v>1</v>
      </c>
      <c r="I43" s="50">
        <v>1</v>
      </c>
      <c r="J43" s="52">
        <v>1</v>
      </c>
      <c r="K43" s="52">
        <v>1</v>
      </c>
      <c r="L43" s="63">
        <v>1</v>
      </c>
      <c r="M43" s="70">
        <v>2.2534722222222221E-5</v>
      </c>
      <c r="N43" s="5">
        <v>1</v>
      </c>
      <c r="O43" s="80">
        <v>1</v>
      </c>
      <c r="P43" s="82">
        <v>1</v>
      </c>
      <c r="Q43" s="82">
        <v>1</v>
      </c>
      <c r="R43" s="83">
        <v>1</v>
      </c>
      <c r="S43" s="84">
        <v>1.9236111111111113E-5</v>
      </c>
    </row>
    <row r="44" spans="1:19" x14ac:dyDescent="0.25">
      <c r="A44" s="73" t="s">
        <v>300</v>
      </c>
      <c r="B44" s="5">
        <v>1</v>
      </c>
      <c r="C44" s="95">
        <v>1</v>
      </c>
      <c r="D44" s="103">
        <v>1</v>
      </c>
      <c r="E44" s="103">
        <v>1</v>
      </c>
      <c r="F44" s="104">
        <v>1</v>
      </c>
      <c r="G44" s="105">
        <v>2.1331018518518519E-5</v>
      </c>
      <c r="H44" s="5">
        <v>1</v>
      </c>
      <c r="I44" s="50">
        <v>1</v>
      </c>
      <c r="J44" s="52">
        <v>1</v>
      </c>
      <c r="K44" s="52">
        <v>1</v>
      </c>
      <c r="L44" s="63">
        <v>1</v>
      </c>
      <c r="M44" s="70">
        <v>2.2037037037037038E-5</v>
      </c>
      <c r="N44" s="5">
        <v>1</v>
      </c>
      <c r="O44" s="80">
        <v>1</v>
      </c>
      <c r="P44" s="82">
        <v>1</v>
      </c>
      <c r="Q44" s="82">
        <v>1</v>
      </c>
      <c r="R44" s="83">
        <v>1</v>
      </c>
      <c r="S44" s="84">
        <v>1.7905092592592592E-5</v>
      </c>
    </row>
    <row r="45" spans="1:19" x14ac:dyDescent="0.25">
      <c r="A45" s="73" t="s">
        <v>301</v>
      </c>
      <c r="B45" s="5">
        <v>1</v>
      </c>
      <c r="C45" s="95">
        <v>1</v>
      </c>
      <c r="D45" s="103">
        <v>1</v>
      </c>
      <c r="E45" s="103">
        <v>1</v>
      </c>
      <c r="F45" s="104">
        <v>1</v>
      </c>
      <c r="G45" s="105">
        <v>2.491898148148148E-5</v>
      </c>
      <c r="H45" s="5">
        <v>1</v>
      </c>
      <c r="I45" s="50">
        <v>1</v>
      </c>
      <c r="J45" s="52">
        <v>1</v>
      </c>
      <c r="K45" s="52">
        <v>1</v>
      </c>
      <c r="L45" s="63">
        <v>1</v>
      </c>
      <c r="M45" s="70">
        <v>3.0902777777777781E-5</v>
      </c>
      <c r="N45" s="5">
        <v>1</v>
      </c>
      <c r="O45" s="80">
        <v>1</v>
      </c>
      <c r="P45" s="82">
        <v>1</v>
      </c>
      <c r="Q45" s="82">
        <v>1</v>
      </c>
      <c r="R45" s="83">
        <v>1</v>
      </c>
      <c r="S45" s="84">
        <v>1.8784722222222221E-5</v>
      </c>
    </row>
    <row r="46" spans="1:19" x14ac:dyDescent="0.25">
      <c r="A46" s="73" t="s">
        <v>302</v>
      </c>
      <c r="B46" s="5">
        <v>1</v>
      </c>
      <c r="C46" s="95">
        <v>1</v>
      </c>
      <c r="D46" s="103">
        <v>1</v>
      </c>
      <c r="E46" s="103">
        <v>1</v>
      </c>
      <c r="F46" s="104">
        <v>1</v>
      </c>
      <c r="G46" s="105">
        <v>2.6122685185185186E-5</v>
      </c>
      <c r="H46" s="5">
        <v>1</v>
      </c>
      <c r="I46" s="50">
        <v>1</v>
      </c>
      <c r="J46" s="52">
        <v>1</v>
      </c>
      <c r="K46" s="52">
        <v>1</v>
      </c>
      <c r="L46" s="63">
        <v>1</v>
      </c>
      <c r="M46" s="70">
        <v>3.3425925925925924E-5</v>
      </c>
      <c r="N46" s="5">
        <v>1</v>
      </c>
      <c r="O46" s="80">
        <v>1</v>
      </c>
      <c r="P46" s="82">
        <v>1</v>
      </c>
      <c r="Q46" s="82">
        <v>1</v>
      </c>
      <c r="R46" s="83">
        <v>1</v>
      </c>
      <c r="S46" s="84">
        <v>2.0405092592592592E-5</v>
      </c>
    </row>
    <row r="47" spans="1:19" x14ac:dyDescent="0.25">
      <c r="A47" s="73" t="s">
        <v>303</v>
      </c>
      <c r="B47" s="5">
        <v>14</v>
      </c>
      <c r="C47" s="95">
        <v>14</v>
      </c>
      <c r="D47" s="103">
        <v>1</v>
      </c>
      <c r="E47" s="103">
        <v>1</v>
      </c>
      <c r="F47" s="104">
        <v>1</v>
      </c>
      <c r="G47" s="105">
        <v>1.9189814814814815E-5</v>
      </c>
      <c r="H47" s="5">
        <v>14</v>
      </c>
      <c r="I47" s="50">
        <v>14</v>
      </c>
      <c r="J47" s="52">
        <v>1</v>
      </c>
      <c r="K47" s="52">
        <v>1</v>
      </c>
      <c r="L47" s="63">
        <v>1</v>
      </c>
      <c r="M47" s="70">
        <v>2.0625E-5</v>
      </c>
      <c r="N47" s="5">
        <v>14</v>
      </c>
      <c r="O47" s="80">
        <v>14</v>
      </c>
      <c r="P47" s="82">
        <v>1</v>
      </c>
      <c r="Q47" s="82">
        <v>1</v>
      </c>
      <c r="R47" s="83">
        <v>1</v>
      </c>
      <c r="S47" s="84">
        <v>1.9988425925925926E-5</v>
      </c>
    </row>
    <row r="48" spans="1:19" x14ac:dyDescent="0.25">
      <c r="A48" s="73" t="s">
        <v>304</v>
      </c>
      <c r="B48" s="5">
        <v>2</v>
      </c>
      <c r="C48" s="95">
        <v>2</v>
      </c>
      <c r="D48" s="103">
        <v>1</v>
      </c>
      <c r="E48" s="103">
        <v>1</v>
      </c>
      <c r="F48" s="104">
        <v>1</v>
      </c>
      <c r="G48" s="105">
        <v>2.0960648148148148E-5</v>
      </c>
      <c r="H48" s="5">
        <v>2</v>
      </c>
      <c r="I48" s="50">
        <v>2</v>
      </c>
      <c r="J48" s="52">
        <v>1</v>
      </c>
      <c r="K48" s="52">
        <v>1</v>
      </c>
      <c r="L48" s="63">
        <v>1</v>
      </c>
      <c r="M48" s="70">
        <v>2.6180555555555556E-5</v>
      </c>
      <c r="N48" s="5">
        <v>2</v>
      </c>
      <c r="O48" s="80">
        <v>2</v>
      </c>
      <c r="P48" s="82">
        <v>1</v>
      </c>
      <c r="Q48" s="82">
        <v>1</v>
      </c>
      <c r="R48" s="83">
        <v>1</v>
      </c>
      <c r="S48" s="84">
        <v>1.9108796296296297E-5</v>
      </c>
    </row>
    <row r="49" spans="1:19" x14ac:dyDescent="0.25">
      <c r="A49" s="74" t="s">
        <v>305</v>
      </c>
      <c r="B49" s="5">
        <v>1</v>
      </c>
      <c r="C49" s="95">
        <v>1</v>
      </c>
      <c r="D49" s="103">
        <v>1</v>
      </c>
      <c r="E49" s="103">
        <v>1</v>
      </c>
      <c r="F49" s="104">
        <v>1</v>
      </c>
      <c r="G49" s="105">
        <v>2.0960648148148148E-5</v>
      </c>
      <c r="H49" s="5">
        <v>1</v>
      </c>
      <c r="I49" s="50">
        <v>1</v>
      </c>
      <c r="J49" s="52">
        <v>1</v>
      </c>
      <c r="K49" s="52">
        <v>1</v>
      </c>
      <c r="L49" s="63">
        <v>1</v>
      </c>
      <c r="M49" s="70">
        <v>2.2881944444444444E-5</v>
      </c>
      <c r="N49" s="5">
        <v>1</v>
      </c>
      <c r="O49" s="80">
        <v>1</v>
      </c>
      <c r="P49" s="82">
        <v>1</v>
      </c>
      <c r="Q49" s="82">
        <v>1</v>
      </c>
      <c r="R49" s="83">
        <v>1</v>
      </c>
      <c r="S49" s="84">
        <v>1.9027777777777776E-5</v>
      </c>
    </row>
    <row r="50" spans="1:19" x14ac:dyDescent="0.25">
      <c r="A50" s="73" t="s">
        <v>306</v>
      </c>
      <c r="B50" s="5">
        <v>26104</v>
      </c>
      <c r="C50" s="95">
        <v>3013</v>
      </c>
      <c r="D50" s="103">
        <v>0.11542292368985596</v>
      </c>
      <c r="E50" s="103">
        <v>0.60260000000000002</v>
      </c>
      <c r="F50" s="104">
        <v>1</v>
      </c>
      <c r="G50" s="105">
        <v>2.0023148148148149E-5</v>
      </c>
      <c r="H50" s="5">
        <v>26104</v>
      </c>
      <c r="I50" s="50">
        <v>5964</v>
      </c>
      <c r="J50" s="52">
        <v>0.22847073245479621</v>
      </c>
      <c r="K50" s="52">
        <v>0.59640000000000004</v>
      </c>
      <c r="L50" s="63">
        <v>1</v>
      </c>
      <c r="M50" s="70">
        <v>2.1446759259259259E-5</v>
      </c>
      <c r="N50" s="5">
        <v>26104</v>
      </c>
      <c r="O50" s="80">
        <v>907</v>
      </c>
      <c r="P50" s="82">
        <v>3.4745632853202577E-2</v>
      </c>
      <c r="Q50" s="82">
        <v>0.90700000000000003</v>
      </c>
      <c r="R50" s="83">
        <v>1</v>
      </c>
      <c r="S50" s="84">
        <v>2.5266203703703704E-5</v>
      </c>
    </row>
    <row r="51" spans="1:19" x14ac:dyDescent="0.25">
      <c r="A51" s="73" t="s">
        <v>307</v>
      </c>
      <c r="B51" s="5">
        <v>57</v>
      </c>
      <c r="C51" s="95">
        <v>57</v>
      </c>
      <c r="D51" s="103">
        <v>1</v>
      </c>
      <c r="E51" s="103">
        <v>1</v>
      </c>
      <c r="F51" s="104">
        <v>1</v>
      </c>
      <c r="G51" s="105">
        <v>2.0590277777777777E-5</v>
      </c>
      <c r="H51" s="5">
        <v>57</v>
      </c>
      <c r="I51" s="50">
        <v>57</v>
      </c>
      <c r="J51" s="52">
        <v>1</v>
      </c>
      <c r="K51" s="52">
        <v>1</v>
      </c>
      <c r="L51" s="63">
        <v>1</v>
      </c>
      <c r="M51" s="70">
        <v>2.2372685185185186E-5</v>
      </c>
      <c r="N51" s="5">
        <v>57</v>
      </c>
      <c r="O51" s="80">
        <v>57</v>
      </c>
      <c r="P51" s="82">
        <v>1</v>
      </c>
      <c r="Q51" s="82">
        <v>1</v>
      </c>
      <c r="R51" s="83">
        <v>1</v>
      </c>
      <c r="S51" s="84">
        <v>4.9016203703703705E-5</v>
      </c>
    </row>
    <row r="52" spans="1:19" x14ac:dyDescent="0.25">
      <c r="A52" s="73" t="s">
        <v>308</v>
      </c>
      <c r="B52" s="5">
        <v>3</v>
      </c>
      <c r="C52" s="95">
        <v>3</v>
      </c>
      <c r="D52" s="103">
        <v>1</v>
      </c>
      <c r="E52" s="103">
        <v>1</v>
      </c>
      <c r="F52" s="104">
        <v>1</v>
      </c>
      <c r="G52" s="105">
        <v>1.8333333333333333E-5</v>
      </c>
      <c r="H52" s="5">
        <v>3</v>
      </c>
      <c r="I52" s="50">
        <v>3</v>
      </c>
      <c r="J52" s="52">
        <v>1</v>
      </c>
      <c r="K52" s="52">
        <v>1</v>
      </c>
      <c r="L52" s="63">
        <v>1</v>
      </c>
      <c r="M52" s="70">
        <v>1.949074074074074E-5</v>
      </c>
      <c r="N52" s="5">
        <v>3</v>
      </c>
      <c r="O52" s="80">
        <v>3</v>
      </c>
      <c r="P52" s="82">
        <v>1</v>
      </c>
      <c r="Q52" s="82">
        <v>1</v>
      </c>
      <c r="R52" s="83">
        <v>1</v>
      </c>
      <c r="S52" s="84">
        <v>1.8020833333333332E-5</v>
      </c>
    </row>
    <row r="53" spans="1:19" x14ac:dyDescent="0.25">
      <c r="A53" s="77" t="s">
        <v>309</v>
      </c>
      <c r="B53" s="5">
        <v>26104</v>
      </c>
      <c r="C53" s="95">
        <v>4502</v>
      </c>
      <c r="D53" s="103">
        <v>0.17246399019307385</v>
      </c>
      <c r="E53" s="103">
        <v>0.90039999999999998</v>
      </c>
      <c r="F53" s="104">
        <v>1</v>
      </c>
      <c r="G53" s="105">
        <v>1.835648148148148E-5</v>
      </c>
      <c r="H53" s="5">
        <v>26104</v>
      </c>
      <c r="I53" s="50">
        <v>8559</v>
      </c>
      <c r="J53" s="52">
        <v>0.32788078455409131</v>
      </c>
      <c r="K53" s="52">
        <v>0.85589999999999999</v>
      </c>
      <c r="L53" s="63">
        <v>1</v>
      </c>
      <c r="M53" s="70">
        <v>1.9791666666666665E-5</v>
      </c>
      <c r="N53" s="5">
        <v>26104</v>
      </c>
      <c r="O53" s="80">
        <v>982</v>
      </c>
      <c r="P53" s="82">
        <v>3.7618755746245784E-2</v>
      </c>
      <c r="Q53" s="82">
        <v>0.98199999999999998</v>
      </c>
      <c r="R53" s="83">
        <v>1</v>
      </c>
      <c r="S53" s="84">
        <v>1.7233796296296296E-5</v>
      </c>
    </row>
    <row r="54" spans="1:19" x14ac:dyDescent="0.25">
      <c r="A54" s="76" t="s">
        <v>310</v>
      </c>
      <c r="B54" s="5">
        <v>5916</v>
      </c>
      <c r="C54" s="95">
        <v>4396</v>
      </c>
      <c r="D54" s="103">
        <v>0.7430696416497633</v>
      </c>
      <c r="E54" s="103">
        <v>0.87919999999999998</v>
      </c>
      <c r="F54" s="104">
        <v>1</v>
      </c>
      <c r="G54" s="105">
        <v>2.1250000000000002E-5</v>
      </c>
      <c r="H54" s="5">
        <v>5916</v>
      </c>
      <c r="I54" s="50">
        <v>5911</v>
      </c>
      <c r="J54" s="52">
        <v>0.99915483434753216</v>
      </c>
      <c r="K54" s="52">
        <v>0.99915483434753216</v>
      </c>
      <c r="L54" s="63">
        <v>1</v>
      </c>
      <c r="M54" s="70">
        <v>2.1550925925925927E-5</v>
      </c>
      <c r="N54" s="5">
        <v>5916</v>
      </c>
      <c r="O54" s="80">
        <v>993</v>
      </c>
      <c r="P54" s="82">
        <v>0.1678498985801217</v>
      </c>
      <c r="Q54" s="82">
        <v>0.99299999999999999</v>
      </c>
      <c r="R54" s="83">
        <v>1</v>
      </c>
      <c r="S54" s="84">
        <v>3.2002314814814818E-5</v>
      </c>
    </row>
    <row r="55" spans="1:19" x14ac:dyDescent="0.25">
      <c r="A55" s="73" t="s">
        <v>311</v>
      </c>
      <c r="B55" s="5">
        <v>900</v>
      </c>
      <c r="C55" s="95">
        <v>900</v>
      </c>
      <c r="D55" s="103">
        <v>1</v>
      </c>
      <c r="E55" s="103">
        <v>1</v>
      </c>
      <c r="F55" s="104">
        <v>4.5454545454545456E-2</v>
      </c>
      <c r="G55" s="105">
        <v>2.8958333333333334E-5</v>
      </c>
      <c r="H55" s="5">
        <v>900</v>
      </c>
      <c r="I55" s="50">
        <v>900</v>
      </c>
      <c r="J55" s="52">
        <v>1</v>
      </c>
      <c r="K55" s="52">
        <v>1</v>
      </c>
      <c r="L55" s="63">
        <v>4.5454545454545456E-2</v>
      </c>
      <c r="M55" s="70">
        <v>3.1377314814814816E-5</v>
      </c>
      <c r="N55" s="5">
        <v>900</v>
      </c>
      <c r="O55" s="80">
        <v>709</v>
      </c>
      <c r="P55" s="82">
        <v>0.7877777777777778</v>
      </c>
      <c r="Q55" s="82">
        <v>0.7877777777777778</v>
      </c>
      <c r="R55" s="83">
        <v>4.5454545454545456E-2</v>
      </c>
      <c r="S55" s="84">
        <v>2.2615740740740741E-5</v>
      </c>
    </row>
    <row r="56" spans="1:19" x14ac:dyDescent="0.25">
      <c r="A56" s="73" t="s">
        <v>312</v>
      </c>
      <c r="B56" s="5">
        <v>339</v>
      </c>
      <c r="C56" s="95">
        <v>339</v>
      </c>
      <c r="D56" s="103">
        <v>1</v>
      </c>
      <c r="E56" s="103">
        <v>1</v>
      </c>
      <c r="F56" s="104">
        <v>0.16666666666666666</v>
      </c>
      <c r="G56" s="105">
        <v>3.2488425925925929E-5</v>
      </c>
      <c r="H56" s="5">
        <v>339</v>
      </c>
      <c r="I56" s="50">
        <v>339</v>
      </c>
      <c r="J56" s="52">
        <v>1</v>
      </c>
      <c r="K56" s="52">
        <v>1</v>
      </c>
      <c r="L56" s="63">
        <v>0.16666666666666666</v>
      </c>
      <c r="M56" s="70">
        <v>4.440972222222222E-5</v>
      </c>
      <c r="N56" s="5">
        <v>339</v>
      </c>
      <c r="O56" s="80">
        <v>248</v>
      </c>
      <c r="P56" s="82">
        <v>0.73156342182890854</v>
      </c>
      <c r="Q56" s="82">
        <v>0.73156342182890854</v>
      </c>
      <c r="R56" s="83">
        <v>0.16666666666666666</v>
      </c>
      <c r="S56" s="84">
        <v>2.0405092592592592E-5</v>
      </c>
    </row>
    <row r="57" spans="1:19" x14ac:dyDescent="0.25">
      <c r="A57" s="73" t="s">
        <v>313</v>
      </c>
      <c r="B57" s="5">
        <v>40</v>
      </c>
      <c r="C57" s="95">
        <v>40</v>
      </c>
      <c r="D57" s="103">
        <v>1</v>
      </c>
      <c r="E57" s="103">
        <v>1</v>
      </c>
      <c r="F57" s="104">
        <v>1</v>
      </c>
      <c r="G57" s="105">
        <v>2.0613425925925925E-5</v>
      </c>
      <c r="H57" s="5">
        <v>40</v>
      </c>
      <c r="I57" s="50">
        <v>40</v>
      </c>
      <c r="J57" s="52">
        <v>1</v>
      </c>
      <c r="K57" s="52">
        <v>1</v>
      </c>
      <c r="L57" s="63">
        <v>1</v>
      </c>
      <c r="M57" s="70">
        <v>2.4594907407407408E-5</v>
      </c>
      <c r="N57" s="5">
        <v>40</v>
      </c>
      <c r="O57" s="80">
        <v>40</v>
      </c>
      <c r="P57" s="82">
        <v>1</v>
      </c>
      <c r="Q57" s="82">
        <v>1</v>
      </c>
      <c r="R57" s="83">
        <v>1</v>
      </c>
      <c r="S57" s="84">
        <v>1.9803240740740741E-5</v>
      </c>
    </row>
    <row r="58" spans="1:19" x14ac:dyDescent="0.25">
      <c r="A58" s="73" t="s">
        <v>314</v>
      </c>
      <c r="B58" s="5">
        <v>2</v>
      </c>
      <c r="C58" s="95">
        <v>2</v>
      </c>
      <c r="D58" s="103">
        <v>1</v>
      </c>
      <c r="E58" s="103">
        <v>1</v>
      </c>
      <c r="F58" s="104">
        <v>1</v>
      </c>
      <c r="G58" s="105">
        <v>2.158564814814815E-5</v>
      </c>
      <c r="H58" s="5">
        <v>2</v>
      </c>
      <c r="I58" s="50">
        <v>2</v>
      </c>
      <c r="J58" s="52">
        <v>1</v>
      </c>
      <c r="K58" s="52">
        <v>1</v>
      </c>
      <c r="L58" s="63">
        <v>1</v>
      </c>
      <c r="M58" s="70">
        <v>2.4479166666666668E-5</v>
      </c>
      <c r="N58" s="5">
        <v>2</v>
      </c>
      <c r="O58" s="80">
        <v>2</v>
      </c>
      <c r="P58" s="82">
        <v>1</v>
      </c>
      <c r="Q58" s="82">
        <v>1</v>
      </c>
      <c r="R58" s="83">
        <v>1</v>
      </c>
      <c r="S58" s="84">
        <v>1.8263888888888887E-5</v>
      </c>
    </row>
    <row r="59" spans="1:19" x14ac:dyDescent="0.25">
      <c r="A59" s="73" t="s">
        <v>348</v>
      </c>
      <c r="B59" s="5">
        <v>1</v>
      </c>
      <c r="C59" s="95">
        <v>1</v>
      </c>
      <c r="D59" s="103">
        <v>1</v>
      </c>
      <c r="E59" s="103">
        <v>1</v>
      </c>
      <c r="F59" s="104">
        <v>1</v>
      </c>
      <c r="G59" s="105">
        <v>1.8229166666666668E-5</v>
      </c>
      <c r="H59" s="5">
        <v>1</v>
      </c>
      <c r="I59" s="50">
        <v>1</v>
      </c>
      <c r="J59" s="52">
        <v>1</v>
      </c>
      <c r="K59" s="52">
        <v>1</v>
      </c>
      <c r="L59" s="63">
        <v>1</v>
      </c>
      <c r="M59" s="70">
        <v>1.9768518518518518E-5</v>
      </c>
      <c r="N59" s="5">
        <v>1</v>
      </c>
      <c r="O59" s="80">
        <v>1</v>
      </c>
      <c r="P59" s="82">
        <v>1</v>
      </c>
      <c r="Q59" s="82">
        <v>1</v>
      </c>
      <c r="R59" s="83">
        <v>1</v>
      </c>
      <c r="S59" s="84">
        <v>1.8634259259259258E-5</v>
      </c>
    </row>
    <row r="60" spans="1:19" x14ac:dyDescent="0.25">
      <c r="A60" s="73" t="s">
        <v>315</v>
      </c>
      <c r="B60" s="5">
        <v>2</v>
      </c>
      <c r="C60" s="95">
        <v>2</v>
      </c>
      <c r="D60" s="103">
        <v>1</v>
      </c>
      <c r="E60" s="103">
        <v>1</v>
      </c>
      <c r="F60" s="104">
        <v>1</v>
      </c>
      <c r="G60" s="105">
        <v>2.2291666666666665E-5</v>
      </c>
      <c r="H60" s="5">
        <v>2</v>
      </c>
      <c r="I60" s="50">
        <v>2</v>
      </c>
      <c r="J60" s="52">
        <v>1</v>
      </c>
      <c r="K60" s="52">
        <v>1</v>
      </c>
      <c r="L60" s="63">
        <v>1</v>
      </c>
      <c r="M60" s="70">
        <v>2.7083333333333332E-5</v>
      </c>
      <c r="N60" s="5">
        <v>2</v>
      </c>
      <c r="O60" s="80">
        <v>2</v>
      </c>
      <c r="P60" s="82">
        <v>1</v>
      </c>
      <c r="Q60" s="82">
        <v>1</v>
      </c>
      <c r="R60" s="83">
        <v>1</v>
      </c>
      <c r="S60" s="84">
        <v>2.0266203703703704E-5</v>
      </c>
    </row>
    <row r="61" spans="1:19" x14ac:dyDescent="0.25">
      <c r="A61" s="118" t="s">
        <v>316</v>
      </c>
      <c r="B61" s="111">
        <v>1</v>
      </c>
      <c r="C61" s="112">
        <v>1</v>
      </c>
      <c r="D61" s="113">
        <v>1</v>
      </c>
      <c r="E61" s="103">
        <v>1</v>
      </c>
      <c r="F61" s="104">
        <v>1</v>
      </c>
      <c r="G61" s="105">
        <v>2.1273148148148149E-5</v>
      </c>
      <c r="H61" s="5">
        <v>1</v>
      </c>
      <c r="I61" s="50">
        <v>1</v>
      </c>
      <c r="J61" s="52">
        <v>1</v>
      </c>
      <c r="K61" s="52">
        <v>1</v>
      </c>
      <c r="L61" s="63">
        <v>1</v>
      </c>
      <c r="M61" s="70">
        <v>2.6354166666666666E-5</v>
      </c>
      <c r="N61" s="5">
        <v>1</v>
      </c>
      <c r="O61" s="80">
        <v>1</v>
      </c>
      <c r="P61" s="82">
        <v>1</v>
      </c>
      <c r="Q61" s="82">
        <v>1</v>
      </c>
      <c r="R61" s="83">
        <v>1</v>
      </c>
      <c r="S61" s="84">
        <v>1.7824074074074075E-5</v>
      </c>
    </row>
    <row r="62" spans="1:19" x14ac:dyDescent="0.25">
      <c r="A62" s="73" t="s">
        <v>317</v>
      </c>
      <c r="B62" s="5">
        <v>14566</v>
      </c>
      <c r="C62" s="95">
        <v>3660</v>
      </c>
      <c r="D62" s="103">
        <v>0.25127008101057258</v>
      </c>
      <c r="E62" s="103">
        <v>0.73199999999999998</v>
      </c>
      <c r="F62" s="104">
        <v>1</v>
      </c>
      <c r="G62" s="105">
        <v>1.8333333333333333E-5</v>
      </c>
      <c r="H62" s="5">
        <v>14566</v>
      </c>
      <c r="I62" s="50">
        <v>6927</v>
      </c>
      <c r="J62" s="52">
        <v>0.47555952217492792</v>
      </c>
      <c r="K62" s="52">
        <v>0.69269999999999998</v>
      </c>
      <c r="L62" s="63">
        <v>1</v>
      </c>
      <c r="M62" s="70">
        <v>2.0266203703703704E-5</v>
      </c>
      <c r="N62" s="5">
        <v>14566</v>
      </c>
      <c r="O62" s="80">
        <v>848</v>
      </c>
      <c r="P62" s="82">
        <v>5.8217767403542495E-2</v>
      </c>
      <c r="Q62" s="82">
        <v>0.84799999999999998</v>
      </c>
      <c r="R62" s="83">
        <v>1</v>
      </c>
      <c r="S62" s="84">
        <v>1.8113425925925925E-5</v>
      </c>
    </row>
    <row r="63" spans="1:19" x14ac:dyDescent="0.25">
      <c r="A63" s="73" t="s">
        <v>318</v>
      </c>
      <c r="B63" s="5">
        <v>109</v>
      </c>
      <c r="C63" s="95">
        <v>109</v>
      </c>
      <c r="D63" s="103">
        <v>1</v>
      </c>
      <c r="E63" s="103">
        <v>1</v>
      </c>
      <c r="F63" s="104">
        <v>1</v>
      </c>
      <c r="G63" s="105">
        <v>1.9293981481481483E-5</v>
      </c>
      <c r="H63" s="5">
        <v>109</v>
      </c>
      <c r="I63" s="50">
        <v>109</v>
      </c>
      <c r="J63" s="52">
        <v>1</v>
      </c>
      <c r="K63" s="52">
        <v>1</v>
      </c>
      <c r="L63" s="63">
        <v>1</v>
      </c>
      <c r="M63" s="70">
        <v>2.0671296296296298E-5</v>
      </c>
      <c r="N63" s="5">
        <v>109</v>
      </c>
      <c r="O63" s="80">
        <v>106</v>
      </c>
      <c r="P63" s="82">
        <v>0.97247706422018354</v>
      </c>
      <c r="Q63" s="82">
        <v>0.97247706422018354</v>
      </c>
      <c r="R63" s="83">
        <v>1</v>
      </c>
      <c r="S63" s="84">
        <v>1.8981481481481482E-5</v>
      </c>
    </row>
    <row r="64" spans="1:19" x14ac:dyDescent="0.25">
      <c r="A64" s="73" t="s">
        <v>319</v>
      </c>
      <c r="B64" s="5">
        <v>9390</v>
      </c>
      <c r="C64" s="95">
        <v>5000</v>
      </c>
      <c r="D64" s="103">
        <v>0.53248136315228967</v>
      </c>
      <c r="E64" s="103">
        <v>1</v>
      </c>
      <c r="F64" s="104">
        <v>1</v>
      </c>
      <c r="G64" s="105">
        <v>1.914351851851852E-5</v>
      </c>
      <c r="H64" s="5">
        <v>9390</v>
      </c>
      <c r="I64" s="50">
        <v>9172</v>
      </c>
      <c r="J64" s="52">
        <v>0.97678381256656022</v>
      </c>
      <c r="K64" s="52">
        <v>0.97678381256656022</v>
      </c>
      <c r="L64" s="63">
        <v>1</v>
      </c>
      <c r="M64" s="70">
        <v>2.0659722222222223E-5</v>
      </c>
      <c r="N64" s="5">
        <v>9390</v>
      </c>
      <c r="O64" s="80">
        <v>1000</v>
      </c>
      <c r="P64" s="82">
        <v>0.10649627263045794</v>
      </c>
      <c r="Q64" s="82">
        <v>1</v>
      </c>
      <c r="R64" s="83">
        <v>1</v>
      </c>
      <c r="S64" s="84">
        <v>1.716435185185185E-5</v>
      </c>
    </row>
    <row r="65" spans="1:19" x14ac:dyDescent="0.25">
      <c r="A65" s="73" t="s">
        <v>320</v>
      </c>
      <c r="B65" s="5">
        <v>3</v>
      </c>
      <c r="C65" s="95">
        <v>3</v>
      </c>
      <c r="D65" s="103">
        <v>1</v>
      </c>
      <c r="E65" s="103">
        <v>1</v>
      </c>
      <c r="F65" s="104">
        <v>1</v>
      </c>
      <c r="G65" s="105">
        <v>1.9016203703703705E-5</v>
      </c>
      <c r="H65" s="5">
        <v>3</v>
      </c>
      <c r="I65" s="50">
        <v>3</v>
      </c>
      <c r="J65" s="52">
        <v>1</v>
      </c>
      <c r="K65" s="52">
        <v>1</v>
      </c>
      <c r="L65" s="63">
        <v>1</v>
      </c>
      <c r="M65" s="70">
        <v>2.1666666666666667E-5</v>
      </c>
      <c r="N65" s="5">
        <v>3</v>
      </c>
      <c r="O65" s="80">
        <v>3</v>
      </c>
      <c r="P65" s="82">
        <v>1</v>
      </c>
      <c r="Q65" s="82">
        <v>1</v>
      </c>
      <c r="R65" s="83">
        <v>1</v>
      </c>
      <c r="S65" s="84">
        <v>1.8611111111111111E-5</v>
      </c>
    </row>
    <row r="66" spans="1:19" x14ac:dyDescent="0.25">
      <c r="A66" s="119" t="s">
        <v>321</v>
      </c>
      <c r="B66" s="115">
        <v>3</v>
      </c>
      <c r="C66" s="116">
        <v>3</v>
      </c>
      <c r="D66" s="117">
        <v>1</v>
      </c>
      <c r="E66" s="103">
        <v>1</v>
      </c>
      <c r="F66" s="104">
        <v>1</v>
      </c>
      <c r="G66" s="105">
        <v>1.818287037037037E-5</v>
      </c>
      <c r="H66" s="5">
        <v>3</v>
      </c>
      <c r="I66" s="50">
        <v>3</v>
      </c>
      <c r="J66" s="52">
        <v>1</v>
      </c>
      <c r="K66" s="52">
        <v>1</v>
      </c>
      <c r="L66" s="63">
        <v>1</v>
      </c>
      <c r="M66" s="70">
        <v>1.8807870370370372E-5</v>
      </c>
      <c r="N66" s="5">
        <v>3</v>
      </c>
      <c r="O66" s="80">
        <v>3</v>
      </c>
      <c r="P66" s="82">
        <v>1</v>
      </c>
      <c r="Q66" s="82">
        <v>1</v>
      </c>
      <c r="R66" s="83">
        <v>1</v>
      </c>
      <c r="S66" s="84">
        <v>1.8206018518518517E-5</v>
      </c>
    </row>
    <row r="67" spans="1:19" x14ac:dyDescent="0.25">
      <c r="A67" s="119" t="s">
        <v>322</v>
      </c>
      <c r="B67" s="115">
        <v>5958</v>
      </c>
      <c r="C67" s="116">
        <v>995</v>
      </c>
      <c r="D67" s="117">
        <v>0.16700234978180598</v>
      </c>
      <c r="E67" s="103">
        <v>0.19900000000000001</v>
      </c>
      <c r="F67" s="104">
        <v>1</v>
      </c>
      <c r="G67" s="105">
        <v>2.1516203703703704E-5</v>
      </c>
      <c r="H67" s="5">
        <v>5958</v>
      </c>
      <c r="I67" s="50">
        <v>1262</v>
      </c>
      <c r="J67" s="86">
        <v>0.21181604565290366</v>
      </c>
      <c r="K67" s="86">
        <v>0.21181604565290366</v>
      </c>
      <c r="L67" s="86">
        <v>1</v>
      </c>
      <c r="M67" s="70">
        <v>2.2164351851851853E-5</v>
      </c>
      <c r="N67" s="5">
        <v>5958</v>
      </c>
      <c r="O67" s="80">
        <v>352</v>
      </c>
      <c r="P67" s="82">
        <v>5.9080228264518295E-2</v>
      </c>
      <c r="Q67" s="82">
        <v>0.35199999999999998</v>
      </c>
      <c r="R67" s="83">
        <v>1</v>
      </c>
      <c r="S67" s="84">
        <v>1.9513888888888887E-5</v>
      </c>
    </row>
    <row r="68" spans="1:19" x14ac:dyDescent="0.25">
      <c r="A68" s="73" t="s">
        <v>323</v>
      </c>
      <c r="B68" s="5">
        <v>6602</v>
      </c>
      <c r="C68" s="95">
        <v>3704</v>
      </c>
      <c r="D68" s="103">
        <v>0.56104210845198421</v>
      </c>
      <c r="E68" s="103">
        <v>0.74080000000000001</v>
      </c>
      <c r="F68" s="104">
        <v>1</v>
      </c>
      <c r="G68" s="105">
        <v>1.8935185185185184E-5</v>
      </c>
      <c r="H68" s="5">
        <v>6602</v>
      </c>
      <c r="I68" s="50">
        <v>4539</v>
      </c>
      <c r="J68" s="86">
        <v>0.68751893365646777</v>
      </c>
      <c r="K68" s="86">
        <v>0.68751893365646777</v>
      </c>
      <c r="L68" s="86">
        <v>1</v>
      </c>
      <c r="M68" s="70">
        <v>2.1273148148148149E-5</v>
      </c>
      <c r="N68" s="5">
        <v>6602</v>
      </c>
      <c r="O68" s="80">
        <v>815</v>
      </c>
      <c r="P68" s="82">
        <v>0.12344744016964557</v>
      </c>
      <c r="Q68" s="82">
        <v>0.81499999999999995</v>
      </c>
      <c r="R68" s="83">
        <v>1</v>
      </c>
      <c r="S68" s="84">
        <v>1.7858796296296297E-5</v>
      </c>
    </row>
    <row r="69" spans="1:19" x14ac:dyDescent="0.25">
      <c r="A69" s="73" t="s">
        <v>324</v>
      </c>
      <c r="B69" s="5">
        <v>17</v>
      </c>
      <c r="C69" s="95">
        <v>17</v>
      </c>
      <c r="D69" s="103">
        <v>1</v>
      </c>
      <c r="E69" s="103">
        <v>1</v>
      </c>
      <c r="F69" s="104">
        <v>1</v>
      </c>
      <c r="G69" s="105">
        <v>2.0960648148148148E-5</v>
      </c>
      <c r="H69" s="5">
        <v>17</v>
      </c>
      <c r="I69" s="50">
        <v>17</v>
      </c>
      <c r="J69" s="86">
        <v>1</v>
      </c>
      <c r="K69" s="86">
        <v>1</v>
      </c>
      <c r="L69" s="86">
        <v>1</v>
      </c>
      <c r="M69" s="70">
        <v>2.3715277777777779E-5</v>
      </c>
      <c r="N69" s="5">
        <v>17</v>
      </c>
      <c r="O69" s="80">
        <v>17</v>
      </c>
      <c r="P69" s="82">
        <v>1</v>
      </c>
      <c r="Q69" s="82">
        <v>1</v>
      </c>
      <c r="R69" s="83">
        <v>1</v>
      </c>
      <c r="S69" s="84">
        <v>1.8518518518518518E-5</v>
      </c>
    </row>
    <row r="70" spans="1:19" x14ac:dyDescent="0.25">
      <c r="A70" s="73" t="s">
        <v>325</v>
      </c>
      <c r="B70" s="5">
        <v>9375</v>
      </c>
      <c r="C70" s="95">
        <v>3365</v>
      </c>
      <c r="D70" s="103">
        <v>0.35893333333333333</v>
      </c>
      <c r="E70" s="103">
        <v>0.67300000000000004</v>
      </c>
      <c r="F70" s="104">
        <v>1</v>
      </c>
      <c r="G70" s="105">
        <v>1.8171296296296295E-5</v>
      </c>
      <c r="H70" s="5">
        <v>9375</v>
      </c>
      <c r="I70" s="50">
        <v>4694</v>
      </c>
      <c r="J70" s="86">
        <v>0.50069333333333332</v>
      </c>
      <c r="K70" s="86">
        <v>0.50069333333333332</v>
      </c>
      <c r="L70" s="86">
        <v>1</v>
      </c>
      <c r="M70" s="70">
        <v>1.9756944444444443E-5</v>
      </c>
      <c r="N70" s="5">
        <v>9375</v>
      </c>
      <c r="O70" s="80">
        <v>594</v>
      </c>
      <c r="P70" s="82">
        <v>6.336E-2</v>
      </c>
      <c r="Q70" s="82">
        <v>0.59399999999999997</v>
      </c>
      <c r="R70" s="83">
        <v>1</v>
      </c>
      <c r="S70" s="84">
        <v>1.8263888888888887E-5</v>
      </c>
    </row>
    <row r="71" spans="1:19" x14ac:dyDescent="0.25">
      <c r="A71" s="73" t="s">
        <v>326</v>
      </c>
      <c r="B71" s="5">
        <v>2076</v>
      </c>
      <c r="C71" s="95">
        <v>305</v>
      </c>
      <c r="D71" s="103">
        <v>0.14691714836223507</v>
      </c>
      <c r="E71" s="103">
        <v>0.14691714836223507</v>
      </c>
      <c r="F71" s="104">
        <v>1</v>
      </c>
      <c r="G71" s="105">
        <v>1.8576388888888888E-5</v>
      </c>
      <c r="H71" s="5">
        <v>2076</v>
      </c>
      <c r="I71" s="50">
        <v>445</v>
      </c>
      <c r="J71" s="86">
        <v>0.21435452793834298</v>
      </c>
      <c r="K71" s="86">
        <v>0.21435452793834298</v>
      </c>
      <c r="L71" s="86">
        <v>1</v>
      </c>
      <c r="M71" s="70">
        <v>2.0486111111111113E-5</v>
      </c>
      <c r="N71" s="5">
        <v>2076</v>
      </c>
      <c r="O71" s="80">
        <v>119</v>
      </c>
      <c r="P71" s="82">
        <v>5.7321772639691716E-2</v>
      </c>
      <c r="Q71" s="82">
        <v>0.11899999999999999</v>
      </c>
      <c r="R71" s="83">
        <v>1</v>
      </c>
      <c r="S71" s="84">
        <v>1.8506944444444443E-5</v>
      </c>
    </row>
    <row r="72" spans="1:19" x14ac:dyDescent="0.25">
      <c r="A72" s="119" t="s">
        <v>327</v>
      </c>
      <c r="B72" s="115">
        <v>1</v>
      </c>
      <c r="C72" s="116">
        <v>1</v>
      </c>
      <c r="D72" s="117">
        <v>1</v>
      </c>
      <c r="E72" s="103">
        <v>1</v>
      </c>
      <c r="F72" s="104">
        <v>1</v>
      </c>
      <c r="G72" s="105">
        <v>2.3645833333333333E-5</v>
      </c>
      <c r="H72" s="5">
        <v>1</v>
      </c>
      <c r="I72" s="50">
        <v>1</v>
      </c>
      <c r="J72" s="86">
        <v>1</v>
      </c>
      <c r="K72" s="86">
        <v>1</v>
      </c>
      <c r="L72" s="86">
        <v>1</v>
      </c>
      <c r="M72" s="70">
        <v>2.6608796296296297E-5</v>
      </c>
      <c r="N72" s="5">
        <v>1</v>
      </c>
      <c r="O72" s="80">
        <v>1</v>
      </c>
      <c r="P72" s="82">
        <v>1</v>
      </c>
      <c r="Q72" s="82">
        <v>1</v>
      </c>
      <c r="R72" s="83">
        <v>1</v>
      </c>
      <c r="S72" s="84">
        <v>1.9108796296296297E-5</v>
      </c>
    </row>
    <row r="73" spans="1:19" x14ac:dyDescent="0.25">
      <c r="A73" s="77" t="s">
        <v>328</v>
      </c>
      <c r="B73" s="5">
        <v>9191</v>
      </c>
      <c r="C73" s="95">
        <v>5000</v>
      </c>
      <c r="D73" s="103">
        <v>0.54401044500054396</v>
      </c>
      <c r="E73" s="103">
        <v>1</v>
      </c>
      <c r="F73" s="104">
        <v>1</v>
      </c>
      <c r="G73" s="105">
        <v>1.8287037037037038E-5</v>
      </c>
      <c r="H73" s="5">
        <v>9191</v>
      </c>
      <c r="I73" s="50">
        <v>7879</v>
      </c>
      <c r="J73" s="86">
        <v>0.8572516592318572</v>
      </c>
      <c r="K73" s="86">
        <v>0.8572516592318572</v>
      </c>
      <c r="L73" s="86">
        <v>1</v>
      </c>
      <c r="M73" s="70">
        <v>2.0555555555555555E-5</v>
      </c>
      <c r="N73" s="5">
        <v>9191</v>
      </c>
      <c r="O73" s="80">
        <v>1000</v>
      </c>
      <c r="P73" s="82">
        <v>0.10880208900010881</v>
      </c>
      <c r="Q73" s="82">
        <v>1</v>
      </c>
      <c r="R73" s="83">
        <v>1</v>
      </c>
      <c r="S73" s="84">
        <v>1.8402777777777778E-5</v>
      </c>
    </row>
    <row r="74" spans="1:19" x14ac:dyDescent="0.25">
      <c r="A74" s="71" t="s">
        <v>329</v>
      </c>
      <c r="B74" s="5">
        <v>3298</v>
      </c>
      <c r="C74" s="95">
        <v>1375</v>
      </c>
      <c r="D74" s="103">
        <v>0.41691934505761069</v>
      </c>
      <c r="E74" s="103">
        <v>0.41691934505761069</v>
      </c>
      <c r="F74" s="104">
        <v>1</v>
      </c>
      <c r="G74" s="105">
        <v>1.7696759259259259E-5</v>
      </c>
      <c r="H74" s="5">
        <v>3298</v>
      </c>
      <c r="I74" s="50">
        <v>2259</v>
      </c>
      <c r="J74" s="86">
        <v>0.68496058217101274</v>
      </c>
      <c r="K74" s="86">
        <v>0.68496058217101274</v>
      </c>
      <c r="L74" s="86">
        <v>1</v>
      </c>
      <c r="M74" s="70">
        <v>1.8749999999999998E-5</v>
      </c>
      <c r="N74" s="5">
        <v>3298</v>
      </c>
      <c r="O74" s="80">
        <v>706</v>
      </c>
      <c r="P74" s="82">
        <v>0.21406913280776227</v>
      </c>
      <c r="Q74" s="82">
        <v>0.70599999999999996</v>
      </c>
      <c r="R74" s="83">
        <v>1</v>
      </c>
      <c r="S74" s="84">
        <v>1.9120370370370369E-5</v>
      </c>
    </row>
    <row r="75" spans="1:19" x14ac:dyDescent="0.25">
      <c r="A75" s="71" t="s">
        <v>330</v>
      </c>
      <c r="B75" s="5">
        <v>1</v>
      </c>
      <c r="C75" s="95">
        <v>1</v>
      </c>
      <c r="D75" s="103">
        <v>1</v>
      </c>
      <c r="E75" s="103">
        <v>1</v>
      </c>
      <c r="F75" s="104">
        <v>1.2195121951219513E-2</v>
      </c>
      <c r="G75" s="105">
        <v>2.1608796296296297E-5</v>
      </c>
      <c r="H75" s="5">
        <v>1</v>
      </c>
      <c r="I75" s="50">
        <v>1</v>
      </c>
      <c r="J75" s="86">
        <v>1</v>
      </c>
      <c r="K75" s="86">
        <v>1</v>
      </c>
      <c r="L75" s="86">
        <v>1.2048192771084338E-2</v>
      </c>
      <c r="M75" s="70">
        <v>2.3159722222222222E-5</v>
      </c>
      <c r="N75" s="5">
        <v>1</v>
      </c>
      <c r="O75" s="80">
        <v>1</v>
      </c>
      <c r="P75" s="82">
        <v>1</v>
      </c>
      <c r="Q75" s="82">
        <v>1</v>
      </c>
      <c r="R75" s="83">
        <v>1.2195121951219513E-2</v>
      </c>
      <c r="S75" s="84">
        <v>1.8460648148148148E-5</v>
      </c>
    </row>
    <row r="76" spans="1:19" x14ac:dyDescent="0.25">
      <c r="A76" s="71" t="s">
        <v>331</v>
      </c>
      <c r="B76" s="5">
        <v>14939</v>
      </c>
      <c r="C76" s="95">
        <v>5000</v>
      </c>
      <c r="D76" s="103">
        <v>0.33469442399089633</v>
      </c>
      <c r="E76" s="103">
        <v>1</v>
      </c>
      <c r="F76" s="104">
        <v>1</v>
      </c>
      <c r="G76" s="105">
        <v>1.8668981481481481E-5</v>
      </c>
      <c r="H76" s="5">
        <v>14939</v>
      </c>
      <c r="I76" s="50">
        <v>10000</v>
      </c>
      <c r="J76" s="86">
        <v>0.66938884798179266</v>
      </c>
      <c r="K76" s="86">
        <v>1</v>
      </c>
      <c r="L76" s="86">
        <v>1</v>
      </c>
      <c r="M76" s="70">
        <v>1.9687500000000001E-5</v>
      </c>
      <c r="N76" s="5">
        <v>14939</v>
      </c>
      <c r="O76" s="80">
        <v>1000</v>
      </c>
      <c r="P76" s="82">
        <v>6.6938884798179263E-2</v>
      </c>
      <c r="Q76" s="82">
        <v>1</v>
      </c>
      <c r="R76" s="83">
        <v>1</v>
      </c>
      <c r="S76" s="84">
        <v>1.8136574074074075E-5</v>
      </c>
    </row>
    <row r="77" spans="1:19" x14ac:dyDescent="0.25">
      <c r="A77" s="71" t="s">
        <v>332</v>
      </c>
      <c r="B77" s="5">
        <v>355</v>
      </c>
      <c r="C77" s="95">
        <v>355</v>
      </c>
      <c r="D77" s="103">
        <v>1</v>
      </c>
      <c r="E77" s="103">
        <v>1</v>
      </c>
      <c r="F77" s="104">
        <v>0.33333333333333331</v>
      </c>
      <c r="G77" s="105">
        <v>2.181712962962963E-5</v>
      </c>
      <c r="H77" s="5">
        <v>355</v>
      </c>
      <c r="I77" s="50">
        <v>355</v>
      </c>
      <c r="J77" s="86">
        <v>1</v>
      </c>
      <c r="K77" s="86">
        <v>1</v>
      </c>
      <c r="L77" s="86">
        <v>0.33333333333333331</v>
      </c>
      <c r="M77" s="70">
        <v>2.8900462962962964E-5</v>
      </c>
      <c r="N77" s="5">
        <v>355</v>
      </c>
      <c r="O77" s="80">
        <v>355</v>
      </c>
      <c r="P77" s="82">
        <v>1</v>
      </c>
      <c r="Q77" s="82">
        <v>1</v>
      </c>
      <c r="R77" s="83">
        <v>0.33333333333333331</v>
      </c>
      <c r="S77" s="84">
        <v>1.8784722222222221E-5</v>
      </c>
    </row>
    <row r="78" spans="1:19" x14ac:dyDescent="0.25">
      <c r="A78" s="120" t="s">
        <v>349</v>
      </c>
      <c r="B78" s="115">
        <v>83</v>
      </c>
      <c r="C78" s="116">
        <v>80</v>
      </c>
      <c r="D78" s="117">
        <v>0.96385542168674698</v>
      </c>
      <c r="E78" s="103">
        <v>0.96385542168674698</v>
      </c>
      <c r="F78" s="104">
        <v>1</v>
      </c>
      <c r="G78" s="105">
        <v>2.1527777777777776E-5</v>
      </c>
      <c r="H78" s="5">
        <v>83</v>
      </c>
      <c r="I78" s="50">
        <v>83</v>
      </c>
      <c r="J78" s="86">
        <v>1</v>
      </c>
      <c r="K78" s="86">
        <v>1</v>
      </c>
      <c r="L78" s="86">
        <v>1</v>
      </c>
      <c r="M78" s="70">
        <v>5.412037037037037E-5</v>
      </c>
      <c r="N78" s="5">
        <v>83</v>
      </c>
      <c r="O78" s="80">
        <v>80</v>
      </c>
      <c r="P78" s="82">
        <v>0.96385542168674698</v>
      </c>
      <c r="Q78" s="82">
        <v>0.96385542168674698</v>
      </c>
      <c r="R78" s="83">
        <v>1</v>
      </c>
      <c r="S78" s="84">
        <v>1.7141203703703703E-5</v>
      </c>
    </row>
    <row r="79" spans="1:19" x14ac:dyDescent="0.25">
      <c r="A79" s="71" t="s">
        <v>333</v>
      </c>
      <c r="B79" s="5">
        <v>6</v>
      </c>
      <c r="C79" s="95">
        <v>6</v>
      </c>
      <c r="D79" s="103">
        <v>1</v>
      </c>
      <c r="E79" s="103">
        <v>1</v>
      </c>
      <c r="F79" s="104">
        <v>0.5</v>
      </c>
      <c r="G79" s="105">
        <v>1.931712962962963E-5</v>
      </c>
      <c r="H79" s="5">
        <v>6</v>
      </c>
      <c r="I79" s="50">
        <v>6</v>
      </c>
      <c r="J79" s="86">
        <v>1</v>
      </c>
      <c r="K79" s="86">
        <v>1</v>
      </c>
      <c r="L79" s="86">
        <v>0.5</v>
      </c>
      <c r="M79" s="70">
        <v>2.283564814814815E-5</v>
      </c>
      <c r="N79" s="5">
        <v>6</v>
      </c>
      <c r="O79" s="80">
        <v>6</v>
      </c>
      <c r="P79" s="82">
        <v>1</v>
      </c>
      <c r="Q79" s="82">
        <v>1</v>
      </c>
      <c r="R79" s="83">
        <v>0.5</v>
      </c>
      <c r="S79" s="84">
        <v>1.7928240740740739E-5</v>
      </c>
    </row>
    <row r="80" spans="1:19" x14ac:dyDescent="0.25">
      <c r="A80" s="71" t="s">
        <v>334</v>
      </c>
      <c r="B80" s="5">
        <v>34892</v>
      </c>
      <c r="C80" s="95">
        <v>5000</v>
      </c>
      <c r="D80" s="103">
        <v>0.14329932362719247</v>
      </c>
      <c r="E80" s="103">
        <v>1</v>
      </c>
      <c r="F80" s="104">
        <v>1</v>
      </c>
      <c r="G80" s="105">
        <v>1.8518518518518518E-5</v>
      </c>
      <c r="H80" s="5">
        <v>34892</v>
      </c>
      <c r="I80" s="50">
        <v>10000</v>
      </c>
      <c r="J80" s="86">
        <v>0.28659864725438494</v>
      </c>
      <c r="K80" s="86">
        <v>1</v>
      </c>
      <c r="L80" s="86">
        <v>1</v>
      </c>
      <c r="M80" s="70">
        <v>1.8472222222222224E-5</v>
      </c>
      <c r="N80" s="5">
        <v>34892</v>
      </c>
      <c r="O80" s="80">
        <v>1000</v>
      </c>
      <c r="P80" s="82">
        <v>2.8659864725438498E-2</v>
      </c>
      <c r="Q80" s="82">
        <v>1</v>
      </c>
      <c r="R80" s="83">
        <v>1</v>
      </c>
      <c r="S80" s="84">
        <v>1.7326388888888888E-5</v>
      </c>
    </row>
    <row r="81" spans="1:19" x14ac:dyDescent="0.25">
      <c r="A81" s="120" t="s">
        <v>335</v>
      </c>
      <c r="B81" s="115">
        <v>16</v>
      </c>
      <c r="C81" s="116">
        <v>16</v>
      </c>
      <c r="D81" s="117">
        <v>1</v>
      </c>
      <c r="E81" s="103">
        <v>1</v>
      </c>
      <c r="F81" s="104">
        <v>1</v>
      </c>
      <c r="G81" s="105">
        <v>1.8668981481481481E-5</v>
      </c>
      <c r="H81" s="5">
        <v>16</v>
      </c>
      <c r="I81" s="50">
        <v>16</v>
      </c>
      <c r="J81" s="86">
        <v>1</v>
      </c>
      <c r="K81" s="86">
        <v>1</v>
      </c>
      <c r="L81" s="86">
        <v>1</v>
      </c>
      <c r="M81" s="70">
        <v>2.0405092592592592E-5</v>
      </c>
      <c r="N81" s="5">
        <v>16</v>
      </c>
      <c r="O81" s="80">
        <v>3</v>
      </c>
      <c r="P81" s="82">
        <v>0.1875</v>
      </c>
      <c r="Q81" s="82">
        <v>0.1875</v>
      </c>
      <c r="R81" s="83">
        <v>1</v>
      </c>
      <c r="S81" s="84">
        <v>1.9594907407407408E-5</v>
      </c>
    </row>
    <row r="82" spans="1:19" x14ac:dyDescent="0.25">
      <c r="A82" s="71" t="s">
        <v>336</v>
      </c>
      <c r="B82" s="5">
        <v>1085</v>
      </c>
      <c r="C82" s="95">
        <v>867</v>
      </c>
      <c r="D82" s="103">
        <v>0.79907834101382491</v>
      </c>
      <c r="E82" s="103">
        <v>0.79907834101382491</v>
      </c>
      <c r="F82" s="104">
        <v>1</v>
      </c>
      <c r="G82" s="105">
        <v>2.1689814814814814E-5</v>
      </c>
      <c r="H82" s="5">
        <v>1085</v>
      </c>
      <c r="I82" s="50">
        <v>1084</v>
      </c>
      <c r="J82" s="86">
        <v>0.99907834101382487</v>
      </c>
      <c r="K82" s="86">
        <v>0.99907834101382487</v>
      </c>
      <c r="L82" s="86">
        <v>1</v>
      </c>
      <c r="M82" s="70">
        <v>2.3981481481481481E-5</v>
      </c>
      <c r="N82" s="5">
        <v>1085</v>
      </c>
      <c r="O82" s="80">
        <v>398</v>
      </c>
      <c r="P82" s="82">
        <v>0.36682027649769583</v>
      </c>
      <c r="Q82" s="82">
        <v>0.39800000000000002</v>
      </c>
      <c r="R82" s="83">
        <v>1</v>
      </c>
      <c r="S82" s="84">
        <v>1.8078703703703702E-5</v>
      </c>
    </row>
    <row r="83" spans="1:19" x14ac:dyDescent="0.25">
      <c r="A83" s="71" t="s">
        <v>337</v>
      </c>
      <c r="B83" s="5">
        <v>4</v>
      </c>
      <c r="C83" s="95">
        <v>4</v>
      </c>
      <c r="D83" s="103">
        <v>1</v>
      </c>
      <c r="E83" s="103">
        <v>1</v>
      </c>
      <c r="F83" s="104">
        <v>1</v>
      </c>
      <c r="G83" s="105">
        <v>2.2002314814814815E-5</v>
      </c>
      <c r="H83" s="5">
        <v>4</v>
      </c>
      <c r="I83" s="50">
        <v>4</v>
      </c>
      <c r="J83" s="86">
        <v>1</v>
      </c>
      <c r="K83" s="86">
        <v>1</v>
      </c>
      <c r="L83" s="86">
        <v>1</v>
      </c>
      <c r="M83" s="70">
        <v>2.576388888888889E-5</v>
      </c>
      <c r="N83" s="5">
        <v>4</v>
      </c>
      <c r="O83" s="80">
        <v>4</v>
      </c>
      <c r="P83" s="82">
        <v>1</v>
      </c>
      <c r="Q83" s="82">
        <v>1</v>
      </c>
      <c r="R83" s="83">
        <v>1</v>
      </c>
      <c r="S83" s="84">
        <v>1.9189814814814815E-5</v>
      </c>
    </row>
    <row r="84" spans="1:19" x14ac:dyDescent="0.25">
      <c r="A84" s="71" t="s">
        <v>338</v>
      </c>
      <c r="B84" s="5">
        <v>6</v>
      </c>
      <c r="C84" s="95">
        <v>6</v>
      </c>
      <c r="D84" s="103">
        <v>1</v>
      </c>
      <c r="E84" s="103">
        <v>1</v>
      </c>
      <c r="F84" s="104">
        <v>1</v>
      </c>
      <c r="G84" s="105">
        <v>2.1493055555555557E-5</v>
      </c>
      <c r="H84" s="5">
        <v>6</v>
      </c>
      <c r="I84" s="50">
        <v>6</v>
      </c>
      <c r="J84" s="86">
        <v>1</v>
      </c>
      <c r="K84" s="86">
        <v>1</v>
      </c>
      <c r="L84" s="86">
        <v>0.5</v>
      </c>
      <c r="M84" s="70">
        <v>2.4710648148148148E-5</v>
      </c>
      <c r="N84" s="5">
        <v>6</v>
      </c>
      <c r="O84" s="80">
        <v>6</v>
      </c>
      <c r="P84" s="82">
        <v>1</v>
      </c>
      <c r="Q84" s="82">
        <v>1</v>
      </c>
      <c r="R84" s="83">
        <v>0.5</v>
      </c>
      <c r="S84" s="84">
        <v>1.7905092592592592E-5</v>
      </c>
    </row>
    <row r="85" spans="1:19" x14ac:dyDescent="0.25">
      <c r="A85" s="71" t="s">
        <v>339</v>
      </c>
      <c r="B85" s="5">
        <v>19</v>
      </c>
      <c r="C85" s="95">
        <v>19</v>
      </c>
      <c r="D85" s="103">
        <v>1</v>
      </c>
      <c r="E85" s="103">
        <v>1</v>
      </c>
      <c r="F85" s="104">
        <v>5.2631578947368418E-2</v>
      </c>
      <c r="G85" s="105">
        <v>3.636574074074074E-5</v>
      </c>
      <c r="H85" s="5">
        <v>19</v>
      </c>
      <c r="I85" s="50">
        <v>19</v>
      </c>
      <c r="J85" s="86">
        <v>1</v>
      </c>
      <c r="K85" s="86">
        <v>1</v>
      </c>
      <c r="L85" s="86">
        <v>5.2631578947368418E-2</v>
      </c>
      <c r="M85" s="70">
        <v>6.7372685185185179E-5</v>
      </c>
      <c r="N85" s="5">
        <v>19</v>
      </c>
      <c r="O85" s="80">
        <v>19</v>
      </c>
      <c r="P85" s="82">
        <v>1</v>
      </c>
      <c r="Q85" s="82">
        <v>1</v>
      </c>
      <c r="R85" s="83">
        <v>0.05</v>
      </c>
      <c r="S85" s="84">
        <v>2.4409722222222222E-5</v>
      </c>
    </row>
    <row r="86" spans="1:19" x14ac:dyDescent="0.25">
      <c r="A86" s="71" t="s">
        <v>340</v>
      </c>
      <c r="B86" s="5">
        <v>1749</v>
      </c>
      <c r="C86" s="95">
        <v>1749</v>
      </c>
      <c r="D86" s="103">
        <v>1</v>
      </c>
      <c r="E86" s="103">
        <v>1</v>
      </c>
      <c r="F86" s="104">
        <v>1</v>
      </c>
      <c r="G86" s="105">
        <v>1.8831018518518519E-5</v>
      </c>
      <c r="H86" s="5">
        <v>1749</v>
      </c>
      <c r="I86" s="50">
        <v>1749</v>
      </c>
      <c r="J86" s="86">
        <v>1</v>
      </c>
      <c r="K86" s="86">
        <v>1</v>
      </c>
      <c r="L86" s="86">
        <v>1</v>
      </c>
      <c r="M86" s="70">
        <v>2.0300925925925927E-5</v>
      </c>
      <c r="N86" s="5">
        <v>1749</v>
      </c>
      <c r="O86" s="80">
        <v>1000</v>
      </c>
      <c r="P86" s="82">
        <v>0.57175528873642079</v>
      </c>
      <c r="Q86" s="82">
        <v>1</v>
      </c>
      <c r="R86" s="83">
        <v>1</v>
      </c>
      <c r="S86" s="84">
        <v>1.7569444444444444E-5</v>
      </c>
    </row>
    <row r="87" spans="1:19" x14ac:dyDescent="0.25">
      <c r="A87" s="71" t="s">
        <v>341</v>
      </c>
      <c r="B87" s="5">
        <v>1044</v>
      </c>
      <c r="C87" s="95">
        <v>735</v>
      </c>
      <c r="D87" s="103">
        <v>0.70402298850574707</v>
      </c>
      <c r="E87" s="103">
        <v>0.70402298850574707</v>
      </c>
      <c r="F87" s="104">
        <v>0.5</v>
      </c>
      <c r="G87" s="105">
        <v>2.1296296296296296E-5</v>
      </c>
      <c r="H87" s="5">
        <v>1044</v>
      </c>
      <c r="I87" s="50">
        <v>1013</v>
      </c>
      <c r="J87" s="86">
        <v>0.97030651340996166</v>
      </c>
      <c r="K87" s="86">
        <v>0.97030651340996166</v>
      </c>
      <c r="L87" s="86">
        <v>1</v>
      </c>
      <c r="M87" s="70">
        <v>2.5254629629629629E-5</v>
      </c>
      <c r="N87" s="5">
        <v>1044</v>
      </c>
      <c r="O87" s="80">
        <v>217</v>
      </c>
      <c r="P87" s="82">
        <v>0.2078544061302682</v>
      </c>
      <c r="Q87" s="82">
        <v>0.217</v>
      </c>
      <c r="R87" s="83">
        <v>1</v>
      </c>
      <c r="S87" s="84">
        <v>1.8541666666666666E-5</v>
      </c>
    </row>
    <row r="88" spans="1:19" x14ac:dyDescent="0.25">
      <c r="A88" s="71" t="s">
        <v>342</v>
      </c>
      <c r="B88" s="5">
        <v>12</v>
      </c>
      <c r="C88" s="95">
        <v>10</v>
      </c>
      <c r="D88" s="103">
        <v>0.83333333333333337</v>
      </c>
      <c r="E88" s="103">
        <v>0.83333333333333337</v>
      </c>
      <c r="F88" s="104">
        <v>0.1</v>
      </c>
      <c r="G88" s="105">
        <v>5.1377314814814814E-5</v>
      </c>
      <c r="H88" s="5">
        <v>12</v>
      </c>
      <c r="I88" s="50">
        <v>12</v>
      </c>
      <c r="J88" s="86">
        <v>1</v>
      </c>
      <c r="K88" s="86">
        <v>1</v>
      </c>
      <c r="L88" s="86">
        <v>0.1</v>
      </c>
      <c r="M88" s="70">
        <v>8.1956018518518519E-5</v>
      </c>
      <c r="N88" s="5">
        <v>12</v>
      </c>
      <c r="O88" s="80">
        <v>1</v>
      </c>
      <c r="P88" s="82">
        <v>8.3333333333333329E-2</v>
      </c>
      <c r="Q88" s="82">
        <v>8.3333333333333329E-2</v>
      </c>
      <c r="R88" s="83">
        <v>0.1</v>
      </c>
      <c r="S88" s="84">
        <v>2.0219907407407406E-5</v>
      </c>
    </row>
    <row r="89" spans="1:19" x14ac:dyDescent="0.25">
      <c r="A89" s="114" t="s">
        <v>343</v>
      </c>
      <c r="B89" s="115">
        <v>33</v>
      </c>
      <c r="C89" s="116">
        <v>33</v>
      </c>
      <c r="D89" s="117">
        <v>1</v>
      </c>
      <c r="E89" s="103">
        <v>1</v>
      </c>
      <c r="F89" s="104">
        <v>0.33333333333333331</v>
      </c>
      <c r="G89" s="105">
        <v>2.4039351851851851E-5</v>
      </c>
      <c r="H89" s="5">
        <v>33</v>
      </c>
      <c r="I89" s="50">
        <v>33</v>
      </c>
      <c r="J89" s="86">
        <v>1</v>
      </c>
      <c r="K89" s="86">
        <v>1</v>
      </c>
      <c r="L89" s="86">
        <v>0.33333333333333331</v>
      </c>
      <c r="M89" s="70">
        <v>2.4085648148148149E-5</v>
      </c>
      <c r="N89" s="5">
        <v>33</v>
      </c>
      <c r="O89" s="80">
        <v>33</v>
      </c>
      <c r="P89" s="82">
        <v>1</v>
      </c>
      <c r="Q89" s="82">
        <v>1</v>
      </c>
      <c r="R89" s="83">
        <v>0.33333333333333331</v>
      </c>
      <c r="S89" s="84">
        <v>2.085648148148148E-5</v>
      </c>
    </row>
    <row r="90" spans="1:19" x14ac:dyDescent="0.25">
      <c r="A90" s="71" t="s">
        <v>344</v>
      </c>
      <c r="B90" s="5">
        <v>679</v>
      </c>
      <c r="C90" s="95">
        <v>679</v>
      </c>
      <c r="D90" s="103">
        <v>1</v>
      </c>
      <c r="E90" s="103">
        <v>1</v>
      </c>
      <c r="F90" s="104">
        <v>6.0975609756097563E-3</v>
      </c>
      <c r="G90" s="105">
        <v>3.4699074074074071E-5</v>
      </c>
      <c r="H90" s="5">
        <v>679</v>
      </c>
      <c r="I90" s="50">
        <v>679</v>
      </c>
      <c r="J90" s="86">
        <v>1</v>
      </c>
      <c r="K90" s="86">
        <v>1</v>
      </c>
      <c r="L90" s="86">
        <v>6.0975609756097563E-3</v>
      </c>
      <c r="M90" s="70">
        <v>3.8171296296296293E-5</v>
      </c>
      <c r="N90" s="5">
        <v>679</v>
      </c>
      <c r="O90" s="80">
        <v>458</v>
      </c>
      <c r="P90" s="82">
        <v>0.67452135493372611</v>
      </c>
      <c r="Q90" s="82">
        <v>0.67452135493372611</v>
      </c>
      <c r="R90" s="83">
        <v>6.0975609756097563E-3</v>
      </c>
      <c r="S90" s="84">
        <v>2.2673611111111111E-5</v>
      </c>
    </row>
    <row r="91" spans="1:19" x14ac:dyDescent="0.25">
      <c r="A91" s="71" t="s">
        <v>345</v>
      </c>
      <c r="B91" s="5">
        <v>3227</v>
      </c>
      <c r="C91" s="95">
        <v>109</v>
      </c>
      <c r="D91" s="103">
        <v>3.377750232414007E-2</v>
      </c>
      <c r="E91" s="103">
        <v>3.377750232414007E-2</v>
      </c>
      <c r="F91" s="104">
        <v>2.564102564102564E-2</v>
      </c>
      <c r="G91" s="105">
        <v>1.9050925925925927E-5</v>
      </c>
      <c r="H91" s="5">
        <v>3227</v>
      </c>
      <c r="I91" s="50">
        <v>470</v>
      </c>
      <c r="J91" s="86">
        <v>0.14564611093895258</v>
      </c>
      <c r="K91" s="86">
        <v>0.14564611093895258</v>
      </c>
      <c r="L91" s="86">
        <v>2.564102564102564E-2</v>
      </c>
      <c r="M91" s="70">
        <v>2.0011574074074074E-5</v>
      </c>
      <c r="N91" s="5">
        <v>3227</v>
      </c>
      <c r="O91" s="80">
        <v>34</v>
      </c>
      <c r="P91" s="82">
        <v>1.0536101642392316E-2</v>
      </c>
      <c r="Q91" s="82">
        <v>3.4000000000000002E-2</v>
      </c>
      <c r="R91" s="83">
        <v>2.564102564102564E-2</v>
      </c>
      <c r="S91" s="84">
        <v>1.7777777777777777E-5</v>
      </c>
    </row>
    <row r="92" spans="1:19" x14ac:dyDescent="0.25">
      <c r="A92" s="71" t="s">
        <v>346</v>
      </c>
      <c r="B92" s="5">
        <v>14566</v>
      </c>
      <c r="C92" s="95">
        <v>1706</v>
      </c>
      <c r="D92" s="103">
        <v>0.11712206508307016</v>
      </c>
      <c r="E92" s="103">
        <v>0.3412</v>
      </c>
      <c r="F92" s="104">
        <v>1</v>
      </c>
      <c r="G92" s="105">
        <v>1.9675925925925925E-5</v>
      </c>
      <c r="H92" s="5">
        <v>14566</v>
      </c>
      <c r="I92" s="50">
        <v>3238</v>
      </c>
      <c r="J92" s="86">
        <v>0.22229850336399834</v>
      </c>
      <c r="K92" s="86">
        <v>0.32379999999999998</v>
      </c>
      <c r="L92" s="86">
        <v>1</v>
      </c>
      <c r="M92" s="70">
        <v>2.3935185185185187E-5</v>
      </c>
      <c r="N92" s="5">
        <v>14566</v>
      </c>
      <c r="O92" s="80">
        <v>450</v>
      </c>
      <c r="P92" s="82">
        <v>3.0893862419332691E-2</v>
      </c>
      <c r="Q92" s="82">
        <v>0.45</v>
      </c>
      <c r="R92" s="83">
        <v>1</v>
      </c>
      <c r="S92" s="84">
        <v>1.841435185185185E-5</v>
      </c>
    </row>
    <row r="93" spans="1:19" x14ac:dyDescent="0.25">
      <c r="A93" s="71" t="s">
        <v>350</v>
      </c>
      <c r="B93" s="5">
        <v>52</v>
      </c>
      <c r="C93" s="95">
        <v>52</v>
      </c>
      <c r="D93" s="103">
        <v>1</v>
      </c>
      <c r="E93" s="103">
        <v>1</v>
      </c>
      <c r="F93" s="104">
        <v>2.8571428571428571E-2</v>
      </c>
      <c r="G93" s="105">
        <v>2.0729166666666668E-5</v>
      </c>
      <c r="H93" s="5">
        <v>52</v>
      </c>
      <c r="I93" s="50">
        <v>52</v>
      </c>
      <c r="J93" s="86">
        <v>1</v>
      </c>
      <c r="K93" s="86">
        <v>1</v>
      </c>
      <c r="L93" s="86">
        <v>2.7777777777777776E-2</v>
      </c>
      <c r="M93" s="70">
        <v>2.8726851851851854E-5</v>
      </c>
      <c r="N93" s="5">
        <v>52</v>
      </c>
      <c r="O93" s="80">
        <v>52</v>
      </c>
      <c r="P93" s="82">
        <v>1</v>
      </c>
      <c r="Q93" s="82">
        <v>1</v>
      </c>
      <c r="R93" s="83">
        <v>2.8571428571428571E-2</v>
      </c>
      <c r="S93" s="84">
        <v>1.9675925925925925E-5</v>
      </c>
    </row>
    <row r="94" spans="1:19" ht="15.75" thickBot="1" x14ac:dyDescent="0.3">
      <c r="A94" s="6" t="s">
        <v>16</v>
      </c>
      <c r="B94" s="26">
        <f>SUM(B14:B93)</f>
        <v>236836</v>
      </c>
      <c r="C94" s="106">
        <f>SUM(C14:C93)</f>
        <v>59102</v>
      </c>
      <c r="D94" s="107">
        <f>AVERAGE(D14:D93)</f>
        <v>0.81823583871779582</v>
      </c>
      <c r="E94" s="107">
        <f>AVERAGE(E14:E93)</f>
        <v>0.88838333293274752</v>
      </c>
      <c r="F94" s="108">
        <f>AVERAGE(F14:F93)</f>
        <v>0.86493542107229504</v>
      </c>
      <c r="G94" s="109">
        <f>AVERAGE(G14:G93)</f>
        <v>2.1946035879629633E-5</v>
      </c>
      <c r="H94" s="27">
        <f>SUM(H14:H93)</f>
        <v>236836</v>
      </c>
      <c r="I94" s="54">
        <f>SUM(I14:I93)</f>
        <v>96897</v>
      </c>
      <c r="J94" s="55">
        <f>AVERAGE(J14:J93)</f>
        <v>0.86633080784276917</v>
      </c>
      <c r="K94" s="55">
        <f>AVERAGE(K14:K93)</f>
        <v>0.89735777835233999</v>
      </c>
      <c r="L94" s="39">
        <f>AVERAGE(L14:L93)</f>
        <v>0.86492366382262253</v>
      </c>
      <c r="M94" s="60">
        <f>AVERAGE(M14:M93)</f>
        <v>2.5664207175925921E-5</v>
      </c>
      <c r="N94" s="27">
        <f>SUM(N14:N93)</f>
        <v>236836</v>
      </c>
      <c r="O94" s="41">
        <f>SUM(O14:O93)</f>
        <v>17369</v>
      </c>
      <c r="P94" s="43">
        <f>AVERAGE(P14:P93)</f>
        <v>0.72180008912841942</v>
      </c>
      <c r="Q94" s="43">
        <f>AVERAGE(Q14:Q93)</f>
        <v>0.86469018178738943</v>
      </c>
      <c r="R94" s="61">
        <f>AVERAGE(R14:R93)</f>
        <v>0.85865252633545297</v>
      </c>
      <c r="S94" s="62">
        <f>AVERAGE(S14:S93)</f>
        <v>1.9602285879629627E-5</v>
      </c>
    </row>
    <row r="95" spans="1:19" ht="16.5" thickTop="1" thickBot="1" x14ac:dyDescent="0.3">
      <c r="B95" s="26">
        <f>AVERAGE(B14:B93)</f>
        <v>2960.45</v>
      </c>
      <c r="C95" s="26">
        <f>AVERAGE(C14:C93)</f>
        <v>738.77499999999998</v>
      </c>
      <c r="D95" s="93">
        <f>AVERAGE(D14:D33)</f>
        <v>0.863997867220333</v>
      </c>
      <c r="G95" s="124">
        <f>MIN(G14:G93)</f>
        <v>1.7696759259259259E-5</v>
      </c>
      <c r="J95" s="93">
        <f>AVERAGE(J14:J33)</f>
        <v>0.87057318516276361</v>
      </c>
      <c r="M95" s="124">
        <f>MIN(M14:M93)</f>
        <v>1.8472222222222224E-5</v>
      </c>
      <c r="P95" s="93">
        <f>AVERAGE(P14:P33)</f>
        <v>0.8476490559919384</v>
      </c>
      <c r="S95" s="124">
        <f>MIN(S14:S93)</f>
        <v>1.7013888888888888E-5</v>
      </c>
    </row>
    <row r="96" spans="1:19" ht="24" thickTop="1" x14ac:dyDescent="0.35">
      <c r="A96" s="1" t="s">
        <v>17</v>
      </c>
      <c r="C96" s="29"/>
      <c r="D96" s="93">
        <f>AVERAGE(D34:D53)</f>
        <v>0.87640402688259589</v>
      </c>
      <c r="G96" s="124">
        <f>MAX(G14:G93)</f>
        <v>5.1377314814814814E-5</v>
      </c>
      <c r="J96" s="93">
        <f>AVERAGE(J34:J53)</f>
        <v>0.89967953545652013</v>
      </c>
      <c r="M96" s="124">
        <f>MAX(M14:M93)</f>
        <v>8.1956018518518519E-5</v>
      </c>
      <c r="P96" s="93">
        <f>AVERAGE(P34:P53)</f>
        <v>0.85739471751042617</v>
      </c>
      <c r="S96" s="125">
        <f>MAX(S14:S93)</f>
        <v>4.9016203703703705E-5</v>
      </c>
    </row>
    <row r="97" spans="1:19" ht="20.25" thickBot="1" x14ac:dyDescent="0.35">
      <c r="A97" s="28" t="str">
        <f>C1</f>
        <v>Beta</v>
      </c>
      <c r="B97" s="28"/>
      <c r="C97" s="29"/>
      <c r="D97" s="93">
        <f>AVERAGE(D54:D73)</f>
        <v>0.76523632353712623</v>
      </c>
      <c r="G97" s="124"/>
      <c r="J97" s="93">
        <f>AVERAGE(J54:J73)</f>
        <v>0.84615663344509628</v>
      </c>
      <c r="M97" s="124"/>
      <c r="P97" s="93">
        <f>AVERAGE(P54:P73)</f>
        <v>0.61181968662574771</v>
      </c>
      <c r="S97" s="124"/>
    </row>
    <row r="98" spans="1:19" ht="15.75" thickTop="1" x14ac:dyDescent="0.25">
      <c r="A98" s="18" t="s">
        <v>12</v>
      </c>
      <c r="B98" s="44">
        <f>D94</f>
        <v>0.81823583871779582</v>
      </c>
      <c r="C98" s="29"/>
      <c r="D98" s="93">
        <f>AVERAGE(D74:D93)</f>
        <v>0.76730513723112803</v>
      </c>
      <c r="G98" s="124"/>
      <c r="J98" s="93">
        <f>AVERAGE(J74:J93)</f>
        <v>0.84891387730669654</v>
      </c>
      <c r="M98" s="124"/>
      <c r="P98" s="93">
        <f>AVERAGE(P74:P93)</f>
        <v>0.57033689638556484</v>
      </c>
      <c r="S98" s="124"/>
    </row>
    <row r="99" spans="1:19" x14ac:dyDescent="0.25">
      <c r="A99" s="18" t="s">
        <v>122</v>
      </c>
      <c r="B99" s="44">
        <f>E94</f>
        <v>0.88838333293274752</v>
      </c>
    </row>
    <row r="100" spans="1:19" x14ac:dyDescent="0.25">
      <c r="A100" s="18" t="s">
        <v>19</v>
      </c>
      <c r="B100" s="47">
        <f>F94</f>
        <v>0.86493542107229504</v>
      </c>
    </row>
    <row r="101" spans="1:19" x14ac:dyDescent="0.25">
      <c r="A101" s="18" t="s">
        <v>27</v>
      </c>
      <c r="B101" s="67">
        <f>G94</f>
        <v>2.1946035879629633E-5</v>
      </c>
      <c r="E101" t="s">
        <v>174</v>
      </c>
      <c r="F101">
        <v>15</v>
      </c>
    </row>
    <row r="102" spans="1:19" ht="20.25" thickBot="1" x14ac:dyDescent="0.35">
      <c r="A102" s="30" t="str">
        <f>I1</f>
        <v>Beta</v>
      </c>
      <c r="B102" s="30"/>
      <c r="E102" t="s">
        <v>171</v>
      </c>
      <c r="F102">
        <v>49</v>
      </c>
    </row>
    <row r="103" spans="1:19" ht="15.75" thickTop="1" x14ac:dyDescent="0.25">
      <c r="A103" s="25" t="s">
        <v>12</v>
      </c>
      <c r="B103" s="45">
        <f>J94</f>
        <v>0.86633080784276917</v>
      </c>
      <c r="E103" t="s">
        <v>172</v>
      </c>
      <c r="F103">
        <v>25</v>
      </c>
    </row>
    <row r="104" spans="1:19" x14ac:dyDescent="0.25">
      <c r="A104" s="25" t="s">
        <v>122</v>
      </c>
      <c r="B104" s="45">
        <f>K94</f>
        <v>0.89735777835233999</v>
      </c>
      <c r="E104" t="s">
        <v>173</v>
      </c>
      <c r="F104">
        <v>9</v>
      </c>
    </row>
    <row r="105" spans="1:19" x14ac:dyDescent="0.25">
      <c r="A105" s="25" t="s">
        <v>19</v>
      </c>
      <c r="B105" s="48">
        <f>L94</f>
        <v>0.86492366382262253</v>
      </c>
      <c r="E105" t="s">
        <v>175</v>
      </c>
      <c r="F105">
        <v>5</v>
      </c>
    </row>
    <row r="106" spans="1:19" x14ac:dyDescent="0.25">
      <c r="A106" s="25" t="s">
        <v>27</v>
      </c>
      <c r="B106" s="68">
        <f>M94</f>
        <v>2.5664207175925921E-5</v>
      </c>
      <c r="E106" t="s">
        <v>176</v>
      </c>
      <c r="F106">
        <v>1</v>
      </c>
    </row>
    <row r="107" spans="1:19" ht="20.25" thickBot="1" x14ac:dyDescent="0.35">
      <c r="A107" s="37" t="str">
        <f>O1</f>
        <v>Beta</v>
      </c>
      <c r="B107" s="37"/>
      <c r="E107" t="s">
        <v>177</v>
      </c>
      <c r="F107">
        <v>2</v>
      </c>
    </row>
    <row r="108" spans="1:19" ht="15.75" thickTop="1" x14ac:dyDescent="0.25">
      <c r="A108" s="38" t="s">
        <v>12</v>
      </c>
      <c r="B108" s="46">
        <f>P94</f>
        <v>0.72180008912841942</v>
      </c>
    </row>
    <row r="109" spans="1:19" x14ac:dyDescent="0.25">
      <c r="A109" s="38" t="s">
        <v>122</v>
      </c>
      <c r="B109" s="46">
        <f>Q94</f>
        <v>0.86469018178738943</v>
      </c>
    </row>
    <row r="110" spans="1:19" x14ac:dyDescent="0.25">
      <c r="A110" s="38" t="s">
        <v>19</v>
      </c>
      <c r="B110" s="49">
        <f>R94</f>
        <v>0.85865252633545297</v>
      </c>
    </row>
    <row r="111" spans="1:19" x14ac:dyDescent="0.25">
      <c r="A111" s="38" t="s">
        <v>27</v>
      </c>
      <c r="B111" s="69">
        <f>S94</f>
        <v>1.9602285879629627E-5</v>
      </c>
    </row>
    <row r="112" spans="1:19" ht="20.25" thickBot="1" x14ac:dyDescent="0.35">
      <c r="A112" s="2" t="s">
        <v>20</v>
      </c>
      <c r="B112" s="2"/>
    </row>
    <row r="113" spans="1:2" ht="15.75" thickTop="1" x14ac:dyDescent="0.25">
      <c r="A113" t="s">
        <v>21</v>
      </c>
      <c r="B113" t="str">
        <f>IF(AND(B98 &gt; B103,B98 &gt; B108), A97, IF(B103 &gt; B108, A102, A107))</f>
        <v>Beta</v>
      </c>
    </row>
    <row r="114" spans="1:2" x14ac:dyDescent="0.25">
      <c r="A114" t="s">
        <v>123</v>
      </c>
      <c r="B114" t="str">
        <f>IF(AND(B99 &gt; B104,B99 &gt; B109), A97, IF(B104 &gt; B109, A102, A107))</f>
        <v>Beta</v>
      </c>
    </row>
    <row r="115" spans="1:2" x14ac:dyDescent="0.25">
      <c r="A115" t="s">
        <v>23</v>
      </c>
      <c r="B115" t="str">
        <f>IF(AND(B100 &gt; B105,B100 &gt; B110), $A$97, IF(B105 &gt; B110, $A$102, $A$107))</f>
        <v>Beta</v>
      </c>
    </row>
    <row r="116" spans="1:2" x14ac:dyDescent="0.25">
      <c r="A116" t="s">
        <v>28</v>
      </c>
      <c r="B116" t="str">
        <f>IF(AND(B101 &lt; B106,B101 &lt; B111), $A$97, IF(B106 &lt; B111, $A$102, $A$107))</f>
        <v>Beta</v>
      </c>
    </row>
  </sheetData>
  <mergeCells count="51">
    <mergeCell ref="C1:G1"/>
    <mergeCell ref="I1:M1"/>
    <mergeCell ref="O1:S1"/>
    <mergeCell ref="C3:D3"/>
    <mergeCell ref="E3:G3"/>
    <mergeCell ref="I3:J3"/>
    <mergeCell ref="K3:M3"/>
    <mergeCell ref="O3:P3"/>
    <mergeCell ref="Q3:S3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C10:D10"/>
    <mergeCell ref="I10:J10"/>
    <mergeCell ref="O10:P10"/>
    <mergeCell ref="C12:G12"/>
    <mergeCell ref="I12:M12"/>
    <mergeCell ref="O12:S12"/>
  </mergeCells>
  <conditionalFormatting sqref="P94:S94"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{7C0E9DD3-50FA-4148-B669-16D650354765}</x14:id>
        </ext>
      </extLst>
    </cfRule>
  </conditionalFormatting>
  <conditionalFormatting sqref="J83:L83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{4E5EF4D3-55C8-4D07-AE75-4731969F0D0A}</x14:id>
        </ext>
      </extLst>
    </cfRule>
  </conditionalFormatting>
  <conditionalFormatting sqref="J14:M66 J94:M94 J84:L93 J67:L82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{446C543B-4275-4E61-A7F1-156F028A5A93}</x14:id>
        </ext>
      </extLst>
    </cfRule>
  </conditionalFormatting>
  <conditionalFormatting sqref="P94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{7083F9F7-B480-458C-A055-46A0115D222E}</x14:id>
        </ext>
      </extLst>
    </cfRule>
  </conditionalFormatting>
  <conditionalFormatting sqref="Q94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{49196757-DD25-4E65-889F-B95E3F0A517D}</x14:id>
        </ext>
      </extLst>
    </cfRule>
  </conditionalFormatting>
  <conditionalFormatting sqref="P94"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{2FA2FA02-83D9-4FAF-A40A-0E7D33265773}</x14:id>
        </ext>
      </extLst>
    </cfRule>
  </conditionalFormatting>
  <conditionalFormatting sqref="Q94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{DB709E0C-0318-44E6-BCC1-47CC5D3403B4}</x14:id>
        </ext>
      </extLst>
    </cfRule>
  </conditionalFormatting>
  <conditionalFormatting sqref="P83:S83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{5FCC0B44-2BF8-40CA-BBC9-CB02D580FC84}</x14:id>
        </ext>
      </extLst>
    </cfRule>
  </conditionalFormatting>
  <conditionalFormatting sqref="P14:S82 P84:S93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{6F9D222F-463D-480A-B7C2-0D02F9C54ACE}</x14:id>
        </ext>
      </extLst>
    </cfRule>
  </conditionalFormatting>
  <conditionalFormatting sqref="P14:P93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{231C4DB0-7BA1-4A83-BDCC-AD4B3C9004B8}</x14:id>
        </ext>
      </extLst>
    </cfRule>
  </conditionalFormatting>
  <conditionalFormatting sqref="Q14:Q93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{A179E2A2-9AC8-4AB4-91F1-529DFF8B4CA7}</x14:id>
        </ext>
      </extLst>
    </cfRule>
  </conditionalFormatting>
  <conditionalFormatting sqref="R14:R93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{ABFAB346-C777-45B7-AD76-FCC21C1AD71A}</x14:id>
        </ext>
      </extLst>
    </cfRule>
  </conditionalFormatting>
  <conditionalFormatting sqref="P92:P93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{85C6271C-3961-4095-9988-7BC2F1528A39}</x14:id>
        </ext>
      </extLst>
    </cfRule>
  </conditionalFormatting>
  <conditionalFormatting sqref="Q92:Q93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{27A5E95B-B09C-4989-BD8D-C4D6DD0D1492}</x14:id>
        </ext>
      </extLst>
    </cfRule>
  </conditionalFormatting>
  <conditionalFormatting sqref="P16:P93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{E37F1F4D-0070-493D-A2C9-CAC6BD96664B}</x14:id>
        </ext>
      </extLst>
    </cfRule>
  </conditionalFormatting>
  <conditionalFormatting sqref="Q76:Q93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{D35807B4-FD7B-4C40-B4BA-419CEFFD5240}</x14:id>
        </ext>
      </extLst>
    </cfRule>
  </conditionalFormatting>
  <conditionalFormatting sqref="P81:R94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{3D1D587E-6EA6-4F50-9FAD-8BBADA69EE90}</x14:id>
        </ext>
      </extLst>
    </cfRule>
  </conditionalFormatting>
  <conditionalFormatting sqref="D83:G8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{51C6C3D2-49A1-4F12-A381-EB134866D3BC}</x14:id>
        </ext>
      </extLst>
    </cfRule>
  </conditionalFormatting>
  <conditionalFormatting sqref="D14:G82 D84:G94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{943E6EB7-4F6B-49BE-ADCC-E136A3FBDF47}</x14:id>
        </ext>
      </extLst>
    </cfRule>
  </conditionalFormatting>
  <conditionalFormatting sqref="D14:F9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{45A3D9E6-AC86-4968-ACB0-1508CE52BB08}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0E9DD3-50FA-4148-B669-16D6503547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P94:S94</xm:sqref>
        </x14:conditionalFormatting>
        <x14:conditionalFormatting xmlns:xm="http://schemas.microsoft.com/office/excel/2006/main">
          <x14:cfRule type="dataBar" id="{4E5EF4D3-55C8-4D07-AE75-4731969F0D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J83:L83</xm:sqref>
        </x14:conditionalFormatting>
        <x14:conditionalFormatting xmlns:xm="http://schemas.microsoft.com/office/excel/2006/main">
          <x14:cfRule type="dataBar" id="{446C543B-4275-4E61-A7F1-156F028A5A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J14:M66 J94:M94 J84:L93 J67:L82</xm:sqref>
        </x14:conditionalFormatting>
        <x14:conditionalFormatting xmlns:xm="http://schemas.microsoft.com/office/excel/2006/main">
          <x14:cfRule type="dataBar" id="{7083F9F7-B480-458C-A055-46A0115D22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</xm:sqref>
        </x14:conditionalFormatting>
        <x14:conditionalFormatting xmlns:xm="http://schemas.microsoft.com/office/excel/2006/main">
          <x14:cfRule type="dataBar" id="{49196757-DD25-4E65-889F-B95E3F0A51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Q94</xm:sqref>
        </x14:conditionalFormatting>
        <x14:conditionalFormatting xmlns:xm="http://schemas.microsoft.com/office/excel/2006/main">
          <x14:cfRule type="dataBar" id="{2FA2FA02-83D9-4FAF-A40A-0E7D332657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</xm:sqref>
        </x14:conditionalFormatting>
        <x14:conditionalFormatting xmlns:xm="http://schemas.microsoft.com/office/excel/2006/main">
          <x14:cfRule type="dataBar" id="{DB709E0C-0318-44E6-BCC1-47CC5D3403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Q94</xm:sqref>
        </x14:conditionalFormatting>
        <x14:conditionalFormatting xmlns:xm="http://schemas.microsoft.com/office/excel/2006/main">
          <x14:cfRule type="dataBar" id="{5FCC0B44-2BF8-40CA-BBC9-CB02D580FC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P83:S83</xm:sqref>
        </x14:conditionalFormatting>
        <x14:conditionalFormatting xmlns:xm="http://schemas.microsoft.com/office/excel/2006/main">
          <x14:cfRule type="dataBar" id="{6F9D222F-463D-480A-B7C2-0D02F9C54A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P14:S82 P84:S93</xm:sqref>
        </x14:conditionalFormatting>
        <x14:conditionalFormatting xmlns:xm="http://schemas.microsoft.com/office/excel/2006/main">
          <x14:cfRule type="dataBar" id="{231C4DB0-7BA1-4A83-BDCC-AD4B3C9004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P14:P93</xm:sqref>
        </x14:conditionalFormatting>
        <x14:conditionalFormatting xmlns:xm="http://schemas.microsoft.com/office/excel/2006/main">
          <x14:cfRule type="dataBar" id="{A179E2A2-9AC8-4AB4-91F1-529DFF8B4C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Q14:Q93</xm:sqref>
        </x14:conditionalFormatting>
        <x14:conditionalFormatting xmlns:xm="http://schemas.microsoft.com/office/excel/2006/main">
          <x14:cfRule type="dataBar" id="{ABFAB346-C777-45B7-AD76-FCC21C1AD7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R14:R93</xm:sqref>
        </x14:conditionalFormatting>
        <x14:conditionalFormatting xmlns:xm="http://schemas.microsoft.com/office/excel/2006/main">
          <x14:cfRule type="dataBar" id="{85C6271C-3961-4095-9988-7BC2F1528A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P92:P93</xm:sqref>
        </x14:conditionalFormatting>
        <x14:conditionalFormatting xmlns:xm="http://schemas.microsoft.com/office/excel/2006/main">
          <x14:cfRule type="dataBar" id="{27A5E95B-B09C-4989-BD8D-C4D6DD0D14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Q92:Q93</xm:sqref>
        </x14:conditionalFormatting>
        <x14:conditionalFormatting xmlns:xm="http://schemas.microsoft.com/office/excel/2006/main">
          <x14:cfRule type="dataBar" id="{E37F1F4D-0070-493D-A2C9-CAC6BD9666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P16:P93</xm:sqref>
        </x14:conditionalFormatting>
        <x14:conditionalFormatting xmlns:xm="http://schemas.microsoft.com/office/excel/2006/main">
          <x14:cfRule type="dataBar" id="{D35807B4-FD7B-4C40-B4BA-419CEFFD52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Q76:Q93</xm:sqref>
        </x14:conditionalFormatting>
        <x14:conditionalFormatting xmlns:xm="http://schemas.microsoft.com/office/excel/2006/main">
          <x14:cfRule type="dataBar" id="{3D1D587E-6EA6-4F50-9FAD-8BBADA69EE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P81:R94</xm:sqref>
        </x14:conditionalFormatting>
        <x14:conditionalFormatting xmlns:xm="http://schemas.microsoft.com/office/excel/2006/main">
          <x14:cfRule type="dataBar" id="{51C6C3D2-49A1-4F12-A381-EB134866D3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D83:G83</xm:sqref>
        </x14:conditionalFormatting>
        <x14:conditionalFormatting xmlns:xm="http://schemas.microsoft.com/office/excel/2006/main">
          <x14:cfRule type="dataBar" id="{943E6EB7-4F6B-49BE-ADCC-E136A3FBDF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D14:G82 D84:G94</xm:sqref>
        </x14:conditionalFormatting>
        <x14:conditionalFormatting xmlns:xm="http://schemas.microsoft.com/office/excel/2006/main">
          <x14:cfRule type="dataBar" id="{45A3D9E6-AC86-4968-ACB0-1508CE52BB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D14:F94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EDE3C-290E-47BB-A9D6-000DB40EBA78}">
  <sheetPr>
    <tabColor theme="9" tint="0.79998168889431442"/>
  </sheetPr>
  <dimension ref="A1:S116"/>
  <sheetViews>
    <sheetView topLeftCell="C1" zoomScaleNormal="100" workbookViewId="0">
      <selection activeCell="H14" sqref="H14"/>
    </sheetView>
  </sheetViews>
  <sheetFormatPr baseColWidth="10" defaultRowHeight="15" x14ac:dyDescent="0.25"/>
  <cols>
    <col min="1" max="1" width="115.140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2" t="s">
        <v>270</v>
      </c>
      <c r="B1" s="20"/>
      <c r="C1" s="131" t="s">
        <v>267</v>
      </c>
      <c r="D1" s="132"/>
      <c r="E1" s="132"/>
      <c r="F1" s="132"/>
      <c r="G1" s="133"/>
      <c r="H1" s="20"/>
      <c r="I1" s="131" t="s">
        <v>267</v>
      </c>
      <c r="J1" s="132"/>
      <c r="K1" s="132"/>
      <c r="L1" s="132"/>
      <c r="M1" s="133"/>
      <c r="N1" s="20"/>
      <c r="O1" s="131" t="s">
        <v>267</v>
      </c>
      <c r="P1" s="132"/>
      <c r="Q1" s="132"/>
      <c r="R1" s="132"/>
      <c r="S1" s="133"/>
    </row>
    <row r="2" spans="1:19" x14ac:dyDescent="0.25">
      <c r="A2" s="3"/>
      <c r="B2" s="21"/>
      <c r="C2" s="95"/>
      <c r="D2" s="96"/>
      <c r="E2" s="96"/>
      <c r="F2" s="96"/>
      <c r="G2" s="96"/>
      <c r="H2" s="21"/>
      <c r="I2" s="95"/>
      <c r="J2" s="96"/>
      <c r="K2" s="96"/>
      <c r="L2" s="96"/>
      <c r="M2" s="96"/>
      <c r="N2" s="21"/>
      <c r="O2" s="95"/>
      <c r="P2" s="96"/>
      <c r="Q2" s="96"/>
      <c r="R2" s="96"/>
      <c r="S2" s="96"/>
    </row>
    <row r="3" spans="1:19" x14ac:dyDescent="0.25">
      <c r="A3" s="3"/>
      <c r="B3" s="21"/>
      <c r="C3" s="154" t="s">
        <v>0</v>
      </c>
      <c r="D3" s="155"/>
      <c r="E3" s="155" t="s">
        <v>268</v>
      </c>
      <c r="F3" s="155"/>
      <c r="G3" s="156"/>
      <c r="H3" s="21"/>
      <c r="I3" s="154" t="s">
        <v>0</v>
      </c>
      <c r="J3" s="155"/>
      <c r="K3" s="155" t="s">
        <v>268</v>
      </c>
      <c r="L3" s="155"/>
      <c r="M3" s="156"/>
      <c r="N3" s="21"/>
      <c r="O3" s="154" t="s">
        <v>0</v>
      </c>
      <c r="P3" s="155"/>
      <c r="Q3" s="155" t="s">
        <v>268</v>
      </c>
      <c r="R3" s="155"/>
      <c r="S3" s="156"/>
    </row>
    <row r="4" spans="1:19" x14ac:dyDescent="0.25">
      <c r="A4" s="3"/>
      <c r="B4" s="21"/>
      <c r="C4" s="154" t="s">
        <v>1</v>
      </c>
      <c r="D4" s="155"/>
      <c r="E4" s="155">
        <v>5000</v>
      </c>
      <c r="F4" s="155"/>
      <c r="G4" s="156"/>
      <c r="H4" s="21"/>
      <c r="I4" s="154" t="s">
        <v>1</v>
      </c>
      <c r="J4" s="155"/>
      <c r="K4" s="155">
        <v>10</v>
      </c>
      <c r="L4" s="155"/>
      <c r="M4" s="156"/>
      <c r="N4" s="21"/>
      <c r="O4" s="154" t="s">
        <v>1</v>
      </c>
      <c r="P4" s="155"/>
      <c r="Q4" s="155">
        <v>5000</v>
      </c>
      <c r="R4" s="155"/>
      <c r="S4" s="156"/>
    </row>
    <row r="5" spans="1:19" x14ac:dyDescent="0.25">
      <c r="A5" s="3"/>
      <c r="B5" s="21"/>
      <c r="C5" s="154" t="s">
        <v>2</v>
      </c>
      <c r="D5" s="155"/>
      <c r="E5" s="155">
        <v>500</v>
      </c>
      <c r="F5" s="155"/>
      <c r="G5" s="156"/>
      <c r="H5" s="21"/>
      <c r="I5" s="154" t="s">
        <v>2</v>
      </c>
      <c r="J5" s="155"/>
      <c r="K5" s="155">
        <v>250</v>
      </c>
      <c r="L5" s="155"/>
      <c r="M5" s="156"/>
      <c r="N5" s="21"/>
      <c r="O5" s="154" t="s">
        <v>2</v>
      </c>
      <c r="P5" s="155"/>
      <c r="Q5" s="155">
        <v>1000</v>
      </c>
      <c r="R5" s="155"/>
      <c r="S5" s="156"/>
    </row>
    <row r="6" spans="1:19" x14ac:dyDescent="0.25">
      <c r="A6" s="3"/>
      <c r="B6" s="21"/>
      <c r="C6" s="154" t="s">
        <v>3</v>
      </c>
      <c r="D6" s="155"/>
      <c r="E6" s="155">
        <v>1000</v>
      </c>
      <c r="F6" s="155"/>
      <c r="G6" s="156"/>
      <c r="H6" s="21"/>
      <c r="I6" s="154" t="s">
        <v>3</v>
      </c>
      <c r="J6" s="155"/>
      <c r="K6" s="155">
        <v>500</v>
      </c>
      <c r="L6" s="155"/>
      <c r="M6" s="156"/>
      <c r="N6" s="21"/>
      <c r="O6" s="154" t="s">
        <v>3</v>
      </c>
      <c r="P6" s="155"/>
      <c r="Q6" s="155">
        <v>2000</v>
      </c>
      <c r="R6" s="155"/>
      <c r="S6" s="156"/>
    </row>
    <row r="7" spans="1:19" x14ac:dyDescent="0.25">
      <c r="A7" s="3"/>
      <c r="B7" s="21"/>
      <c r="C7" s="154" t="s">
        <v>4</v>
      </c>
      <c r="D7" s="155"/>
      <c r="E7" s="155" t="s">
        <v>269</v>
      </c>
      <c r="F7" s="155"/>
      <c r="G7" s="156"/>
      <c r="H7" s="21"/>
      <c r="I7" s="154" t="s">
        <v>4</v>
      </c>
      <c r="J7" s="155"/>
      <c r="K7" s="155" t="s">
        <v>269</v>
      </c>
      <c r="L7" s="155"/>
      <c r="M7" s="156"/>
      <c r="N7" s="21"/>
      <c r="O7" s="154" t="s">
        <v>4</v>
      </c>
      <c r="P7" s="155"/>
      <c r="Q7" s="155" t="s">
        <v>269</v>
      </c>
      <c r="R7" s="155"/>
      <c r="S7" s="156"/>
    </row>
    <row r="8" spans="1:19" x14ac:dyDescent="0.25">
      <c r="A8" s="3"/>
      <c r="B8" s="21"/>
      <c r="C8" s="154" t="s">
        <v>5</v>
      </c>
      <c r="D8" s="155"/>
      <c r="E8" s="155" t="s">
        <v>25</v>
      </c>
      <c r="F8" s="155"/>
      <c r="G8" s="156"/>
      <c r="H8" s="21"/>
      <c r="I8" s="154" t="s">
        <v>5</v>
      </c>
      <c r="J8" s="155"/>
      <c r="K8" s="155" t="s">
        <v>25</v>
      </c>
      <c r="L8" s="155"/>
      <c r="M8" s="156"/>
      <c r="N8" s="21"/>
      <c r="O8" s="154" t="s">
        <v>5</v>
      </c>
      <c r="P8" s="155"/>
      <c r="Q8" s="155" t="s">
        <v>25</v>
      </c>
      <c r="R8" s="155"/>
      <c r="S8" s="156"/>
    </row>
    <row r="9" spans="1:19" x14ac:dyDescent="0.25">
      <c r="A9" s="3"/>
      <c r="B9" s="21"/>
      <c r="C9" s="154" t="s">
        <v>6</v>
      </c>
      <c r="D9" s="155"/>
      <c r="E9" s="155">
        <v>1</v>
      </c>
      <c r="F9" s="155"/>
      <c r="G9" s="156"/>
      <c r="H9" s="21"/>
      <c r="I9" s="154" t="s">
        <v>6</v>
      </c>
      <c r="J9" s="155"/>
      <c r="K9" s="155">
        <v>1</v>
      </c>
      <c r="L9" s="155"/>
      <c r="M9" s="156"/>
      <c r="N9" s="21"/>
      <c r="O9" s="154" t="s">
        <v>6</v>
      </c>
      <c r="P9" s="155"/>
      <c r="Q9" s="155">
        <v>1</v>
      </c>
      <c r="R9" s="155"/>
      <c r="S9" s="156"/>
    </row>
    <row r="10" spans="1:19" x14ac:dyDescent="0.25">
      <c r="A10" s="3"/>
      <c r="B10" s="21"/>
      <c r="C10" s="154" t="s">
        <v>7</v>
      </c>
      <c r="D10" s="155"/>
      <c r="E10" s="97"/>
      <c r="F10" s="97"/>
      <c r="G10" s="96"/>
      <c r="H10" s="21"/>
      <c r="I10" s="154" t="s">
        <v>7</v>
      </c>
      <c r="J10" s="155"/>
      <c r="K10" s="97"/>
      <c r="L10" s="97"/>
      <c r="M10" s="96"/>
      <c r="N10" s="21"/>
      <c r="O10" s="154" t="s">
        <v>7</v>
      </c>
      <c r="P10" s="155"/>
      <c r="Q10" s="97"/>
      <c r="R10" s="97"/>
      <c r="S10" s="96"/>
    </row>
    <row r="11" spans="1:19" x14ac:dyDescent="0.25">
      <c r="A11" s="3"/>
      <c r="B11" s="21"/>
      <c r="C11" s="98"/>
      <c r="D11" s="98"/>
      <c r="E11" s="98"/>
      <c r="F11" s="98"/>
      <c r="G11" s="98"/>
      <c r="H11" s="21"/>
      <c r="I11" s="98"/>
      <c r="J11" s="98"/>
      <c r="K11" s="98"/>
      <c r="L11" s="98"/>
      <c r="M11" s="98"/>
      <c r="N11" s="21"/>
      <c r="O11" s="98"/>
      <c r="P11" s="98"/>
      <c r="Q11" s="98"/>
      <c r="R11" s="98"/>
      <c r="S11" s="98"/>
    </row>
    <row r="12" spans="1:19" ht="18" thickBot="1" x14ac:dyDescent="0.35">
      <c r="A12" s="23" t="s">
        <v>10</v>
      </c>
      <c r="B12" s="24" t="s">
        <v>15</v>
      </c>
      <c r="C12" s="157">
        <v>1</v>
      </c>
      <c r="D12" s="158"/>
      <c r="E12" s="158"/>
      <c r="F12" s="158"/>
      <c r="G12" s="159"/>
      <c r="H12" s="24" t="s">
        <v>15</v>
      </c>
      <c r="I12" s="149">
        <v>1</v>
      </c>
      <c r="J12" s="150"/>
      <c r="K12" s="150"/>
      <c r="L12" s="150"/>
      <c r="M12" s="151"/>
      <c r="N12" s="24" t="s">
        <v>15</v>
      </c>
      <c r="O12" s="152">
        <v>1</v>
      </c>
      <c r="P12" s="152"/>
      <c r="Q12" s="152"/>
      <c r="R12" s="152"/>
      <c r="S12" s="153"/>
    </row>
    <row r="13" spans="1:19" ht="20.25" thickBot="1" x14ac:dyDescent="0.35">
      <c r="A13" s="4" t="s">
        <v>8</v>
      </c>
      <c r="B13" s="7" t="s">
        <v>9</v>
      </c>
      <c r="C13" s="99" t="s">
        <v>11</v>
      </c>
      <c r="D13" s="100" t="s">
        <v>12</v>
      </c>
      <c r="E13" s="100" t="s">
        <v>13</v>
      </c>
      <c r="F13" s="100" t="s">
        <v>14</v>
      </c>
      <c r="G13" s="101" t="s">
        <v>26</v>
      </c>
      <c r="H13" s="7" t="s">
        <v>9</v>
      </c>
      <c r="I13" s="8" t="s">
        <v>11</v>
      </c>
      <c r="J13" s="9" t="s">
        <v>12</v>
      </c>
      <c r="K13" s="9" t="s">
        <v>13</v>
      </c>
      <c r="L13" s="9" t="s">
        <v>14</v>
      </c>
      <c r="M13" s="10" t="s">
        <v>26</v>
      </c>
      <c r="N13" s="7" t="s">
        <v>9</v>
      </c>
      <c r="O13" s="32" t="s">
        <v>11</v>
      </c>
      <c r="P13" s="33" t="s">
        <v>12</v>
      </c>
      <c r="Q13" s="33" t="s">
        <v>13</v>
      </c>
      <c r="R13" s="33" t="s">
        <v>14</v>
      </c>
      <c r="S13" s="34" t="s">
        <v>26</v>
      </c>
    </row>
    <row r="14" spans="1:19" ht="15.75" thickTop="1" x14ac:dyDescent="0.25">
      <c r="A14" s="72" t="s">
        <v>271</v>
      </c>
      <c r="B14" s="5">
        <v>2</v>
      </c>
      <c r="C14" s="95">
        <v>2</v>
      </c>
      <c r="D14" s="102">
        <v>1</v>
      </c>
      <c r="E14" s="103">
        <v>1</v>
      </c>
      <c r="F14" s="104">
        <v>1</v>
      </c>
      <c r="G14" s="105">
        <v>3.5624999999999999E-5</v>
      </c>
      <c r="H14" s="5">
        <v>2</v>
      </c>
      <c r="I14" s="50">
        <v>2</v>
      </c>
      <c r="J14" s="51">
        <v>1</v>
      </c>
      <c r="K14" s="52">
        <v>1</v>
      </c>
      <c r="L14" s="63">
        <v>1</v>
      </c>
      <c r="M14" s="70">
        <v>4.626388888888889E-4</v>
      </c>
      <c r="N14" s="5">
        <v>2</v>
      </c>
      <c r="O14" s="80">
        <v>2</v>
      </c>
      <c r="P14" s="81">
        <v>1</v>
      </c>
      <c r="Q14" s="82">
        <v>1</v>
      </c>
      <c r="R14" s="83">
        <v>1</v>
      </c>
      <c r="S14" s="84">
        <v>5.5543981481481483E-5</v>
      </c>
    </row>
    <row r="15" spans="1:19" x14ac:dyDescent="0.25">
      <c r="A15" s="73" t="s">
        <v>272</v>
      </c>
      <c r="B15" s="5">
        <v>5</v>
      </c>
      <c r="C15" s="95">
        <v>5</v>
      </c>
      <c r="D15" s="103">
        <v>1</v>
      </c>
      <c r="E15" s="103">
        <v>1</v>
      </c>
      <c r="F15" s="104">
        <v>1</v>
      </c>
      <c r="G15" s="105">
        <v>2.1828703703703705E-5</v>
      </c>
      <c r="H15" s="5">
        <v>5</v>
      </c>
      <c r="I15" s="50">
        <v>5</v>
      </c>
      <c r="J15" s="52">
        <v>1</v>
      </c>
      <c r="K15" s="52">
        <v>1</v>
      </c>
      <c r="L15" s="63">
        <v>1</v>
      </c>
      <c r="M15" s="70">
        <v>8.2604166666666671E-5</v>
      </c>
      <c r="N15" s="5">
        <v>5</v>
      </c>
      <c r="O15" s="80">
        <v>5</v>
      </c>
      <c r="P15" s="82">
        <v>1</v>
      </c>
      <c r="Q15" s="82">
        <v>1</v>
      </c>
      <c r="R15" s="83">
        <v>1</v>
      </c>
      <c r="S15" s="84">
        <v>9.8090277777777781E-5</v>
      </c>
    </row>
    <row r="16" spans="1:19" x14ac:dyDescent="0.25">
      <c r="A16" s="73" t="s">
        <v>273</v>
      </c>
      <c r="B16" s="5">
        <v>6</v>
      </c>
      <c r="C16" s="95">
        <v>6</v>
      </c>
      <c r="D16" s="103">
        <v>1</v>
      </c>
      <c r="E16" s="103">
        <v>1</v>
      </c>
      <c r="F16" s="104">
        <v>1</v>
      </c>
      <c r="G16" s="105">
        <v>2.7175925925925925E-5</v>
      </c>
      <c r="H16" s="5">
        <v>6</v>
      </c>
      <c r="I16" s="50">
        <v>6</v>
      </c>
      <c r="J16" s="52">
        <v>1</v>
      </c>
      <c r="K16" s="52">
        <v>1</v>
      </c>
      <c r="L16" s="63">
        <v>1</v>
      </c>
      <c r="M16" s="70">
        <v>7.2673611111111116E-4</v>
      </c>
      <c r="N16" s="5">
        <v>6</v>
      </c>
      <c r="O16" s="80">
        <v>6</v>
      </c>
      <c r="P16" s="82">
        <v>1</v>
      </c>
      <c r="Q16" s="82">
        <v>1</v>
      </c>
      <c r="R16" s="83">
        <v>1</v>
      </c>
      <c r="S16" s="84">
        <v>5.6828703703703705E-5</v>
      </c>
    </row>
    <row r="17" spans="1:19" ht="38.25" x14ac:dyDescent="0.25">
      <c r="A17" s="74" t="s">
        <v>274</v>
      </c>
      <c r="B17" s="5">
        <v>26104</v>
      </c>
      <c r="C17" s="95">
        <v>1540</v>
      </c>
      <c r="D17" s="103">
        <v>5.8994790070487281E-2</v>
      </c>
      <c r="E17" s="103">
        <v>0.308</v>
      </c>
      <c r="F17" s="104">
        <v>1</v>
      </c>
      <c r="G17" s="105">
        <v>2.1006944444444446E-5</v>
      </c>
      <c r="H17" s="5">
        <v>22114</v>
      </c>
      <c r="I17" s="50">
        <v>2090</v>
      </c>
      <c r="J17" s="52">
        <v>9.4510264990503759E-2</v>
      </c>
      <c r="K17" s="52">
        <v>0.41799999999999998</v>
      </c>
      <c r="L17" s="63">
        <v>1</v>
      </c>
      <c r="M17" s="70">
        <v>3.0754629629629632E-4</v>
      </c>
      <c r="N17" s="5">
        <v>26104</v>
      </c>
      <c r="O17" s="80">
        <v>1542</v>
      </c>
      <c r="P17" s="82">
        <v>5.9071406680968434E-2</v>
      </c>
      <c r="Q17" s="82">
        <v>0.30840000000000001</v>
      </c>
      <c r="R17" s="83">
        <v>1</v>
      </c>
      <c r="S17" s="84">
        <v>3.7905092592592594E-5</v>
      </c>
    </row>
    <row r="18" spans="1:19" x14ac:dyDescent="0.25">
      <c r="A18" s="73" t="s">
        <v>275</v>
      </c>
      <c r="B18" s="5">
        <v>4205</v>
      </c>
      <c r="C18" s="95">
        <v>33</v>
      </c>
      <c r="D18" s="103">
        <v>7.8478002378121279E-3</v>
      </c>
      <c r="E18" s="103">
        <v>7.8478002378121279E-3</v>
      </c>
      <c r="F18" s="104">
        <v>1</v>
      </c>
      <c r="G18" s="105">
        <v>2.0127314814814814E-5</v>
      </c>
      <c r="H18" s="5">
        <v>5159</v>
      </c>
      <c r="I18" s="50">
        <v>80</v>
      </c>
      <c r="J18" s="52">
        <v>1.5506881178522969E-2</v>
      </c>
      <c r="K18" s="52">
        <v>1.6E-2</v>
      </c>
      <c r="L18" s="63">
        <v>1</v>
      </c>
      <c r="M18" s="70">
        <v>2.0398148148148147E-4</v>
      </c>
      <c r="N18" s="5">
        <v>4205</v>
      </c>
      <c r="O18" s="80">
        <v>33</v>
      </c>
      <c r="P18" s="82">
        <v>7.8478002378121279E-3</v>
      </c>
      <c r="Q18" s="82">
        <v>7.8478002378121279E-3</v>
      </c>
      <c r="R18" s="83">
        <v>1</v>
      </c>
      <c r="S18" s="84">
        <v>3.5370370370370368E-5</v>
      </c>
    </row>
    <row r="19" spans="1:19" x14ac:dyDescent="0.25">
      <c r="A19" s="73" t="s">
        <v>276</v>
      </c>
      <c r="B19" s="5">
        <v>366</v>
      </c>
      <c r="C19" s="95">
        <v>78</v>
      </c>
      <c r="D19" s="103">
        <v>0.21311475409836064</v>
      </c>
      <c r="E19" s="103">
        <v>0.21311475409836064</v>
      </c>
      <c r="F19" s="104">
        <v>1</v>
      </c>
      <c r="G19" s="105">
        <v>1.9444444444444445E-5</v>
      </c>
      <c r="H19" s="5">
        <v>1151</v>
      </c>
      <c r="I19" s="50">
        <v>809</v>
      </c>
      <c r="J19" s="52">
        <v>0.70286707211120769</v>
      </c>
      <c r="K19" s="52">
        <v>0.70286707211120769</v>
      </c>
      <c r="L19" s="63">
        <v>1</v>
      </c>
      <c r="M19" s="70">
        <v>2.6072916666666665E-4</v>
      </c>
      <c r="N19" s="5">
        <v>366</v>
      </c>
      <c r="O19" s="80">
        <v>77</v>
      </c>
      <c r="P19" s="82">
        <v>0.2103825136612022</v>
      </c>
      <c r="Q19" s="82">
        <v>0.2103825136612022</v>
      </c>
      <c r="R19" s="83">
        <v>1</v>
      </c>
      <c r="S19" s="84">
        <v>3.6782407407407406E-5</v>
      </c>
    </row>
    <row r="20" spans="1:19" x14ac:dyDescent="0.25">
      <c r="A20" s="74" t="s">
        <v>277</v>
      </c>
      <c r="B20" s="5">
        <v>2</v>
      </c>
      <c r="C20" s="95">
        <v>2</v>
      </c>
      <c r="D20" s="103">
        <v>1</v>
      </c>
      <c r="E20" s="103">
        <v>1</v>
      </c>
      <c r="F20" s="104">
        <v>1</v>
      </c>
      <c r="G20" s="105">
        <v>2.1712962962962962E-5</v>
      </c>
      <c r="H20" s="5">
        <v>2</v>
      </c>
      <c r="I20" s="50">
        <v>2</v>
      </c>
      <c r="J20" s="52">
        <v>1</v>
      </c>
      <c r="K20" s="52">
        <v>1</v>
      </c>
      <c r="L20" s="63">
        <v>1</v>
      </c>
      <c r="M20" s="70">
        <v>3.4032407407407405E-4</v>
      </c>
      <c r="N20" s="5">
        <v>2</v>
      </c>
      <c r="O20" s="80">
        <v>2</v>
      </c>
      <c r="P20" s="82">
        <v>1</v>
      </c>
      <c r="Q20" s="82">
        <v>1</v>
      </c>
      <c r="R20" s="83">
        <v>1</v>
      </c>
      <c r="S20" s="84">
        <v>3.6550925925925926E-5</v>
      </c>
    </row>
    <row r="21" spans="1:19" x14ac:dyDescent="0.25">
      <c r="A21" s="74" t="s">
        <v>278</v>
      </c>
      <c r="B21" s="5">
        <v>232</v>
      </c>
      <c r="C21" s="95">
        <v>232</v>
      </c>
      <c r="D21" s="103">
        <v>1</v>
      </c>
      <c r="E21" s="103">
        <v>1</v>
      </c>
      <c r="F21" s="104">
        <v>1</v>
      </c>
      <c r="G21" s="105">
        <v>2.0057870370370372E-5</v>
      </c>
      <c r="H21" s="5">
        <v>234</v>
      </c>
      <c r="I21" s="50">
        <v>234</v>
      </c>
      <c r="J21" s="52">
        <v>1</v>
      </c>
      <c r="K21" s="52">
        <v>1</v>
      </c>
      <c r="L21" s="63">
        <v>1</v>
      </c>
      <c r="M21" s="70">
        <v>8.0509259259259255E-5</v>
      </c>
      <c r="N21" s="5">
        <v>232</v>
      </c>
      <c r="O21" s="80">
        <v>232</v>
      </c>
      <c r="P21" s="82">
        <v>1</v>
      </c>
      <c r="Q21" s="82">
        <v>1</v>
      </c>
      <c r="R21" s="83">
        <v>1</v>
      </c>
      <c r="S21" s="84">
        <v>3.628472222222222E-5</v>
      </c>
    </row>
    <row r="22" spans="1:19" x14ac:dyDescent="0.25">
      <c r="A22" s="73" t="s">
        <v>347</v>
      </c>
      <c r="B22" s="5">
        <v>1</v>
      </c>
      <c r="C22" s="95">
        <v>1</v>
      </c>
      <c r="D22" s="103">
        <v>1</v>
      </c>
      <c r="E22" s="103">
        <v>1</v>
      </c>
      <c r="F22" s="104">
        <v>1</v>
      </c>
      <c r="G22" s="105">
        <v>2.2060185185185185E-5</v>
      </c>
      <c r="H22" s="5">
        <v>1</v>
      </c>
      <c r="I22" s="50">
        <v>1</v>
      </c>
      <c r="J22" s="52">
        <v>1</v>
      </c>
      <c r="K22" s="52">
        <v>1</v>
      </c>
      <c r="L22" s="63">
        <v>1</v>
      </c>
      <c r="M22" s="70">
        <v>8.4293981481481484E-5</v>
      </c>
      <c r="N22" s="5">
        <v>1</v>
      </c>
      <c r="O22" s="80">
        <v>1</v>
      </c>
      <c r="P22" s="82">
        <v>1</v>
      </c>
      <c r="Q22" s="82">
        <v>1</v>
      </c>
      <c r="R22" s="83">
        <v>1</v>
      </c>
      <c r="S22" s="84">
        <v>3.6400462962962966E-5</v>
      </c>
    </row>
    <row r="23" spans="1:19" x14ac:dyDescent="0.25">
      <c r="A23" s="73" t="s">
        <v>279</v>
      </c>
      <c r="B23" s="5">
        <v>1</v>
      </c>
      <c r="C23" s="95">
        <v>1</v>
      </c>
      <c r="D23" s="103">
        <v>1</v>
      </c>
      <c r="E23" s="103">
        <v>1</v>
      </c>
      <c r="F23" s="104">
        <v>1</v>
      </c>
      <c r="G23" s="105">
        <v>2.2291666666666665E-5</v>
      </c>
      <c r="H23" s="5">
        <v>1</v>
      </c>
      <c r="I23" s="50">
        <v>1</v>
      </c>
      <c r="J23" s="52">
        <v>1</v>
      </c>
      <c r="K23" s="52">
        <v>1</v>
      </c>
      <c r="L23" s="63">
        <v>1</v>
      </c>
      <c r="M23" s="70">
        <v>4.1261574074074074E-4</v>
      </c>
      <c r="N23" s="5">
        <v>1</v>
      </c>
      <c r="O23" s="80">
        <v>1</v>
      </c>
      <c r="P23" s="82">
        <v>1</v>
      </c>
      <c r="Q23" s="82">
        <v>1</v>
      </c>
      <c r="R23" s="83">
        <v>1</v>
      </c>
      <c r="S23" s="84">
        <v>3.7395833333333332E-5</v>
      </c>
    </row>
    <row r="24" spans="1:19" x14ac:dyDescent="0.25">
      <c r="A24" s="73" t="s">
        <v>280</v>
      </c>
      <c r="B24" s="5">
        <v>1</v>
      </c>
      <c r="C24" s="95">
        <v>1</v>
      </c>
      <c r="D24" s="103">
        <v>1</v>
      </c>
      <c r="E24" s="103">
        <v>1</v>
      </c>
      <c r="F24" s="104">
        <v>1</v>
      </c>
      <c r="G24" s="105">
        <v>2.5173611111111111E-5</v>
      </c>
      <c r="H24" s="5">
        <v>1</v>
      </c>
      <c r="I24" s="50">
        <v>1</v>
      </c>
      <c r="J24" s="52">
        <v>1</v>
      </c>
      <c r="K24" s="52">
        <v>1</v>
      </c>
      <c r="L24" s="63">
        <v>1</v>
      </c>
      <c r="M24" s="70">
        <v>4.344212962962963E-4</v>
      </c>
      <c r="N24" s="5">
        <v>1</v>
      </c>
      <c r="O24" s="80">
        <v>1</v>
      </c>
      <c r="P24" s="82">
        <v>1</v>
      </c>
      <c r="Q24" s="82">
        <v>1</v>
      </c>
      <c r="R24" s="83">
        <v>1</v>
      </c>
      <c r="S24" s="84">
        <v>4.0069444444444442E-5</v>
      </c>
    </row>
    <row r="25" spans="1:19" x14ac:dyDescent="0.25">
      <c r="A25" s="73" t="s">
        <v>281</v>
      </c>
      <c r="B25" s="5">
        <v>1</v>
      </c>
      <c r="C25" s="95">
        <v>1</v>
      </c>
      <c r="D25" s="103">
        <v>1</v>
      </c>
      <c r="E25" s="103">
        <v>1</v>
      </c>
      <c r="F25" s="104">
        <v>1</v>
      </c>
      <c r="G25" s="105">
        <v>2.1782407407407407E-5</v>
      </c>
      <c r="H25" s="5">
        <v>1</v>
      </c>
      <c r="I25" s="50">
        <v>1</v>
      </c>
      <c r="J25" s="52">
        <v>1</v>
      </c>
      <c r="K25" s="52">
        <v>1</v>
      </c>
      <c r="L25" s="63">
        <v>1</v>
      </c>
      <c r="M25" s="70">
        <v>4.3778935185185186E-4</v>
      </c>
      <c r="N25" s="5">
        <v>1</v>
      </c>
      <c r="O25" s="80">
        <v>1</v>
      </c>
      <c r="P25" s="82">
        <v>1</v>
      </c>
      <c r="Q25" s="82">
        <v>1</v>
      </c>
      <c r="R25" s="83">
        <v>1</v>
      </c>
      <c r="S25" s="84">
        <v>3.9247685185185186E-5</v>
      </c>
    </row>
    <row r="26" spans="1:19" x14ac:dyDescent="0.25">
      <c r="A26" s="73" t="s">
        <v>282</v>
      </c>
      <c r="B26" s="5">
        <v>2</v>
      </c>
      <c r="C26" s="95">
        <v>2</v>
      </c>
      <c r="D26" s="103">
        <v>1</v>
      </c>
      <c r="E26" s="103">
        <v>1</v>
      </c>
      <c r="F26" s="104">
        <v>1</v>
      </c>
      <c r="G26" s="105">
        <v>1.9918981481481481E-5</v>
      </c>
      <c r="H26" s="5">
        <v>2</v>
      </c>
      <c r="I26" s="50">
        <v>2</v>
      </c>
      <c r="J26" s="52">
        <v>1</v>
      </c>
      <c r="K26" s="52">
        <v>1</v>
      </c>
      <c r="L26" s="63">
        <v>1</v>
      </c>
      <c r="M26" s="70">
        <v>3.5975694444444445E-4</v>
      </c>
      <c r="N26" s="5">
        <v>2</v>
      </c>
      <c r="O26" s="80">
        <v>2</v>
      </c>
      <c r="P26" s="82">
        <v>1</v>
      </c>
      <c r="Q26" s="82">
        <v>1</v>
      </c>
      <c r="R26" s="83">
        <v>1</v>
      </c>
      <c r="S26" s="84">
        <v>3.6226851851851849E-5</v>
      </c>
    </row>
    <row r="27" spans="1:19" x14ac:dyDescent="0.25">
      <c r="A27" s="73" t="s">
        <v>283</v>
      </c>
      <c r="B27" s="5">
        <v>2</v>
      </c>
      <c r="C27" s="95">
        <v>2</v>
      </c>
      <c r="D27" s="103">
        <v>1</v>
      </c>
      <c r="E27" s="103">
        <v>1</v>
      </c>
      <c r="F27" s="104">
        <v>1</v>
      </c>
      <c r="G27" s="105">
        <v>2.0370370370370369E-5</v>
      </c>
      <c r="H27" s="5">
        <v>2</v>
      </c>
      <c r="I27" s="50">
        <v>2</v>
      </c>
      <c r="J27" s="52">
        <v>1</v>
      </c>
      <c r="K27" s="52">
        <v>1</v>
      </c>
      <c r="L27" s="63">
        <v>1</v>
      </c>
      <c r="M27" s="70">
        <v>2.4587962962962964E-4</v>
      </c>
      <c r="N27" s="5">
        <v>2</v>
      </c>
      <c r="O27" s="80">
        <v>2</v>
      </c>
      <c r="P27" s="82">
        <v>1</v>
      </c>
      <c r="Q27" s="82">
        <v>1</v>
      </c>
      <c r="R27" s="83">
        <v>1</v>
      </c>
      <c r="S27" s="84">
        <v>3.6099537037037034E-5</v>
      </c>
    </row>
    <row r="28" spans="1:19" x14ac:dyDescent="0.25">
      <c r="A28" s="73" t="s">
        <v>284</v>
      </c>
      <c r="B28" s="5">
        <v>500</v>
      </c>
      <c r="C28" s="95">
        <v>500</v>
      </c>
      <c r="D28" s="103">
        <v>1</v>
      </c>
      <c r="E28" s="103">
        <v>1</v>
      </c>
      <c r="F28" s="104">
        <v>1</v>
      </c>
      <c r="G28" s="105">
        <v>1.9120370370370369E-5</v>
      </c>
      <c r="H28" s="5">
        <v>651</v>
      </c>
      <c r="I28" s="50">
        <v>651</v>
      </c>
      <c r="J28" s="52">
        <v>1</v>
      </c>
      <c r="K28" s="52">
        <v>1</v>
      </c>
      <c r="L28" s="63">
        <v>1</v>
      </c>
      <c r="M28" s="70">
        <v>6.8217592592592592E-5</v>
      </c>
      <c r="N28" s="5">
        <v>500</v>
      </c>
      <c r="O28" s="80">
        <v>500</v>
      </c>
      <c r="P28" s="82">
        <v>1</v>
      </c>
      <c r="Q28" s="82">
        <v>1</v>
      </c>
      <c r="R28" s="83">
        <v>1</v>
      </c>
      <c r="S28" s="84">
        <v>3.4328703703703701E-5</v>
      </c>
    </row>
    <row r="29" spans="1:19" ht="25.5" x14ac:dyDescent="0.25">
      <c r="A29" s="74" t="s">
        <v>285</v>
      </c>
      <c r="B29" s="5">
        <v>1</v>
      </c>
      <c r="C29" s="95">
        <v>1</v>
      </c>
      <c r="D29" s="103">
        <v>1</v>
      </c>
      <c r="E29" s="103">
        <v>1</v>
      </c>
      <c r="F29" s="104">
        <v>1</v>
      </c>
      <c r="G29" s="105">
        <v>1.949074074074074E-5</v>
      </c>
      <c r="H29" s="5">
        <v>1</v>
      </c>
      <c r="I29" s="50">
        <v>1</v>
      </c>
      <c r="J29" s="52">
        <v>1</v>
      </c>
      <c r="K29" s="52">
        <v>1</v>
      </c>
      <c r="L29" s="63">
        <v>1</v>
      </c>
      <c r="M29" s="70">
        <v>7.311342592592592E-5</v>
      </c>
      <c r="N29" s="5">
        <v>1</v>
      </c>
      <c r="O29" s="80">
        <v>1</v>
      </c>
      <c r="P29" s="82">
        <v>1</v>
      </c>
      <c r="Q29" s="82">
        <v>1</v>
      </c>
      <c r="R29" s="83">
        <v>1</v>
      </c>
      <c r="S29" s="84">
        <v>3.5717592592592595E-5</v>
      </c>
    </row>
    <row r="30" spans="1:19" x14ac:dyDescent="0.25">
      <c r="A30" s="73" t="s">
        <v>286</v>
      </c>
      <c r="B30" s="5">
        <v>1</v>
      </c>
      <c r="C30" s="95">
        <v>1</v>
      </c>
      <c r="D30" s="103">
        <v>1</v>
      </c>
      <c r="E30" s="103">
        <v>1</v>
      </c>
      <c r="F30" s="104">
        <v>1</v>
      </c>
      <c r="G30" s="105">
        <v>2.1724537037037037E-5</v>
      </c>
      <c r="H30" s="5">
        <v>1</v>
      </c>
      <c r="I30" s="50">
        <v>1</v>
      </c>
      <c r="J30" s="52">
        <v>1</v>
      </c>
      <c r="K30" s="52">
        <v>1</v>
      </c>
      <c r="L30" s="63">
        <v>1</v>
      </c>
      <c r="M30" s="70">
        <v>2.1466435185185184E-4</v>
      </c>
      <c r="N30" s="5">
        <v>1</v>
      </c>
      <c r="O30" s="80">
        <v>1</v>
      </c>
      <c r="P30" s="82">
        <v>1</v>
      </c>
      <c r="Q30" s="82">
        <v>1</v>
      </c>
      <c r="R30" s="83">
        <v>1</v>
      </c>
      <c r="S30" s="84">
        <v>3.9548611111111112E-5</v>
      </c>
    </row>
    <row r="31" spans="1:19" x14ac:dyDescent="0.25">
      <c r="A31" s="73" t="s">
        <v>287</v>
      </c>
      <c r="B31" s="5">
        <v>2</v>
      </c>
      <c r="C31" s="95">
        <v>2</v>
      </c>
      <c r="D31" s="103">
        <v>1</v>
      </c>
      <c r="E31" s="103">
        <v>1</v>
      </c>
      <c r="F31" s="104">
        <v>1</v>
      </c>
      <c r="G31" s="105">
        <v>2.2627314814814813E-5</v>
      </c>
      <c r="H31" s="5">
        <v>2</v>
      </c>
      <c r="I31" s="50">
        <v>2</v>
      </c>
      <c r="J31" s="52">
        <v>1</v>
      </c>
      <c r="K31" s="52">
        <v>1</v>
      </c>
      <c r="L31" s="63">
        <v>1</v>
      </c>
      <c r="M31" s="70">
        <v>3.5675925925925925E-4</v>
      </c>
      <c r="N31" s="5">
        <v>2</v>
      </c>
      <c r="O31" s="80">
        <v>2</v>
      </c>
      <c r="P31" s="82">
        <v>1</v>
      </c>
      <c r="Q31" s="82">
        <v>1</v>
      </c>
      <c r="R31" s="83">
        <v>1</v>
      </c>
      <c r="S31" s="84">
        <v>3.6643518518518522E-5</v>
      </c>
    </row>
    <row r="32" spans="1:19" ht="38.25" x14ac:dyDescent="0.25">
      <c r="A32" s="74" t="s">
        <v>288</v>
      </c>
      <c r="B32" s="5">
        <v>16</v>
      </c>
      <c r="C32" s="95">
        <v>16</v>
      </c>
      <c r="D32" s="103">
        <v>1</v>
      </c>
      <c r="E32" s="103">
        <v>1</v>
      </c>
      <c r="F32" s="104">
        <v>1</v>
      </c>
      <c r="G32" s="105">
        <v>2.0046296296296296E-5</v>
      </c>
      <c r="H32" s="5">
        <v>16</v>
      </c>
      <c r="I32" s="50">
        <v>16</v>
      </c>
      <c r="J32" s="52">
        <v>1</v>
      </c>
      <c r="K32" s="52">
        <v>1</v>
      </c>
      <c r="L32" s="63">
        <v>1</v>
      </c>
      <c r="M32" s="70">
        <v>8.9502314814814813E-5</v>
      </c>
      <c r="N32" s="5">
        <v>16</v>
      </c>
      <c r="O32" s="80">
        <v>16</v>
      </c>
      <c r="P32" s="82">
        <v>1</v>
      </c>
      <c r="Q32" s="82">
        <v>1</v>
      </c>
      <c r="R32" s="83">
        <v>1</v>
      </c>
      <c r="S32" s="84">
        <v>3.7557870370370374E-5</v>
      </c>
    </row>
    <row r="33" spans="1:19" x14ac:dyDescent="0.25">
      <c r="A33" s="75" t="s">
        <v>289</v>
      </c>
      <c r="B33" s="5">
        <v>1</v>
      </c>
      <c r="C33" s="95">
        <v>1</v>
      </c>
      <c r="D33" s="103">
        <v>1</v>
      </c>
      <c r="E33" s="103">
        <v>1</v>
      </c>
      <c r="F33" s="104">
        <v>1</v>
      </c>
      <c r="G33" s="105">
        <v>2.0937500000000001E-5</v>
      </c>
      <c r="H33" s="5">
        <v>1</v>
      </c>
      <c r="I33" s="50">
        <v>1</v>
      </c>
      <c r="J33" s="52">
        <v>1</v>
      </c>
      <c r="K33" s="52">
        <v>1</v>
      </c>
      <c r="L33" s="63">
        <v>1</v>
      </c>
      <c r="M33" s="70">
        <v>7.9108796296296292E-5</v>
      </c>
      <c r="N33" s="5">
        <v>1</v>
      </c>
      <c r="O33" s="80">
        <v>1</v>
      </c>
      <c r="P33" s="82">
        <v>1</v>
      </c>
      <c r="Q33" s="82">
        <v>1</v>
      </c>
      <c r="R33" s="83">
        <v>1</v>
      </c>
      <c r="S33" s="84">
        <v>4.5150462962962962E-5</v>
      </c>
    </row>
    <row r="34" spans="1:19" x14ac:dyDescent="0.25">
      <c r="A34" s="76" t="s">
        <v>290</v>
      </c>
      <c r="B34" s="5">
        <v>1</v>
      </c>
      <c r="C34" s="95">
        <v>1</v>
      </c>
      <c r="D34" s="103">
        <v>1</v>
      </c>
      <c r="E34" s="103">
        <v>1</v>
      </c>
      <c r="F34" s="104">
        <v>1</v>
      </c>
      <c r="G34" s="105">
        <v>2.0208333333333334E-5</v>
      </c>
      <c r="H34" s="5">
        <v>1</v>
      </c>
      <c r="I34" s="50">
        <v>1</v>
      </c>
      <c r="J34" s="52">
        <v>1</v>
      </c>
      <c r="K34" s="52">
        <v>1</v>
      </c>
      <c r="L34" s="63">
        <v>1</v>
      </c>
      <c r="M34" s="70">
        <v>8.0185185185185185E-5</v>
      </c>
      <c r="N34" s="5">
        <v>1</v>
      </c>
      <c r="O34" s="80">
        <v>1</v>
      </c>
      <c r="P34" s="82">
        <v>1</v>
      </c>
      <c r="Q34" s="82">
        <v>1</v>
      </c>
      <c r="R34" s="83">
        <v>1</v>
      </c>
      <c r="S34" s="84">
        <v>3.5312499999999998E-5</v>
      </c>
    </row>
    <row r="35" spans="1:19" x14ac:dyDescent="0.25">
      <c r="A35" s="73" t="s">
        <v>291</v>
      </c>
      <c r="B35" s="5">
        <v>48</v>
      </c>
      <c r="C35" s="95">
        <v>48</v>
      </c>
      <c r="D35" s="103">
        <v>1</v>
      </c>
      <c r="E35" s="103">
        <v>1</v>
      </c>
      <c r="F35" s="104">
        <v>9.0909090909090912E-2</v>
      </c>
      <c r="G35" s="105">
        <v>2.4930555555555556E-5</v>
      </c>
      <c r="H35" s="5">
        <v>50</v>
      </c>
      <c r="I35" s="50">
        <v>50</v>
      </c>
      <c r="J35" s="52">
        <v>1</v>
      </c>
      <c r="K35" s="52">
        <v>1</v>
      </c>
      <c r="L35" s="63">
        <v>0.5</v>
      </c>
      <c r="M35" s="70">
        <v>1.138425925925926E-3</v>
      </c>
      <c r="N35" s="5">
        <v>48</v>
      </c>
      <c r="O35" s="80">
        <v>48</v>
      </c>
      <c r="P35" s="82">
        <v>1</v>
      </c>
      <c r="Q35" s="82">
        <v>1</v>
      </c>
      <c r="R35" s="83">
        <v>0.2</v>
      </c>
      <c r="S35" s="84">
        <v>4.0393518518518518E-5</v>
      </c>
    </row>
    <row r="36" spans="1:19" x14ac:dyDescent="0.25">
      <c r="A36" s="73" t="s">
        <v>292</v>
      </c>
      <c r="B36" s="5">
        <v>321</v>
      </c>
      <c r="C36" s="95">
        <v>321</v>
      </c>
      <c r="D36" s="103">
        <v>1</v>
      </c>
      <c r="E36" s="103">
        <v>1</v>
      </c>
      <c r="F36" s="104">
        <v>1</v>
      </c>
      <c r="G36" s="105">
        <v>1.841435185185185E-5</v>
      </c>
      <c r="H36" s="5">
        <v>321</v>
      </c>
      <c r="I36" s="50">
        <v>321</v>
      </c>
      <c r="J36" s="52">
        <v>1</v>
      </c>
      <c r="K36" s="52">
        <v>1</v>
      </c>
      <c r="L36" s="63">
        <v>1</v>
      </c>
      <c r="M36" s="70">
        <v>7.19212962962963E-5</v>
      </c>
      <c r="N36" s="5">
        <v>321</v>
      </c>
      <c r="O36" s="80">
        <v>321</v>
      </c>
      <c r="P36" s="82">
        <v>1</v>
      </c>
      <c r="Q36" s="82">
        <v>1</v>
      </c>
      <c r="R36" s="83">
        <v>1</v>
      </c>
      <c r="S36" s="84">
        <v>3.4571759259259256E-5</v>
      </c>
    </row>
    <row r="37" spans="1:19" x14ac:dyDescent="0.25">
      <c r="A37" s="119" t="s">
        <v>293</v>
      </c>
      <c r="B37" s="115">
        <v>142</v>
      </c>
      <c r="C37" s="116">
        <v>142</v>
      </c>
      <c r="D37" s="117">
        <v>1</v>
      </c>
      <c r="E37" s="103">
        <v>1</v>
      </c>
      <c r="F37" s="104">
        <v>1</v>
      </c>
      <c r="G37" s="105">
        <v>1.7962962962962962E-5</v>
      </c>
      <c r="H37" s="5">
        <v>108</v>
      </c>
      <c r="I37" s="50">
        <v>108</v>
      </c>
      <c r="J37" s="52">
        <v>1</v>
      </c>
      <c r="K37" s="52">
        <v>1</v>
      </c>
      <c r="L37" s="63">
        <v>1</v>
      </c>
      <c r="M37" s="70">
        <v>7.5347222222222227E-5</v>
      </c>
      <c r="N37" s="5">
        <v>142</v>
      </c>
      <c r="O37" s="80">
        <v>142</v>
      </c>
      <c r="P37" s="82">
        <v>1</v>
      </c>
      <c r="Q37" s="82">
        <v>1</v>
      </c>
      <c r="R37" s="83">
        <v>1</v>
      </c>
      <c r="S37" s="84">
        <v>3.5717592592592595E-5</v>
      </c>
    </row>
    <row r="38" spans="1:19" x14ac:dyDescent="0.25">
      <c r="A38" s="118" t="s">
        <v>294</v>
      </c>
      <c r="B38" s="115">
        <v>1</v>
      </c>
      <c r="C38" s="116">
        <v>1</v>
      </c>
      <c r="D38" s="117">
        <v>1</v>
      </c>
      <c r="E38" s="103">
        <v>1</v>
      </c>
      <c r="F38" s="104">
        <v>1</v>
      </c>
      <c r="G38" s="105">
        <v>2.2546296296296296E-5</v>
      </c>
      <c r="H38" s="5">
        <v>1</v>
      </c>
      <c r="I38" s="50">
        <v>1</v>
      </c>
      <c r="J38" s="52">
        <v>1</v>
      </c>
      <c r="K38" s="52">
        <v>1</v>
      </c>
      <c r="L38" s="63">
        <v>1</v>
      </c>
      <c r="M38" s="70">
        <v>5.1290509259259258E-4</v>
      </c>
      <c r="N38" s="5">
        <v>1</v>
      </c>
      <c r="O38" s="80">
        <v>1</v>
      </c>
      <c r="P38" s="82">
        <v>1</v>
      </c>
      <c r="Q38" s="82">
        <v>1</v>
      </c>
      <c r="R38" s="83">
        <v>1</v>
      </c>
      <c r="S38" s="84">
        <v>3.7673611111111114E-5</v>
      </c>
    </row>
    <row r="39" spans="1:19" x14ac:dyDescent="0.25">
      <c r="A39" s="73" t="s">
        <v>295</v>
      </c>
      <c r="B39" s="5">
        <v>1</v>
      </c>
      <c r="C39" s="95">
        <v>1</v>
      </c>
      <c r="D39" s="103">
        <v>1</v>
      </c>
      <c r="E39" s="103">
        <v>1</v>
      </c>
      <c r="F39" s="104">
        <v>1</v>
      </c>
      <c r="G39" s="105">
        <v>2.3148148148148147E-5</v>
      </c>
      <c r="H39" s="5">
        <v>1</v>
      </c>
      <c r="I39" s="50">
        <v>1</v>
      </c>
      <c r="J39" s="52">
        <v>1</v>
      </c>
      <c r="K39" s="52">
        <v>1</v>
      </c>
      <c r="L39" s="63">
        <v>1</v>
      </c>
      <c r="M39" s="70">
        <v>8.7137731481481484E-4</v>
      </c>
      <c r="N39" s="5">
        <v>1</v>
      </c>
      <c r="O39" s="80">
        <v>1</v>
      </c>
      <c r="P39" s="82">
        <v>1</v>
      </c>
      <c r="Q39" s="82">
        <v>1</v>
      </c>
      <c r="R39" s="83">
        <v>1</v>
      </c>
      <c r="S39" s="84">
        <v>4.0648148148148149E-5</v>
      </c>
    </row>
    <row r="40" spans="1:19" x14ac:dyDescent="0.25">
      <c r="A40" s="73" t="s">
        <v>296</v>
      </c>
      <c r="B40" s="5">
        <v>4</v>
      </c>
      <c r="C40" s="95">
        <v>4</v>
      </c>
      <c r="D40" s="103">
        <v>1</v>
      </c>
      <c r="E40" s="103">
        <v>1</v>
      </c>
      <c r="F40" s="104">
        <v>1</v>
      </c>
      <c r="G40" s="105">
        <v>2.1261574074074073E-5</v>
      </c>
      <c r="H40" s="5">
        <v>1</v>
      </c>
      <c r="I40" s="50">
        <v>1</v>
      </c>
      <c r="J40" s="52">
        <v>1</v>
      </c>
      <c r="K40" s="52">
        <v>1</v>
      </c>
      <c r="L40" s="63">
        <v>1</v>
      </c>
      <c r="M40" s="70">
        <v>9.3700231481481477E-4</v>
      </c>
      <c r="N40" s="5">
        <v>4</v>
      </c>
      <c r="O40" s="80">
        <v>4</v>
      </c>
      <c r="P40" s="82">
        <v>1</v>
      </c>
      <c r="Q40" s="82">
        <v>1</v>
      </c>
      <c r="R40" s="83">
        <v>0.33333333333333331</v>
      </c>
      <c r="S40" s="84">
        <v>3.7453703703703702E-5</v>
      </c>
    </row>
    <row r="41" spans="1:19" x14ac:dyDescent="0.25">
      <c r="A41" s="73" t="s">
        <v>297</v>
      </c>
      <c r="B41" s="5">
        <v>11982</v>
      </c>
      <c r="C41" s="95">
        <v>2878</v>
      </c>
      <c r="D41" s="103">
        <v>0.24019362376898681</v>
      </c>
      <c r="E41" s="103">
        <v>0.5756</v>
      </c>
      <c r="F41" s="104">
        <v>1</v>
      </c>
      <c r="G41" s="105">
        <v>2.0914351851851853E-5</v>
      </c>
      <c r="H41" s="5">
        <v>13078</v>
      </c>
      <c r="I41" s="50">
        <v>2922</v>
      </c>
      <c r="J41" s="52">
        <v>0.22342865881633278</v>
      </c>
      <c r="K41" s="52">
        <v>0.58440000000000003</v>
      </c>
      <c r="L41" s="63">
        <v>1</v>
      </c>
      <c r="M41" s="70">
        <v>2.3541666666666668E-4</v>
      </c>
      <c r="N41" s="5">
        <v>11982</v>
      </c>
      <c r="O41" s="80">
        <v>2830</v>
      </c>
      <c r="P41" s="82">
        <v>0.23618761475546654</v>
      </c>
      <c r="Q41" s="82">
        <v>0.56599999999999995</v>
      </c>
      <c r="R41" s="83">
        <v>1</v>
      </c>
      <c r="S41" s="84">
        <v>3.4502314814814817E-5</v>
      </c>
    </row>
    <row r="42" spans="1:19" x14ac:dyDescent="0.25">
      <c r="A42" s="73" t="s">
        <v>298</v>
      </c>
      <c r="B42" s="5">
        <v>38</v>
      </c>
      <c r="C42" s="95">
        <v>38</v>
      </c>
      <c r="D42" s="103">
        <v>1</v>
      </c>
      <c r="E42" s="103">
        <v>1</v>
      </c>
      <c r="F42" s="104">
        <v>1</v>
      </c>
      <c r="G42" s="105">
        <v>1.9224537037037037E-5</v>
      </c>
      <c r="H42" s="5">
        <v>38</v>
      </c>
      <c r="I42" s="50">
        <v>38</v>
      </c>
      <c r="J42" s="52">
        <v>1</v>
      </c>
      <c r="K42" s="52">
        <v>1</v>
      </c>
      <c r="L42" s="63">
        <v>1</v>
      </c>
      <c r="M42" s="70">
        <v>7.2511574074074069E-5</v>
      </c>
      <c r="N42" s="5">
        <v>38</v>
      </c>
      <c r="O42" s="80">
        <v>38</v>
      </c>
      <c r="P42" s="82">
        <v>1</v>
      </c>
      <c r="Q42" s="82">
        <v>1</v>
      </c>
      <c r="R42" s="83">
        <v>1</v>
      </c>
      <c r="S42" s="84">
        <v>3.4733796296296298E-5</v>
      </c>
    </row>
    <row r="43" spans="1:19" x14ac:dyDescent="0.25">
      <c r="A43" s="73" t="s">
        <v>299</v>
      </c>
      <c r="B43" s="5">
        <v>1</v>
      </c>
      <c r="C43" s="95">
        <v>1</v>
      </c>
      <c r="D43" s="103">
        <v>1</v>
      </c>
      <c r="E43" s="103">
        <v>1</v>
      </c>
      <c r="F43" s="104">
        <v>1</v>
      </c>
      <c r="G43" s="105">
        <v>2.3935185185185187E-5</v>
      </c>
      <c r="H43" s="5">
        <v>1</v>
      </c>
      <c r="I43" s="50">
        <v>1</v>
      </c>
      <c r="J43" s="52">
        <v>1</v>
      </c>
      <c r="K43" s="52">
        <v>1</v>
      </c>
      <c r="L43" s="63">
        <v>1</v>
      </c>
      <c r="M43" s="70">
        <v>3.3967592592592594E-4</v>
      </c>
      <c r="N43" s="5">
        <v>1</v>
      </c>
      <c r="O43" s="80">
        <v>1</v>
      </c>
      <c r="P43" s="82">
        <v>1</v>
      </c>
      <c r="Q43" s="82">
        <v>1</v>
      </c>
      <c r="R43" s="83">
        <v>1</v>
      </c>
      <c r="S43" s="84">
        <v>3.5590277777777779E-5</v>
      </c>
    </row>
    <row r="44" spans="1:19" x14ac:dyDescent="0.25">
      <c r="A44" s="73" t="s">
        <v>300</v>
      </c>
      <c r="B44" s="5">
        <v>1</v>
      </c>
      <c r="C44" s="95">
        <v>1</v>
      </c>
      <c r="D44" s="103">
        <v>1</v>
      </c>
      <c r="E44" s="103">
        <v>1</v>
      </c>
      <c r="F44" s="104">
        <v>1</v>
      </c>
      <c r="G44" s="105">
        <v>2.1331018518518519E-5</v>
      </c>
      <c r="H44" s="5">
        <v>1</v>
      </c>
      <c r="I44" s="50">
        <v>1</v>
      </c>
      <c r="J44" s="52">
        <v>1</v>
      </c>
      <c r="K44" s="52">
        <v>1</v>
      </c>
      <c r="L44" s="63">
        <v>1</v>
      </c>
      <c r="M44" s="70">
        <v>4.0310185185185186E-4</v>
      </c>
      <c r="N44" s="5">
        <v>1</v>
      </c>
      <c r="O44" s="80">
        <v>1</v>
      </c>
      <c r="P44" s="82">
        <v>1</v>
      </c>
      <c r="Q44" s="82">
        <v>1</v>
      </c>
      <c r="R44" s="83">
        <v>1</v>
      </c>
      <c r="S44" s="84">
        <v>3.8240740740740738E-5</v>
      </c>
    </row>
    <row r="45" spans="1:19" x14ac:dyDescent="0.25">
      <c r="A45" s="73" t="s">
        <v>301</v>
      </c>
      <c r="B45" s="5">
        <v>1</v>
      </c>
      <c r="C45" s="95">
        <v>1</v>
      </c>
      <c r="D45" s="103">
        <v>1</v>
      </c>
      <c r="E45" s="103">
        <v>1</v>
      </c>
      <c r="F45" s="104">
        <v>1</v>
      </c>
      <c r="G45" s="105">
        <v>2.491898148148148E-5</v>
      </c>
      <c r="H45" s="5">
        <v>1</v>
      </c>
      <c r="I45" s="50">
        <v>1</v>
      </c>
      <c r="J45" s="52">
        <v>1</v>
      </c>
      <c r="K45" s="52">
        <v>1</v>
      </c>
      <c r="L45" s="63">
        <v>1</v>
      </c>
      <c r="M45" s="70">
        <v>4.2827546296296298E-4</v>
      </c>
      <c r="N45" s="5">
        <v>1</v>
      </c>
      <c r="O45" s="80">
        <v>1</v>
      </c>
      <c r="P45" s="82">
        <v>1</v>
      </c>
      <c r="Q45" s="82">
        <v>1</v>
      </c>
      <c r="R45" s="83">
        <v>1</v>
      </c>
      <c r="S45" s="84">
        <v>4.0277777777777778E-5</v>
      </c>
    </row>
    <row r="46" spans="1:19" x14ac:dyDescent="0.25">
      <c r="A46" s="73" t="s">
        <v>302</v>
      </c>
      <c r="B46" s="5">
        <v>1</v>
      </c>
      <c r="C46" s="95">
        <v>1</v>
      </c>
      <c r="D46" s="103">
        <v>1</v>
      </c>
      <c r="E46" s="103">
        <v>1</v>
      </c>
      <c r="F46" s="104">
        <v>1</v>
      </c>
      <c r="G46" s="105">
        <v>2.6122685185185186E-5</v>
      </c>
      <c r="H46" s="5">
        <v>1</v>
      </c>
      <c r="I46" s="50">
        <v>1</v>
      </c>
      <c r="J46" s="52">
        <v>1</v>
      </c>
      <c r="K46" s="52">
        <v>1</v>
      </c>
      <c r="L46" s="63">
        <v>1</v>
      </c>
      <c r="M46" s="70">
        <v>7.0035879629629625E-4</v>
      </c>
      <c r="N46" s="5">
        <v>1</v>
      </c>
      <c r="O46" s="80">
        <v>1</v>
      </c>
      <c r="P46" s="82">
        <v>1</v>
      </c>
      <c r="Q46" s="82">
        <v>1</v>
      </c>
      <c r="R46" s="83">
        <v>1</v>
      </c>
      <c r="S46" s="84">
        <v>4.2592592592592592E-5</v>
      </c>
    </row>
    <row r="47" spans="1:19" x14ac:dyDescent="0.25">
      <c r="A47" s="73" t="s">
        <v>303</v>
      </c>
      <c r="B47" s="5">
        <v>14</v>
      </c>
      <c r="C47" s="95">
        <v>14</v>
      </c>
      <c r="D47" s="103">
        <v>1</v>
      </c>
      <c r="E47" s="103">
        <v>1</v>
      </c>
      <c r="F47" s="104">
        <v>1</v>
      </c>
      <c r="G47" s="105">
        <v>1.9189814814814815E-5</v>
      </c>
      <c r="H47" s="5">
        <v>25</v>
      </c>
      <c r="I47" s="50">
        <v>25</v>
      </c>
      <c r="J47" s="52">
        <v>1</v>
      </c>
      <c r="K47" s="52">
        <v>1</v>
      </c>
      <c r="L47" s="63">
        <v>1</v>
      </c>
      <c r="M47" s="70">
        <v>7.7222222222222218E-5</v>
      </c>
      <c r="N47" s="5">
        <v>14</v>
      </c>
      <c r="O47" s="80">
        <v>14</v>
      </c>
      <c r="P47" s="82">
        <v>1</v>
      </c>
      <c r="Q47" s="82">
        <v>1</v>
      </c>
      <c r="R47" s="83">
        <v>1</v>
      </c>
      <c r="S47" s="84">
        <v>3.6608796296296296E-5</v>
      </c>
    </row>
    <row r="48" spans="1:19" x14ac:dyDescent="0.25">
      <c r="A48" s="73" t="s">
        <v>304</v>
      </c>
      <c r="B48" s="5">
        <v>2</v>
      </c>
      <c r="C48" s="95">
        <v>2</v>
      </c>
      <c r="D48" s="103">
        <v>1</v>
      </c>
      <c r="E48" s="103">
        <v>1</v>
      </c>
      <c r="F48" s="104">
        <v>1</v>
      </c>
      <c r="G48" s="105">
        <v>2.0960648148148148E-5</v>
      </c>
      <c r="H48" s="5">
        <v>2</v>
      </c>
      <c r="I48" s="50">
        <v>2</v>
      </c>
      <c r="J48" s="52">
        <v>1</v>
      </c>
      <c r="K48" s="52">
        <v>1</v>
      </c>
      <c r="L48" s="63">
        <v>1</v>
      </c>
      <c r="M48" s="70">
        <v>4.7771990740740739E-4</v>
      </c>
      <c r="N48" s="5">
        <v>2</v>
      </c>
      <c r="O48" s="80">
        <v>2</v>
      </c>
      <c r="P48" s="82">
        <v>1</v>
      </c>
      <c r="Q48" s="82">
        <v>1</v>
      </c>
      <c r="R48" s="83">
        <v>1</v>
      </c>
      <c r="S48" s="84">
        <v>3.834490740740741E-5</v>
      </c>
    </row>
    <row r="49" spans="1:19" x14ac:dyDescent="0.25">
      <c r="A49" s="74" t="s">
        <v>305</v>
      </c>
      <c r="B49" s="5">
        <v>1</v>
      </c>
      <c r="C49" s="95">
        <v>1</v>
      </c>
      <c r="D49" s="103">
        <v>1</v>
      </c>
      <c r="E49" s="103">
        <v>1</v>
      </c>
      <c r="F49" s="104">
        <v>1</v>
      </c>
      <c r="G49" s="105">
        <v>2.0960648148148148E-5</v>
      </c>
      <c r="H49" s="5">
        <v>1</v>
      </c>
      <c r="I49" s="50">
        <v>1</v>
      </c>
      <c r="J49" s="52">
        <v>1</v>
      </c>
      <c r="K49" s="52">
        <v>1</v>
      </c>
      <c r="L49" s="63">
        <v>1</v>
      </c>
      <c r="M49" s="70">
        <v>4.0019675925925927E-4</v>
      </c>
      <c r="N49" s="5">
        <v>1</v>
      </c>
      <c r="O49" s="80">
        <v>1</v>
      </c>
      <c r="P49" s="82">
        <v>1</v>
      </c>
      <c r="Q49" s="82">
        <v>1</v>
      </c>
      <c r="R49" s="83">
        <v>1</v>
      </c>
      <c r="S49" s="84">
        <v>3.8796296296296295E-5</v>
      </c>
    </row>
    <row r="50" spans="1:19" x14ac:dyDescent="0.25">
      <c r="A50" s="73" t="s">
        <v>306</v>
      </c>
      <c r="B50" s="5">
        <v>26104</v>
      </c>
      <c r="C50" s="95">
        <v>3013</v>
      </c>
      <c r="D50" s="103">
        <v>0.11542292368985596</v>
      </c>
      <c r="E50" s="103">
        <v>0.60260000000000002</v>
      </c>
      <c r="F50" s="104">
        <v>1</v>
      </c>
      <c r="G50" s="105">
        <v>2.0023148148148149E-5</v>
      </c>
      <c r="H50" s="5">
        <v>27535</v>
      </c>
      <c r="I50" s="50">
        <v>4032</v>
      </c>
      <c r="J50" s="52">
        <v>0.14643181405483929</v>
      </c>
      <c r="K50" s="52">
        <v>0.80640000000000001</v>
      </c>
      <c r="L50" s="63">
        <v>1</v>
      </c>
      <c r="M50" s="70">
        <v>2.1100694444444444E-4</v>
      </c>
      <c r="N50" s="5">
        <v>26104</v>
      </c>
      <c r="O50" s="80">
        <v>2948</v>
      </c>
      <c r="P50" s="82">
        <v>0.11293288384921851</v>
      </c>
      <c r="Q50" s="82">
        <v>0.58960000000000001</v>
      </c>
      <c r="R50" s="83">
        <v>1</v>
      </c>
      <c r="S50" s="84">
        <v>3.7569444444444442E-5</v>
      </c>
    </row>
    <row r="51" spans="1:19" x14ac:dyDescent="0.25">
      <c r="A51" s="73" t="s">
        <v>307</v>
      </c>
      <c r="B51" s="5">
        <v>57</v>
      </c>
      <c r="C51" s="95">
        <v>57</v>
      </c>
      <c r="D51" s="103">
        <v>1</v>
      </c>
      <c r="E51" s="103">
        <v>1</v>
      </c>
      <c r="F51" s="104">
        <v>1</v>
      </c>
      <c r="G51" s="105">
        <v>2.0590277777777777E-5</v>
      </c>
      <c r="H51" s="5">
        <v>57</v>
      </c>
      <c r="I51" s="50">
        <v>57</v>
      </c>
      <c r="J51" s="52">
        <v>1</v>
      </c>
      <c r="K51" s="52">
        <v>1</v>
      </c>
      <c r="L51" s="63">
        <v>1</v>
      </c>
      <c r="M51" s="70">
        <v>2.7884259259259258E-4</v>
      </c>
      <c r="N51" s="5">
        <v>57</v>
      </c>
      <c r="O51" s="80">
        <v>57</v>
      </c>
      <c r="P51" s="82">
        <v>1</v>
      </c>
      <c r="Q51" s="82">
        <v>1</v>
      </c>
      <c r="R51" s="83">
        <v>1</v>
      </c>
      <c r="S51" s="84">
        <v>3.6238425925925925E-5</v>
      </c>
    </row>
    <row r="52" spans="1:19" x14ac:dyDescent="0.25">
      <c r="A52" s="73" t="s">
        <v>308</v>
      </c>
      <c r="B52" s="5">
        <v>3</v>
      </c>
      <c r="C52" s="95">
        <v>3</v>
      </c>
      <c r="D52" s="103">
        <v>1</v>
      </c>
      <c r="E52" s="103">
        <v>1</v>
      </c>
      <c r="F52" s="104">
        <v>1</v>
      </c>
      <c r="G52" s="105">
        <v>1.8333333333333333E-5</v>
      </c>
      <c r="H52" s="5">
        <v>3</v>
      </c>
      <c r="I52" s="50">
        <v>3</v>
      </c>
      <c r="J52" s="52">
        <v>1</v>
      </c>
      <c r="K52" s="52">
        <v>1</v>
      </c>
      <c r="L52" s="63">
        <v>1</v>
      </c>
      <c r="M52" s="70">
        <v>7.0104166666666665E-5</v>
      </c>
      <c r="N52" s="5">
        <v>3</v>
      </c>
      <c r="O52" s="80">
        <v>3</v>
      </c>
      <c r="P52" s="82">
        <v>1</v>
      </c>
      <c r="Q52" s="82">
        <v>1</v>
      </c>
      <c r="R52" s="83">
        <v>1</v>
      </c>
      <c r="S52" s="84">
        <v>3.5335648148148148E-5</v>
      </c>
    </row>
    <row r="53" spans="1:19" x14ac:dyDescent="0.25">
      <c r="A53" s="77" t="s">
        <v>309</v>
      </c>
      <c r="B53" s="5">
        <v>26104</v>
      </c>
      <c r="C53" s="95">
        <v>4502</v>
      </c>
      <c r="D53" s="103">
        <v>0.17246399019307385</v>
      </c>
      <c r="E53" s="103">
        <v>0.90039999999999998</v>
      </c>
      <c r="F53" s="104">
        <v>1</v>
      </c>
      <c r="G53" s="105">
        <v>1.835648148148148E-5</v>
      </c>
      <c r="H53" s="5">
        <v>27535</v>
      </c>
      <c r="I53" s="50">
        <v>4371</v>
      </c>
      <c r="J53" s="52">
        <v>0.15874341746867623</v>
      </c>
      <c r="K53" s="52">
        <v>0.87419999999999998</v>
      </c>
      <c r="L53" s="63">
        <v>1</v>
      </c>
      <c r="M53" s="70">
        <v>1.7752314814814814E-4</v>
      </c>
      <c r="N53" s="5">
        <v>26104</v>
      </c>
      <c r="O53" s="80">
        <v>4458</v>
      </c>
      <c r="P53" s="82">
        <v>0.1707784247624885</v>
      </c>
      <c r="Q53" s="82">
        <v>0.89159999999999995</v>
      </c>
      <c r="R53" s="83">
        <v>1</v>
      </c>
      <c r="S53" s="84">
        <v>3.4710648148148147E-5</v>
      </c>
    </row>
    <row r="54" spans="1:19" x14ac:dyDescent="0.25">
      <c r="A54" s="76" t="s">
        <v>310</v>
      </c>
      <c r="B54" s="5">
        <v>5916</v>
      </c>
      <c r="C54" s="95">
        <v>4396</v>
      </c>
      <c r="D54" s="103">
        <v>0.7430696416497633</v>
      </c>
      <c r="E54" s="103">
        <v>0.87919999999999998</v>
      </c>
      <c r="F54" s="104">
        <v>1</v>
      </c>
      <c r="G54" s="105">
        <v>2.1250000000000002E-5</v>
      </c>
      <c r="H54" s="5">
        <v>5774</v>
      </c>
      <c r="I54" s="50">
        <v>4494</v>
      </c>
      <c r="J54" s="52">
        <v>0.77831659161759614</v>
      </c>
      <c r="K54" s="52">
        <v>0.89880000000000004</v>
      </c>
      <c r="L54" s="63">
        <v>1</v>
      </c>
      <c r="M54" s="70">
        <v>6.9652777777777774E-5</v>
      </c>
      <c r="N54" s="5">
        <v>5916</v>
      </c>
      <c r="O54" s="80">
        <v>4492</v>
      </c>
      <c r="P54" s="82">
        <v>0.75929682217714667</v>
      </c>
      <c r="Q54" s="82">
        <v>0.89839999999999998</v>
      </c>
      <c r="R54" s="83">
        <v>1</v>
      </c>
      <c r="S54" s="84">
        <v>3.5763888888888889E-5</v>
      </c>
    </row>
    <row r="55" spans="1:19" x14ac:dyDescent="0.25">
      <c r="A55" s="73" t="s">
        <v>311</v>
      </c>
      <c r="B55" s="5">
        <v>900</v>
      </c>
      <c r="C55" s="95">
        <v>900</v>
      </c>
      <c r="D55" s="103">
        <v>1</v>
      </c>
      <c r="E55" s="103">
        <v>1</v>
      </c>
      <c r="F55" s="104">
        <v>4.5454545454545456E-2</v>
      </c>
      <c r="G55" s="105">
        <v>2.8958333333333334E-5</v>
      </c>
      <c r="H55" s="5">
        <v>925</v>
      </c>
      <c r="I55" s="50">
        <v>925</v>
      </c>
      <c r="J55" s="52">
        <v>1</v>
      </c>
      <c r="K55" s="52">
        <v>1</v>
      </c>
      <c r="L55" s="63">
        <v>1</v>
      </c>
      <c r="M55" s="70">
        <v>7.9664351851851855E-5</v>
      </c>
      <c r="N55" s="5">
        <v>900</v>
      </c>
      <c r="O55" s="80">
        <v>900</v>
      </c>
      <c r="P55" s="82">
        <v>1</v>
      </c>
      <c r="Q55" s="82">
        <v>1</v>
      </c>
      <c r="R55" s="83">
        <v>0.16666666666666666</v>
      </c>
      <c r="S55" s="84">
        <v>4.9907407407407406E-5</v>
      </c>
    </row>
    <row r="56" spans="1:19" x14ac:dyDescent="0.25">
      <c r="A56" s="73" t="s">
        <v>312</v>
      </c>
      <c r="B56" s="5">
        <v>339</v>
      </c>
      <c r="C56" s="95">
        <v>339</v>
      </c>
      <c r="D56" s="103">
        <v>1</v>
      </c>
      <c r="E56" s="103">
        <v>1</v>
      </c>
      <c r="F56" s="104">
        <v>0.16666666666666666</v>
      </c>
      <c r="G56" s="105">
        <v>3.2488425925925929E-5</v>
      </c>
      <c r="H56" s="5">
        <v>348</v>
      </c>
      <c r="I56" s="50">
        <v>348</v>
      </c>
      <c r="J56" s="52">
        <v>1</v>
      </c>
      <c r="K56" s="52">
        <v>1</v>
      </c>
      <c r="L56" s="63">
        <v>4.7619047619047616E-2</v>
      </c>
      <c r="M56" s="70">
        <v>6.4590277777777779E-4</v>
      </c>
      <c r="N56" s="5">
        <v>339</v>
      </c>
      <c r="O56" s="80">
        <v>339</v>
      </c>
      <c r="P56" s="82">
        <v>1</v>
      </c>
      <c r="Q56" s="82">
        <v>1</v>
      </c>
      <c r="R56" s="83">
        <v>5.2631578947368418E-2</v>
      </c>
      <c r="S56" s="84">
        <v>5.0416666666666668E-5</v>
      </c>
    </row>
    <row r="57" spans="1:19" x14ac:dyDescent="0.25">
      <c r="A57" s="73" t="s">
        <v>313</v>
      </c>
      <c r="B57" s="5">
        <v>40</v>
      </c>
      <c r="C57" s="95">
        <v>40</v>
      </c>
      <c r="D57" s="103">
        <v>1</v>
      </c>
      <c r="E57" s="103">
        <v>1</v>
      </c>
      <c r="F57" s="104">
        <v>1</v>
      </c>
      <c r="G57" s="105">
        <v>2.0613425925925925E-5</v>
      </c>
      <c r="H57" s="5">
        <v>40</v>
      </c>
      <c r="I57" s="50">
        <v>40</v>
      </c>
      <c r="J57" s="52">
        <v>1</v>
      </c>
      <c r="K57" s="52">
        <v>1</v>
      </c>
      <c r="L57" s="63">
        <v>1</v>
      </c>
      <c r="M57" s="70">
        <v>2.4557870370370369E-4</v>
      </c>
      <c r="N57" s="5">
        <v>40</v>
      </c>
      <c r="O57" s="80">
        <v>40</v>
      </c>
      <c r="P57" s="82">
        <v>1</v>
      </c>
      <c r="Q57" s="82">
        <v>1</v>
      </c>
      <c r="R57" s="83">
        <v>1</v>
      </c>
      <c r="S57" s="84">
        <v>3.6157407407407404E-5</v>
      </c>
    </row>
    <row r="58" spans="1:19" x14ac:dyDescent="0.25">
      <c r="A58" s="73" t="s">
        <v>314</v>
      </c>
      <c r="B58" s="5">
        <v>2</v>
      </c>
      <c r="C58" s="95">
        <v>2</v>
      </c>
      <c r="D58" s="103">
        <v>1</v>
      </c>
      <c r="E58" s="103">
        <v>1</v>
      </c>
      <c r="F58" s="104">
        <v>1</v>
      </c>
      <c r="G58" s="105">
        <v>2.158564814814815E-5</v>
      </c>
      <c r="H58" s="5">
        <v>2</v>
      </c>
      <c r="I58" s="50">
        <v>2</v>
      </c>
      <c r="J58" s="52">
        <v>1</v>
      </c>
      <c r="K58" s="52">
        <v>1</v>
      </c>
      <c r="L58" s="63">
        <v>1</v>
      </c>
      <c r="M58" s="70">
        <v>4.5872685185185187E-4</v>
      </c>
      <c r="N58" s="5">
        <v>2</v>
      </c>
      <c r="O58" s="80">
        <v>2</v>
      </c>
      <c r="P58" s="82">
        <v>1</v>
      </c>
      <c r="Q58" s="82">
        <v>1</v>
      </c>
      <c r="R58" s="83">
        <v>1</v>
      </c>
      <c r="S58" s="84">
        <v>3.6377314814814816E-5</v>
      </c>
    </row>
    <row r="59" spans="1:19" x14ac:dyDescent="0.25">
      <c r="A59" s="73" t="s">
        <v>348</v>
      </c>
      <c r="B59" s="5">
        <v>1</v>
      </c>
      <c r="C59" s="95">
        <v>1</v>
      </c>
      <c r="D59" s="103">
        <v>1</v>
      </c>
      <c r="E59" s="103">
        <v>1</v>
      </c>
      <c r="F59" s="104">
        <v>1</v>
      </c>
      <c r="G59" s="105">
        <v>1.8229166666666668E-5</v>
      </c>
      <c r="H59" s="5">
        <v>1</v>
      </c>
      <c r="I59" s="50">
        <v>1</v>
      </c>
      <c r="J59" s="52">
        <v>1</v>
      </c>
      <c r="K59" s="52">
        <v>1</v>
      </c>
      <c r="L59" s="63">
        <v>1</v>
      </c>
      <c r="M59" s="70">
        <v>7.813657407407407E-5</v>
      </c>
      <c r="N59" s="5">
        <v>1</v>
      </c>
      <c r="O59" s="80">
        <v>1</v>
      </c>
      <c r="P59" s="82">
        <v>1</v>
      </c>
      <c r="Q59" s="82">
        <v>1</v>
      </c>
      <c r="R59" s="83">
        <v>1</v>
      </c>
      <c r="S59" s="84">
        <v>3.6273148148148151E-5</v>
      </c>
    </row>
    <row r="60" spans="1:19" x14ac:dyDescent="0.25">
      <c r="A60" s="73" t="s">
        <v>315</v>
      </c>
      <c r="B60" s="5">
        <v>2</v>
      </c>
      <c r="C60" s="95">
        <v>2</v>
      </c>
      <c r="D60" s="103">
        <v>1</v>
      </c>
      <c r="E60" s="103">
        <v>1</v>
      </c>
      <c r="F60" s="104">
        <v>1</v>
      </c>
      <c r="G60" s="105">
        <v>2.2291666666666665E-5</v>
      </c>
      <c r="H60" s="5">
        <v>2</v>
      </c>
      <c r="I60" s="50">
        <v>2</v>
      </c>
      <c r="J60" s="52">
        <v>1</v>
      </c>
      <c r="K60" s="52">
        <v>1</v>
      </c>
      <c r="L60" s="63">
        <v>1</v>
      </c>
      <c r="M60" s="70">
        <v>2.3729166666666666E-4</v>
      </c>
      <c r="N60" s="5">
        <v>2</v>
      </c>
      <c r="O60" s="80">
        <v>2</v>
      </c>
      <c r="P60" s="82">
        <v>1</v>
      </c>
      <c r="Q60" s="82">
        <v>1</v>
      </c>
      <c r="R60" s="83">
        <v>1</v>
      </c>
      <c r="S60" s="84">
        <v>3.840277777777778E-5</v>
      </c>
    </row>
    <row r="61" spans="1:19" x14ac:dyDescent="0.25">
      <c r="A61" s="118" t="s">
        <v>316</v>
      </c>
      <c r="B61" s="111">
        <v>1</v>
      </c>
      <c r="C61" s="112">
        <v>1</v>
      </c>
      <c r="D61" s="113">
        <v>1</v>
      </c>
      <c r="E61" s="103">
        <v>1</v>
      </c>
      <c r="F61" s="104">
        <v>1</v>
      </c>
      <c r="G61" s="105">
        <v>2.1273148148148149E-5</v>
      </c>
      <c r="H61" s="5">
        <v>1</v>
      </c>
      <c r="I61" s="50">
        <v>1</v>
      </c>
      <c r="J61" s="52">
        <v>1</v>
      </c>
      <c r="K61" s="52">
        <v>1</v>
      </c>
      <c r="L61" s="63">
        <v>1</v>
      </c>
      <c r="M61" s="70">
        <v>5.0878472222222221E-4</v>
      </c>
      <c r="N61" s="5">
        <v>1</v>
      </c>
      <c r="O61" s="80">
        <v>1</v>
      </c>
      <c r="P61" s="82">
        <v>1</v>
      </c>
      <c r="Q61" s="82">
        <v>1</v>
      </c>
      <c r="R61" s="83">
        <v>1</v>
      </c>
      <c r="S61" s="84">
        <v>3.834490740740741E-5</v>
      </c>
    </row>
    <row r="62" spans="1:19" x14ac:dyDescent="0.25">
      <c r="A62" s="73" t="s">
        <v>317</v>
      </c>
      <c r="B62" s="5">
        <v>14566</v>
      </c>
      <c r="C62" s="95">
        <v>3660</v>
      </c>
      <c r="D62" s="103">
        <v>0.25127008101057258</v>
      </c>
      <c r="E62" s="103">
        <v>0.73199999999999998</v>
      </c>
      <c r="F62" s="104">
        <v>1</v>
      </c>
      <c r="G62" s="105">
        <v>1.8333333333333333E-5</v>
      </c>
      <c r="H62" s="5">
        <v>17172</v>
      </c>
      <c r="I62" s="50">
        <v>3642</v>
      </c>
      <c r="J62" s="52">
        <v>0.21208944793850454</v>
      </c>
      <c r="K62" s="52">
        <v>0.72840000000000005</v>
      </c>
      <c r="L62" s="63">
        <v>1</v>
      </c>
      <c r="M62" s="70">
        <v>7.0439814814814817E-5</v>
      </c>
      <c r="N62" s="5">
        <v>14566</v>
      </c>
      <c r="O62" s="80">
        <v>3621</v>
      </c>
      <c r="P62" s="82">
        <v>0.24859261293423041</v>
      </c>
      <c r="Q62" s="82">
        <v>0.72419999999999995</v>
      </c>
      <c r="R62" s="83">
        <v>1</v>
      </c>
      <c r="S62" s="84">
        <v>3.5358796296296299E-5</v>
      </c>
    </row>
    <row r="63" spans="1:19" x14ac:dyDescent="0.25">
      <c r="A63" s="73" t="s">
        <v>318</v>
      </c>
      <c r="B63" s="5">
        <v>109</v>
      </c>
      <c r="C63" s="95">
        <v>109</v>
      </c>
      <c r="D63" s="103">
        <v>1</v>
      </c>
      <c r="E63" s="103">
        <v>1</v>
      </c>
      <c r="F63" s="104">
        <v>1</v>
      </c>
      <c r="G63" s="105">
        <v>1.9293981481481483E-5</v>
      </c>
      <c r="H63" s="5">
        <v>109</v>
      </c>
      <c r="I63" s="50">
        <v>109</v>
      </c>
      <c r="J63" s="52">
        <v>1</v>
      </c>
      <c r="K63" s="52">
        <v>1</v>
      </c>
      <c r="L63" s="63">
        <v>1</v>
      </c>
      <c r="M63" s="70">
        <v>7.0567129629629625E-5</v>
      </c>
      <c r="N63" s="5">
        <v>109</v>
      </c>
      <c r="O63" s="80">
        <v>109</v>
      </c>
      <c r="P63" s="82">
        <v>1</v>
      </c>
      <c r="Q63" s="82">
        <v>1</v>
      </c>
      <c r="R63" s="83">
        <v>1</v>
      </c>
      <c r="S63" s="84">
        <v>3.5949074074074075E-5</v>
      </c>
    </row>
    <row r="64" spans="1:19" x14ac:dyDescent="0.25">
      <c r="A64" s="73" t="s">
        <v>319</v>
      </c>
      <c r="B64" s="5">
        <v>9390</v>
      </c>
      <c r="C64" s="95">
        <v>5000</v>
      </c>
      <c r="D64" s="103">
        <v>0.53248136315228967</v>
      </c>
      <c r="E64" s="103">
        <v>1</v>
      </c>
      <c r="F64" s="104">
        <v>1</v>
      </c>
      <c r="G64" s="105">
        <v>1.914351851851852E-5</v>
      </c>
      <c r="H64" s="5">
        <v>9406</v>
      </c>
      <c r="I64" s="50">
        <v>4993</v>
      </c>
      <c r="J64" s="52">
        <v>0.53083138422283649</v>
      </c>
      <c r="K64" s="52">
        <v>0.99860000000000004</v>
      </c>
      <c r="L64" s="63">
        <v>1</v>
      </c>
      <c r="M64" s="70">
        <v>6.7372685185185179E-5</v>
      </c>
      <c r="N64" s="5">
        <v>9390</v>
      </c>
      <c r="O64" s="80">
        <v>4997</v>
      </c>
      <c r="P64" s="82">
        <v>0.53216187433439832</v>
      </c>
      <c r="Q64" s="82">
        <v>0.99939999999999996</v>
      </c>
      <c r="R64" s="83">
        <v>1</v>
      </c>
      <c r="S64" s="84">
        <v>3.4340277777777776E-5</v>
      </c>
    </row>
    <row r="65" spans="1:19" x14ac:dyDescent="0.25">
      <c r="A65" s="73" t="s">
        <v>320</v>
      </c>
      <c r="B65" s="5">
        <v>3</v>
      </c>
      <c r="C65" s="95">
        <v>3</v>
      </c>
      <c r="D65" s="103">
        <v>1</v>
      </c>
      <c r="E65" s="103">
        <v>1</v>
      </c>
      <c r="F65" s="104">
        <v>1</v>
      </c>
      <c r="G65" s="105">
        <v>1.9016203703703705E-5</v>
      </c>
      <c r="H65" s="5">
        <v>3</v>
      </c>
      <c r="I65" s="50">
        <v>3</v>
      </c>
      <c r="J65" s="52">
        <v>1</v>
      </c>
      <c r="K65" s="52">
        <v>1</v>
      </c>
      <c r="L65" s="63">
        <v>0.1111111111111111</v>
      </c>
      <c r="M65" s="70">
        <v>1.8770833333333335E-4</v>
      </c>
      <c r="N65" s="5">
        <v>3</v>
      </c>
      <c r="O65" s="80">
        <v>3</v>
      </c>
      <c r="P65" s="82">
        <v>1</v>
      </c>
      <c r="Q65" s="82">
        <v>1</v>
      </c>
      <c r="R65" s="83">
        <v>1</v>
      </c>
      <c r="S65" s="84">
        <v>3.6087962962962966E-5</v>
      </c>
    </row>
    <row r="66" spans="1:19" x14ac:dyDescent="0.25">
      <c r="A66" s="119" t="s">
        <v>321</v>
      </c>
      <c r="B66" s="115">
        <v>3</v>
      </c>
      <c r="C66" s="116">
        <v>3</v>
      </c>
      <c r="D66" s="117">
        <v>1</v>
      </c>
      <c r="E66" s="103">
        <v>1</v>
      </c>
      <c r="F66" s="104">
        <v>1</v>
      </c>
      <c r="G66" s="105">
        <v>1.818287037037037E-5</v>
      </c>
      <c r="H66" s="5">
        <v>3</v>
      </c>
      <c r="I66" s="50">
        <v>3</v>
      </c>
      <c r="J66" s="52">
        <v>1</v>
      </c>
      <c r="K66" s="52">
        <v>1</v>
      </c>
      <c r="L66" s="63">
        <v>1</v>
      </c>
      <c r="M66" s="70">
        <v>7.21875E-5</v>
      </c>
      <c r="N66" s="5">
        <v>3</v>
      </c>
      <c r="O66" s="80">
        <v>3</v>
      </c>
      <c r="P66" s="82">
        <v>1</v>
      </c>
      <c r="Q66" s="82">
        <v>1</v>
      </c>
      <c r="R66" s="83">
        <v>1</v>
      </c>
      <c r="S66" s="84">
        <v>3.7291666666666667E-5</v>
      </c>
    </row>
    <row r="67" spans="1:19" x14ac:dyDescent="0.25">
      <c r="A67" s="119" t="s">
        <v>322</v>
      </c>
      <c r="B67" s="115">
        <v>5958</v>
      </c>
      <c r="C67" s="116">
        <v>995</v>
      </c>
      <c r="D67" s="117">
        <v>0.16700234978180598</v>
      </c>
      <c r="E67" s="103">
        <v>0.19900000000000001</v>
      </c>
      <c r="F67" s="104">
        <v>1</v>
      </c>
      <c r="G67" s="105">
        <v>2.1516203703703704E-5</v>
      </c>
      <c r="H67" s="5">
        <v>6589</v>
      </c>
      <c r="I67" s="50">
        <v>1037</v>
      </c>
      <c r="J67" s="86">
        <v>0.15738351798451966</v>
      </c>
      <c r="K67" s="86">
        <v>0.2074</v>
      </c>
      <c r="L67" s="86">
        <v>1</v>
      </c>
      <c r="M67" s="70">
        <v>2.9578703703703706E-4</v>
      </c>
      <c r="N67" s="5">
        <v>5958</v>
      </c>
      <c r="O67" s="80">
        <v>966</v>
      </c>
      <c r="P67" s="82">
        <v>0.162134944612286</v>
      </c>
      <c r="Q67" s="82">
        <v>0.19320000000000001</v>
      </c>
      <c r="R67" s="83">
        <v>1</v>
      </c>
      <c r="S67" s="84">
        <v>3.8472222222222225E-5</v>
      </c>
    </row>
    <row r="68" spans="1:19" x14ac:dyDescent="0.25">
      <c r="A68" s="73" t="s">
        <v>323</v>
      </c>
      <c r="B68" s="5">
        <v>6602</v>
      </c>
      <c r="C68" s="95">
        <v>3704</v>
      </c>
      <c r="D68" s="103">
        <v>0.56104210845198421</v>
      </c>
      <c r="E68" s="103">
        <v>0.74080000000000001</v>
      </c>
      <c r="F68" s="104">
        <v>1</v>
      </c>
      <c r="G68" s="105">
        <v>1.8935185185185184E-5</v>
      </c>
      <c r="H68" s="5">
        <v>6639</v>
      </c>
      <c r="I68" s="50">
        <v>508</v>
      </c>
      <c r="J68" s="86">
        <v>7.6517547823467383E-2</v>
      </c>
      <c r="K68" s="86">
        <v>0.1016</v>
      </c>
      <c r="L68" s="86">
        <v>7.1428571428571425E-2</v>
      </c>
      <c r="M68" s="70">
        <v>7.168981481481482E-5</v>
      </c>
      <c r="N68" s="5">
        <v>6602</v>
      </c>
      <c r="O68" s="80">
        <v>2455</v>
      </c>
      <c r="P68" s="82">
        <v>0.37185701302635565</v>
      </c>
      <c r="Q68" s="82">
        <v>0.49099999999999999</v>
      </c>
      <c r="R68" s="83">
        <v>1</v>
      </c>
      <c r="S68" s="84">
        <v>3.619212962962963E-5</v>
      </c>
    </row>
    <row r="69" spans="1:19" x14ac:dyDescent="0.25">
      <c r="A69" s="73" t="s">
        <v>324</v>
      </c>
      <c r="B69" s="5">
        <v>17</v>
      </c>
      <c r="C69" s="95">
        <v>17</v>
      </c>
      <c r="D69" s="103">
        <v>1</v>
      </c>
      <c r="E69" s="103">
        <v>1</v>
      </c>
      <c r="F69" s="104">
        <v>1</v>
      </c>
      <c r="G69" s="105">
        <v>2.0960648148148148E-5</v>
      </c>
      <c r="H69" s="5">
        <v>17</v>
      </c>
      <c r="I69" s="50">
        <v>17</v>
      </c>
      <c r="J69" s="86">
        <v>1</v>
      </c>
      <c r="K69" s="86">
        <v>1</v>
      </c>
      <c r="L69" s="86">
        <v>9.0909090909090912E-2</v>
      </c>
      <c r="M69" s="70">
        <v>7.4780092592592595E-5</v>
      </c>
      <c r="N69" s="5">
        <v>17</v>
      </c>
      <c r="O69" s="80">
        <v>17</v>
      </c>
      <c r="P69" s="82">
        <v>1</v>
      </c>
      <c r="Q69" s="82">
        <v>1</v>
      </c>
      <c r="R69" s="83">
        <v>1</v>
      </c>
      <c r="S69" s="84">
        <v>3.8587962962962965E-5</v>
      </c>
    </row>
    <row r="70" spans="1:19" x14ac:dyDescent="0.25">
      <c r="A70" s="73" t="s">
        <v>325</v>
      </c>
      <c r="B70" s="5">
        <v>9375</v>
      </c>
      <c r="C70" s="95">
        <v>3365</v>
      </c>
      <c r="D70" s="103">
        <v>0.35893333333333333</v>
      </c>
      <c r="E70" s="103">
        <v>0.67300000000000004</v>
      </c>
      <c r="F70" s="104">
        <v>1</v>
      </c>
      <c r="G70" s="105">
        <v>1.8171296296296295E-5</v>
      </c>
      <c r="H70" s="5">
        <v>9838</v>
      </c>
      <c r="I70" s="50">
        <v>3494</v>
      </c>
      <c r="J70" s="86">
        <v>0.3551534864809921</v>
      </c>
      <c r="K70" s="86">
        <v>0.69879999999999998</v>
      </c>
      <c r="L70" s="86">
        <v>1</v>
      </c>
      <c r="M70" s="70">
        <v>1.2751157407407408E-4</v>
      </c>
      <c r="N70" s="5">
        <v>9375</v>
      </c>
      <c r="O70" s="80">
        <v>3356</v>
      </c>
      <c r="P70" s="82">
        <v>0.35797333333333331</v>
      </c>
      <c r="Q70" s="82">
        <v>0.67120000000000002</v>
      </c>
      <c r="R70" s="83">
        <v>1</v>
      </c>
      <c r="S70" s="84">
        <v>3.590277777777778E-5</v>
      </c>
    </row>
    <row r="71" spans="1:19" x14ac:dyDescent="0.25">
      <c r="A71" s="73" t="s">
        <v>326</v>
      </c>
      <c r="B71" s="5">
        <v>2076</v>
      </c>
      <c r="C71" s="95">
        <v>305</v>
      </c>
      <c r="D71" s="103">
        <v>0.14691714836223507</v>
      </c>
      <c r="E71" s="103">
        <v>0.14691714836223507</v>
      </c>
      <c r="F71" s="104">
        <v>1</v>
      </c>
      <c r="G71" s="105">
        <v>1.8576388888888888E-5</v>
      </c>
      <c r="H71" s="5">
        <v>2496</v>
      </c>
      <c r="I71" s="50">
        <v>461</v>
      </c>
      <c r="J71" s="86">
        <v>0.18469551282051283</v>
      </c>
      <c r="K71" s="86">
        <v>0.18469551282051283</v>
      </c>
      <c r="L71" s="86">
        <v>1</v>
      </c>
      <c r="M71" s="70">
        <v>8.1932870370370368E-5</v>
      </c>
      <c r="N71" s="5">
        <v>2076</v>
      </c>
      <c r="O71" s="80">
        <v>290</v>
      </c>
      <c r="P71" s="82">
        <v>0.1396917148362235</v>
      </c>
      <c r="Q71" s="82">
        <v>0.1396917148362235</v>
      </c>
      <c r="R71" s="83">
        <v>1</v>
      </c>
      <c r="S71" s="84">
        <v>4.0624999999999998E-5</v>
      </c>
    </row>
    <row r="72" spans="1:19" x14ac:dyDescent="0.25">
      <c r="A72" s="119" t="s">
        <v>327</v>
      </c>
      <c r="B72" s="115">
        <v>1</v>
      </c>
      <c r="C72" s="116">
        <v>1</v>
      </c>
      <c r="D72" s="117">
        <v>1</v>
      </c>
      <c r="E72" s="103">
        <v>1</v>
      </c>
      <c r="F72" s="104">
        <v>1</v>
      </c>
      <c r="G72" s="105">
        <v>2.3645833333333333E-5</v>
      </c>
      <c r="H72" s="5">
        <v>1</v>
      </c>
      <c r="I72" s="50">
        <v>1</v>
      </c>
      <c r="J72" s="86">
        <v>1</v>
      </c>
      <c r="K72" s="86">
        <v>1</v>
      </c>
      <c r="L72" s="86">
        <v>1</v>
      </c>
      <c r="M72" s="70">
        <v>5.1938657407407402E-4</v>
      </c>
      <c r="N72" s="5">
        <v>1</v>
      </c>
      <c r="O72" s="80">
        <v>1</v>
      </c>
      <c r="P72" s="82">
        <v>1</v>
      </c>
      <c r="Q72" s="82">
        <v>1</v>
      </c>
      <c r="R72" s="83">
        <v>1</v>
      </c>
      <c r="S72" s="84">
        <v>4.0706018518518519E-5</v>
      </c>
    </row>
    <row r="73" spans="1:19" x14ac:dyDescent="0.25">
      <c r="A73" s="77" t="s">
        <v>328</v>
      </c>
      <c r="B73" s="5">
        <v>9191</v>
      </c>
      <c r="C73" s="95">
        <v>5000</v>
      </c>
      <c r="D73" s="103">
        <v>0.54401044500054396</v>
      </c>
      <c r="E73" s="103">
        <v>1</v>
      </c>
      <c r="F73" s="104">
        <v>1</v>
      </c>
      <c r="G73" s="105">
        <v>1.8287037037037038E-5</v>
      </c>
      <c r="H73" s="5">
        <v>9022</v>
      </c>
      <c r="I73" s="50">
        <v>4998</v>
      </c>
      <c r="J73" s="86">
        <v>0.55397916204832631</v>
      </c>
      <c r="K73" s="86">
        <v>0.99960000000000004</v>
      </c>
      <c r="L73" s="86">
        <v>1</v>
      </c>
      <c r="M73" s="70">
        <v>6.8125000000000003E-5</v>
      </c>
      <c r="N73" s="5">
        <v>9191</v>
      </c>
      <c r="O73" s="80">
        <v>5000</v>
      </c>
      <c r="P73" s="82">
        <v>0.54401044500054396</v>
      </c>
      <c r="Q73" s="82">
        <v>1</v>
      </c>
      <c r="R73" s="83">
        <v>1</v>
      </c>
      <c r="S73" s="84">
        <v>3.4050925925925926E-5</v>
      </c>
    </row>
    <row r="74" spans="1:19" x14ac:dyDescent="0.25">
      <c r="A74" s="71" t="s">
        <v>329</v>
      </c>
      <c r="B74" s="5">
        <v>3298</v>
      </c>
      <c r="C74" s="95">
        <v>1375</v>
      </c>
      <c r="D74" s="103">
        <v>0.41691934505761069</v>
      </c>
      <c r="E74" s="103">
        <v>0.41691934505761069</v>
      </c>
      <c r="F74" s="104">
        <v>1</v>
      </c>
      <c r="G74" s="105">
        <v>1.7696759259259259E-5</v>
      </c>
      <c r="H74" s="5">
        <v>3431</v>
      </c>
      <c r="I74" s="50">
        <v>1401</v>
      </c>
      <c r="J74" s="86">
        <v>0.40833576216846401</v>
      </c>
      <c r="K74" s="86">
        <v>0.40833576216846401</v>
      </c>
      <c r="L74" s="86">
        <v>1</v>
      </c>
      <c r="M74" s="70">
        <v>6.8067129629629632E-5</v>
      </c>
      <c r="N74" s="5">
        <v>3298</v>
      </c>
      <c r="O74" s="80">
        <v>1363</v>
      </c>
      <c r="P74" s="82">
        <v>0.41328077622801696</v>
      </c>
      <c r="Q74" s="82">
        <v>0.41328077622801696</v>
      </c>
      <c r="R74" s="83">
        <v>1</v>
      </c>
      <c r="S74" s="84">
        <v>3.5162037037037038E-5</v>
      </c>
    </row>
    <row r="75" spans="1:19" x14ac:dyDescent="0.25">
      <c r="A75" s="71" t="s">
        <v>330</v>
      </c>
      <c r="B75" s="5">
        <v>1</v>
      </c>
      <c r="C75" s="95">
        <v>1</v>
      </c>
      <c r="D75" s="103">
        <v>1</v>
      </c>
      <c r="E75" s="103">
        <v>1</v>
      </c>
      <c r="F75" s="104">
        <v>1.2195121951219513E-2</v>
      </c>
      <c r="G75" s="105">
        <v>2.1608796296296297E-5</v>
      </c>
      <c r="H75" s="5">
        <v>1</v>
      </c>
      <c r="I75" s="50">
        <v>1</v>
      </c>
      <c r="J75" s="86">
        <v>1</v>
      </c>
      <c r="K75" s="86">
        <v>1</v>
      </c>
      <c r="L75" s="86">
        <v>7.4626865671641792E-4</v>
      </c>
      <c r="M75" s="70">
        <v>3.9398148148148148E-4</v>
      </c>
      <c r="N75" s="5">
        <v>1</v>
      </c>
      <c r="O75" s="80">
        <v>1</v>
      </c>
      <c r="P75" s="82">
        <v>1</v>
      </c>
      <c r="Q75" s="82">
        <v>1</v>
      </c>
      <c r="R75" s="83">
        <v>1.1235955056179775E-2</v>
      </c>
      <c r="S75" s="84">
        <v>3.7164351851851852E-5</v>
      </c>
    </row>
    <row r="76" spans="1:19" x14ac:dyDescent="0.25">
      <c r="A76" s="71" t="s">
        <v>331</v>
      </c>
      <c r="B76" s="5">
        <v>14939</v>
      </c>
      <c r="C76" s="95">
        <v>5000</v>
      </c>
      <c r="D76" s="103">
        <v>0.33469442399089633</v>
      </c>
      <c r="E76" s="103">
        <v>1</v>
      </c>
      <c r="F76" s="104">
        <v>1</v>
      </c>
      <c r="G76" s="105">
        <v>1.8668981481481481E-5</v>
      </c>
      <c r="H76" s="5">
        <v>14676</v>
      </c>
      <c r="I76" s="50">
        <v>5000</v>
      </c>
      <c r="J76" s="86">
        <v>0.34069228672662849</v>
      </c>
      <c r="K76" s="86">
        <v>1</v>
      </c>
      <c r="L76" s="86">
        <v>1</v>
      </c>
      <c r="M76" s="70">
        <v>6.9537037037037034E-5</v>
      </c>
      <c r="N76" s="5">
        <v>14939</v>
      </c>
      <c r="O76" s="80">
        <v>5000</v>
      </c>
      <c r="P76" s="82">
        <v>0.33469442399089633</v>
      </c>
      <c r="Q76" s="82">
        <v>1</v>
      </c>
      <c r="R76" s="83">
        <v>1</v>
      </c>
      <c r="S76" s="84">
        <v>3.4930555555555558E-5</v>
      </c>
    </row>
    <row r="77" spans="1:19" x14ac:dyDescent="0.25">
      <c r="A77" s="71" t="s">
        <v>332</v>
      </c>
      <c r="B77" s="5">
        <v>355</v>
      </c>
      <c r="C77" s="95">
        <v>355</v>
      </c>
      <c r="D77" s="103">
        <v>1</v>
      </c>
      <c r="E77" s="103">
        <v>1</v>
      </c>
      <c r="F77" s="104">
        <v>0.33333333333333331</v>
      </c>
      <c r="G77" s="105">
        <v>2.181712962962963E-5</v>
      </c>
      <c r="H77" s="5">
        <v>354</v>
      </c>
      <c r="I77" s="50">
        <v>354</v>
      </c>
      <c r="J77" s="86">
        <v>1</v>
      </c>
      <c r="K77" s="86">
        <v>1</v>
      </c>
      <c r="L77" s="86">
        <v>0.25</v>
      </c>
      <c r="M77" s="70">
        <v>2.0578703703703704E-4</v>
      </c>
      <c r="N77" s="5">
        <v>355</v>
      </c>
      <c r="O77" s="80">
        <v>355</v>
      </c>
      <c r="P77" s="82">
        <v>1</v>
      </c>
      <c r="Q77" s="82">
        <v>1</v>
      </c>
      <c r="R77" s="83">
        <v>1</v>
      </c>
      <c r="S77" s="84">
        <v>3.9467592592592591E-5</v>
      </c>
    </row>
    <row r="78" spans="1:19" x14ac:dyDescent="0.25">
      <c r="A78" s="120" t="s">
        <v>349</v>
      </c>
      <c r="B78" s="115">
        <v>83</v>
      </c>
      <c r="C78" s="116">
        <v>80</v>
      </c>
      <c r="D78" s="117">
        <v>0.96385542168674698</v>
      </c>
      <c r="E78" s="103">
        <v>0.96385542168674698</v>
      </c>
      <c r="F78" s="104">
        <v>1</v>
      </c>
      <c r="G78" s="105">
        <v>2.1527777777777776E-5</v>
      </c>
      <c r="H78" s="5">
        <v>84</v>
      </c>
      <c r="I78" s="50">
        <v>74</v>
      </c>
      <c r="J78" s="86">
        <v>0.88095238095238093</v>
      </c>
      <c r="K78" s="86">
        <v>0.88095238095238093</v>
      </c>
      <c r="L78" s="86">
        <v>0.5</v>
      </c>
      <c r="M78" s="70">
        <v>1.320486111111111E-4</v>
      </c>
      <c r="N78" s="5">
        <v>83</v>
      </c>
      <c r="O78" s="80">
        <v>80</v>
      </c>
      <c r="P78" s="82">
        <v>0.96385542168674698</v>
      </c>
      <c r="Q78" s="82">
        <v>0.96385542168674698</v>
      </c>
      <c r="R78" s="83">
        <v>1</v>
      </c>
      <c r="S78" s="84">
        <v>3.7361111111111113E-5</v>
      </c>
    </row>
    <row r="79" spans="1:19" x14ac:dyDescent="0.25">
      <c r="A79" s="71" t="s">
        <v>333</v>
      </c>
      <c r="B79" s="5">
        <v>6</v>
      </c>
      <c r="C79" s="95">
        <v>6</v>
      </c>
      <c r="D79" s="103">
        <v>1</v>
      </c>
      <c r="E79" s="103">
        <v>1</v>
      </c>
      <c r="F79" s="104">
        <v>0.5</v>
      </c>
      <c r="G79" s="105">
        <v>1.931712962962963E-5</v>
      </c>
      <c r="H79" s="5">
        <v>6</v>
      </c>
      <c r="I79" s="50">
        <v>6</v>
      </c>
      <c r="J79" s="86">
        <v>1</v>
      </c>
      <c r="K79" s="86">
        <v>1</v>
      </c>
      <c r="L79" s="86">
        <v>1</v>
      </c>
      <c r="M79" s="70">
        <v>1.9303240740740742E-4</v>
      </c>
      <c r="N79" s="5">
        <v>6</v>
      </c>
      <c r="O79" s="80">
        <v>6</v>
      </c>
      <c r="P79" s="82">
        <v>1</v>
      </c>
      <c r="Q79" s="82">
        <v>1</v>
      </c>
      <c r="R79" s="83">
        <v>1</v>
      </c>
      <c r="S79" s="84">
        <v>3.5451388888888889E-5</v>
      </c>
    </row>
    <row r="80" spans="1:19" x14ac:dyDescent="0.25">
      <c r="A80" s="71" t="s">
        <v>334</v>
      </c>
      <c r="B80" s="5">
        <v>34892</v>
      </c>
      <c r="C80" s="95">
        <v>5000</v>
      </c>
      <c r="D80" s="103">
        <v>0.14329932362719247</v>
      </c>
      <c r="E80" s="103">
        <v>1</v>
      </c>
      <c r="F80" s="104">
        <v>1</v>
      </c>
      <c r="G80" s="105">
        <v>1.8518518518518518E-5</v>
      </c>
      <c r="H80" s="5">
        <v>37862</v>
      </c>
      <c r="I80" s="50">
        <v>5000</v>
      </c>
      <c r="J80" s="86">
        <v>0.13205852833976017</v>
      </c>
      <c r="K80" s="86">
        <v>1</v>
      </c>
      <c r="L80" s="86">
        <v>1</v>
      </c>
      <c r="M80" s="70">
        <v>6.9826388888888884E-5</v>
      </c>
      <c r="N80" s="5">
        <v>34892</v>
      </c>
      <c r="O80" s="80">
        <v>5000</v>
      </c>
      <c r="P80" s="82">
        <v>0.14329932362719247</v>
      </c>
      <c r="Q80" s="82">
        <v>1</v>
      </c>
      <c r="R80" s="83">
        <v>1</v>
      </c>
      <c r="S80" s="84">
        <v>3.314814814814815E-5</v>
      </c>
    </row>
    <row r="81" spans="1:19" x14ac:dyDescent="0.25">
      <c r="A81" s="120" t="s">
        <v>335</v>
      </c>
      <c r="B81" s="115">
        <v>16</v>
      </c>
      <c r="C81" s="116">
        <v>16</v>
      </c>
      <c r="D81" s="117">
        <v>1</v>
      </c>
      <c r="E81" s="103">
        <v>1</v>
      </c>
      <c r="F81" s="104">
        <v>1</v>
      </c>
      <c r="G81" s="105">
        <v>1.8668981481481481E-5</v>
      </c>
      <c r="H81" s="5">
        <v>29</v>
      </c>
      <c r="I81" s="50">
        <v>29</v>
      </c>
      <c r="J81" s="86">
        <v>1</v>
      </c>
      <c r="K81" s="86">
        <v>1</v>
      </c>
      <c r="L81" s="86">
        <v>1</v>
      </c>
      <c r="M81" s="70">
        <v>2.2864583333333333E-4</v>
      </c>
      <c r="N81" s="5">
        <v>16</v>
      </c>
      <c r="O81" s="80">
        <v>16</v>
      </c>
      <c r="P81" s="82">
        <v>1</v>
      </c>
      <c r="Q81" s="82">
        <v>1</v>
      </c>
      <c r="R81" s="83">
        <v>1</v>
      </c>
      <c r="S81" s="84">
        <v>3.5335648148148148E-5</v>
      </c>
    </row>
    <row r="82" spans="1:19" x14ac:dyDescent="0.25">
      <c r="A82" s="71" t="s">
        <v>336</v>
      </c>
      <c r="B82" s="5">
        <v>1085</v>
      </c>
      <c r="C82" s="95">
        <v>867</v>
      </c>
      <c r="D82" s="103">
        <v>0.79907834101382491</v>
      </c>
      <c r="E82" s="103">
        <v>0.79907834101382491</v>
      </c>
      <c r="F82" s="104">
        <v>1</v>
      </c>
      <c r="G82" s="105">
        <v>2.1689814814814814E-5</v>
      </c>
      <c r="H82" s="5">
        <v>1103</v>
      </c>
      <c r="I82" s="50">
        <v>824</v>
      </c>
      <c r="J82" s="86">
        <v>0.74705349048050773</v>
      </c>
      <c r="K82" s="86">
        <v>0.74705349048050773</v>
      </c>
      <c r="L82" s="86">
        <v>1</v>
      </c>
      <c r="M82" s="70">
        <v>7.197916666666667E-5</v>
      </c>
      <c r="N82" s="5">
        <v>1085</v>
      </c>
      <c r="O82" s="80">
        <v>873</v>
      </c>
      <c r="P82" s="82">
        <v>0.8046082949308756</v>
      </c>
      <c r="Q82" s="82">
        <v>0.8046082949308756</v>
      </c>
      <c r="R82" s="83">
        <v>1</v>
      </c>
      <c r="S82" s="84">
        <v>3.6747685185185186E-5</v>
      </c>
    </row>
    <row r="83" spans="1:19" x14ac:dyDescent="0.25">
      <c r="A83" s="71" t="s">
        <v>337</v>
      </c>
      <c r="B83" s="5">
        <v>4</v>
      </c>
      <c r="C83" s="95">
        <v>4</v>
      </c>
      <c r="D83" s="103">
        <v>1</v>
      </c>
      <c r="E83" s="103">
        <v>1</v>
      </c>
      <c r="F83" s="104">
        <v>1</v>
      </c>
      <c r="G83" s="105">
        <v>2.2002314814814815E-5</v>
      </c>
      <c r="H83" s="5">
        <v>4</v>
      </c>
      <c r="I83" s="50">
        <v>4</v>
      </c>
      <c r="J83" s="86">
        <v>1</v>
      </c>
      <c r="K83" s="86">
        <v>1</v>
      </c>
      <c r="L83" s="86">
        <v>1</v>
      </c>
      <c r="M83" s="70">
        <v>4.4571759259259261E-4</v>
      </c>
      <c r="N83" s="5">
        <v>4</v>
      </c>
      <c r="O83" s="80">
        <v>4</v>
      </c>
      <c r="P83" s="82">
        <v>1</v>
      </c>
      <c r="Q83" s="82">
        <v>1</v>
      </c>
      <c r="R83" s="83">
        <v>1</v>
      </c>
      <c r="S83" s="84">
        <v>3.7453703703703702E-5</v>
      </c>
    </row>
    <row r="84" spans="1:19" x14ac:dyDescent="0.25">
      <c r="A84" s="71" t="s">
        <v>338</v>
      </c>
      <c r="B84" s="5">
        <v>6</v>
      </c>
      <c r="C84" s="95">
        <v>6</v>
      </c>
      <c r="D84" s="103">
        <v>1</v>
      </c>
      <c r="E84" s="103">
        <v>1</v>
      </c>
      <c r="F84" s="104">
        <v>1</v>
      </c>
      <c r="G84" s="105">
        <v>2.1493055555555557E-5</v>
      </c>
      <c r="H84" s="5">
        <v>65</v>
      </c>
      <c r="I84" s="50">
        <v>65</v>
      </c>
      <c r="J84" s="86">
        <v>1</v>
      </c>
      <c r="K84" s="86">
        <v>1</v>
      </c>
      <c r="L84" s="86">
        <v>1</v>
      </c>
      <c r="M84" s="70">
        <v>4.2594907407407409E-4</v>
      </c>
      <c r="N84" s="5">
        <v>6</v>
      </c>
      <c r="O84" s="80">
        <v>6</v>
      </c>
      <c r="P84" s="82">
        <v>1</v>
      </c>
      <c r="Q84" s="82">
        <v>1</v>
      </c>
      <c r="R84" s="83">
        <v>1</v>
      </c>
      <c r="S84" s="84">
        <v>3.9467592592592591E-5</v>
      </c>
    </row>
    <row r="85" spans="1:19" x14ac:dyDescent="0.25">
      <c r="A85" s="71" t="s">
        <v>339</v>
      </c>
      <c r="B85" s="5">
        <v>19</v>
      </c>
      <c r="C85" s="95">
        <v>19</v>
      </c>
      <c r="D85" s="103">
        <v>1</v>
      </c>
      <c r="E85" s="103">
        <v>1</v>
      </c>
      <c r="F85" s="104">
        <v>5.2631578947368418E-2</v>
      </c>
      <c r="G85" s="105">
        <v>3.636574074074074E-5</v>
      </c>
      <c r="H85" s="5">
        <v>19</v>
      </c>
      <c r="I85" s="50">
        <v>19</v>
      </c>
      <c r="J85" s="86">
        <v>1</v>
      </c>
      <c r="K85" s="86">
        <v>1</v>
      </c>
      <c r="L85" s="86">
        <v>2.564102564102564E-2</v>
      </c>
      <c r="M85" s="70">
        <v>1.6244097222222222E-3</v>
      </c>
      <c r="N85" s="5">
        <v>19</v>
      </c>
      <c r="O85" s="80">
        <v>19</v>
      </c>
      <c r="P85" s="82">
        <v>1</v>
      </c>
      <c r="Q85" s="82">
        <v>1</v>
      </c>
      <c r="R85" s="83">
        <v>4.7619047619047616E-2</v>
      </c>
      <c r="S85" s="84">
        <v>5.2743055555555558E-5</v>
      </c>
    </row>
    <row r="86" spans="1:19" x14ac:dyDescent="0.25">
      <c r="A86" s="71" t="s">
        <v>340</v>
      </c>
      <c r="B86" s="5">
        <v>1749</v>
      </c>
      <c r="C86" s="95">
        <v>1749</v>
      </c>
      <c r="D86" s="103">
        <v>1</v>
      </c>
      <c r="E86" s="103">
        <v>1</v>
      </c>
      <c r="F86" s="104">
        <v>1</v>
      </c>
      <c r="G86" s="105">
        <v>1.8831018518518519E-5</v>
      </c>
      <c r="H86" s="5">
        <v>1745</v>
      </c>
      <c r="I86" s="50">
        <v>1745</v>
      </c>
      <c r="J86" s="86">
        <v>1</v>
      </c>
      <c r="K86" s="86">
        <v>1</v>
      </c>
      <c r="L86" s="86">
        <v>1</v>
      </c>
      <c r="M86" s="70">
        <v>8.3229166666666673E-5</v>
      </c>
      <c r="N86" s="5">
        <v>1749</v>
      </c>
      <c r="O86" s="80">
        <v>1749</v>
      </c>
      <c r="P86" s="82">
        <v>1</v>
      </c>
      <c r="Q86" s="82">
        <v>1</v>
      </c>
      <c r="R86" s="83">
        <v>1</v>
      </c>
      <c r="S86" s="84">
        <v>3.4363425925925927E-5</v>
      </c>
    </row>
    <row r="87" spans="1:19" x14ac:dyDescent="0.25">
      <c r="A87" s="71" t="s">
        <v>341</v>
      </c>
      <c r="B87" s="5">
        <v>1044</v>
      </c>
      <c r="C87" s="95">
        <v>735</v>
      </c>
      <c r="D87" s="103">
        <v>0.70402298850574707</v>
      </c>
      <c r="E87" s="103">
        <v>0.70402298850574707</v>
      </c>
      <c r="F87" s="104">
        <v>0.5</v>
      </c>
      <c r="G87" s="105">
        <v>2.1296296296296296E-5</v>
      </c>
      <c r="H87" s="5">
        <v>1036</v>
      </c>
      <c r="I87" s="50">
        <v>290</v>
      </c>
      <c r="J87" s="86">
        <v>0.27992277992277992</v>
      </c>
      <c r="K87" s="86">
        <v>0.27992277992277992</v>
      </c>
      <c r="L87" s="86">
        <v>2.1276595744680851E-2</v>
      </c>
      <c r="M87" s="70">
        <v>8.0532407407407405E-5</v>
      </c>
      <c r="N87" s="5">
        <v>1044</v>
      </c>
      <c r="O87" s="80">
        <v>719</v>
      </c>
      <c r="P87" s="82">
        <v>0.68869731800766287</v>
      </c>
      <c r="Q87" s="82">
        <v>0.68869731800766287</v>
      </c>
      <c r="R87" s="83">
        <v>0.5</v>
      </c>
      <c r="S87" s="84">
        <v>3.7199074074074071E-5</v>
      </c>
    </row>
    <row r="88" spans="1:19" x14ac:dyDescent="0.25">
      <c r="A88" s="71" t="s">
        <v>342</v>
      </c>
      <c r="B88" s="5">
        <v>12</v>
      </c>
      <c r="C88" s="95">
        <v>10</v>
      </c>
      <c r="D88" s="103">
        <v>0.83333333333333337</v>
      </c>
      <c r="E88" s="103">
        <v>0.83333333333333337</v>
      </c>
      <c r="F88" s="104">
        <v>0.1</v>
      </c>
      <c r="G88" s="105">
        <v>5.1377314814814814E-5</v>
      </c>
      <c r="H88" s="5">
        <v>14</v>
      </c>
      <c r="I88" s="50">
        <v>4</v>
      </c>
      <c r="J88" s="86">
        <v>0.2857142857142857</v>
      </c>
      <c r="K88" s="86">
        <v>0.2857142857142857</v>
      </c>
      <c r="L88" s="86">
        <v>1.2033694344163659E-3</v>
      </c>
      <c r="M88" s="70">
        <v>6.5537037037037039E-4</v>
      </c>
      <c r="N88" s="5">
        <v>12</v>
      </c>
      <c r="O88" s="80">
        <v>11</v>
      </c>
      <c r="P88" s="82">
        <v>0.91666666666666663</v>
      </c>
      <c r="Q88" s="82">
        <v>0.91666666666666663</v>
      </c>
      <c r="R88" s="83">
        <v>0.33333333333333331</v>
      </c>
      <c r="S88" s="84">
        <v>7.1319444444444449E-5</v>
      </c>
    </row>
    <row r="89" spans="1:19" x14ac:dyDescent="0.25">
      <c r="A89" s="114" t="s">
        <v>343</v>
      </c>
      <c r="B89" s="115">
        <v>33</v>
      </c>
      <c r="C89" s="116">
        <v>33</v>
      </c>
      <c r="D89" s="117">
        <v>1</v>
      </c>
      <c r="E89" s="103">
        <v>1</v>
      </c>
      <c r="F89" s="104">
        <v>0.33333333333333331</v>
      </c>
      <c r="G89" s="105">
        <v>2.4039351851851851E-5</v>
      </c>
      <c r="H89" s="5">
        <v>33</v>
      </c>
      <c r="I89" s="50">
        <v>33</v>
      </c>
      <c r="J89" s="86">
        <v>1</v>
      </c>
      <c r="K89" s="86">
        <v>1</v>
      </c>
      <c r="L89" s="86">
        <v>1</v>
      </c>
      <c r="M89" s="70">
        <v>8.7384259259259259E-5</v>
      </c>
      <c r="N89" s="5">
        <v>33</v>
      </c>
      <c r="O89" s="80">
        <v>33</v>
      </c>
      <c r="P89" s="82">
        <v>1</v>
      </c>
      <c r="Q89" s="82">
        <v>1</v>
      </c>
      <c r="R89" s="83">
        <v>1</v>
      </c>
      <c r="S89" s="84">
        <v>4.1469907407407404E-5</v>
      </c>
    </row>
    <row r="90" spans="1:19" x14ac:dyDescent="0.25">
      <c r="A90" s="71" t="s">
        <v>344</v>
      </c>
      <c r="B90" s="5">
        <v>679</v>
      </c>
      <c r="C90" s="95">
        <v>679</v>
      </c>
      <c r="D90" s="103">
        <v>1</v>
      </c>
      <c r="E90" s="103">
        <v>1</v>
      </c>
      <c r="F90" s="104">
        <v>6.0975609756097563E-3</v>
      </c>
      <c r="G90" s="105">
        <v>3.4699074074074071E-5</v>
      </c>
      <c r="H90" s="5">
        <v>679</v>
      </c>
      <c r="I90" s="50">
        <v>679</v>
      </c>
      <c r="J90" s="86">
        <v>1</v>
      </c>
      <c r="K90" s="86">
        <v>1</v>
      </c>
      <c r="L90" s="86">
        <v>0.5</v>
      </c>
      <c r="M90" s="70">
        <v>1.137037037037037E-4</v>
      </c>
      <c r="N90" s="5">
        <v>679</v>
      </c>
      <c r="O90" s="80">
        <v>679</v>
      </c>
      <c r="P90" s="82">
        <v>1</v>
      </c>
      <c r="Q90" s="82">
        <v>1</v>
      </c>
      <c r="R90" s="83">
        <v>1</v>
      </c>
      <c r="S90" s="84">
        <v>5.3368055555555552E-5</v>
      </c>
    </row>
    <row r="91" spans="1:19" x14ac:dyDescent="0.25">
      <c r="A91" s="71" t="s">
        <v>345</v>
      </c>
      <c r="B91" s="5">
        <v>3227</v>
      </c>
      <c r="C91" s="95">
        <v>109</v>
      </c>
      <c r="D91" s="103">
        <v>3.377750232414007E-2</v>
      </c>
      <c r="E91" s="103">
        <v>3.377750232414007E-2</v>
      </c>
      <c r="F91" s="104">
        <v>2.564102564102564E-2</v>
      </c>
      <c r="G91" s="105">
        <v>1.9050925925925927E-5</v>
      </c>
      <c r="H91" s="5">
        <v>5376</v>
      </c>
      <c r="I91" s="50">
        <v>341</v>
      </c>
      <c r="J91" s="86">
        <v>6.3430059523809521E-2</v>
      </c>
      <c r="K91" s="86">
        <v>6.8199999999999997E-2</v>
      </c>
      <c r="L91" s="86">
        <v>1</v>
      </c>
      <c r="M91" s="70">
        <v>6.9761574074074073E-4</v>
      </c>
      <c r="N91" s="5">
        <v>3227</v>
      </c>
      <c r="O91" s="80">
        <v>193</v>
      </c>
      <c r="P91" s="82">
        <v>5.9807871087697549E-2</v>
      </c>
      <c r="Q91" s="82">
        <v>5.9807871087697549E-2</v>
      </c>
      <c r="R91" s="83">
        <v>2.1739130434782608E-2</v>
      </c>
      <c r="S91" s="84">
        <v>3.4548611111111112E-5</v>
      </c>
    </row>
    <row r="92" spans="1:19" x14ac:dyDescent="0.25">
      <c r="A92" s="71" t="s">
        <v>346</v>
      </c>
      <c r="B92" s="5">
        <v>14566</v>
      </c>
      <c r="C92" s="95">
        <v>1706</v>
      </c>
      <c r="D92" s="103">
        <v>0.11712206508307016</v>
      </c>
      <c r="E92" s="103">
        <v>0.3412</v>
      </c>
      <c r="F92" s="104">
        <v>1</v>
      </c>
      <c r="G92" s="105">
        <v>1.9675925925925925E-5</v>
      </c>
      <c r="H92" s="5">
        <v>17172</v>
      </c>
      <c r="I92" s="50">
        <v>2094</v>
      </c>
      <c r="J92" s="86">
        <v>0.12194269741439553</v>
      </c>
      <c r="K92" s="86">
        <v>0.41880000000000001</v>
      </c>
      <c r="L92" s="86">
        <v>1</v>
      </c>
      <c r="M92" s="70">
        <v>1.0471064814814815E-4</v>
      </c>
      <c r="N92" s="5">
        <v>14566</v>
      </c>
      <c r="O92" s="80">
        <v>1755</v>
      </c>
      <c r="P92" s="82">
        <v>0.1204860634353975</v>
      </c>
      <c r="Q92" s="82">
        <v>0.35099999999999998</v>
      </c>
      <c r="R92" s="83">
        <v>1</v>
      </c>
      <c r="S92" s="84">
        <v>3.8009259259259258E-5</v>
      </c>
    </row>
    <row r="93" spans="1:19" x14ac:dyDescent="0.25">
      <c r="A93" s="71" t="s">
        <v>350</v>
      </c>
      <c r="B93" s="5">
        <v>52</v>
      </c>
      <c r="C93" s="95">
        <v>52</v>
      </c>
      <c r="D93" s="103">
        <v>1</v>
      </c>
      <c r="E93" s="103">
        <v>1</v>
      </c>
      <c r="F93" s="104">
        <v>2.8571428571428571E-2</v>
      </c>
      <c r="G93" s="105">
        <v>2.0729166666666668E-5</v>
      </c>
      <c r="H93" s="5">
        <v>56</v>
      </c>
      <c r="I93" s="50">
        <v>56</v>
      </c>
      <c r="J93" s="86">
        <v>1</v>
      </c>
      <c r="K93" s="86">
        <v>1</v>
      </c>
      <c r="L93" s="86">
        <v>0.33333333333333331</v>
      </c>
      <c r="M93" s="70">
        <v>9.4347222222222217E-4</v>
      </c>
      <c r="N93" s="5">
        <v>52</v>
      </c>
      <c r="O93" s="80">
        <v>52</v>
      </c>
      <c r="P93" s="82">
        <v>1</v>
      </c>
      <c r="Q93" s="82">
        <v>1</v>
      </c>
      <c r="R93" s="83">
        <v>0.16666666666666666</v>
      </c>
      <c r="S93" s="84">
        <v>3.9687500000000002E-5</v>
      </c>
    </row>
    <row r="94" spans="1:19" ht="15.75" thickBot="1" x14ac:dyDescent="0.3">
      <c r="A94" s="6" t="s">
        <v>16</v>
      </c>
      <c r="B94" s="26">
        <f>SUM(B14:B93)</f>
        <v>236836</v>
      </c>
      <c r="C94" s="106">
        <f>SUM(C14:C93)</f>
        <v>59102</v>
      </c>
      <c r="D94" s="107">
        <f>AVERAGE(D14:D93)</f>
        <v>0.81823583871779582</v>
      </c>
      <c r="E94" s="107">
        <f>AVERAGE(E14:E93)</f>
        <v>0.88838333293274752</v>
      </c>
      <c r="F94" s="108">
        <f>AVERAGE(F14:F93)</f>
        <v>0.86493542107229504</v>
      </c>
      <c r="G94" s="109">
        <f>AVERAGE(G14:G93)</f>
        <v>2.1946035879629633E-5</v>
      </c>
      <c r="H94" s="27">
        <f>SUM(H14:H93)</f>
        <v>250247</v>
      </c>
      <c r="I94" s="54">
        <f>SUM(I14:I93)</f>
        <v>58944</v>
      </c>
      <c r="J94" s="55">
        <f>AVERAGE(J14:J93)</f>
        <v>0.80563196288499805</v>
      </c>
      <c r="K94" s="55">
        <f>AVERAGE(K14:K93)</f>
        <v>0.87885926605212694</v>
      </c>
      <c r="L94" s="39">
        <f>AVERAGE(L14:L93)</f>
        <v>0.86816585517347489</v>
      </c>
      <c r="M94" s="60">
        <f>AVERAGE(M14:M93)</f>
        <v>2.9508174189814816E-4</v>
      </c>
      <c r="N94" s="27">
        <f>SUM(N14:N93)</f>
        <v>236836</v>
      </c>
      <c r="O94" s="41">
        <f>SUM(O14:O93)</f>
        <v>57810</v>
      </c>
      <c r="P94" s="43">
        <f>AVERAGE(P14:P93)</f>
        <v>0.81697894454828524</v>
      </c>
      <c r="Q94" s="43">
        <f>AVERAGE(Q14:Q93)</f>
        <v>0.88611047971678636</v>
      </c>
      <c r="R94" s="61">
        <f>AVERAGE(R14:R93)</f>
        <v>0.89791532140071717</v>
      </c>
      <c r="S94" s="62">
        <f>AVERAGE(S14:S93)</f>
        <v>3.9533275462962969E-5</v>
      </c>
    </row>
    <row r="95" spans="1:19" ht="15.75" thickTop="1" x14ac:dyDescent="0.25">
      <c r="D95" s="93">
        <f>AVERAGE(D14:D33)</f>
        <v>0.863997867220333</v>
      </c>
      <c r="G95" s="124">
        <f>MIN(G14:G93)</f>
        <v>1.7696759259259259E-5</v>
      </c>
      <c r="J95" s="93">
        <f>AVERAGE(J14:J33)</f>
        <v>0.8906442109140118</v>
      </c>
      <c r="M95" s="124">
        <f>MIN(M14:M93)</f>
        <v>6.7372685185185179E-5</v>
      </c>
      <c r="P95" s="93">
        <f>AVERAGE(P14:P33)</f>
        <v>0.86386508602899925</v>
      </c>
      <c r="S95" s="124">
        <f>MIN(S14:S93)</f>
        <v>3.314814814814815E-5</v>
      </c>
    </row>
    <row r="96" spans="1:19" ht="23.25" x14ac:dyDescent="0.35">
      <c r="A96" s="1" t="s">
        <v>17</v>
      </c>
      <c r="C96" s="29"/>
      <c r="D96" s="93">
        <f>AVERAGE(D34:D53)</f>
        <v>0.87640402688259589</v>
      </c>
      <c r="G96" s="124">
        <f>MAX(G14:G93)</f>
        <v>5.1377314814814814E-5</v>
      </c>
      <c r="J96" s="93">
        <f>AVERAGE(J34:J53)</f>
        <v>0.87643019451699256</v>
      </c>
      <c r="M96" s="124">
        <f>MAX(M14:M93)</f>
        <v>1.6244097222222222E-3</v>
      </c>
      <c r="P96" s="93">
        <f>AVERAGE(P34:P53)</f>
        <v>0.8759949461683586</v>
      </c>
      <c r="S96" s="124">
        <f>MAX(S14:S93)</f>
        <v>9.8090277777777781E-5</v>
      </c>
    </row>
    <row r="97" spans="1:19" ht="20.25" thickBot="1" x14ac:dyDescent="0.35">
      <c r="A97" s="28" t="str">
        <f>C1</f>
        <v>Beta</v>
      </c>
      <c r="B97" s="28"/>
      <c r="C97" s="29"/>
      <c r="D97" s="93">
        <f>AVERAGE(D54:D73)</f>
        <v>0.76523632353712623</v>
      </c>
      <c r="G97" s="124"/>
      <c r="J97" s="93">
        <f>AVERAGE(J54:J73)</f>
        <v>0.74244833254683784</v>
      </c>
      <c r="M97" s="124"/>
      <c r="P97" s="93">
        <f>AVERAGE(P54:P73)</f>
        <v>0.75578593801272587</v>
      </c>
      <c r="S97" s="124"/>
    </row>
    <row r="98" spans="1:19" ht="15.75" thickTop="1" x14ac:dyDescent="0.25">
      <c r="A98" s="18" t="s">
        <v>12</v>
      </c>
      <c r="B98" s="44">
        <f>D94</f>
        <v>0.81823583871779582</v>
      </c>
      <c r="C98" s="29"/>
      <c r="D98" s="93">
        <f>AVERAGE(D74:D93)</f>
        <v>0.76730513723112803</v>
      </c>
      <c r="G98" s="124"/>
      <c r="J98" s="93">
        <f>AVERAGE(J74:J93)</f>
        <v>0.71300511356215057</v>
      </c>
      <c r="M98" s="124"/>
      <c r="P98" s="93">
        <f>AVERAGE(P74:P93)</f>
        <v>0.77226980798305755</v>
      </c>
      <c r="S98" s="124"/>
    </row>
    <row r="99" spans="1:19" x14ac:dyDescent="0.25">
      <c r="A99" s="18" t="s">
        <v>122</v>
      </c>
      <c r="B99" s="44">
        <f>E94</f>
        <v>0.88838333293274752</v>
      </c>
    </row>
    <row r="100" spans="1:19" x14ac:dyDescent="0.25">
      <c r="A100" s="18" t="s">
        <v>19</v>
      </c>
      <c r="B100" s="47">
        <f>F94</f>
        <v>0.86493542107229504</v>
      </c>
    </row>
    <row r="101" spans="1:19" x14ac:dyDescent="0.25">
      <c r="A101" s="18" t="s">
        <v>27</v>
      </c>
      <c r="B101" s="67">
        <f>G94</f>
        <v>2.1946035879629633E-5</v>
      </c>
      <c r="E101" t="s">
        <v>174</v>
      </c>
      <c r="F101">
        <v>15</v>
      </c>
    </row>
    <row r="102" spans="1:19" ht="20.25" thickBot="1" x14ac:dyDescent="0.35">
      <c r="A102" s="30" t="str">
        <f>I1</f>
        <v>Beta</v>
      </c>
      <c r="B102" s="30"/>
      <c r="E102" t="s">
        <v>171</v>
      </c>
      <c r="F102">
        <v>49</v>
      </c>
    </row>
    <row r="103" spans="1:19" ht="15.75" thickTop="1" x14ac:dyDescent="0.25">
      <c r="A103" s="25" t="s">
        <v>12</v>
      </c>
      <c r="B103" s="45">
        <f>J94</f>
        <v>0.80563196288499805</v>
      </c>
      <c r="E103" t="s">
        <v>172</v>
      </c>
      <c r="F103">
        <v>25</v>
      </c>
    </row>
    <row r="104" spans="1:19" x14ac:dyDescent="0.25">
      <c r="A104" s="25" t="s">
        <v>122</v>
      </c>
      <c r="B104" s="45">
        <f>K94</f>
        <v>0.87885926605212694</v>
      </c>
      <c r="E104" t="s">
        <v>173</v>
      </c>
      <c r="F104">
        <v>9</v>
      </c>
    </row>
    <row r="105" spans="1:19" x14ac:dyDescent="0.25">
      <c r="A105" s="25" t="s">
        <v>19</v>
      </c>
      <c r="B105" s="48">
        <f>L94</f>
        <v>0.86816585517347489</v>
      </c>
      <c r="E105" t="s">
        <v>175</v>
      </c>
      <c r="F105">
        <v>5</v>
      </c>
    </row>
    <row r="106" spans="1:19" x14ac:dyDescent="0.25">
      <c r="A106" s="25" t="s">
        <v>27</v>
      </c>
      <c r="B106" s="68">
        <f>M94</f>
        <v>2.9508174189814816E-4</v>
      </c>
      <c r="E106" t="s">
        <v>176</v>
      </c>
      <c r="F106">
        <v>1</v>
      </c>
    </row>
    <row r="107" spans="1:19" ht="20.25" thickBot="1" x14ac:dyDescent="0.35">
      <c r="A107" s="37" t="str">
        <f>O1</f>
        <v>Beta</v>
      </c>
      <c r="B107" s="37"/>
      <c r="E107" t="s">
        <v>177</v>
      </c>
      <c r="F107">
        <v>2</v>
      </c>
    </row>
    <row r="108" spans="1:19" ht="15.75" thickTop="1" x14ac:dyDescent="0.25">
      <c r="A108" s="38" t="s">
        <v>12</v>
      </c>
      <c r="B108" s="46">
        <f>P94</f>
        <v>0.81697894454828524</v>
      </c>
    </row>
    <row r="109" spans="1:19" x14ac:dyDescent="0.25">
      <c r="A109" s="38" t="s">
        <v>122</v>
      </c>
      <c r="B109" s="46">
        <f>Q94</f>
        <v>0.88611047971678636</v>
      </c>
    </row>
    <row r="110" spans="1:19" x14ac:dyDescent="0.25">
      <c r="A110" s="38" t="s">
        <v>19</v>
      </c>
      <c r="B110" s="49">
        <f>R94</f>
        <v>0.89791532140071717</v>
      </c>
    </row>
    <row r="111" spans="1:19" x14ac:dyDescent="0.25">
      <c r="A111" s="38" t="s">
        <v>27</v>
      </c>
      <c r="B111" s="69">
        <f>S94</f>
        <v>3.9533275462962969E-5</v>
      </c>
    </row>
    <row r="112" spans="1:19" ht="20.25" thickBot="1" x14ac:dyDescent="0.35">
      <c r="A112" s="2" t="s">
        <v>20</v>
      </c>
      <c r="B112" s="2"/>
    </row>
    <row r="113" spans="1:2" ht="15.75" thickTop="1" x14ac:dyDescent="0.25">
      <c r="A113" t="s">
        <v>21</v>
      </c>
      <c r="B113" t="str">
        <f>IF(AND(B98 &gt; B103,B98 &gt; B108), A97, IF(B103 &gt; B108, A102, A107))</f>
        <v>Beta</v>
      </c>
    </row>
    <row r="114" spans="1:2" x14ac:dyDescent="0.25">
      <c r="A114" t="s">
        <v>123</v>
      </c>
      <c r="B114" t="str">
        <f>IF(AND(B99 &gt; B104,B99 &gt; B109), A97, IF(B104 &gt; B109, A102, A107))</f>
        <v>Beta</v>
      </c>
    </row>
    <row r="115" spans="1:2" x14ac:dyDescent="0.25">
      <c r="A115" t="s">
        <v>23</v>
      </c>
      <c r="B115" t="str">
        <f>IF(AND(B100 &gt; B105,B100 &gt; B110), $A$97, IF(B105 &gt; B110, $A$102, $A$107))</f>
        <v>Beta</v>
      </c>
    </row>
    <row r="116" spans="1:2" x14ac:dyDescent="0.25">
      <c r="A116" t="s">
        <v>28</v>
      </c>
      <c r="B116" t="str">
        <f>IF(AND(B101 &lt; B106,B101 &lt; B111), $A$97, IF(B106 &lt; B111, $A$102, $A$107))</f>
        <v>Beta</v>
      </c>
    </row>
  </sheetData>
  <mergeCells count="51">
    <mergeCell ref="C1:G1"/>
    <mergeCell ref="I1:M1"/>
    <mergeCell ref="O1:S1"/>
    <mergeCell ref="C3:D3"/>
    <mergeCell ref="E3:G3"/>
    <mergeCell ref="I3:J3"/>
    <mergeCell ref="K3:M3"/>
    <mergeCell ref="O3:P3"/>
    <mergeCell ref="Q3:S3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C10:D10"/>
    <mergeCell ref="I10:J10"/>
    <mergeCell ref="O10:P10"/>
    <mergeCell ref="C12:G12"/>
    <mergeCell ref="I12:M12"/>
    <mergeCell ref="O12:S12"/>
  </mergeCells>
  <conditionalFormatting sqref="P94:S94"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{022FBE7B-5DDA-47C4-8539-7F12C9CDE285}</x14:id>
        </ext>
      </extLst>
    </cfRule>
  </conditionalFormatting>
  <conditionalFormatting sqref="J83:L83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{9E01A40F-C41C-4B6C-807A-3CBA69061FC9}</x14:id>
        </ext>
      </extLst>
    </cfRule>
  </conditionalFormatting>
  <conditionalFormatting sqref="J14:M66 J94:M94 J84:L93 J67:L82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{883276E4-892B-4923-9D95-5E6D2FB38EF7}</x14:id>
        </ext>
      </extLst>
    </cfRule>
  </conditionalFormatting>
  <conditionalFormatting sqref="P94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{F790E629-5A15-4BAB-B2B9-F8A0EBA9B3FF}</x14:id>
        </ext>
      </extLst>
    </cfRule>
  </conditionalFormatting>
  <conditionalFormatting sqref="Q94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{A92330F4-D26B-4D97-B2A7-C5D4E6A9CB77}</x14:id>
        </ext>
      </extLst>
    </cfRule>
  </conditionalFormatting>
  <conditionalFormatting sqref="P94"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{AFDD4E2E-23C6-4C8D-A981-993F2DFD26D2}</x14:id>
        </ext>
      </extLst>
    </cfRule>
  </conditionalFormatting>
  <conditionalFormatting sqref="Q94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{A108607A-0308-4EA8-89E9-E9709284F656}</x14:id>
        </ext>
      </extLst>
    </cfRule>
  </conditionalFormatting>
  <conditionalFormatting sqref="P83:S83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{A7E2B698-607E-4B7E-B00A-632C88433665}</x14:id>
        </ext>
      </extLst>
    </cfRule>
  </conditionalFormatting>
  <conditionalFormatting sqref="P14:S82 P84:S93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{C2F03C10-0004-4D20-BC67-5BB48D2CF8B0}</x14:id>
        </ext>
      </extLst>
    </cfRule>
  </conditionalFormatting>
  <conditionalFormatting sqref="P14:P93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{3227F30C-F0E6-4795-A259-132EDFCE786D}</x14:id>
        </ext>
      </extLst>
    </cfRule>
  </conditionalFormatting>
  <conditionalFormatting sqref="Q14:Q93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{8ED94445-DE21-4A98-A4CD-7642B77F9F6F}</x14:id>
        </ext>
      </extLst>
    </cfRule>
  </conditionalFormatting>
  <conditionalFormatting sqref="R14:R93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{B1023740-5D25-4FF6-AF6C-778FF771FBB5}</x14:id>
        </ext>
      </extLst>
    </cfRule>
  </conditionalFormatting>
  <conditionalFormatting sqref="P92:P93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{0307032F-4258-423E-BC59-7228A2C03765}</x14:id>
        </ext>
      </extLst>
    </cfRule>
  </conditionalFormatting>
  <conditionalFormatting sqref="Q92:Q93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{4ECDE510-D1CD-4099-8104-CDFF8B68EA6B}</x14:id>
        </ext>
      </extLst>
    </cfRule>
  </conditionalFormatting>
  <conditionalFormatting sqref="P16:P93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{2A76CB59-D30D-4545-9BD8-B46C9948FC48}</x14:id>
        </ext>
      </extLst>
    </cfRule>
  </conditionalFormatting>
  <conditionalFormatting sqref="Q76:Q93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{18F3432B-8167-4CA2-8C49-981F59EF7511}</x14:id>
        </ext>
      </extLst>
    </cfRule>
  </conditionalFormatting>
  <conditionalFormatting sqref="P81:R94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{EAC74555-9420-4DDF-8902-FA9586E2A34F}</x14:id>
        </ext>
      </extLst>
    </cfRule>
  </conditionalFormatting>
  <conditionalFormatting sqref="D83:G8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{FA79BC2D-2C42-4EAE-9204-9097751A4D83}</x14:id>
        </ext>
      </extLst>
    </cfRule>
  </conditionalFormatting>
  <conditionalFormatting sqref="D14:G82 D84:G9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{7C303925-B5CC-4AF6-B872-E566C63CFBD7}</x14:id>
        </ext>
      </extLst>
    </cfRule>
  </conditionalFormatting>
  <conditionalFormatting sqref="D14:F9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{F182184A-9A92-471B-A041-FF43AA8E412F}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2FBE7B-5DDA-47C4-8539-7F12C9CDE2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P94:S94</xm:sqref>
        </x14:conditionalFormatting>
        <x14:conditionalFormatting xmlns:xm="http://schemas.microsoft.com/office/excel/2006/main">
          <x14:cfRule type="dataBar" id="{9E01A40F-C41C-4B6C-807A-3CBA69061F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J83:L83</xm:sqref>
        </x14:conditionalFormatting>
        <x14:conditionalFormatting xmlns:xm="http://schemas.microsoft.com/office/excel/2006/main">
          <x14:cfRule type="dataBar" id="{883276E4-892B-4923-9D95-5E6D2FB38E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J14:M66 J94:M94 J84:L93 J67:L82</xm:sqref>
        </x14:conditionalFormatting>
        <x14:conditionalFormatting xmlns:xm="http://schemas.microsoft.com/office/excel/2006/main">
          <x14:cfRule type="dataBar" id="{F790E629-5A15-4BAB-B2B9-F8A0EBA9B3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</xm:sqref>
        </x14:conditionalFormatting>
        <x14:conditionalFormatting xmlns:xm="http://schemas.microsoft.com/office/excel/2006/main">
          <x14:cfRule type="dataBar" id="{A92330F4-D26B-4D97-B2A7-C5D4E6A9CB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Q94</xm:sqref>
        </x14:conditionalFormatting>
        <x14:conditionalFormatting xmlns:xm="http://schemas.microsoft.com/office/excel/2006/main">
          <x14:cfRule type="dataBar" id="{AFDD4E2E-23C6-4C8D-A981-993F2DFD26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</xm:sqref>
        </x14:conditionalFormatting>
        <x14:conditionalFormatting xmlns:xm="http://schemas.microsoft.com/office/excel/2006/main">
          <x14:cfRule type="dataBar" id="{A108607A-0308-4EA8-89E9-E9709284F6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Q94</xm:sqref>
        </x14:conditionalFormatting>
        <x14:conditionalFormatting xmlns:xm="http://schemas.microsoft.com/office/excel/2006/main">
          <x14:cfRule type="dataBar" id="{A7E2B698-607E-4B7E-B00A-632C884336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P83:S83</xm:sqref>
        </x14:conditionalFormatting>
        <x14:conditionalFormatting xmlns:xm="http://schemas.microsoft.com/office/excel/2006/main">
          <x14:cfRule type="dataBar" id="{C2F03C10-0004-4D20-BC67-5BB48D2CF8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P14:S82 P84:S93</xm:sqref>
        </x14:conditionalFormatting>
        <x14:conditionalFormatting xmlns:xm="http://schemas.microsoft.com/office/excel/2006/main">
          <x14:cfRule type="dataBar" id="{3227F30C-F0E6-4795-A259-132EDFCE78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P14:P93</xm:sqref>
        </x14:conditionalFormatting>
        <x14:conditionalFormatting xmlns:xm="http://schemas.microsoft.com/office/excel/2006/main">
          <x14:cfRule type="dataBar" id="{8ED94445-DE21-4A98-A4CD-7642B77F9F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Q14:Q93</xm:sqref>
        </x14:conditionalFormatting>
        <x14:conditionalFormatting xmlns:xm="http://schemas.microsoft.com/office/excel/2006/main">
          <x14:cfRule type="dataBar" id="{B1023740-5D25-4FF6-AF6C-778FF771FB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R14:R93</xm:sqref>
        </x14:conditionalFormatting>
        <x14:conditionalFormatting xmlns:xm="http://schemas.microsoft.com/office/excel/2006/main">
          <x14:cfRule type="dataBar" id="{0307032F-4258-423E-BC59-7228A2C037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P92:P93</xm:sqref>
        </x14:conditionalFormatting>
        <x14:conditionalFormatting xmlns:xm="http://schemas.microsoft.com/office/excel/2006/main">
          <x14:cfRule type="dataBar" id="{4ECDE510-D1CD-4099-8104-CDFF8B68EA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Q92:Q93</xm:sqref>
        </x14:conditionalFormatting>
        <x14:conditionalFormatting xmlns:xm="http://schemas.microsoft.com/office/excel/2006/main">
          <x14:cfRule type="dataBar" id="{2A76CB59-D30D-4545-9BD8-B46C9948FC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P16:P93</xm:sqref>
        </x14:conditionalFormatting>
        <x14:conditionalFormatting xmlns:xm="http://schemas.microsoft.com/office/excel/2006/main">
          <x14:cfRule type="dataBar" id="{18F3432B-8167-4CA2-8C49-981F59EF75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Q76:Q93</xm:sqref>
        </x14:conditionalFormatting>
        <x14:conditionalFormatting xmlns:xm="http://schemas.microsoft.com/office/excel/2006/main">
          <x14:cfRule type="dataBar" id="{EAC74555-9420-4DDF-8902-FA9586E2A3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P81:R94</xm:sqref>
        </x14:conditionalFormatting>
        <x14:conditionalFormatting xmlns:xm="http://schemas.microsoft.com/office/excel/2006/main">
          <x14:cfRule type="dataBar" id="{FA79BC2D-2C42-4EAE-9204-9097751A4D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D83:G83</xm:sqref>
        </x14:conditionalFormatting>
        <x14:conditionalFormatting xmlns:xm="http://schemas.microsoft.com/office/excel/2006/main">
          <x14:cfRule type="dataBar" id="{7C303925-B5CC-4AF6-B872-E566C63CFB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D14:G82 D84:G94</xm:sqref>
        </x14:conditionalFormatting>
        <x14:conditionalFormatting xmlns:xm="http://schemas.microsoft.com/office/excel/2006/main">
          <x14:cfRule type="dataBar" id="{F182184A-9A92-471B-A041-FF43AA8E41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D14:F94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A1812-3577-426C-BA05-D75774AA0B3A}">
  <sheetPr>
    <tabColor theme="9" tint="0.79998168889431442"/>
  </sheetPr>
  <dimension ref="A1:S116"/>
  <sheetViews>
    <sheetView tabSelected="1" topLeftCell="A49" zoomScaleNormal="100" workbookViewId="0">
      <selection activeCell="C18" sqref="A18:C18"/>
    </sheetView>
  </sheetViews>
  <sheetFormatPr baseColWidth="10" defaultRowHeight="15" x14ac:dyDescent="0.25"/>
  <cols>
    <col min="1" max="1" width="115.140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2" t="s">
        <v>270</v>
      </c>
      <c r="B1" s="20"/>
      <c r="C1" s="131" t="s">
        <v>267</v>
      </c>
      <c r="D1" s="132"/>
      <c r="E1" s="132"/>
      <c r="F1" s="132"/>
      <c r="G1" s="133"/>
      <c r="H1" s="20"/>
      <c r="I1" s="131" t="s">
        <v>351</v>
      </c>
      <c r="J1" s="132"/>
      <c r="K1" s="132"/>
      <c r="L1" s="132"/>
      <c r="M1" s="133"/>
      <c r="N1" s="20"/>
      <c r="O1" s="131" t="s">
        <v>267</v>
      </c>
      <c r="P1" s="132"/>
      <c r="Q1" s="132"/>
      <c r="R1" s="132"/>
      <c r="S1" s="133"/>
    </row>
    <row r="2" spans="1:19" x14ac:dyDescent="0.25">
      <c r="A2" s="3"/>
      <c r="B2" s="21"/>
      <c r="C2" s="95"/>
      <c r="D2" s="96"/>
      <c r="E2" s="96"/>
      <c r="F2" s="96"/>
      <c r="G2" s="96"/>
      <c r="H2" s="21"/>
      <c r="I2" s="95"/>
      <c r="J2" s="96"/>
      <c r="K2" s="96"/>
      <c r="L2" s="96"/>
      <c r="M2" s="96"/>
      <c r="N2" s="21"/>
      <c r="O2" s="95"/>
      <c r="P2" s="96"/>
      <c r="Q2" s="96"/>
      <c r="R2" s="96"/>
      <c r="S2" s="96"/>
    </row>
    <row r="3" spans="1:19" x14ac:dyDescent="0.25">
      <c r="A3" s="3"/>
      <c r="B3" s="21"/>
      <c r="C3" s="154" t="s">
        <v>0</v>
      </c>
      <c r="D3" s="155"/>
      <c r="E3" s="155" t="s">
        <v>268</v>
      </c>
      <c r="F3" s="155"/>
      <c r="G3" s="156"/>
      <c r="H3" s="21"/>
      <c r="I3" s="154" t="s">
        <v>0</v>
      </c>
      <c r="J3" s="155"/>
      <c r="K3" s="155" t="s">
        <v>268</v>
      </c>
      <c r="L3" s="155"/>
      <c r="M3" s="156"/>
      <c r="N3" s="21"/>
      <c r="O3" s="154" t="s">
        <v>0</v>
      </c>
      <c r="P3" s="155"/>
      <c r="Q3" s="155" t="s">
        <v>268</v>
      </c>
      <c r="R3" s="155"/>
      <c r="S3" s="156"/>
    </row>
    <row r="4" spans="1:19" x14ac:dyDescent="0.25">
      <c r="A4" s="3"/>
      <c r="B4" s="21"/>
      <c r="C4" s="154" t="s">
        <v>1</v>
      </c>
      <c r="D4" s="155"/>
      <c r="E4" s="155" t="s">
        <v>361</v>
      </c>
      <c r="F4" s="155"/>
      <c r="G4" s="156"/>
      <c r="H4" s="21"/>
      <c r="I4" s="154" t="s">
        <v>1</v>
      </c>
      <c r="J4" s="155"/>
      <c r="K4" s="155">
        <v>10</v>
      </c>
      <c r="L4" s="155"/>
      <c r="M4" s="156"/>
      <c r="N4" s="21"/>
      <c r="O4" s="154" t="s">
        <v>1</v>
      </c>
      <c r="P4" s="155"/>
      <c r="Q4" s="155">
        <v>5000</v>
      </c>
      <c r="R4" s="155"/>
      <c r="S4" s="156"/>
    </row>
    <row r="5" spans="1:19" x14ac:dyDescent="0.25">
      <c r="A5" s="3"/>
      <c r="B5" s="21"/>
      <c r="C5" s="154" t="s">
        <v>2</v>
      </c>
      <c r="D5" s="155"/>
      <c r="E5" s="155">
        <v>500</v>
      </c>
      <c r="F5" s="155"/>
      <c r="G5" s="156"/>
      <c r="H5" s="21"/>
      <c r="I5" s="154" t="s">
        <v>2</v>
      </c>
      <c r="J5" s="155"/>
      <c r="K5" s="155">
        <v>2000</v>
      </c>
      <c r="L5" s="155"/>
      <c r="M5" s="156"/>
      <c r="N5" s="21"/>
      <c r="O5" s="154" t="s">
        <v>2</v>
      </c>
      <c r="P5" s="155"/>
      <c r="Q5" s="155">
        <v>1000</v>
      </c>
      <c r="R5" s="155"/>
      <c r="S5" s="156"/>
    </row>
    <row r="6" spans="1:19" x14ac:dyDescent="0.25">
      <c r="A6" s="3"/>
      <c r="B6" s="21"/>
      <c r="C6" s="154" t="s">
        <v>3</v>
      </c>
      <c r="D6" s="155"/>
      <c r="E6" s="155">
        <v>1000</v>
      </c>
      <c r="F6" s="155"/>
      <c r="G6" s="156"/>
      <c r="H6" s="21"/>
      <c r="I6" s="154" t="s">
        <v>3</v>
      </c>
      <c r="J6" s="155"/>
      <c r="K6" s="155">
        <v>4000</v>
      </c>
      <c r="L6" s="155"/>
      <c r="M6" s="156"/>
      <c r="N6" s="21"/>
      <c r="O6" s="154" t="s">
        <v>3</v>
      </c>
      <c r="P6" s="155"/>
      <c r="Q6" s="155">
        <v>2000</v>
      </c>
      <c r="R6" s="155"/>
      <c r="S6" s="156"/>
    </row>
    <row r="7" spans="1:19" x14ac:dyDescent="0.25">
      <c r="A7" s="3"/>
      <c r="B7" s="21"/>
      <c r="C7" s="154" t="s">
        <v>4</v>
      </c>
      <c r="D7" s="155"/>
      <c r="E7" s="155" t="s">
        <v>269</v>
      </c>
      <c r="F7" s="155"/>
      <c r="G7" s="156"/>
      <c r="H7" s="21"/>
      <c r="I7" s="154" t="s">
        <v>4</v>
      </c>
      <c r="J7" s="155"/>
      <c r="K7" s="155" t="s">
        <v>269</v>
      </c>
      <c r="L7" s="155"/>
      <c r="M7" s="156"/>
      <c r="N7" s="21"/>
      <c r="O7" s="154" t="s">
        <v>4</v>
      </c>
      <c r="P7" s="155"/>
      <c r="Q7" s="155" t="s">
        <v>269</v>
      </c>
      <c r="R7" s="155"/>
      <c r="S7" s="156"/>
    </row>
    <row r="8" spans="1:19" x14ac:dyDescent="0.25">
      <c r="A8" s="3"/>
      <c r="B8" s="21"/>
      <c r="C8" s="154" t="s">
        <v>5</v>
      </c>
      <c r="D8" s="155"/>
      <c r="E8" s="155" t="s">
        <v>25</v>
      </c>
      <c r="F8" s="155"/>
      <c r="G8" s="156"/>
      <c r="H8" s="21"/>
      <c r="I8" s="154" t="s">
        <v>5</v>
      </c>
      <c r="J8" s="155"/>
      <c r="K8" s="155" t="s">
        <v>25</v>
      </c>
      <c r="L8" s="155"/>
      <c r="M8" s="156"/>
      <c r="N8" s="21"/>
      <c r="O8" s="154" t="s">
        <v>5</v>
      </c>
      <c r="P8" s="155"/>
      <c r="Q8" s="155" t="s">
        <v>25</v>
      </c>
      <c r="R8" s="155"/>
      <c r="S8" s="156"/>
    </row>
    <row r="9" spans="1:19" x14ac:dyDescent="0.25">
      <c r="A9" s="3"/>
      <c r="B9" s="21"/>
      <c r="C9" s="154" t="s">
        <v>6</v>
      </c>
      <c r="D9" s="155"/>
      <c r="E9" s="155">
        <v>1</v>
      </c>
      <c r="F9" s="155"/>
      <c r="G9" s="156"/>
      <c r="H9" s="21"/>
      <c r="I9" s="154" t="s">
        <v>6</v>
      </c>
      <c r="J9" s="155"/>
      <c r="K9" s="155">
        <v>1</v>
      </c>
      <c r="L9" s="155"/>
      <c r="M9" s="156"/>
      <c r="N9" s="21"/>
      <c r="O9" s="154" t="s">
        <v>6</v>
      </c>
      <c r="P9" s="155"/>
      <c r="Q9" s="155">
        <v>1</v>
      </c>
      <c r="R9" s="155"/>
      <c r="S9" s="156"/>
    </row>
    <row r="10" spans="1:19" x14ac:dyDescent="0.25">
      <c r="A10" s="3"/>
      <c r="B10" s="21"/>
      <c r="C10" s="154" t="s">
        <v>7</v>
      </c>
      <c r="D10" s="155"/>
      <c r="E10" s="97"/>
      <c r="F10" s="97"/>
      <c r="G10" s="96"/>
      <c r="H10" s="21"/>
      <c r="I10" s="154" t="s">
        <v>7</v>
      </c>
      <c r="J10" s="155"/>
      <c r="K10" s="97"/>
      <c r="L10" s="97"/>
      <c r="M10" s="96"/>
      <c r="N10" s="21"/>
      <c r="O10" s="154" t="s">
        <v>7</v>
      </c>
      <c r="P10" s="155"/>
      <c r="Q10" s="97"/>
      <c r="R10" s="97"/>
      <c r="S10" s="96"/>
    </row>
    <row r="11" spans="1:19" x14ac:dyDescent="0.25">
      <c r="A11" s="3"/>
      <c r="B11" s="21"/>
      <c r="C11" s="98"/>
      <c r="D11" s="98"/>
      <c r="E11" s="98"/>
      <c r="F11" s="98"/>
      <c r="G11" s="98"/>
      <c r="H11" s="21"/>
      <c r="I11" s="98"/>
      <c r="J11" s="98"/>
      <c r="K11" s="98"/>
      <c r="L11" s="98"/>
      <c r="M11" s="98"/>
      <c r="N11" s="21"/>
      <c r="O11" s="98"/>
      <c r="P11" s="98"/>
      <c r="Q11" s="98"/>
      <c r="R11" s="98"/>
      <c r="S11" s="98"/>
    </row>
    <row r="12" spans="1:19" ht="18" thickBot="1" x14ac:dyDescent="0.35">
      <c r="A12" s="23" t="s">
        <v>10</v>
      </c>
      <c r="B12" s="24" t="s">
        <v>15</v>
      </c>
      <c r="C12" s="157">
        <v>1</v>
      </c>
      <c r="D12" s="158"/>
      <c r="E12" s="158"/>
      <c r="F12" s="158"/>
      <c r="G12" s="159"/>
      <c r="H12" s="24" t="s">
        <v>15</v>
      </c>
      <c r="I12" s="149">
        <v>1</v>
      </c>
      <c r="J12" s="150"/>
      <c r="K12" s="150"/>
      <c r="L12" s="150"/>
      <c r="M12" s="151"/>
      <c r="N12" s="24" t="s">
        <v>15</v>
      </c>
      <c r="O12" s="152">
        <v>1</v>
      </c>
      <c r="P12" s="152"/>
      <c r="Q12" s="152"/>
      <c r="R12" s="152"/>
      <c r="S12" s="153"/>
    </row>
    <row r="13" spans="1:19" ht="20.25" thickBot="1" x14ac:dyDescent="0.35">
      <c r="A13" s="4" t="s">
        <v>8</v>
      </c>
      <c r="B13" s="7" t="s">
        <v>9</v>
      </c>
      <c r="C13" s="99" t="s">
        <v>11</v>
      </c>
      <c r="D13" s="100" t="s">
        <v>12</v>
      </c>
      <c r="E13" s="100" t="s">
        <v>13</v>
      </c>
      <c r="F13" s="100" t="s">
        <v>14</v>
      </c>
      <c r="G13" s="101" t="s">
        <v>26</v>
      </c>
      <c r="H13" s="7" t="s">
        <v>9</v>
      </c>
      <c r="I13" s="8" t="s">
        <v>11</v>
      </c>
      <c r="J13" s="9" t="s">
        <v>12</v>
      </c>
      <c r="K13" s="9" t="s">
        <v>13</v>
      </c>
      <c r="L13" s="9" t="s">
        <v>14</v>
      </c>
      <c r="M13" s="10" t="s">
        <v>26</v>
      </c>
      <c r="N13" s="7" t="s">
        <v>9</v>
      </c>
      <c r="O13" s="32" t="s">
        <v>11</v>
      </c>
      <c r="P13" s="33" t="s">
        <v>12</v>
      </c>
      <c r="Q13" s="33" t="s">
        <v>13</v>
      </c>
      <c r="R13" s="33" t="s">
        <v>14</v>
      </c>
      <c r="S13" s="34" t="s">
        <v>26</v>
      </c>
    </row>
    <row r="14" spans="1:19" ht="15.75" thickTop="1" x14ac:dyDescent="0.25">
      <c r="A14" s="72" t="s">
        <v>271</v>
      </c>
      <c r="B14" s="5">
        <v>2</v>
      </c>
      <c r="C14" s="95">
        <v>2</v>
      </c>
      <c r="D14" s="102">
        <v>1</v>
      </c>
      <c r="E14" s="103">
        <v>1</v>
      </c>
      <c r="F14" s="104">
        <v>1</v>
      </c>
      <c r="G14" s="105">
        <v>4.8645833333333334E-5</v>
      </c>
      <c r="H14" s="5">
        <v>2</v>
      </c>
      <c r="I14" s="50">
        <v>2</v>
      </c>
      <c r="J14" s="51">
        <v>1</v>
      </c>
      <c r="K14" s="52">
        <v>1</v>
      </c>
      <c r="L14" s="63">
        <v>1</v>
      </c>
      <c r="M14" s="70">
        <v>8.3518518518518523E-5</v>
      </c>
      <c r="N14" s="5">
        <v>2</v>
      </c>
      <c r="O14" s="80">
        <v>2</v>
      </c>
      <c r="P14" s="81">
        <v>1</v>
      </c>
      <c r="Q14" s="82">
        <v>1</v>
      </c>
      <c r="R14" s="83">
        <v>1</v>
      </c>
      <c r="S14" s="84">
        <v>3.6629629629629631E-4</v>
      </c>
    </row>
    <row r="15" spans="1:19" x14ac:dyDescent="0.25">
      <c r="A15" s="73" t="s">
        <v>272</v>
      </c>
      <c r="B15" s="5">
        <v>5</v>
      </c>
      <c r="C15" s="95">
        <v>5</v>
      </c>
      <c r="D15" s="103">
        <v>1</v>
      </c>
      <c r="E15" s="103">
        <v>1</v>
      </c>
      <c r="F15" s="104">
        <v>1</v>
      </c>
      <c r="G15" s="105">
        <v>2.7569444444444443E-5</v>
      </c>
      <c r="H15" s="5">
        <v>5</v>
      </c>
      <c r="I15" s="50">
        <v>5</v>
      </c>
      <c r="J15" s="52">
        <v>1</v>
      </c>
      <c r="K15" s="52">
        <v>1</v>
      </c>
      <c r="L15" s="63">
        <v>1</v>
      </c>
      <c r="M15" s="70">
        <v>7.203703703703704E-5</v>
      </c>
      <c r="N15" s="5">
        <v>5</v>
      </c>
      <c r="O15" s="80">
        <v>5</v>
      </c>
      <c r="P15" s="82">
        <v>1</v>
      </c>
      <c r="Q15" s="82">
        <v>1</v>
      </c>
      <c r="R15" s="83">
        <v>1</v>
      </c>
      <c r="S15" s="84">
        <v>3.5937499999999999E-5</v>
      </c>
    </row>
    <row r="16" spans="1:19" x14ac:dyDescent="0.25">
      <c r="A16" s="73" t="s">
        <v>273</v>
      </c>
      <c r="B16" s="5">
        <v>6</v>
      </c>
      <c r="C16" s="95">
        <v>6</v>
      </c>
      <c r="D16" s="103">
        <v>1</v>
      </c>
      <c r="E16" s="103">
        <v>1</v>
      </c>
      <c r="F16" s="104">
        <v>1</v>
      </c>
      <c r="G16" s="105">
        <v>4.5185185185185188E-5</v>
      </c>
      <c r="H16" s="5">
        <v>6</v>
      </c>
      <c r="I16" s="50">
        <v>6</v>
      </c>
      <c r="J16" s="52">
        <v>1</v>
      </c>
      <c r="K16" s="52">
        <v>1</v>
      </c>
      <c r="L16" s="63">
        <v>1</v>
      </c>
      <c r="M16" s="70">
        <v>8.3750000000000003E-5</v>
      </c>
      <c r="N16" s="5">
        <v>6</v>
      </c>
      <c r="O16" s="80">
        <v>6</v>
      </c>
      <c r="P16" s="82">
        <v>1</v>
      </c>
      <c r="Q16" s="82">
        <v>1</v>
      </c>
      <c r="R16" s="83">
        <v>1</v>
      </c>
      <c r="S16" s="84">
        <v>6.3011574074074077E-4</v>
      </c>
    </row>
    <row r="17" spans="1:19" ht="38.25" x14ac:dyDescent="0.25">
      <c r="A17" s="74" t="s">
        <v>274</v>
      </c>
      <c r="B17" s="5">
        <v>26104</v>
      </c>
      <c r="C17" s="95">
        <v>4193</v>
      </c>
      <c r="D17" s="103">
        <v>0.16062672387373583</v>
      </c>
      <c r="E17" s="103">
        <v>0.20965</v>
      </c>
      <c r="F17" s="104">
        <v>1</v>
      </c>
      <c r="G17" s="105">
        <v>2.6435185185185187E-5</v>
      </c>
      <c r="H17" s="5">
        <v>26104</v>
      </c>
      <c r="I17" s="50">
        <v>1560</v>
      </c>
      <c r="J17" s="52">
        <v>5.9760956175298807E-2</v>
      </c>
      <c r="K17" s="52">
        <v>0.312</v>
      </c>
      <c r="L17" s="63">
        <v>1</v>
      </c>
      <c r="M17" s="70">
        <v>7.4282407407407402E-5</v>
      </c>
      <c r="N17" s="5">
        <v>22114</v>
      </c>
      <c r="O17" s="80">
        <v>2347</v>
      </c>
      <c r="P17" s="82">
        <v>0.10613186216876187</v>
      </c>
      <c r="Q17" s="82">
        <v>0.46939999999999998</v>
      </c>
      <c r="R17" s="83">
        <v>1</v>
      </c>
      <c r="S17" s="84">
        <v>2.4604166666666665E-4</v>
      </c>
    </row>
    <row r="18" spans="1:19" x14ac:dyDescent="0.25">
      <c r="A18" s="73" t="s">
        <v>275</v>
      </c>
      <c r="B18" s="5">
        <v>4205</v>
      </c>
      <c r="C18" s="95">
        <v>92</v>
      </c>
      <c r="D18" s="103">
        <v>2.1878715814506539E-2</v>
      </c>
      <c r="E18" s="103">
        <v>2.1878715814506539E-2</v>
      </c>
      <c r="F18" s="104">
        <v>1</v>
      </c>
      <c r="G18" s="105">
        <v>2.5729166666666668E-5</v>
      </c>
      <c r="H18" s="5">
        <v>4205</v>
      </c>
      <c r="I18" s="50">
        <v>31</v>
      </c>
      <c r="J18" s="52">
        <v>7.3721759809750294E-3</v>
      </c>
      <c r="K18" s="52">
        <v>7.3721759809750294E-3</v>
      </c>
      <c r="L18" s="63">
        <v>1</v>
      </c>
      <c r="M18" s="70">
        <v>7.186342592592593E-5</v>
      </c>
      <c r="N18" s="5">
        <v>5159</v>
      </c>
      <c r="O18" s="80">
        <v>179</v>
      </c>
      <c r="P18" s="82">
        <v>3.4696646636945147E-2</v>
      </c>
      <c r="Q18" s="82">
        <v>3.5799999999999998E-2</v>
      </c>
      <c r="R18" s="83">
        <v>1</v>
      </c>
      <c r="S18" s="84">
        <v>1.8462962962962964E-4</v>
      </c>
    </row>
    <row r="19" spans="1:19" x14ac:dyDescent="0.25">
      <c r="A19" s="73" t="s">
        <v>276</v>
      </c>
      <c r="B19" s="5">
        <v>366</v>
      </c>
      <c r="C19" s="95">
        <v>136</v>
      </c>
      <c r="D19" s="103">
        <v>0.37158469945355194</v>
      </c>
      <c r="E19" s="103">
        <v>0.37158469945355194</v>
      </c>
      <c r="F19" s="104">
        <v>1</v>
      </c>
      <c r="G19" s="105">
        <v>2.6064814814814816E-5</v>
      </c>
      <c r="H19" s="5">
        <v>366</v>
      </c>
      <c r="I19" s="50">
        <v>95</v>
      </c>
      <c r="J19" s="52">
        <v>0.25956284153005466</v>
      </c>
      <c r="K19" s="52">
        <v>0.25956284153005466</v>
      </c>
      <c r="L19" s="63">
        <v>1</v>
      </c>
      <c r="M19" s="70">
        <v>6.8993055555555553E-5</v>
      </c>
      <c r="N19" s="5">
        <v>1151</v>
      </c>
      <c r="O19" s="80">
        <v>783</v>
      </c>
      <c r="P19" s="82">
        <v>0.68027801911381403</v>
      </c>
      <c r="Q19" s="82">
        <v>0.68027801911381403</v>
      </c>
      <c r="R19" s="83">
        <v>1</v>
      </c>
      <c r="S19" s="84">
        <v>1.7576388888888888E-4</v>
      </c>
    </row>
    <row r="20" spans="1:19" x14ac:dyDescent="0.25">
      <c r="A20" s="74" t="s">
        <v>277</v>
      </c>
      <c r="B20" s="5">
        <v>2</v>
      </c>
      <c r="C20" s="95">
        <v>2</v>
      </c>
      <c r="D20" s="103">
        <v>1</v>
      </c>
      <c r="E20" s="103">
        <v>1</v>
      </c>
      <c r="F20" s="104">
        <v>1</v>
      </c>
      <c r="G20" s="105">
        <v>2.7268518518518518E-5</v>
      </c>
      <c r="H20" s="5">
        <v>2</v>
      </c>
      <c r="I20" s="50">
        <v>2</v>
      </c>
      <c r="J20" s="52">
        <v>1</v>
      </c>
      <c r="K20" s="52">
        <v>1</v>
      </c>
      <c r="L20" s="63">
        <v>1</v>
      </c>
      <c r="M20" s="70">
        <v>6.9988425925925925E-5</v>
      </c>
      <c r="N20" s="5">
        <v>2</v>
      </c>
      <c r="O20" s="80">
        <v>2</v>
      </c>
      <c r="P20" s="82">
        <v>1</v>
      </c>
      <c r="Q20" s="82">
        <v>1</v>
      </c>
      <c r="R20" s="83">
        <v>1</v>
      </c>
      <c r="S20" s="84">
        <v>2.9439814814814812E-4</v>
      </c>
    </row>
    <row r="21" spans="1:19" x14ac:dyDescent="0.25">
      <c r="A21" s="74" t="s">
        <v>278</v>
      </c>
      <c r="B21" s="5">
        <v>232</v>
      </c>
      <c r="C21" s="95">
        <v>232</v>
      </c>
      <c r="D21" s="103">
        <v>1</v>
      </c>
      <c r="E21" s="103">
        <v>1</v>
      </c>
      <c r="F21" s="104">
        <v>1</v>
      </c>
      <c r="G21" s="105">
        <v>2.4884259259259258E-5</v>
      </c>
      <c r="H21" s="5">
        <v>232</v>
      </c>
      <c r="I21" s="50">
        <v>232</v>
      </c>
      <c r="J21" s="52">
        <v>1</v>
      </c>
      <c r="K21" s="52">
        <v>1</v>
      </c>
      <c r="L21" s="63">
        <v>1</v>
      </c>
      <c r="M21" s="70">
        <v>6.8240740740740743E-5</v>
      </c>
      <c r="N21" s="5">
        <v>234</v>
      </c>
      <c r="O21" s="80">
        <v>234</v>
      </c>
      <c r="P21" s="82">
        <v>1</v>
      </c>
      <c r="Q21" s="82">
        <v>1</v>
      </c>
      <c r="R21" s="83">
        <v>1</v>
      </c>
      <c r="S21" s="84">
        <v>5.3611111111111108E-5</v>
      </c>
    </row>
    <row r="22" spans="1:19" x14ac:dyDescent="0.25">
      <c r="A22" s="73" t="s">
        <v>347</v>
      </c>
      <c r="B22" s="5">
        <v>1</v>
      </c>
      <c r="C22" s="95">
        <v>1</v>
      </c>
      <c r="D22" s="103">
        <v>1</v>
      </c>
      <c r="E22" s="103">
        <v>1</v>
      </c>
      <c r="F22" s="104">
        <v>1</v>
      </c>
      <c r="G22" s="105">
        <v>2.6724537037037037E-5</v>
      </c>
      <c r="H22" s="5">
        <v>1</v>
      </c>
      <c r="I22" s="50">
        <v>1</v>
      </c>
      <c r="J22" s="52">
        <v>1</v>
      </c>
      <c r="K22" s="52">
        <v>1</v>
      </c>
      <c r="L22" s="63">
        <v>1</v>
      </c>
      <c r="M22" s="70">
        <v>7.253472222222222E-5</v>
      </c>
      <c r="N22" s="5">
        <v>1</v>
      </c>
      <c r="O22" s="80">
        <v>1</v>
      </c>
      <c r="P22" s="82">
        <v>1</v>
      </c>
      <c r="Q22" s="82">
        <v>1</v>
      </c>
      <c r="R22" s="83">
        <v>1</v>
      </c>
      <c r="S22" s="84">
        <v>3.2314814814814812E-5</v>
      </c>
    </row>
    <row r="23" spans="1:19" x14ac:dyDescent="0.25">
      <c r="A23" s="73" t="s">
        <v>279</v>
      </c>
      <c r="B23" s="5">
        <v>1</v>
      </c>
      <c r="C23" s="95">
        <v>1</v>
      </c>
      <c r="D23" s="103">
        <v>1</v>
      </c>
      <c r="E23" s="103">
        <v>1</v>
      </c>
      <c r="F23" s="104">
        <v>1</v>
      </c>
      <c r="G23" s="105">
        <v>3.2094907407407407E-5</v>
      </c>
      <c r="H23" s="5">
        <v>1</v>
      </c>
      <c r="I23" s="50">
        <v>1</v>
      </c>
      <c r="J23" s="52">
        <v>1</v>
      </c>
      <c r="K23" s="52">
        <v>1</v>
      </c>
      <c r="L23" s="63">
        <v>1</v>
      </c>
      <c r="M23" s="70">
        <v>7.4965277777777774E-5</v>
      </c>
      <c r="N23" s="5">
        <v>1</v>
      </c>
      <c r="O23" s="80">
        <v>1</v>
      </c>
      <c r="P23" s="82">
        <v>1</v>
      </c>
      <c r="Q23" s="82">
        <v>1</v>
      </c>
      <c r="R23" s="83">
        <v>1</v>
      </c>
      <c r="S23" s="84">
        <v>3.6475694444444446E-4</v>
      </c>
    </row>
    <row r="24" spans="1:19" x14ac:dyDescent="0.25">
      <c r="A24" s="73" t="s">
        <v>280</v>
      </c>
      <c r="B24" s="5">
        <v>1</v>
      </c>
      <c r="C24" s="95">
        <v>1</v>
      </c>
      <c r="D24" s="103">
        <v>1</v>
      </c>
      <c r="E24" s="103">
        <v>1</v>
      </c>
      <c r="F24" s="104">
        <v>1</v>
      </c>
      <c r="G24" s="105">
        <v>3.4687500000000003E-5</v>
      </c>
      <c r="H24" s="5">
        <v>1</v>
      </c>
      <c r="I24" s="50">
        <v>1</v>
      </c>
      <c r="J24" s="52">
        <v>1</v>
      </c>
      <c r="K24" s="52">
        <v>1</v>
      </c>
      <c r="L24" s="63">
        <v>1</v>
      </c>
      <c r="M24" s="70">
        <v>7.1481481481481477E-5</v>
      </c>
      <c r="N24" s="5">
        <v>1</v>
      </c>
      <c r="O24" s="80">
        <v>1</v>
      </c>
      <c r="P24" s="82">
        <v>1</v>
      </c>
      <c r="Q24" s="82">
        <v>1</v>
      </c>
      <c r="R24" s="83">
        <v>1</v>
      </c>
      <c r="S24" s="84">
        <v>4.3175925925925928E-4</v>
      </c>
    </row>
    <row r="25" spans="1:19" x14ac:dyDescent="0.25">
      <c r="A25" s="73" t="s">
        <v>281</v>
      </c>
      <c r="B25" s="5">
        <v>1</v>
      </c>
      <c r="C25" s="95">
        <v>1</v>
      </c>
      <c r="D25" s="103">
        <v>1</v>
      </c>
      <c r="E25" s="103">
        <v>1</v>
      </c>
      <c r="F25" s="104">
        <v>1</v>
      </c>
      <c r="G25" s="105">
        <v>2.8865740740740741E-5</v>
      </c>
      <c r="H25" s="5">
        <v>1</v>
      </c>
      <c r="I25" s="50">
        <v>1</v>
      </c>
      <c r="J25" s="52">
        <v>1</v>
      </c>
      <c r="K25" s="52">
        <v>1</v>
      </c>
      <c r="L25" s="63">
        <v>1</v>
      </c>
      <c r="M25" s="70">
        <v>7.2395833333333329E-5</v>
      </c>
      <c r="N25" s="5">
        <v>1</v>
      </c>
      <c r="O25" s="80">
        <v>1</v>
      </c>
      <c r="P25" s="82">
        <v>1</v>
      </c>
      <c r="Q25" s="82">
        <v>1</v>
      </c>
      <c r="R25" s="83">
        <v>1</v>
      </c>
      <c r="S25" s="84">
        <v>4.0226851851851849E-4</v>
      </c>
    </row>
    <row r="26" spans="1:19" x14ac:dyDescent="0.25">
      <c r="A26" s="73" t="s">
        <v>282</v>
      </c>
      <c r="B26" s="5">
        <v>2</v>
      </c>
      <c r="C26" s="95">
        <v>2</v>
      </c>
      <c r="D26" s="103">
        <v>1</v>
      </c>
      <c r="E26" s="103">
        <v>1</v>
      </c>
      <c r="F26" s="104">
        <v>1</v>
      </c>
      <c r="G26" s="105">
        <v>2.6886574074074075E-5</v>
      </c>
      <c r="H26" s="5">
        <v>2</v>
      </c>
      <c r="I26" s="50">
        <v>2</v>
      </c>
      <c r="J26" s="52">
        <v>1</v>
      </c>
      <c r="K26" s="52">
        <v>1</v>
      </c>
      <c r="L26" s="63">
        <v>1</v>
      </c>
      <c r="M26" s="70">
        <v>7.0277777777777775E-5</v>
      </c>
      <c r="N26" s="5">
        <v>2</v>
      </c>
      <c r="O26" s="80">
        <v>2</v>
      </c>
      <c r="P26" s="82">
        <v>1</v>
      </c>
      <c r="Q26" s="82">
        <v>1</v>
      </c>
      <c r="R26" s="83">
        <v>1</v>
      </c>
      <c r="S26" s="84">
        <v>3.0241898148148147E-4</v>
      </c>
    </row>
    <row r="27" spans="1:19" x14ac:dyDescent="0.25">
      <c r="A27" s="73" t="s">
        <v>283</v>
      </c>
      <c r="B27" s="5">
        <v>2</v>
      </c>
      <c r="C27" s="95">
        <v>2</v>
      </c>
      <c r="D27" s="103">
        <v>1</v>
      </c>
      <c r="E27" s="103">
        <v>1</v>
      </c>
      <c r="F27" s="104">
        <v>1</v>
      </c>
      <c r="G27" s="105">
        <v>2.2314814814814816E-5</v>
      </c>
      <c r="H27" s="5">
        <v>2</v>
      </c>
      <c r="I27" s="50">
        <v>2</v>
      </c>
      <c r="J27" s="52">
        <v>1</v>
      </c>
      <c r="K27" s="52">
        <v>1</v>
      </c>
      <c r="L27" s="63">
        <v>1</v>
      </c>
      <c r="M27" s="70">
        <v>6.8275462962962962E-5</v>
      </c>
      <c r="N27" s="5">
        <v>2</v>
      </c>
      <c r="O27" s="80">
        <v>2</v>
      </c>
      <c r="P27" s="82">
        <v>1</v>
      </c>
      <c r="Q27" s="82">
        <v>1</v>
      </c>
      <c r="R27" s="83">
        <v>1</v>
      </c>
      <c r="S27" s="84">
        <v>2.7462962962962961E-4</v>
      </c>
    </row>
    <row r="28" spans="1:19" x14ac:dyDescent="0.25">
      <c r="A28" s="73" t="s">
        <v>284</v>
      </c>
      <c r="B28" s="5">
        <v>500</v>
      </c>
      <c r="C28" s="95">
        <v>500</v>
      </c>
      <c r="D28" s="103">
        <v>1</v>
      </c>
      <c r="E28" s="103">
        <v>1</v>
      </c>
      <c r="F28" s="104">
        <v>1</v>
      </c>
      <c r="G28" s="105">
        <v>1.9976851851851851E-5</v>
      </c>
      <c r="H28" s="5">
        <v>500</v>
      </c>
      <c r="I28" s="50">
        <v>500</v>
      </c>
      <c r="J28" s="52">
        <v>1</v>
      </c>
      <c r="K28" s="52">
        <v>1</v>
      </c>
      <c r="L28" s="63">
        <v>1</v>
      </c>
      <c r="M28" s="70">
        <v>6.9108796296296293E-5</v>
      </c>
      <c r="N28" s="5">
        <v>651</v>
      </c>
      <c r="O28" s="80">
        <v>651</v>
      </c>
      <c r="P28" s="82">
        <v>1</v>
      </c>
      <c r="Q28" s="82">
        <v>1</v>
      </c>
      <c r="R28" s="83">
        <v>1</v>
      </c>
      <c r="S28" s="84">
        <v>1.9756944444444443E-5</v>
      </c>
    </row>
    <row r="29" spans="1:19" ht="25.5" x14ac:dyDescent="0.25">
      <c r="A29" s="74" t="s">
        <v>285</v>
      </c>
      <c r="B29" s="5">
        <v>1</v>
      </c>
      <c r="C29" s="95">
        <v>1</v>
      </c>
      <c r="D29" s="103">
        <v>1</v>
      </c>
      <c r="E29" s="103">
        <v>1</v>
      </c>
      <c r="F29" s="104">
        <v>1</v>
      </c>
      <c r="G29" s="105">
        <v>2.3483796296296295E-5</v>
      </c>
      <c r="H29" s="5">
        <v>1</v>
      </c>
      <c r="I29" s="50">
        <v>1</v>
      </c>
      <c r="J29" s="52">
        <v>1</v>
      </c>
      <c r="K29" s="52">
        <v>1</v>
      </c>
      <c r="L29" s="63">
        <v>1</v>
      </c>
      <c r="M29" s="70">
        <v>6.9895833333333336E-5</v>
      </c>
      <c r="N29" s="5">
        <v>1</v>
      </c>
      <c r="O29" s="80">
        <v>1</v>
      </c>
      <c r="P29" s="82">
        <v>1</v>
      </c>
      <c r="Q29" s="82">
        <v>1</v>
      </c>
      <c r="R29" s="83">
        <v>1</v>
      </c>
      <c r="S29" s="84">
        <v>3.1643518518518515E-5</v>
      </c>
    </row>
    <row r="30" spans="1:19" x14ac:dyDescent="0.25">
      <c r="A30" s="73" t="s">
        <v>286</v>
      </c>
      <c r="B30" s="5">
        <v>1</v>
      </c>
      <c r="C30" s="95">
        <v>1</v>
      </c>
      <c r="D30" s="103">
        <v>1</v>
      </c>
      <c r="E30" s="103">
        <v>1</v>
      </c>
      <c r="F30" s="104">
        <v>1</v>
      </c>
      <c r="G30" s="105">
        <v>2.7719907407407409E-5</v>
      </c>
      <c r="H30" s="5">
        <v>1</v>
      </c>
      <c r="I30" s="50">
        <v>1</v>
      </c>
      <c r="J30" s="52">
        <v>1</v>
      </c>
      <c r="K30" s="52">
        <v>1</v>
      </c>
      <c r="L30" s="63">
        <v>1</v>
      </c>
      <c r="M30" s="70">
        <v>6.9837962962962966E-5</v>
      </c>
      <c r="N30" s="5">
        <v>1</v>
      </c>
      <c r="O30" s="80">
        <v>1</v>
      </c>
      <c r="P30" s="82">
        <v>1</v>
      </c>
      <c r="Q30" s="82">
        <v>1</v>
      </c>
      <c r="R30" s="83">
        <v>1</v>
      </c>
      <c r="S30" s="84">
        <v>1.7027777777777777E-4</v>
      </c>
    </row>
    <row r="31" spans="1:19" x14ac:dyDescent="0.25">
      <c r="A31" s="73" t="s">
        <v>287</v>
      </c>
      <c r="B31" s="5">
        <v>2</v>
      </c>
      <c r="C31" s="95">
        <v>2</v>
      </c>
      <c r="D31" s="103">
        <v>1</v>
      </c>
      <c r="E31" s="103">
        <v>1</v>
      </c>
      <c r="F31" s="104">
        <v>1</v>
      </c>
      <c r="G31" s="105">
        <v>2.8715277777777778E-5</v>
      </c>
      <c r="H31" s="5">
        <v>2</v>
      </c>
      <c r="I31" s="50">
        <v>2</v>
      </c>
      <c r="J31" s="52">
        <v>1</v>
      </c>
      <c r="K31" s="52">
        <v>1</v>
      </c>
      <c r="L31" s="63">
        <v>1</v>
      </c>
      <c r="M31" s="70">
        <v>6.9537037037037034E-5</v>
      </c>
      <c r="N31" s="5">
        <v>2</v>
      </c>
      <c r="O31" s="80">
        <v>2</v>
      </c>
      <c r="P31" s="82">
        <v>1</v>
      </c>
      <c r="Q31" s="82">
        <v>1</v>
      </c>
      <c r="R31" s="83">
        <v>1</v>
      </c>
      <c r="S31" s="84">
        <v>3.1203703703703705E-4</v>
      </c>
    </row>
    <row r="32" spans="1:19" ht="38.25" x14ac:dyDescent="0.25">
      <c r="A32" s="74" t="s">
        <v>288</v>
      </c>
      <c r="B32" s="5">
        <v>16</v>
      </c>
      <c r="C32" s="95">
        <v>16</v>
      </c>
      <c r="D32" s="103">
        <v>1</v>
      </c>
      <c r="E32" s="103">
        <v>1</v>
      </c>
      <c r="F32" s="104">
        <v>1</v>
      </c>
      <c r="G32" s="105">
        <v>2.7465277777777778E-5</v>
      </c>
      <c r="H32" s="5">
        <v>16</v>
      </c>
      <c r="I32" s="50">
        <v>16</v>
      </c>
      <c r="J32" s="52">
        <v>1</v>
      </c>
      <c r="K32" s="52">
        <v>1</v>
      </c>
      <c r="L32" s="63">
        <v>1</v>
      </c>
      <c r="M32" s="70">
        <v>6.9780092592592596E-5</v>
      </c>
      <c r="N32" s="5">
        <v>16</v>
      </c>
      <c r="O32" s="80">
        <v>16</v>
      </c>
      <c r="P32" s="82">
        <v>1</v>
      </c>
      <c r="Q32" s="82">
        <v>1</v>
      </c>
      <c r="R32" s="83">
        <v>1</v>
      </c>
      <c r="S32" s="84">
        <v>1.2960648148148149E-4</v>
      </c>
    </row>
    <row r="33" spans="1:19" x14ac:dyDescent="0.25">
      <c r="A33" s="75" t="s">
        <v>289</v>
      </c>
      <c r="B33" s="5">
        <v>1</v>
      </c>
      <c r="C33" s="95">
        <v>1</v>
      </c>
      <c r="D33" s="103">
        <v>1</v>
      </c>
      <c r="E33" s="103">
        <v>1</v>
      </c>
      <c r="F33" s="104">
        <v>1</v>
      </c>
      <c r="G33" s="105">
        <v>2.7754629629629628E-5</v>
      </c>
      <c r="H33" s="5">
        <v>1</v>
      </c>
      <c r="I33" s="50">
        <v>1</v>
      </c>
      <c r="J33" s="52">
        <v>1</v>
      </c>
      <c r="K33" s="52">
        <v>1</v>
      </c>
      <c r="L33" s="63">
        <v>1</v>
      </c>
      <c r="M33" s="70">
        <v>6.9166666666666663E-5</v>
      </c>
      <c r="N33" s="5">
        <v>1</v>
      </c>
      <c r="O33" s="80">
        <v>1</v>
      </c>
      <c r="P33" s="82">
        <v>1</v>
      </c>
      <c r="Q33" s="82">
        <v>1</v>
      </c>
      <c r="R33" s="83">
        <v>1</v>
      </c>
      <c r="S33" s="84">
        <v>3.634259259259259E-5</v>
      </c>
    </row>
    <row r="34" spans="1:19" x14ac:dyDescent="0.25">
      <c r="A34" s="76" t="s">
        <v>290</v>
      </c>
      <c r="B34" s="5">
        <v>1</v>
      </c>
      <c r="C34" s="95">
        <v>1</v>
      </c>
      <c r="D34" s="103">
        <v>1</v>
      </c>
      <c r="E34" s="103">
        <v>1</v>
      </c>
      <c r="F34" s="104">
        <v>1</v>
      </c>
      <c r="G34" s="105">
        <v>2.4826388888888888E-5</v>
      </c>
      <c r="H34" s="5">
        <v>1</v>
      </c>
      <c r="I34" s="50">
        <v>1</v>
      </c>
      <c r="J34" s="52">
        <v>1</v>
      </c>
      <c r="K34" s="52">
        <v>1</v>
      </c>
      <c r="L34" s="63">
        <v>1</v>
      </c>
      <c r="M34" s="70">
        <v>6.9722222222222226E-5</v>
      </c>
      <c r="N34" s="5">
        <v>1</v>
      </c>
      <c r="O34" s="80">
        <v>1</v>
      </c>
      <c r="P34" s="82">
        <v>1</v>
      </c>
      <c r="Q34" s="82">
        <v>1</v>
      </c>
      <c r="R34" s="83">
        <v>1</v>
      </c>
      <c r="S34" s="84">
        <v>2.7442129629629631E-5</v>
      </c>
    </row>
    <row r="35" spans="1:19" x14ac:dyDescent="0.25">
      <c r="A35" s="73" t="s">
        <v>291</v>
      </c>
      <c r="B35" s="5">
        <v>48</v>
      </c>
      <c r="C35" s="95">
        <v>48</v>
      </c>
      <c r="D35" s="103">
        <v>1</v>
      </c>
      <c r="E35" s="103">
        <v>1</v>
      </c>
      <c r="F35" s="104">
        <v>9.0909090909090912E-2</v>
      </c>
      <c r="G35" s="105">
        <v>3.2476851851851853E-5</v>
      </c>
      <c r="H35" s="5">
        <v>48</v>
      </c>
      <c r="I35" s="50">
        <v>48</v>
      </c>
      <c r="J35" s="52">
        <v>1</v>
      </c>
      <c r="K35" s="52">
        <v>1</v>
      </c>
      <c r="L35" s="63">
        <v>0.5</v>
      </c>
      <c r="M35" s="70">
        <v>7.4050925925925922E-5</v>
      </c>
      <c r="N35" s="5">
        <v>50</v>
      </c>
      <c r="O35" s="80">
        <v>50</v>
      </c>
      <c r="P35" s="82">
        <v>1</v>
      </c>
      <c r="Q35" s="82">
        <v>1</v>
      </c>
      <c r="R35" s="83">
        <v>0.04</v>
      </c>
      <c r="S35" s="84">
        <v>1.0148263888888889E-3</v>
      </c>
    </row>
    <row r="36" spans="1:19" x14ac:dyDescent="0.25">
      <c r="A36" s="73" t="s">
        <v>292</v>
      </c>
      <c r="B36" s="5">
        <v>321</v>
      </c>
      <c r="C36" s="95">
        <v>321</v>
      </c>
      <c r="D36" s="103">
        <v>1</v>
      </c>
      <c r="E36" s="103">
        <v>1</v>
      </c>
      <c r="F36" s="104">
        <v>1</v>
      </c>
      <c r="G36" s="105">
        <v>2.2361111111111111E-5</v>
      </c>
      <c r="H36" s="5">
        <v>321</v>
      </c>
      <c r="I36" s="50">
        <v>321</v>
      </c>
      <c r="J36" s="52">
        <v>1</v>
      </c>
      <c r="K36" s="52">
        <v>1</v>
      </c>
      <c r="L36" s="63">
        <v>1</v>
      </c>
      <c r="M36" s="70">
        <v>6.8634259259259264E-5</v>
      </c>
      <c r="N36" s="5">
        <v>321</v>
      </c>
      <c r="O36" s="80">
        <v>321</v>
      </c>
      <c r="P36" s="82">
        <v>1</v>
      </c>
      <c r="Q36" s="82">
        <v>1</v>
      </c>
      <c r="R36" s="83">
        <v>1</v>
      </c>
      <c r="S36" s="84">
        <v>2.1319444444444444E-5</v>
      </c>
    </row>
    <row r="37" spans="1:19" x14ac:dyDescent="0.25">
      <c r="A37" s="119" t="s">
        <v>293</v>
      </c>
      <c r="B37" s="115">
        <v>142</v>
      </c>
      <c r="C37" s="116">
        <v>142</v>
      </c>
      <c r="D37" s="117">
        <v>1</v>
      </c>
      <c r="E37" s="103">
        <v>1</v>
      </c>
      <c r="F37" s="104">
        <v>1</v>
      </c>
      <c r="G37" s="105">
        <v>2.2303240740740741E-5</v>
      </c>
      <c r="H37" s="5">
        <v>142</v>
      </c>
      <c r="I37" s="50">
        <v>142</v>
      </c>
      <c r="J37" s="52">
        <v>1</v>
      </c>
      <c r="K37" s="52">
        <v>1</v>
      </c>
      <c r="L37" s="63">
        <v>1</v>
      </c>
      <c r="M37" s="70">
        <v>6.7233796296296301E-5</v>
      </c>
      <c r="N37" s="5">
        <v>108</v>
      </c>
      <c r="O37" s="80">
        <v>108</v>
      </c>
      <c r="P37" s="82">
        <v>1</v>
      </c>
      <c r="Q37" s="82">
        <v>1</v>
      </c>
      <c r="R37" s="83">
        <v>1</v>
      </c>
      <c r="S37" s="84">
        <v>2.6724537037037037E-5</v>
      </c>
    </row>
    <row r="38" spans="1:19" x14ac:dyDescent="0.25">
      <c r="A38" s="118" t="s">
        <v>294</v>
      </c>
      <c r="B38" s="115">
        <v>1</v>
      </c>
      <c r="C38" s="116">
        <v>1</v>
      </c>
      <c r="D38" s="117">
        <v>1</v>
      </c>
      <c r="E38" s="103">
        <v>1</v>
      </c>
      <c r="F38" s="104">
        <v>1</v>
      </c>
      <c r="G38" s="105">
        <v>3.4224537037037036E-5</v>
      </c>
      <c r="H38" s="5">
        <v>1</v>
      </c>
      <c r="I38" s="50">
        <v>1</v>
      </c>
      <c r="J38" s="52">
        <v>1</v>
      </c>
      <c r="K38" s="52">
        <v>1</v>
      </c>
      <c r="L38" s="63">
        <v>1</v>
      </c>
      <c r="M38" s="70">
        <v>7.1967592592592588E-5</v>
      </c>
      <c r="N38" s="5">
        <v>1</v>
      </c>
      <c r="O38" s="80">
        <v>1</v>
      </c>
      <c r="P38" s="82">
        <v>1</v>
      </c>
      <c r="Q38" s="82">
        <v>1</v>
      </c>
      <c r="R38" s="83">
        <v>1</v>
      </c>
      <c r="S38" s="84">
        <v>4.491087962962963E-4</v>
      </c>
    </row>
    <row r="39" spans="1:19" x14ac:dyDescent="0.25">
      <c r="A39" s="73" t="s">
        <v>295</v>
      </c>
      <c r="B39" s="5">
        <v>1</v>
      </c>
      <c r="C39" s="95">
        <v>1</v>
      </c>
      <c r="D39" s="103">
        <v>1</v>
      </c>
      <c r="E39" s="103">
        <v>1</v>
      </c>
      <c r="F39" s="104">
        <v>1</v>
      </c>
      <c r="G39" s="105">
        <v>3.8703703703703705E-5</v>
      </c>
      <c r="H39" s="5">
        <v>1</v>
      </c>
      <c r="I39" s="50">
        <v>1</v>
      </c>
      <c r="J39" s="52">
        <v>1</v>
      </c>
      <c r="K39" s="52">
        <v>1</v>
      </c>
      <c r="L39" s="63">
        <v>1</v>
      </c>
      <c r="M39" s="70">
        <v>7.4942129629629623E-5</v>
      </c>
      <c r="N39" s="5">
        <v>1</v>
      </c>
      <c r="O39" s="80">
        <v>1</v>
      </c>
      <c r="P39" s="82">
        <v>1</v>
      </c>
      <c r="Q39" s="82">
        <v>1</v>
      </c>
      <c r="R39" s="83">
        <v>1</v>
      </c>
      <c r="S39" s="84">
        <v>6.2690972222222217E-4</v>
      </c>
    </row>
    <row r="40" spans="1:19" x14ac:dyDescent="0.25">
      <c r="A40" s="73" t="s">
        <v>296</v>
      </c>
      <c r="B40" s="5">
        <v>4</v>
      </c>
      <c r="C40" s="95">
        <v>4</v>
      </c>
      <c r="D40" s="103">
        <v>1</v>
      </c>
      <c r="E40" s="103">
        <v>1</v>
      </c>
      <c r="F40" s="104">
        <v>1</v>
      </c>
      <c r="G40" s="105">
        <v>2.6215277777777778E-5</v>
      </c>
      <c r="H40" s="5">
        <v>4</v>
      </c>
      <c r="I40" s="50">
        <v>4</v>
      </c>
      <c r="J40" s="52">
        <v>1</v>
      </c>
      <c r="K40" s="52">
        <v>1</v>
      </c>
      <c r="L40" s="63">
        <v>0.2</v>
      </c>
      <c r="M40" s="70">
        <v>7.1006944444444448E-5</v>
      </c>
      <c r="N40" s="5">
        <v>1</v>
      </c>
      <c r="O40" s="80">
        <v>1</v>
      </c>
      <c r="P40" s="82">
        <v>1</v>
      </c>
      <c r="Q40" s="82">
        <v>1</v>
      </c>
      <c r="R40" s="83">
        <v>1</v>
      </c>
      <c r="S40" s="84">
        <v>6.9599537037037037E-4</v>
      </c>
    </row>
    <row r="41" spans="1:19" x14ac:dyDescent="0.25">
      <c r="A41" s="73" t="s">
        <v>297</v>
      </c>
      <c r="B41" s="5">
        <v>11982</v>
      </c>
      <c r="C41" s="95">
        <v>6981</v>
      </c>
      <c r="D41" s="103">
        <v>0.58262393590385575</v>
      </c>
      <c r="E41" s="103">
        <v>0.58262393590385575</v>
      </c>
      <c r="F41" s="104">
        <v>1</v>
      </c>
      <c r="G41" s="105">
        <v>2.5069444444444443E-5</v>
      </c>
      <c r="H41" s="5">
        <v>11982</v>
      </c>
      <c r="I41" s="50">
        <v>2774</v>
      </c>
      <c r="J41" s="52">
        <v>0.23151393757302621</v>
      </c>
      <c r="K41" s="52">
        <v>0.55479999999999996</v>
      </c>
      <c r="L41" s="63">
        <v>1</v>
      </c>
      <c r="M41" s="70">
        <v>6.8206018518518523E-5</v>
      </c>
      <c r="N41" s="5">
        <v>13078</v>
      </c>
      <c r="O41" s="80">
        <v>3296</v>
      </c>
      <c r="P41" s="82">
        <v>0.25202630371616452</v>
      </c>
      <c r="Q41" s="82">
        <v>0.65920000000000001</v>
      </c>
      <c r="R41" s="83">
        <v>1</v>
      </c>
      <c r="S41" s="84">
        <v>2.1484953703703705E-4</v>
      </c>
    </row>
    <row r="42" spans="1:19" x14ac:dyDescent="0.25">
      <c r="A42" s="73" t="s">
        <v>298</v>
      </c>
      <c r="B42" s="5">
        <v>38</v>
      </c>
      <c r="C42" s="95">
        <v>38</v>
      </c>
      <c r="D42" s="103">
        <v>1</v>
      </c>
      <c r="E42" s="103">
        <v>1</v>
      </c>
      <c r="F42" s="104">
        <v>1</v>
      </c>
      <c r="G42" s="105">
        <v>2.1550925925925927E-5</v>
      </c>
      <c r="H42" s="5">
        <v>38</v>
      </c>
      <c r="I42" s="50">
        <v>38</v>
      </c>
      <c r="J42" s="52">
        <v>1</v>
      </c>
      <c r="K42" s="52">
        <v>1</v>
      </c>
      <c r="L42" s="63">
        <v>1</v>
      </c>
      <c r="M42" s="70">
        <v>6.9004629629629635E-5</v>
      </c>
      <c r="N42" s="5">
        <v>38</v>
      </c>
      <c r="O42" s="80">
        <v>38</v>
      </c>
      <c r="P42" s="82">
        <v>1</v>
      </c>
      <c r="Q42" s="82">
        <v>1</v>
      </c>
      <c r="R42" s="83">
        <v>1</v>
      </c>
      <c r="S42" s="84">
        <v>2.2384259259259258E-5</v>
      </c>
    </row>
    <row r="43" spans="1:19" x14ac:dyDescent="0.25">
      <c r="A43" s="73" t="s">
        <v>299</v>
      </c>
      <c r="B43" s="5">
        <v>1</v>
      </c>
      <c r="C43" s="95">
        <v>1</v>
      </c>
      <c r="D43" s="103">
        <v>1</v>
      </c>
      <c r="E43" s="103">
        <v>1</v>
      </c>
      <c r="F43" s="104">
        <v>1</v>
      </c>
      <c r="G43" s="105">
        <v>2.6620370370370372E-5</v>
      </c>
      <c r="H43" s="5">
        <v>1</v>
      </c>
      <c r="I43" s="50">
        <v>1</v>
      </c>
      <c r="J43" s="52">
        <v>1</v>
      </c>
      <c r="K43" s="52">
        <v>1</v>
      </c>
      <c r="L43" s="63">
        <v>1</v>
      </c>
      <c r="M43" s="70">
        <v>6.9386574074074074E-5</v>
      </c>
      <c r="N43" s="5">
        <v>1</v>
      </c>
      <c r="O43" s="80">
        <v>1</v>
      </c>
      <c r="P43" s="82">
        <v>1</v>
      </c>
      <c r="Q43" s="82">
        <v>1</v>
      </c>
      <c r="R43" s="83">
        <v>1</v>
      </c>
      <c r="S43" s="84">
        <v>3.3783564814814814E-4</v>
      </c>
    </row>
    <row r="44" spans="1:19" x14ac:dyDescent="0.25">
      <c r="A44" s="73" t="s">
        <v>300</v>
      </c>
      <c r="B44" s="5">
        <v>1</v>
      </c>
      <c r="C44" s="95">
        <v>1</v>
      </c>
      <c r="D44" s="103">
        <v>1</v>
      </c>
      <c r="E44" s="103">
        <v>1</v>
      </c>
      <c r="F44" s="104">
        <v>1</v>
      </c>
      <c r="G44" s="105">
        <v>2.5740740740740739E-5</v>
      </c>
      <c r="H44" s="5">
        <v>1</v>
      </c>
      <c r="I44" s="50">
        <v>1</v>
      </c>
      <c r="J44" s="52">
        <v>1</v>
      </c>
      <c r="K44" s="52">
        <v>1</v>
      </c>
      <c r="L44" s="63">
        <v>1</v>
      </c>
      <c r="M44" s="70">
        <v>7.0162037037037035E-5</v>
      </c>
      <c r="N44" s="5">
        <v>1</v>
      </c>
      <c r="O44" s="80">
        <v>1</v>
      </c>
      <c r="P44" s="82">
        <v>1</v>
      </c>
      <c r="Q44" s="82">
        <v>1</v>
      </c>
      <c r="R44" s="83">
        <v>1</v>
      </c>
      <c r="S44" s="84">
        <v>3.0263888888888891E-4</v>
      </c>
    </row>
    <row r="45" spans="1:19" x14ac:dyDescent="0.25">
      <c r="A45" s="73" t="s">
        <v>301</v>
      </c>
      <c r="B45" s="5">
        <v>1</v>
      </c>
      <c r="C45" s="95">
        <v>1</v>
      </c>
      <c r="D45" s="103">
        <v>1</v>
      </c>
      <c r="E45" s="103">
        <v>1</v>
      </c>
      <c r="F45" s="104">
        <v>1</v>
      </c>
      <c r="G45" s="105">
        <v>3.863425925925926E-5</v>
      </c>
      <c r="H45" s="5">
        <v>1</v>
      </c>
      <c r="I45" s="50">
        <v>1</v>
      </c>
      <c r="J45" s="52">
        <v>1</v>
      </c>
      <c r="K45" s="52">
        <v>1</v>
      </c>
      <c r="L45" s="63">
        <v>1</v>
      </c>
      <c r="M45" s="70">
        <v>7.4652777777777773E-5</v>
      </c>
      <c r="N45" s="5">
        <v>1</v>
      </c>
      <c r="O45" s="80">
        <v>1</v>
      </c>
      <c r="P45" s="82">
        <v>1</v>
      </c>
      <c r="Q45" s="82">
        <v>1</v>
      </c>
      <c r="R45" s="83">
        <v>1</v>
      </c>
      <c r="S45" s="84">
        <v>3.5458333333333332E-4</v>
      </c>
    </row>
    <row r="46" spans="1:19" x14ac:dyDescent="0.25">
      <c r="A46" s="73" t="s">
        <v>302</v>
      </c>
      <c r="B46" s="5">
        <v>1</v>
      </c>
      <c r="C46" s="95">
        <v>1</v>
      </c>
      <c r="D46" s="103">
        <v>1</v>
      </c>
      <c r="E46" s="103">
        <v>1</v>
      </c>
      <c r="F46" s="104">
        <v>1</v>
      </c>
      <c r="G46" s="105">
        <v>4.6030092592592595E-5</v>
      </c>
      <c r="H46" s="5">
        <v>1</v>
      </c>
      <c r="I46" s="50">
        <v>1</v>
      </c>
      <c r="J46" s="52">
        <v>1</v>
      </c>
      <c r="K46" s="52">
        <v>1</v>
      </c>
      <c r="L46" s="63">
        <v>1</v>
      </c>
      <c r="M46" s="70">
        <v>7.6724537037037039E-5</v>
      </c>
      <c r="N46" s="5">
        <v>1</v>
      </c>
      <c r="O46" s="80">
        <v>1</v>
      </c>
      <c r="P46" s="82">
        <v>1</v>
      </c>
      <c r="Q46" s="82">
        <v>1</v>
      </c>
      <c r="R46" s="83">
        <v>1</v>
      </c>
      <c r="S46" s="84">
        <v>5.9158564814814816E-4</v>
      </c>
    </row>
    <row r="47" spans="1:19" x14ac:dyDescent="0.25">
      <c r="A47" s="73" t="s">
        <v>303</v>
      </c>
      <c r="B47" s="5">
        <v>14</v>
      </c>
      <c r="C47" s="95">
        <v>14</v>
      </c>
      <c r="D47" s="103">
        <v>1</v>
      </c>
      <c r="E47" s="103">
        <v>1</v>
      </c>
      <c r="F47" s="104">
        <v>1</v>
      </c>
      <c r="G47" s="105">
        <v>2.5983796296296295E-5</v>
      </c>
      <c r="H47" s="5">
        <v>14</v>
      </c>
      <c r="I47" s="50">
        <v>14</v>
      </c>
      <c r="J47" s="52">
        <v>1</v>
      </c>
      <c r="K47" s="52">
        <v>1</v>
      </c>
      <c r="L47" s="63">
        <v>1</v>
      </c>
      <c r="M47" s="70">
        <v>6.8541666666666661E-5</v>
      </c>
      <c r="N47" s="5">
        <v>25</v>
      </c>
      <c r="O47" s="80">
        <v>25</v>
      </c>
      <c r="P47" s="82">
        <v>1</v>
      </c>
      <c r="Q47" s="82">
        <v>1</v>
      </c>
      <c r="R47" s="83">
        <v>1</v>
      </c>
      <c r="S47" s="84">
        <v>2.3043981481481482E-5</v>
      </c>
    </row>
    <row r="48" spans="1:19" x14ac:dyDescent="0.25">
      <c r="A48" s="73" t="s">
        <v>304</v>
      </c>
      <c r="B48" s="5">
        <v>2</v>
      </c>
      <c r="C48" s="95">
        <v>2</v>
      </c>
      <c r="D48" s="103">
        <v>1</v>
      </c>
      <c r="E48" s="103">
        <v>1</v>
      </c>
      <c r="F48" s="104">
        <v>1</v>
      </c>
      <c r="G48" s="105">
        <v>2.7881944444444444E-5</v>
      </c>
      <c r="H48" s="5">
        <v>2</v>
      </c>
      <c r="I48" s="50">
        <v>2</v>
      </c>
      <c r="J48" s="52">
        <v>1</v>
      </c>
      <c r="K48" s="52">
        <v>1</v>
      </c>
      <c r="L48" s="63">
        <v>1</v>
      </c>
      <c r="M48" s="70">
        <v>7.1087962962962969E-5</v>
      </c>
      <c r="N48" s="5">
        <v>2</v>
      </c>
      <c r="O48" s="80">
        <v>2</v>
      </c>
      <c r="P48" s="82">
        <v>1</v>
      </c>
      <c r="Q48" s="82">
        <v>1</v>
      </c>
      <c r="R48" s="83">
        <v>1</v>
      </c>
      <c r="S48" s="84">
        <v>3.8116898148148146E-4</v>
      </c>
    </row>
    <row r="49" spans="1:19" x14ac:dyDescent="0.25">
      <c r="A49" s="74" t="s">
        <v>305</v>
      </c>
      <c r="B49" s="5">
        <v>1</v>
      </c>
      <c r="C49" s="95">
        <v>1</v>
      </c>
      <c r="D49" s="103">
        <v>1</v>
      </c>
      <c r="E49" s="103">
        <v>1</v>
      </c>
      <c r="F49" s="104">
        <v>1</v>
      </c>
      <c r="G49" s="105">
        <v>2.622685185185185E-5</v>
      </c>
      <c r="H49" s="5">
        <v>1</v>
      </c>
      <c r="I49" s="50">
        <v>1</v>
      </c>
      <c r="J49" s="52">
        <v>1</v>
      </c>
      <c r="K49" s="52">
        <v>1</v>
      </c>
      <c r="L49" s="63">
        <v>1</v>
      </c>
      <c r="M49" s="70">
        <v>6.9178240740740745E-5</v>
      </c>
      <c r="N49" s="5">
        <v>1</v>
      </c>
      <c r="O49" s="80">
        <v>1</v>
      </c>
      <c r="P49" s="82">
        <v>1</v>
      </c>
      <c r="Q49" s="82">
        <v>1</v>
      </c>
      <c r="R49" s="83">
        <v>1</v>
      </c>
      <c r="S49" s="84">
        <v>3.4914351851851854E-4</v>
      </c>
    </row>
    <row r="50" spans="1:19" x14ac:dyDescent="0.25">
      <c r="A50" s="73" t="s">
        <v>306</v>
      </c>
      <c r="B50" s="5">
        <v>26104</v>
      </c>
      <c r="C50" s="95">
        <v>9025</v>
      </c>
      <c r="D50" s="103">
        <v>0.3457324547961998</v>
      </c>
      <c r="E50" s="103">
        <v>0.45124999999999998</v>
      </c>
      <c r="F50" s="104">
        <v>1</v>
      </c>
      <c r="G50" s="105">
        <v>2.5972222222222223E-5</v>
      </c>
      <c r="H50" s="5">
        <v>26104</v>
      </c>
      <c r="I50" s="50">
        <v>3142</v>
      </c>
      <c r="J50" s="52">
        <v>0.12036469506589029</v>
      </c>
      <c r="K50" s="52">
        <v>0.62839999999999996</v>
      </c>
      <c r="L50" s="63">
        <v>1</v>
      </c>
      <c r="M50" s="70">
        <v>6.9513888888888883E-5</v>
      </c>
      <c r="N50" s="5">
        <v>27535</v>
      </c>
      <c r="O50" s="80">
        <v>3972</v>
      </c>
      <c r="P50" s="82">
        <v>0.14425276920283275</v>
      </c>
      <c r="Q50" s="82">
        <v>0.7944</v>
      </c>
      <c r="R50" s="83">
        <v>1</v>
      </c>
      <c r="S50" s="84">
        <v>1.8864583333333334E-4</v>
      </c>
    </row>
    <row r="51" spans="1:19" x14ac:dyDescent="0.25">
      <c r="A51" s="73" t="s">
        <v>307</v>
      </c>
      <c r="B51" s="5">
        <v>57</v>
      </c>
      <c r="C51" s="95">
        <v>57</v>
      </c>
      <c r="D51" s="103">
        <v>1</v>
      </c>
      <c r="E51" s="103">
        <v>1</v>
      </c>
      <c r="F51" s="104">
        <v>1</v>
      </c>
      <c r="G51" s="105">
        <v>2.7870370370370372E-5</v>
      </c>
      <c r="H51" s="5">
        <v>57</v>
      </c>
      <c r="I51" s="50">
        <v>57</v>
      </c>
      <c r="J51" s="52">
        <v>1</v>
      </c>
      <c r="K51" s="52">
        <v>1</v>
      </c>
      <c r="L51" s="63">
        <v>1</v>
      </c>
      <c r="M51" s="70">
        <v>7.197916666666667E-5</v>
      </c>
      <c r="N51" s="5">
        <v>57</v>
      </c>
      <c r="O51" s="80">
        <v>57</v>
      </c>
      <c r="P51" s="82">
        <v>1</v>
      </c>
      <c r="Q51" s="82">
        <v>1</v>
      </c>
      <c r="R51" s="83">
        <v>1</v>
      </c>
      <c r="S51" s="84">
        <v>2.7369212962962964E-4</v>
      </c>
    </row>
    <row r="52" spans="1:19" x14ac:dyDescent="0.25">
      <c r="A52" s="73" t="s">
        <v>308</v>
      </c>
      <c r="B52" s="5">
        <v>3</v>
      </c>
      <c r="C52" s="95">
        <v>3</v>
      </c>
      <c r="D52" s="103">
        <v>1</v>
      </c>
      <c r="E52" s="103">
        <v>1</v>
      </c>
      <c r="F52" s="104">
        <v>1</v>
      </c>
      <c r="G52" s="105">
        <v>2.1446759259259259E-5</v>
      </c>
      <c r="H52" s="5">
        <v>3</v>
      </c>
      <c r="I52" s="50">
        <v>3</v>
      </c>
      <c r="J52" s="52">
        <v>1</v>
      </c>
      <c r="K52" s="52">
        <v>1</v>
      </c>
      <c r="L52" s="63">
        <v>1</v>
      </c>
      <c r="M52" s="70">
        <v>6.8958333333333334E-5</v>
      </c>
      <c r="N52" s="5">
        <v>3</v>
      </c>
      <c r="O52" s="80">
        <v>3</v>
      </c>
      <c r="P52" s="82">
        <v>1</v>
      </c>
      <c r="Q52" s="82">
        <v>1</v>
      </c>
      <c r="R52" s="83">
        <v>1</v>
      </c>
      <c r="S52" s="84">
        <v>2.3576388888888888E-5</v>
      </c>
    </row>
    <row r="53" spans="1:19" x14ac:dyDescent="0.25">
      <c r="A53" s="77" t="s">
        <v>309</v>
      </c>
      <c r="B53" s="5">
        <v>26104</v>
      </c>
      <c r="C53" s="95">
        <v>13471</v>
      </c>
      <c r="D53" s="103">
        <v>0.5160511798958014</v>
      </c>
      <c r="E53" s="103">
        <v>0.67354999999999998</v>
      </c>
      <c r="F53" s="104">
        <v>1</v>
      </c>
      <c r="G53" s="105">
        <v>2.2928240740740742E-5</v>
      </c>
      <c r="H53" s="5">
        <v>26104</v>
      </c>
      <c r="I53" s="50">
        <v>4371</v>
      </c>
      <c r="J53" s="52">
        <v>0.16744560220655838</v>
      </c>
      <c r="K53" s="52">
        <v>0.87419999999999998</v>
      </c>
      <c r="L53" s="63">
        <v>1</v>
      </c>
      <c r="M53" s="70">
        <v>6.9039351851851854E-5</v>
      </c>
      <c r="N53" s="5">
        <v>27535</v>
      </c>
      <c r="O53" s="80">
        <v>4444</v>
      </c>
      <c r="P53" s="82">
        <v>0.16139458870528417</v>
      </c>
      <c r="Q53" s="82">
        <v>0.88880000000000003</v>
      </c>
      <c r="R53" s="83">
        <v>1</v>
      </c>
      <c r="S53" s="84">
        <v>1.6363425925925926E-4</v>
      </c>
    </row>
    <row r="54" spans="1:19" x14ac:dyDescent="0.25">
      <c r="A54" s="76" t="s">
        <v>310</v>
      </c>
      <c r="B54" s="5">
        <v>5916</v>
      </c>
      <c r="C54" s="95">
        <v>5916</v>
      </c>
      <c r="D54" s="103">
        <v>1</v>
      </c>
      <c r="E54" s="103">
        <v>1</v>
      </c>
      <c r="F54" s="104">
        <v>1</v>
      </c>
      <c r="G54" s="105">
        <v>2.2303240740740741E-5</v>
      </c>
      <c r="H54" s="5">
        <v>5916</v>
      </c>
      <c r="I54" s="50">
        <v>4533</v>
      </c>
      <c r="J54" s="52">
        <v>0.76622718052738337</v>
      </c>
      <c r="K54" s="52">
        <v>0.90659999999999996</v>
      </c>
      <c r="L54" s="63">
        <v>1</v>
      </c>
      <c r="M54" s="70">
        <v>6.8587962962962963E-5</v>
      </c>
      <c r="N54" s="5">
        <v>5774</v>
      </c>
      <c r="O54" s="80">
        <v>4215</v>
      </c>
      <c r="P54" s="82">
        <v>0.72999653619674398</v>
      </c>
      <c r="Q54" s="82">
        <v>0.84299999999999997</v>
      </c>
      <c r="R54" s="83">
        <v>1</v>
      </c>
      <c r="S54" s="84">
        <v>1.4178240740740741E-5</v>
      </c>
    </row>
    <row r="55" spans="1:19" x14ac:dyDescent="0.25">
      <c r="A55" s="73" t="s">
        <v>311</v>
      </c>
      <c r="B55" s="5">
        <v>900</v>
      </c>
      <c r="C55" s="95">
        <v>900</v>
      </c>
      <c r="D55" s="103">
        <v>1</v>
      </c>
      <c r="E55" s="103">
        <v>1</v>
      </c>
      <c r="F55" s="104">
        <v>4.5454545454545456E-2</v>
      </c>
      <c r="G55" s="105">
        <v>3.3483796296296294E-5</v>
      </c>
      <c r="H55" s="5">
        <v>900</v>
      </c>
      <c r="I55" s="50">
        <v>900</v>
      </c>
      <c r="J55" s="52">
        <v>1</v>
      </c>
      <c r="K55" s="52">
        <v>1</v>
      </c>
      <c r="L55" s="63">
        <v>1</v>
      </c>
      <c r="M55" s="70">
        <v>8.217592592592593E-5</v>
      </c>
      <c r="N55" s="5">
        <v>925</v>
      </c>
      <c r="O55" s="80">
        <v>918</v>
      </c>
      <c r="P55" s="82">
        <v>0.9924324324324324</v>
      </c>
      <c r="Q55" s="82">
        <v>0.9924324324324324</v>
      </c>
      <c r="R55" s="83">
        <v>3.125E-2</v>
      </c>
      <c r="S55" s="84">
        <v>2.6423611111111111E-5</v>
      </c>
    </row>
    <row r="56" spans="1:19" x14ac:dyDescent="0.25">
      <c r="A56" s="73" t="s">
        <v>312</v>
      </c>
      <c r="B56" s="5">
        <v>339</v>
      </c>
      <c r="C56" s="95">
        <v>339</v>
      </c>
      <c r="D56" s="103">
        <v>1</v>
      </c>
      <c r="E56" s="103">
        <v>1</v>
      </c>
      <c r="F56" s="104">
        <v>0.16666666666666666</v>
      </c>
      <c r="G56" s="105">
        <v>9.0729166666666665E-5</v>
      </c>
      <c r="H56" s="5">
        <v>339</v>
      </c>
      <c r="I56" s="50">
        <v>339</v>
      </c>
      <c r="J56" s="52">
        <v>1</v>
      </c>
      <c r="K56" s="52">
        <v>1</v>
      </c>
      <c r="L56" s="63">
        <v>0.1111111111111111</v>
      </c>
      <c r="M56" s="70">
        <v>8.1006944444444448E-5</v>
      </c>
      <c r="N56" s="5">
        <v>348</v>
      </c>
      <c r="O56" s="80">
        <v>336</v>
      </c>
      <c r="P56" s="82">
        <v>0.96551724137931039</v>
      </c>
      <c r="Q56" s="82">
        <v>0.96551724137931039</v>
      </c>
      <c r="R56" s="83">
        <v>0.2</v>
      </c>
      <c r="S56" s="84">
        <v>8.4550925925925928E-4</v>
      </c>
    </row>
    <row r="57" spans="1:19" x14ac:dyDescent="0.25">
      <c r="A57" s="73" t="s">
        <v>313</v>
      </c>
      <c r="B57" s="5">
        <v>40</v>
      </c>
      <c r="C57" s="95">
        <v>40</v>
      </c>
      <c r="D57" s="103">
        <v>1</v>
      </c>
      <c r="E57" s="103">
        <v>1</v>
      </c>
      <c r="F57" s="104">
        <v>1</v>
      </c>
      <c r="G57" s="105">
        <v>2.7719907407407409E-5</v>
      </c>
      <c r="H57" s="5">
        <v>40</v>
      </c>
      <c r="I57" s="50">
        <v>40</v>
      </c>
      <c r="J57" s="52">
        <v>1</v>
      </c>
      <c r="K57" s="52">
        <v>1</v>
      </c>
      <c r="L57" s="63">
        <v>1</v>
      </c>
      <c r="M57" s="70">
        <v>6.9664351851851856E-5</v>
      </c>
      <c r="N57" s="5">
        <v>40</v>
      </c>
      <c r="O57" s="80">
        <v>40</v>
      </c>
      <c r="P57" s="82">
        <v>1</v>
      </c>
      <c r="Q57" s="82">
        <v>1</v>
      </c>
      <c r="R57" s="83">
        <v>1</v>
      </c>
      <c r="S57" s="84">
        <v>2.9795138888888889E-4</v>
      </c>
    </row>
    <row r="58" spans="1:19" x14ac:dyDescent="0.25">
      <c r="A58" s="73" t="s">
        <v>314</v>
      </c>
      <c r="B58" s="5">
        <v>2</v>
      </c>
      <c r="C58" s="95">
        <v>2</v>
      </c>
      <c r="D58" s="103">
        <v>1</v>
      </c>
      <c r="E58" s="103">
        <v>1</v>
      </c>
      <c r="F58" s="104">
        <v>1</v>
      </c>
      <c r="G58" s="105">
        <v>2.837962962962963E-5</v>
      </c>
      <c r="H58" s="5">
        <v>2</v>
      </c>
      <c r="I58" s="50">
        <v>2</v>
      </c>
      <c r="J58" s="52">
        <v>1</v>
      </c>
      <c r="K58" s="52">
        <v>1</v>
      </c>
      <c r="L58" s="63">
        <v>1</v>
      </c>
      <c r="M58" s="70">
        <v>7.1388888888888888E-5</v>
      </c>
      <c r="N58" s="5">
        <v>2</v>
      </c>
      <c r="O58" s="80">
        <v>2</v>
      </c>
      <c r="P58" s="82">
        <v>1</v>
      </c>
      <c r="Q58" s="82">
        <v>1</v>
      </c>
      <c r="R58" s="83">
        <v>1</v>
      </c>
      <c r="S58" s="84">
        <v>4.8711805555555558E-4</v>
      </c>
    </row>
    <row r="59" spans="1:19" x14ac:dyDescent="0.25">
      <c r="A59" s="73" t="s">
        <v>348</v>
      </c>
      <c r="B59" s="5">
        <v>1</v>
      </c>
      <c r="C59" s="95">
        <v>1</v>
      </c>
      <c r="D59" s="103">
        <v>1</v>
      </c>
      <c r="E59" s="103">
        <v>1</v>
      </c>
      <c r="F59" s="104">
        <v>1</v>
      </c>
      <c r="G59" s="105">
        <v>2.3796296296296296E-5</v>
      </c>
      <c r="H59" s="5">
        <v>1</v>
      </c>
      <c r="I59" s="50">
        <v>1</v>
      </c>
      <c r="J59" s="52">
        <v>1</v>
      </c>
      <c r="K59" s="52">
        <v>1</v>
      </c>
      <c r="L59" s="63">
        <v>1</v>
      </c>
      <c r="M59" s="70">
        <v>6.8969907407407402E-5</v>
      </c>
      <c r="N59" s="5">
        <v>1</v>
      </c>
      <c r="O59" s="80">
        <v>1</v>
      </c>
      <c r="P59" s="82">
        <v>1</v>
      </c>
      <c r="Q59" s="82">
        <v>1</v>
      </c>
      <c r="R59" s="83">
        <v>1</v>
      </c>
      <c r="S59" s="84">
        <v>3.1203703703703706E-5</v>
      </c>
    </row>
    <row r="60" spans="1:19" x14ac:dyDescent="0.25">
      <c r="A60" s="73" t="s">
        <v>315</v>
      </c>
      <c r="B60" s="5">
        <v>2</v>
      </c>
      <c r="C60" s="95">
        <v>2</v>
      </c>
      <c r="D60" s="103">
        <v>1</v>
      </c>
      <c r="E60" s="103">
        <v>1</v>
      </c>
      <c r="F60" s="104">
        <v>1</v>
      </c>
      <c r="G60" s="105">
        <v>3.4965277777777778E-5</v>
      </c>
      <c r="H60" s="5">
        <v>2</v>
      </c>
      <c r="I60" s="50">
        <v>2</v>
      </c>
      <c r="J60" s="52">
        <v>1</v>
      </c>
      <c r="K60" s="52">
        <v>1</v>
      </c>
      <c r="L60" s="63">
        <v>1</v>
      </c>
      <c r="M60" s="70">
        <v>7.282407407407407E-5</v>
      </c>
      <c r="N60" s="5">
        <v>2</v>
      </c>
      <c r="O60" s="80">
        <v>2</v>
      </c>
      <c r="P60" s="82">
        <v>1</v>
      </c>
      <c r="Q60" s="82">
        <v>1</v>
      </c>
      <c r="R60" s="83">
        <v>0.04</v>
      </c>
      <c r="S60" s="84">
        <v>1.9560185185185186E-4</v>
      </c>
    </row>
    <row r="61" spans="1:19" x14ac:dyDescent="0.25">
      <c r="A61" s="118" t="s">
        <v>316</v>
      </c>
      <c r="B61" s="111">
        <v>1</v>
      </c>
      <c r="C61" s="112">
        <v>1</v>
      </c>
      <c r="D61" s="113">
        <v>1</v>
      </c>
      <c r="E61" s="103">
        <v>1</v>
      </c>
      <c r="F61" s="104">
        <v>1</v>
      </c>
      <c r="G61" s="105">
        <v>3.3738425925925925E-5</v>
      </c>
      <c r="H61" s="5">
        <v>1</v>
      </c>
      <c r="I61" s="50">
        <v>1</v>
      </c>
      <c r="J61" s="52">
        <v>1</v>
      </c>
      <c r="K61" s="52">
        <v>1</v>
      </c>
      <c r="L61" s="63">
        <v>1</v>
      </c>
      <c r="M61" s="70">
        <v>7.3854166666666662E-5</v>
      </c>
      <c r="N61" s="5">
        <v>1</v>
      </c>
      <c r="O61" s="80">
        <v>1</v>
      </c>
      <c r="P61" s="82">
        <v>1</v>
      </c>
      <c r="Q61" s="82">
        <v>1</v>
      </c>
      <c r="R61" s="83">
        <v>1</v>
      </c>
      <c r="S61" s="84">
        <v>4.4003472222222225E-4</v>
      </c>
    </row>
    <row r="62" spans="1:19" x14ac:dyDescent="0.25">
      <c r="A62" s="73" t="s">
        <v>317</v>
      </c>
      <c r="B62" s="5">
        <v>14566</v>
      </c>
      <c r="C62" s="95">
        <v>9322</v>
      </c>
      <c r="D62" s="103">
        <v>0.63998352327337638</v>
      </c>
      <c r="E62" s="103">
        <v>0.63998352327337638</v>
      </c>
      <c r="F62" s="104">
        <v>1</v>
      </c>
      <c r="G62" s="105">
        <v>2.579861111111111E-5</v>
      </c>
      <c r="H62" s="5">
        <v>14566</v>
      </c>
      <c r="I62" s="50">
        <v>3443</v>
      </c>
      <c r="J62" s="52">
        <v>0.23637237402169436</v>
      </c>
      <c r="K62" s="52">
        <v>0.68859999999999999</v>
      </c>
      <c r="L62" s="63">
        <v>1</v>
      </c>
      <c r="M62" s="70">
        <v>6.9224537037037033E-5</v>
      </c>
      <c r="N62" s="5">
        <v>17172</v>
      </c>
      <c r="O62" s="80">
        <v>2028</v>
      </c>
      <c r="P62" s="82">
        <v>0.11809923130677848</v>
      </c>
      <c r="Q62" s="82">
        <v>0.40560000000000002</v>
      </c>
      <c r="R62" s="83">
        <v>1</v>
      </c>
      <c r="S62" s="84">
        <v>1.9675925925925925E-5</v>
      </c>
    </row>
    <row r="63" spans="1:19" x14ac:dyDescent="0.25">
      <c r="A63" s="73" t="s">
        <v>318</v>
      </c>
      <c r="B63" s="5">
        <v>109</v>
      </c>
      <c r="C63" s="95">
        <v>109</v>
      </c>
      <c r="D63" s="103">
        <v>1</v>
      </c>
      <c r="E63" s="103">
        <v>1</v>
      </c>
      <c r="F63" s="104">
        <v>1</v>
      </c>
      <c r="G63" s="105">
        <v>2.3101851851851852E-5</v>
      </c>
      <c r="H63" s="5">
        <v>109</v>
      </c>
      <c r="I63" s="50">
        <v>109</v>
      </c>
      <c r="J63" s="52">
        <v>1</v>
      </c>
      <c r="K63" s="52">
        <v>1</v>
      </c>
      <c r="L63" s="63">
        <v>1</v>
      </c>
      <c r="M63" s="70">
        <v>6.8969907407407402E-5</v>
      </c>
      <c r="N63" s="5">
        <v>109</v>
      </c>
      <c r="O63" s="80">
        <v>109</v>
      </c>
      <c r="P63" s="82">
        <v>1</v>
      </c>
      <c r="Q63" s="82">
        <v>1</v>
      </c>
      <c r="R63" s="83">
        <v>1</v>
      </c>
      <c r="S63" s="84">
        <v>2.5254629629629629E-5</v>
      </c>
    </row>
    <row r="64" spans="1:19" x14ac:dyDescent="0.25">
      <c r="A64" s="73" t="s">
        <v>319</v>
      </c>
      <c r="B64" s="5">
        <v>9390</v>
      </c>
      <c r="C64" s="95">
        <v>9361</v>
      </c>
      <c r="D64" s="103">
        <v>0.99691160809371671</v>
      </c>
      <c r="E64" s="103">
        <v>0.99691160809371671</v>
      </c>
      <c r="F64" s="104">
        <v>1</v>
      </c>
      <c r="G64" s="105">
        <v>2.2708333333333334E-5</v>
      </c>
      <c r="H64" s="5">
        <v>9390</v>
      </c>
      <c r="I64" s="50">
        <v>4993</v>
      </c>
      <c r="J64" s="52">
        <v>0.53173588924387649</v>
      </c>
      <c r="K64" s="52">
        <v>0.99860000000000004</v>
      </c>
      <c r="L64" s="63">
        <v>1</v>
      </c>
      <c r="M64" s="70">
        <v>6.8368055555555551E-5</v>
      </c>
      <c r="N64" s="5">
        <v>9406</v>
      </c>
      <c r="O64" s="80">
        <v>4726</v>
      </c>
      <c r="P64" s="82">
        <v>0.50244524771422494</v>
      </c>
      <c r="Q64" s="82">
        <v>0.94520000000000004</v>
      </c>
      <c r="R64" s="83">
        <v>1</v>
      </c>
      <c r="S64" s="84">
        <v>2.8974537037037038E-4</v>
      </c>
    </row>
    <row r="65" spans="1:19" x14ac:dyDescent="0.25">
      <c r="A65" s="73" t="s">
        <v>320</v>
      </c>
      <c r="B65" s="5">
        <v>3</v>
      </c>
      <c r="C65" s="95">
        <v>3</v>
      </c>
      <c r="D65" s="103">
        <v>1</v>
      </c>
      <c r="E65" s="103">
        <v>1</v>
      </c>
      <c r="F65" s="104">
        <v>1</v>
      </c>
      <c r="G65" s="105">
        <v>2.6435185185185187E-5</v>
      </c>
      <c r="H65" s="5">
        <v>3</v>
      </c>
      <c r="I65" s="50">
        <v>3</v>
      </c>
      <c r="J65" s="52">
        <v>1</v>
      </c>
      <c r="K65" s="52">
        <v>1</v>
      </c>
      <c r="L65" s="63">
        <v>1</v>
      </c>
      <c r="M65" s="70">
        <v>7.1006944444444448E-5</v>
      </c>
      <c r="N65" s="5">
        <v>3</v>
      </c>
      <c r="O65" s="80">
        <v>3</v>
      </c>
      <c r="P65" s="82">
        <v>1</v>
      </c>
      <c r="Q65" s="82">
        <v>1</v>
      </c>
      <c r="R65" s="83">
        <v>0.5</v>
      </c>
      <c r="S65" s="84">
        <v>2.3358796296296298E-4</v>
      </c>
    </row>
    <row r="66" spans="1:19" x14ac:dyDescent="0.25">
      <c r="A66" s="119" t="s">
        <v>321</v>
      </c>
      <c r="B66" s="115">
        <v>3</v>
      </c>
      <c r="C66" s="116">
        <v>3</v>
      </c>
      <c r="D66" s="117">
        <v>1</v>
      </c>
      <c r="E66" s="103">
        <v>1</v>
      </c>
      <c r="F66" s="104">
        <v>1</v>
      </c>
      <c r="G66" s="105">
        <v>2.2569444444444443E-5</v>
      </c>
      <c r="H66" s="5">
        <v>3</v>
      </c>
      <c r="I66" s="50">
        <v>3</v>
      </c>
      <c r="J66" s="52">
        <v>1</v>
      </c>
      <c r="K66" s="52">
        <v>1</v>
      </c>
      <c r="L66" s="63">
        <v>1</v>
      </c>
      <c r="M66" s="70">
        <v>6.9583333333333335E-5</v>
      </c>
      <c r="N66" s="5">
        <v>3</v>
      </c>
      <c r="O66" s="80">
        <v>3</v>
      </c>
      <c r="P66" s="82">
        <v>1</v>
      </c>
      <c r="Q66" s="82">
        <v>1</v>
      </c>
      <c r="R66" s="83">
        <v>1</v>
      </c>
      <c r="S66" s="84">
        <v>2.332175925925926E-5</v>
      </c>
    </row>
    <row r="67" spans="1:19" x14ac:dyDescent="0.25">
      <c r="A67" s="119" t="s">
        <v>322</v>
      </c>
      <c r="B67" s="115">
        <v>5958</v>
      </c>
      <c r="C67" s="116">
        <v>1444</v>
      </c>
      <c r="D67" s="117">
        <v>0.24236320913058074</v>
      </c>
      <c r="E67" s="103">
        <v>0.24236320913058074</v>
      </c>
      <c r="F67" s="104">
        <v>1</v>
      </c>
      <c r="G67" s="105">
        <v>2.8472222222222223E-5</v>
      </c>
      <c r="H67" s="5">
        <v>5958</v>
      </c>
      <c r="I67" s="50">
        <v>939</v>
      </c>
      <c r="J67" s="86">
        <v>0.15760322255790535</v>
      </c>
      <c r="K67" s="86">
        <v>0.18779999999999999</v>
      </c>
      <c r="L67" s="86">
        <v>0.5</v>
      </c>
      <c r="M67" s="70">
        <v>7.2488425925925932E-5</v>
      </c>
      <c r="N67" s="5">
        <v>6589</v>
      </c>
      <c r="O67" s="80">
        <v>1026</v>
      </c>
      <c r="P67" s="82">
        <v>0.15571406890271666</v>
      </c>
      <c r="Q67" s="82">
        <v>0.20519999999999999</v>
      </c>
      <c r="R67" s="83">
        <v>1</v>
      </c>
      <c r="S67" s="84">
        <v>2.3793981481481482E-4</v>
      </c>
    </row>
    <row r="68" spans="1:19" x14ac:dyDescent="0.25">
      <c r="A68" s="73" t="s">
        <v>323</v>
      </c>
      <c r="B68" s="5">
        <v>6602</v>
      </c>
      <c r="C68" s="95">
        <v>5300</v>
      </c>
      <c r="D68" s="103">
        <v>0.80278703423205089</v>
      </c>
      <c r="E68" s="103">
        <v>0.80278703423205089</v>
      </c>
      <c r="F68" s="104">
        <v>1</v>
      </c>
      <c r="G68" s="105">
        <v>2.8449074074074075E-5</v>
      </c>
      <c r="H68" s="5">
        <v>6602</v>
      </c>
      <c r="I68" s="50">
        <v>513</v>
      </c>
      <c r="J68" s="86">
        <v>7.7703726143592847E-2</v>
      </c>
      <c r="K68" s="86">
        <v>0.1026</v>
      </c>
      <c r="L68" s="86">
        <v>0.5</v>
      </c>
      <c r="M68" s="70">
        <v>7.1134259259259257E-5</v>
      </c>
      <c r="N68" s="5">
        <v>6639</v>
      </c>
      <c r="O68" s="80">
        <v>3532</v>
      </c>
      <c r="P68" s="82">
        <v>0.53200783250489536</v>
      </c>
      <c r="Q68" s="82">
        <v>0.70640000000000003</v>
      </c>
      <c r="R68" s="83">
        <v>1</v>
      </c>
      <c r="S68" s="84">
        <v>1.675925925925926E-5</v>
      </c>
    </row>
    <row r="69" spans="1:19" x14ac:dyDescent="0.25">
      <c r="A69" s="73" t="s">
        <v>324</v>
      </c>
      <c r="B69" s="5">
        <v>17</v>
      </c>
      <c r="C69" s="95">
        <v>17</v>
      </c>
      <c r="D69" s="103">
        <v>1</v>
      </c>
      <c r="E69" s="103">
        <v>1</v>
      </c>
      <c r="F69" s="104">
        <v>1</v>
      </c>
      <c r="G69" s="105">
        <v>2.7881944444444444E-5</v>
      </c>
      <c r="H69" s="5">
        <v>17</v>
      </c>
      <c r="I69" s="50">
        <v>17</v>
      </c>
      <c r="J69" s="86">
        <v>1</v>
      </c>
      <c r="K69" s="86">
        <v>1</v>
      </c>
      <c r="L69" s="86">
        <v>0.14285714285714285</v>
      </c>
      <c r="M69" s="70">
        <v>7.0960648148148147E-5</v>
      </c>
      <c r="N69" s="5">
        <v>17</v>
      </c>
      <c r="O69" s="80">
        <v>17</v>
      </c>
      <c r="P69" s="82">
        <v>1</v>
      </c>
      <c r="Q69" s="82">
        <v>1</v>
      </c>
      <c r="R69" s="83">
        <v>1</v>
      </c>
      <c r="S69" s="84">
        <v>2.3171296296296298E-5</v>
      </c>
    </row>
    <row r="70" spans="1:19" x14ac:dyDescent="0.25">
      <c r="A70" s="73" t="s">
        <v>325</v>
      </c>
      <c r="B70" s="5">
        <v>9375</v>
      </c>
      <c r="C70" s="95">
        <v>6692</v>
      </c>
      <c r="D70" s="103">
        <v>0.7138133333333333</v>
      </c>
      <c r="E70" s="103">
        <v>0.7138133333333333</v>
      </c>
      <c r="F70" s="104">
        <v>1</v>
      </c>
      <c r="G70" s="105">
        <v>2.4236111111111112E-5</v>
      </c>
      <c r="H70" s="5">
        <v>9375</v>
      </c>
      <c r="I70" s="50">
        <v>3607</v>
      </c>
      <c r="J70" s="86">
        <v>0.38474666666666668</v>
      </c>
      <c r="K70" s="86">
        <v>0.72140000000000004</v>
      </c>
      <c r="L70" s="86">
        <v>1</v>
      </c>
      <c r="M70" s="70">
        <v>6.7905092592592591E-5</v>
      </c>
      <c r="N70" s="5">
        <v>9838</v>
      </c>
      <c r="O70" s="80">
        <v>2876</v>
      </c>
      <c r="P70" s="82">
        <v>0.29233584061801177</v>
      </c>
      <c r="Q70" s="82">
        <v>0.57520000000000004</v>
      </c>
      <c r="R70" s="83">
        <v>1</v>
      </c>
      <c r="S70" s="84">
        <v>1.891087962962963E-4</v>
      </c>
    </row>
    <row r="71" spans="1:19" x14ac:dyDescent="0.25">
      <c r="A71" s="73" t="s">
        <v>326</v>
      </c>
      <c r="B71" s="5">
        <v>2076</v>
      </c>
      <c r="C71" s="95">
        <v>622</v>
      </c>
      <c r="D71" s="103">
        <v>0.29961464354527939</v>
      </c>
      <c r="E71" s="103">
        <v>0.29961464354527939</v>
      </c>
      <c r="F71" s="104">
        <v>1</v>
      </c>
      <c r="G71" s="105">
        <v>2.8217592592592592E-5</v>
      </c>
      <c r="H71" s="5">
        <v>2076</v>
      </c>
      <c r="I71" s="50">
        <v>295</v>
      </c>
      <c r="J71" s="86">
        <v>0.14210019267822735</v>
      </c>
      <c r="K71" s="86">
        <v>0.14210019267822735</v>
      </c>
      <c r="L71" s="86">
        <v>1</v>
      </c>
      <c r="M71" s="70">
        <v>7.0833333333333338E-5</v>
      </c>
      <c r="N71" s="5">
        <v>2496</v>
      </c>
      <c r="O71" s="80">
        <v>341</v>
      </c>
      <c r="P71" s="82">
        <v>0.13661858974358973</v>
      </c>
      <c r="Q71" s="82">
        <v>0.13661858974358973</v>
      </c>
      <c r="R71" s="83">
        <v>1</v>
      </c>
      <c r="S71" s="84">
        <v>2.2800925925925927E-5</v>
      </c>
    </row>
    <row r="72" spans="1:19" x14ac:dyDescent="0.25">
      <c r="A72" s="119" t="s">
        <v>327</v>
      </c>
      <c r="B72" s="115">
        <v>1</v>
      </c>
      <c r="C72" s="116">
        <v>1</v>
      </c>
      <c r="D72" s="117">
        <v>1</v>
      </c>
      <c r="E72" s="103">
        <v>1</v>
      </c>
      <c r="F72" s="104">
        <v>1</v>
      </c>
      <c r="G72" s="105">
        <v>3.677083333333333E-5</v>
      </c>
      <c r="H72" s="5">
        <v>1</v>
      </c>
      <c r="I72" s="50">
        <v>1</v>
      </c>
      <c r="J72" s="86">
        <v>1</v>
      </c>
      <c r="K72" s="86">
        <v>1</v>
      </c>
      <c r="L72" s="86">
        <v>1</v>
      </c>
      <c r="M72" s="70">
        <v>7.4166666666666662E-5</v>
      </c>
      <c r="N72" s="5">
        <v>1</v>
      </c>
      <c r="O72" s="80">
        <v>1</v>
      </c>
      <c r="P72" s="82">
        <v>1</v>
      </c>
      <c r="Q72" s="82">
        <v>1</v>
      </c>
      <c r="R72" s="83">
        <v>1</v>
      </c>
      <c r="S72" s="84">
        <v>4.9520833333333329E-4</v>
      </c>
    </row>
    <row r="73" spans="1:19" x14ac:dyDescent="0.25">
      <c r="A73" s="77" t="s">
        <v>328</v>
      </c>
      <c r="B73" s="5">
        <v>9191</v>
      </c>
      <c r="C73" s="95">
        <v>9186</v>
      </c>
      <c r="D73" s="103">
        <v>0.99945598955499948</v>
      </c>
      <c r="E73" s="103">
        <v>0.99945598955499948</v>
      </c>
      <c r="F73" s="104">
        <v>1</v>
      </c>
      <c r="G73" s="105">
        <v>2.2812499999999999E-5</v>
      </c>
      <c r="H73" s="5">
        <v>9191</v>
      </c>
      <c r="I73" s="50">
        <v>4998</v>
      </c>
      <c r="J73" s="86">
        <v>0.54379284082254375</v>
      </c>
      <c r="K73" s="86">
        <v>0.99960000000000004</v>
      </c>
      <c r="L73" s="86">
        <v>1</v>
      </c>
      <c r="M73" s="70">
        <v>6.9479166666666664E-5</v>
      </c>
      <c r="N73" s="5">
        <v>9022</v>
      </c>
      <c r="O73" s="80">
        <v>5000</v>
      </c>
      <c r="P73" s="82">
        <v>0.55420084238528045</v>
      </c>
      <c r="Q73" s="82">
        <v>1</v>
      </c>
      <c r="R73" s="83">
        <v>1</v>
      </c>
      <c r="S73" s="84">
        <v>1.087962962962963E-5</v>
      </c>
    </row>
    <row r="74" spans="1:19" x14ac:dyDescent="0.25">
      <c r="A74" s="71" t="s">
        <v>329</v>
      </c>
      <c r="B74" s="5">
        <v>3298</v>
      </c>
      <c r="C74" s="95">
        <v>2723</v>
      </c>
      <c r="D74" s="103">
        <v>0.82565191024863549</v>
      </c>
      <c r="E74" s="103">
        <v>0.82565191024863549</v>
      </c>
      <c r="F74" s="104">
        <v>1</v>
      </c>
      <c r="G74" s="105">
        <v>2.2766203703703704E-5</v>
      </c>
      <c r="H74" s="5">
        <v>3298</v>
      </c>
      <c r="I74" s="50">
        <v>1451</v>
      </c>
      <c r="J74" s="86">
        <v>0.43996361431170405</v>
      </c>
      <c r="K74" s="86">
        <v>0.43996361431170405</v>
      </c>
      <c r="L74" s="86">
        <v>0.33333333333333331</v>
      </c>
      <c r="M74" s="70">
        <v>6.8460648148148154E-5</v>
      </c>
      <c r="N74" s="5">
        <v>3431</v>
      </c>
      <c r="O74" s="80">
        <v>1353</v>
      </c>
      <c r="P74" s="82">
        <v>0.39434567181579716</v>
      </c>
      <c r="Q74" s="82">
        <v>0.39434567181579716</v>
      </c>
      <c r="R74" s="83">
        <v>1</v>
      </c>
      <c r="S74" s="84">
        <v>1.0173611111111111E-5</v>
      </c>
    </row>
    <row r="75" spans="1:19" x14ac:dyDescent="0.25">
      <c r="A75" s="71" t="s">
        <v>330</v>
      </c>
      <c r="B75" s="5">
        <v>1</v>
      </c>
      <c r="C75" s="95">
        <v>1</v>
      </c>
      <c r="D75" s="103">
        <v>1</v>
      </c>
      <c r="E75" s="103">
        <v>1</v>
      </c>
      <c r="F75" s="104">
        <v>1.2195121951219513E-2</v>
      </c>
      <c r="G75" s="105">
        <v>3.076388888888889E-5</v>
      </c>
      <c r="H75" s="5">
        <v>1</v>
      </c>
      <c r="I75" s="50">
        <v>1</v>
      </c>
      <c r="J75" s="86">
        <v>1</v>
      </c>
      <c r="K75" s="86">
        <v>1</v>
      </c>
      <c r="L75" s="86">
        <v>2.2123893805309734E-3</v>
      </c>
      <c r="M75" s="70">
        <v>7.1504629629629628E-5</v>
      </c>
      <c r="N75" s="5">
        <v>1</v>
      </c>
      <c r="O75" s="80">
        <v>1</v>
      </c>
      <c r="P75" s="82">
        <v>1</v>
      </c>
      <c r="Q75" s="82">
        <v>1</v>
      </c>
      <c r="R75" s="83">
        <v>1.2658227848101266E-2</v>
      </c>
      <c r="S75" s="84">
        <v>3.6152777777777778E-4</v>
      </c>
    </row>
    <row r="76" spans="1:19" x14ac:dyDescent="0.25">
      <c r="A76" s="71" t="s">
        <v>331</v>
      </c>
      <c r="B76" s="5">
        <v>14939</v>
      </c>
      <c r="C76" s="95">
        <v>14428</v>
      </c>
      <c r="D76" s="103">
        <v>0.96579422986813035</v>
      </c>
      <c r="E76" s="103">
        <v>0.96579422986813035</v>
      </c>
      <c r="F76" s="104">
        <v>1</v>
      </c>
      <c r="G76" s="105">
        <v>2.3472222222222223E-5</v>
      </c>
      <c r="H76" s="5">
        <v>14939</v>
      </c>
      <c r="I76" s="50">
        <v>5000</v>
      </c>
      <c r="J76" s="86">
        <v>0.33469442399089633</v>
      </c>
      <c r="K76" s="86">
        <v>1</v>
      </c>
      <c r="L76" s="86">
        <v>1</v>
      </c>
      <c r="M76" s="70">
        <v>6.9166666666666663E-5</v>
      </c>
      <c r="N76" s="5">
        <v>14676</v>
      </c>
      <c r="O76" s="80">
        <v>5000</v>
      </c>
      <c r="P76" s="82">
        <v>0.34069228672662849</v>
      </c>
      <c r="Q76" s="82">
        <v>1</v>
      </c>
      <c r="R76" s="83">
        <v>1</v>
      </c>
      <c r="S76" s="84">
        <v>1.0902777777777777E-5</v>
      </c>
    </row>
    <row r="77" spans="1:19" x14ac:dyDescent="0.25">
      <c r="A77" s="71" t="s">
        <v>332</v>
      </c>
      <c r="B77" s="5">
        <v>355</v>
      </c>
      <c r="C77" s="95">
        <v>355</v>
      </c>
      <c r="D77" s="103">
        <v>1</v>
      </c>
      <c r="E77" s="103">
        <v>1</v>
      </c>
      <c r="F77" s="104">
        <v>0.33333333333333331</v>
      </c>
      <c r="G77" s="105">
        <v>3.5231481481481484E-5</v>
      </c>
      <c r="H77" s="5">
        <v>355</v>
      </c>
      <c r="I77" s="50">
        <v>355</v>
      </c>
      <c r="J77" s="86">
        <v>1</v>
      </c>
      <c r="K77" s="86">
        <v>1</v>
      </c>
      <c r="L77" s="86">
        <v>0.25</v>
      </c>
      <c r="M77" s="70">
        <v>7.3969907407407402E-5</v>
      </c>
      <c r="N77" s="5">
        <v>354</v>
      </c>
      <c r="O77" s="80">
        <v>354</v>
      </c>
      <c r="P77" s="82">
        <v>1</v>
      </c>
      <c r="Q77" s="82">
        <v>1</v>
      </c>
      <c r="R77" s="83">
        <v>0.5</v>
      </c>
      <c r="S77" s="84">
        <v>3.6232638888888886E-4</v>
      </c>
    </row>
    <row r="78" spans="1:19" x14ac:dyDescent="0.25">
      <c r="A78" s="120" t="s">
        <v>349</v>
      </c>
      <c r="B78" s="115">
        <v>83</v>
      </c>
      <c r="C78" s="116">
        <v>83</v>
      </c>
      <c r="D78" s="117">
        <v>1</v>
      </c>
      <c r="E78" s="103">
        <v>1</v>
      </c>
      <c r="F78" s="104">
        <v>1</v>
      </c>
      <c r="G78" s="105">
        <v>2.2511574074074073E-4</v>
      </c>
      <c r="H78" s="5">
        <v>83</v>
      </c>
      <c r="I78" s="50">
        <v>82</v>
      </c>
      <c r="J78" s="86">
        <v>0.98795180722891562</v>
      </c>
      <c r="K78" s="86">
        <v>0.98795180722891562</v>
      </c>
      <c r="L78" s="86">
        <v>1.8181818181818181E-2</v>
      </c>
      <c r="M78" s="70">
        <v>9.8078703703703698E-5</v>
      </c>
      <c r="N78" s="5">
        <v>84</v>
      </c>
      <c r="O78" s="80">
        <v>81</v>
      </c>
      <c r="P78" s="82">
        <v>0.9642857142857143</v>
      </c>
      <c r="Q78" s="82">
        <v>0.9642857142857143</v>
      </c>
      <c r="R78" s="83">
        <v>1</v>
      </c>
      <c r="S78" s="84">
        <v>1.6504629629629629E-5</v>
      </c>
    </row>
    <row r="79" spans="1:19" x14ac:dyDescent="0.25">
      <c r="A79" s="71" t="s">
        <v>333</v>
      </c>
      <c r="B79" s="5">
        <v>6</v>
      </c>
      <c r="C79" s="95">
        <v>6</v>
      </c>
      <c r="D79" s="103">
        <v>1</v>
      </c>
      <c r="E79" s="103">
        <v>1</v>
      </c>
      <c r="F79" s="104">
        <v>0.5</v>
      </c>
      <c r="G79" s="105">
        <v>2.7083333333333332E-5</v>
      </c>
      <c r="H79" s="5">
        <v>6</v>
      </c>
      <c r="I79" s="50">
        <v>6</v>
      </c>
      <c r="J79" s="86">
        <v>1</v>
      </c>
      <c r="K79" s="86">
        <v>1</v>
      </c>
      <c r="L79" s="86">
        <v>1</v>
      </c>
      <c r="M79" s="70">
        <v>6.9398148148148143E-5</v>
      </c>
      <c r="N79" s="5">
        <v>6</v>
      </c>
      <c r="O79" s="80">
        <v>6</v>
      </c>
      <c r="P79" s="82">
        <v>1</v>
      </c>
      <c r="Q79" s="82">
        <v>1</v>
      </c>
      <c r="R79" s="83">
        <v>1.3513513513513514E-2</v>
      </c>
      <c r="S79" s="84">
        <v>1.3833333333333333E-4</v>
      </c>
    </row>
    <row r="80" spans="1:19" x14ac:dyDescent="0.25">
      <c r="A80" s="71" t="s">
        <v>334</v>
      </c>
      <c r="B80" s="5">
        <v>34892</v>
      </c>
      <c r="C80" s="95">
        <v>20000</v>
      </c>
      <c r="D80" s="103">
        <v>0.57319729450876988</v>
      </c>
      <c r="E80" s="103">
        <v>1</v>
      </c>
      <c r="F80" s="104">
        <v>1</v>
      </c>
      <c r="G80" s="105">
        <v>2.0439814814814814E-5</v>
      </c>
      <c r="H80" s="5">
        <v>34892</v>
      </c>
      <c r="I80" s="50">
        <v>5000</v>
      </c>
      <c r="J80" s="86">
        <v>0.14329932362719247</v>
      </c>
      <c r="K80" s="86">
        <v>1</v>
      </c>
      <c r="L80" s="86">
        <v>1</v>
      </c>
      <c r="M80" s="70">
        <v>6.8217592592592592E-5</v>
      </c>
      <c r="N80" s="5">
        <v>37862</v>
      </c>
      <c r="O80" s="80">
        <v>5000</v>
      </c>
      <c r="P80" s="82">
        <v>0.13205852833976017</v>
      </c>
      <c r="Q80" s="82">
        <v>1</v>
      </c>
      <c r="R80" s="83">
        <v>1</v>
      </c>
      <c r="S80" s="84">
        <v>1.0138888888888888E-5</v>
      </c>
    </row>
    <row r="81" spans="1:19" x14ac:dyDescent="0.25">
      <c r="A81" s="120" t="s">
        <v>335</v>
      </c>
      <c r="B81" s="115">
        <v>16</v>
      </c>
      <c r="C81" s="116">
        <v>16</v>
      </c>
      <c r="D81" s="117">
        <v>1</v>
      </c>
      <c r="E81" s="103">
        <v>1</v>
      </c>
      <c r="F81" s="104">
        <v>1</v>
      </c>
      <c r="G81" s="105">
        <v>2.454861111111111E-5</v>
      </c>
      <c r="H81" s="5">
        <v>16</v>
      </c>
      <c r="I81" s="50">
        <v>16</v>
      </c>
      <c r="J81" s="86">
        <v>1</v>
      </c>
      <c r="K81" s="86">
        <v>1</v>
      </c>
      <c r="L81" s="86">
        <v>1</v>
      </c>
      <c r="M81" s="70">
        <v>6.9629629629629623E-5</v>
      </c>
      <c r="N81" s="5">
        <v>29</v>
      </c>
      <c r="O81" s="80">
        <v>25</v>
      </c>
      <c r="P81" s="82">
        <v>0.86206896551724133</v>
      </c>
      <c r="Q81" s="82">
        <v>0.86206896551724133</v>
      </c>
      <c r="R81" s="83">
        <v>1</v>
      </c>
      <c r="S81" s="84">
        <v>2.6953703703703704E-4</v>
      </c>
    </row>
    <row r="82" spans="1:19" x14ac:dyDescent="0.25">
      <c r="A82" s="71" t="s">
        <v>336</v>
      </c>
      <c r="B82" s="5">
        <v>1085</v>
      </c>
      <c r="C82" s="95">
        <v>1085</v>
      </c>
      <c r="D82" s="103">
        <v>1</v>
      </c>
      <c r="E82" s="103">
        <v>1</v>
      </c>
      <c r="F82" s="104">
        <v>1</v>
      </c>
      <c r="G82" s="105">
        <v>3.3067129629629629E-5</v>
      </c>
      <c r="H82" s="5">
        <v>1085</v>
      </c>
      <c r="I82" s="50">
        <v>857</v>
      </c>
      <c r="J82" s="86">
        <v>0.78986175115207369</v>
      </c>
      <c r="K82" s="86">
        <v>0.78986175115207369</v>
      </c>
      <c r="L82" s="86">
        <v>0.25</v>
      </c>
      <c r="M82" s="70">
        <v>7.2430555555555562E-5</v>
      </c>
      <c r="N82" s="5">
        <v>1103</v>
      </c>
      <c r="O82" s="80">
        <v>841</v>
      </c>
      <c r="P82" s="82">
        <v>0.76246600181323665</v>
      </c>
      <c r="Q82" s="82">
        <v>0.76246600181323665</v>
      </c>
      <c r="R82" s="83">
        <v>1</v>
      </c>
      <c r="S82" s="84">
        <v>1.2986111111111111E-5</v>
      </c>
    </row>
    <row r="83" spans="1:19" x14ac:dyDescent="0.25">
      <c r="A83" s="71" t="s">
        <v>337</v>
      </c>
      <c r="B83" s="5">
        <v>4</v>
      </c>
      <c r="C83" s="95">
        <v>4</v>
      </c>
      <c r="D83" s="103">
        <v>1</v>
      </c>
      <c r="E83" s="103">
        <v>1</v>
      </c>
      <c r="F83" s="104">
        <v>1</v>
      </c>
      <c r="G83" s="105">
        <v>3.2280092592592592E-5</v>
      </c>
      <c r="H83" s="5">
        <v>4</v>
      </c>
      <c r="I83" s="50">
        <v>4</v>
      </c>
      <c r="J83" s="86">
        <v>1</v>
      </c>
      <c r="K83" s="86">
        <v>1</v>
      </c>
      <c r="L83" s="86">
        <v>0.5</v>
      </c>
      <c r="M83" s="70">
        <v>7.189814814814815E-5</v>
      </c>
      <c r="N83" s="5">
        <v>4</v>
      </c>
      <c r="O83" s="80">
        <v>4</v>
      </c>
      <c r="P83" s="82">
        <v>1</v>
      </c>
      <c r="Q83" s="82">
        <v>1</v>
      </c>
      <c r="R83" s="83">
        <v>1</v>
      </c>
      <c r="S83" s="84">
        <v>4.549074074074074E-4</v>
      </c>
    </row>
    <row r="84" spans="1:19" x14ac:dyDescent="0.25">
      <c r="A84" s="71" t="s">
        <v>338</v>
      </c>
      <c r="B84" s="5">
        <v>6</v>
      </c>
      <c r="C84" s="95">
        <v>6</v>
      </c>
      <c r="D84" s="103">
        <v>1</v>
      </c>
      <c r="E84" s="103">
        <v>1</v>
      </c>
      <c r="F84" s="104">
        <v>0.5</v>
      </c>
      <c r="G84" s="105">
        <v>2.9756944444444445E-5</v>
      </c>
      <c r="H84" s="5">
        <v>6</v>
      </c>
      <c r="I84" s="50">
        <v>6</v>
      </c>
      <c r="J84" s="86">
        <v>1</v>
      </c>
      <c r="K84" s="86">
        <v>1</v>
      </c>
      <c r="L84" s="86">
        <v>5.5555555555555552E-2</v>
      </c>
      <c r="M84" s="70">
        <v>7.145833333333334E-5</v>
      </c>
      <c r="N84" s="5">
        <v>65</v>
      </c>
      <c r="O84" s="80">
        <v>65</v>
      </c>
      <c r="P84" s="82">
        <v>1</v>
      </c>
      <c r="Q84" s="82">
        <v>1</v>
      </c>
      <c r="R84" s="83">
        <v>0.5</v>
      </c>
      <c r="S84" s="84">
        <v>3.965625E-4</v>
      </c>
    </row>
    <row r="85" spans="1:19" x14ac:dyDescent="0.25">
      <c r="A85" s="71" t="s">
        <v>339</v>
      </c>
      <c r="B85" s="5">
        <v>19</v>
      </c>
      <c r="C85" s="95">
        <v>19</v>
      </c>
      <c r="D85" s="103">
        <v>1</v>
      </c>
      <c r="E85" s="103">
        <v>1</v>
      </c>
      <c r="F85" s="104">
        <v>5.2631578947368418E-2</v>
      </c>
      <c r="G85" s="105">
        <v>1.0640046296296297E-4</v>
      </c>
      <c r="H85" s="5">
        <v>19</v>
      </c>
      <c r="I85" s="50">
        <v>19</v>
      </c>
      <c r="J85" s="86">
        <v>1</v>
      </c>
      <c r="K85" s="86">
        <v>1</v>
      </c>
      <c r="L85" s="86">
        <v>0.25</v>
      </c>
      <c r="M85" s="70">
        <v>8.5497685185185186E-5</v>
      </c>
      <c r="N85" s="5">
        <v>19</v>
      </c>
      <c r="O85" s="80">
        <v>19</v>
      </c>
      <c r="P85" s="82">
        <v>1</v>
      </c>
      <c r="Q85" s="82">
        <v>1</v>
      </c>
      <c r="R85" s="83">
        <v>3.4246575342465752E-3</v>
      </c>
      <c r="S85" s="84">
        <v>2.1796064814814816E-3</v>
      </c>
    </row>
    <row r="86" spans="1:19" x14ac:dyDescent="0.25">
      <c r="A86" s="71" t="s">
        <v>340</v>
      </c>
      <c r="B86" s="5">
        <v>1749</v>
      </c>
      <c r="C86" s="95">
        <v>1749</v>
      </c>
      <c r="D86" s="103">
        <v>1</v>
      </c>
      <c r="E86" s="103">
        <v>1</v>
      </c>
      <c r="F86" s="104">
        <v>1</v>
      </c>
      <c r="G86" s="105">
        <v>2.3796296296296296E-5</v>
      </c>
      <c r="H86" s="5">
        <v>1749</v>
      </c>
      <c r="I86" s="50">
        <v>1749</v>
      </c>
      <c r="J86" s="86">
        <v>1</v>
      </c>
      <c r="K86" s="86">
        <v>1</v>
      </c>
      <c r="L86" s="86">
        <v>1</v>
      </c>
      <c r="M86" s="70">
        <v>7.0370370370370365E-5</v>
      </c>
      <c r="N86" s="5">
        <v>1745</v>
      </c>
      <c r="O86" s="80">
        <v>1745</v>
      </c>
      <c r="P86" s="82">
        <v>1</v>
      </c>
      <c r="Q86" s="82">
        <v>1</v>
      </c>
      <c r="R86" s="83">
        <v>1</v>
      </c>
      <c r="S86" s="84">
        <v>2.2986111111111112E-5</v>
      </c>
    </row>
    <row r="87" spans="1:19" x14ac:dyDescent="0.25">
      <c r="A87" s="71" t="s">
        <v>341</v>
      </c>
      <c r="B87" s="5">
        <v>1044</v>
      </c>
      <c r="C87" s="95">
        <v>1044</v>
      </c>
      <c r="D87" s="103">
        <v>1</v>
      </c>
      <c r="E87" s="103">
        <v>1</v>
      </c>
      <c r="F87" s="104">
        <v>1</v>
      </c>
      <c r="G87" s="105">
        <v>3.1643518518518515E-5</v>
      </c>
      <c r="H87" s="5">
        <v>1044</v>
      </c>
      <c r="I87" s="50">
        <v>295</v>
      </c>
      <c r="J87" s="86">
        <v>0.28256704980842912</v>
      </c>
      <c r="K87" s="86">
        <v>0.28256704980842912</v>
      </c>
      <c r="L87" s="86">
        <v>3.0303030303030304E-2</v>
      </c>
      <c r="M87" s="70">
        <v>7.0821759259259256E-5</v>
      </c>
      <c r="N87" s="5">
        <v>1036</v>
      </c>
      <c r="O87" s="80">
        <v>737</v>
      </c>
      <c r="P87" s="82">
        <v>0.71138996138996136</v>
      </c>
      <c r="Q87" s="82">
        <v>0.71138996138996136</v>
      </c>
      <c r="R87" s="83">
        <v>1</v>
      </c>
      <c r="S87" s="84">
        <v>1.3171296296296297E-5</v>
      </c>
    </row>
    <row r="88" spans="1:19" x14ac:dyDescent="0.25">
      <c r="A88" s="71" t="s">
        <v>342</v>
      </c>
      <c r="B88" s="5">
        <v>12</v>
      </c>
      <c r="C88" s="95">
        <v>12</v>
      </c>
      <c r="D88" s="103">
        <v>1</v>
      </c>
      <c r="E88" s="103">
        <v>1</v>
      </c>
      <c r="F88" s="104">
        <v>0.1</v>
      </c>
      <c r="G88" s="105">
        <v>9.4953703703703704E-5</v>
      </c>
      <c r="H88" s="5">
        <v>12</v>
      </c>
      <c r="I88" s="50">
        <v>3</v>
      </c>
      <c r="J88" s="86">
        <v>0.25</v>
      </c>
      <c r="K88" s="86">
        <v>0.25</v>
      </c>
      <c r="L88" s="86">
        <v>2.6932399676811203E-4</v>
      </c>
      <c r="M88" s="70">
        <v>1.0278935185185185E-4</v>
      </c>
      <c r="N88" s="5">
        <v>14</v>
      </c>
      <c r="O88" s="80">
        <v>1</v>
      </c>
      <c r="P88" s="82">
        <v>7.1428571428571425E-2</v>
      </c>
      <c r="Q88" s="82">
        <v>7.1428571428571425E-2</v>
      </c>
      <c r="R88" s="83">
        <v>3.105590062111801E-3</v>
      </c>
      <c r="S88" s="84">
        <v>1.4838773148148148E-3</v>
      </c>
    </row>
    <row r="89" spans="1:19" x14ac:dyDescent="0.25">
      <c r="A89" s="114" t="s">
        <v>343</v>
      </c>
      <c r="B89" s="115">
        <v>33</v>
      </c>
      <c r="C89" s="116">
        <v>33</v>
      </c>
      <c r="D89" s="117">
        <v>1</v>
      </c>
      <c r="E89" s="103">
        <v>1</v>
      </c>
      <c r="F89" s="104">
        <v>0.33333333333333331</v>
      </c>
      <c r="G89" s="105">
        <v>2.7210648148148147E-5</v>
      </c>
      <c r="H89" s="5">
        <v>33</v>
      </c>
      <c r="I89" s="50">
        <v>33</v>
      </c>
      <c r="J89" s="86">
        <v>1</v>
      </c>
      <c r="K89" s="86">
        <v>1</v>
      </c>
      <c r="L89" s="86">
        <v>1</v>
      </c>
      <c r="M89" s="70">
        <v>7.6388888888888887E-5</v>
      </c>
      <c r="N89" s="5">
        <v>33</v>
      </c>
      <c r="O89" s="80">
        <v>33</v>
      </c>
      <c r="P89" s="82">
        <v>1</v>
      </c>
      <c r="Q89" s="82">
        <v>1</v>
      </c>
      <c r="R89" s="83">
        <v>0.33333333333333331</v>
      </c>
      <c r="S89" s="84">
        <v>5.138888888888889E-5</v>
      </c>
    </row>
    <row r="90" spans="1:19" x14ac:dyDescent="0.25">
      <c r="A90" s="71" t="s">
        <v>344</v>
      </c>
      <c r="B90" s="5">
        <v>679</v>
      </c>
      <c r="C90" s="95">
        <v>679</v>
      </c>
      <c r="D90" s="103">
        <v>1</v>
      </c>
      <c r="E90" s="103">
        <v>1</v>
      </c>
      <c r="F90" s="104">
        <v>6.0975609756097563E-3</v>
      </c>
      <c r="G90" s="105">
        <v>4.5474537037037038E-5</v>
      </c>
      <c r="H90" s="5">
        <v>679</v>
      </c>
      <c r="I90" s="50">
        <v>679</v>
      </c>
      <c r="J90" s="86">
        <v>1</v>
      </c>
      <c r="K90" s="86">
        <v>1</v>
      </c>
      <c r="L90" s="86">
        <v>1</v>
      </c>
      <c r="M90" s="70">
        <v>8.7384259259259259E-5</v>
      </c>
      <c r="N90" s="5">
        <v>679</v>
      </c>
      <c r="O90" s="80">
        <v>589</v>
      </c>
      <c r="P90" s="82">
        <v>0.86745213549337263</v>
      </c>
      <c r="Q90" s="82">
        <v>0.86745213549337263</v>
      </c>
      <c r="R90" s="83">
        <v>6.0975609756097563E-3</v>
      </c>
      <c r="S90" s="84">
        <v>6.4814814814814816E-5</v>
      </c>
    </row>
    <row r="91" spans="1:19" x14ac:dyDescent="0.25">
      <c r="A91" s="71" t="s">
        <v>345</v>
      </c>
      <c r="B91" s="5">
        <v>3227</v>
      </c>
      <c r="C91" s="95">
        <v>854</v>
      </c>
      <c r="D91" s="103">
        <v>0.2646420824295011</v>
      </c>
      <c r="E91" s="103">
        <v>0.2646420824295011</v>
      </c>
      <c r="F91" s="104">
        <v>2.564102564102564E-2</v>
      </c>
      <c r="G91" s="105">
        <v>2.5231481481481481E-5</v>
      </c>
      <c r="H91" s="5">
        <v>3227</v>
      </c>
      <c r="I91" s="50">
        <v>192</v>
      </c>
      <c r="J91" s="86">
        <v>5.9497985745274248E-2</v>
      </c>
      <c r="K91" s="86">
        <v>5.9497985745274248E-2</v>
      </c>
      <c r="L91" s="86">
        <v>5.2631578947368418E-2</v>
      </c>
      <c r="M91" s="70">
        <v>6.9895833333333336E-5</v>
      </c>
      <c r="N91" s="5">
        <v>5376</v>
      </c>
      <c r="O91" s="80">
        <v>621</v>
      </c>
      <c r="P91" s="82">
        <v>0.11551339285714286</v>
      </c>
      <c r="Q91" s="82">
        <v>0.1242</v>
      </c>
      <c r="R91" s="83">
        <v>0.25</v>
      </c>
      <c r="S91" s="84">
        <v>9.5814814814814818E-4</v>
      </c>
    </row>
    <row r="92" spans="1:19" x14ac:dyDescent="0.25">
      <c r="A92" s="71" t="s">
        <v>346</v>
      </c>
      <c r="B92" s="5">
        <v>14566</v>
      </c>
      <c r="C92" s="95">
        <v>5766</v>
      </c>
      <c r="D92" s="103">
        <v>0.39585335713304959</v>
      </c>
      <c r="E92" s="103">
        <v>0.39585335713304959</v>
      </c>
      <c r="F92" s="104">
        <v>1</v>
      </c>
      <c r="G92" s="105">
        <v>2.6898148148148147E-5</v>
      </c>
      <c r="H92" s="5">
        <v>14566</v>
      </c>
      <c r="I92" s="50">
        <v>1618</v>
      </c>
      <c r="J92" s="86">
        <v>0.11108059865440066</v>
      </c>
      <c r="K92" s="86">
        <v>0.3236</v>
      </c>
      <c r="L92" s="86">
        <v>1</v>
      </c>
      <c r="M92" s="70">
        <v>7.1874999999999999E-5</v>
      </c>
      <c r="N92" s="5">
        <v>17172</v>
      </c>
      <c r="O92" s="80">
        <v>1950</v>
      </c>
      <c r="P92" s="82">
        <v>0.11355695317959469</v>
      </c>
      <c r="Q92" s="82">
        <v>0.39</v>
      </c>
      <c r="R92" s="83">
        <v>1</v>
      </c>
      <c r="S92" s="84">
        <v>6.0509259259259256E-5</v>
      </c>
    </row>
    <row r="93" spans="1:19" x14ac:dyDescent="0.25">
      <c r="A93" s="71" t="s">
        <v>350</v>
      </c>
      <c r="B93" s="5">
        <v>52</v>
      </c>
      <c r="C93" s="95">
        <v>52</v>
      </c>
      <c r="D93" s="103">
        <v>1</v>
      </c>
      <c r="E93" s="103">
        <v>1</v>
      </c>
      <c r="F93" s="104">
        <v>2.8571428571428571E-2</v>
      </c>
      <c r="G93" s="105">
        <v>3.0451388888888889E-5</v>
      </c>
      <c r="H93" s="5">
        <v>52</v>
      </c>
      <c r="I93" s="50">
        <v>52</v>
      </c>
      <c r="J93" s="86">
        <v>1</v>
      </c>
      <c r="K93" s="86">
        <v>1</v>
      </c>
      <c r="L93" s="86">
        <v>1</v>
      </c>
      <c r="M93" s="70">
        <v>7.2083333333333328E-5</v>
      </c>
      <c r="N93" s="5">
        <v>56</v>
      </c>
      <c r="O93" s="80">
        <v>56</v>
      </c>
      <c r="P93" s="82">
        <v>1</v>
      </c>
      <c r="Q93" s="82">
        <v>1</v>
      </c>
      <c r="R93" s="83">
        <v>6.8493150684931503E-3</v>
      </c>
      <c r="S93" s="84">
        <v>1.702013888888889E-3</v>
      </c>
    </row>
    <row r="94" spans="1:19" ht="15.75" thickBot="1" x14ac:dyDescent="0.3">
      <c r="A94" s="6" t="s">
        <v>16</v>
      </c>
      <c r="B94" s="26">
        <f>SUM(B14:B93)</f>
        <v>236836</v>
      </c>
      <c r="C94" s="106">
        <f>SUM(C14:C93)</f>
        <v>133487</v>
      </c>
      <c r="D94" s="107">
        <f>AVERAGE(D14:D93)</f>
        <v>0.89648207406361369</v>
      </c>
      <c r="E94" s="107">
        <f>AVERAGE(E14:E93)</f>
        <v>0.90571760340018237</v>
      </c>
      <c r="F94" s="108">
        <f>AVERAGE(F14:F93)</f>
        <v>0.86493542107229504</v>
      </c>
      <c r="G94" s="109">
        <f>AVERAGE(G14:G93)</f>
        <v>3.3383680555555563E-5</v>
      </c>
      <c r="H94" s="27">
        <f>SUM(H14:H93)</f>
        <v>236836</v>
      </c>
      <c r="I94" s="54">
        <f>SUM(I14:I93)</f>
        <v>55543</v>
      </c>
      <c r="J94" s="55">
        <f>AVERAGE(J14:J93)</f>
        <v>0.80106523569640697</v>
      </c>
      <c r="K94" s="55">
        <f>AVERAGE(K14:K93)</f>
        <v>0.86896346773044597</v>
      </c>
      <c r="L94" s="39">
        <f>AVERAGE(L14:L93)</f>
        <v>0.83370569104583336</v>
      </c>
      <c r="M94" s="60">
        <f>AVERAGE(M14:M93)</f>
        <v>7.2472945601851859E-5</v>
      </c>
      <c r="N94" s="27">
        <f>SUM(N14:N93)</f>
        <v>250247</v>
      </c>
      <c r="O94" s="41">
        <f>SUM(O14:O93)</f>
        <v>60221</v>
      </c>
      <c r="P94" s="43">
        <f>AVERAGE(P14:P93)</f>
        <v>0.80866757794468513</v>
      </c>
      <c r="Q94" s="43">
        <f>AVERAGE(Q14:Q93)</f>
        <v>0.88063354130516291</v>
      </c>
      <c r="R94" s="61">
        <f>AVERAGE(R14:R93)</f>
        <v>0.84300290247919241</v>
      </c>
      <c r="S94" s="62">
        <f>AVERAGE(S14:S93)</f>
        <v>2.8862008101851857E-4</v>
      </c>
    </row>
    <row r="95" spans="1:19" ht="15.75" thickTop="1" x14ac:dyDescent="0.25">
      <c r="B95">
        <f>MEDIAN(B14:B93)</f>
        <v>16.5</v>
      </c>
      <c r="C95">
        <f>MEDIAN(C14:C93)</f>
        <v>16.5</v>
      </c>
      <c r="D95" s="93">
        <f>AVERAGE(D14:D33)</f>
        <v>0.87770450695708957</v>
      </c>
      <c r="G95" s="124">
        <f>MIN(G14:G93)</f>
        <v>1.9976851851851851E-5</v>
      </c>
      <c r="J95" s="93">
        <f>AVERAGE(J14:J33)</f>
        <v>0.8663347986843164</v>
      </c>
      <c r="M95" s="124">
        <f>MIN(M14:M93)</f>
        <v>6.7233796296296301E-5</v>
      </c>
      <c r="P95" s="93">
        <f>AVERAGE(P14:P33)</f>
        <v>0.89105532639597607</v>
      </c>
      <c r="S95" s="124">
        <f>MIN(S14:S93)</f>
        <v>1.0138888888888888E-5</v>
      </c>
    </row>
    <row r="96" spans="1:19" ht="23.25" x14ac:dyDescent="0.35">
      <c r="A96" s="1" t="s">
        <v>17</v>
      </c>
      <c r="C96" s="29"/>
      <c r="D96" s="93">
        <f>AVERAGE(D34:D53)</f>
        <v>0.92222037852979288</v>
      </c>
      <c r="G96" s="124">
        <f>MAX(G14:G93)</f>
        <v>2.2511574074074073E-4</v>
      </c>
      <c r="J96" s="93">
        <f>AVERAGE(J34:J53)</f>
        <v>0.87596621174227374</v>
      </c>
      <c r="M96" s="124">
        <f>MAX(M14:M93)</f>
        <v>1.0278935185185185E-4</v>
      </c>
      <c r="P96" s="93">
        <f>AVERAGE(P34:P53)</f>
        <v>0.87788368308121412</v>
      </c>
      <c r="S96" s="124">
        <f>MAX(S14:S93)</f>
        <v>2.1796064814814816E-3</v>
      </c>
    </row>
    <row r="97" spans="1:19" ht="20.25" thickBot="1" x14ac:dyDescent="0.35">
      <c r="A97" s="28" t="str">
        <f>C1</f>
        <v>Beta</v>
      </c>
      <c r="B97" s="28"/>
      <c r="C97" s="29"/>
      <c r="D97" s="93">
        <f>AVERAGE(D54:D73)</f>
        <v>0.88474646705816673</v>
      </c>
      <c r="G97" s="124"/>
      <c r="J97" s="93">
        <f>AVERAGE(J54:J73)</f>
        <v>0.74201410463309458</v>
      </c>
      <c r="M97" s="124"/>
      <c r="P97" s="93">
        <f>AVERAGE(P54:P73)</f>
        <v>0.74896839315919927</v>
      </c>
      <c r="S97" s="124"/>
    </row>
    <row r="98" spans="1:19" ht="15.75" thickTop="1" x14ac:dyDescent="0.25">
      <c r="A98" s="18" t="s">
        <v>12</v>
      </c>
      <c r="B98" s="44">
        <f>D94</f>
        <v>0.89648207406361369</v>
      </c>
      <c r="C98" s="29"/>
      <c r="D98" s="93">
        <f>AVERAGE(D74:D93)</f>
        <v>0.90125694370940423</v>
      </c>
      <c r="G98" s="124"/>
      <c r="J98" s="93">
        <f>AVERAGE(J74:J93)</f>
        <v>0.71994582772594429</v>
      </c>
      <c r="M98" s="124"/>
      <c r="P98" s="93">
        <f>AVERAGE(P74:P93)</f>
        <v>0.71676290914235108</v>
      </c>
      <c r="S98" s="124"/>
    </row>
    <row r="99" spans="1:19" x14ac:dyDescent="0.25">
      <c r="A99" s="18" t="s">
        <v>122</v>
      </c>
      <c r="B99" s="44">
        <f>E94</f>
        <v>0.90571760340018237</v>
      </c>
    </row>
    <row r="100" spans="1:19" x14ac:dyDescent="0.25">
      <c r="A100" s="18" t="s">
        <v>19</v>
      </c>
      <c r="B100" s="47">
        <f>F94</f>
        <v>0.86493542107229504</v>
      </c>
    </row>
    <row r="101" spans="1:19" x14ac:dyDescent="0.25">
      <c r="A101" s="18" t="s">
        <v>27</v>
      </c>
      <c r="B101" s="67">
        <f>G94</f>
        <v>3.3383680555555563E-5</v>
      </c>
      <c r="E101" t="s">
        <v>174</v>
      </c>
      <c r="F101">
        <v>15</v>
      </c>
    </row>
    <row r="102" spans="1:19" ht="20.25" thickBot="1" x14ac:dyDescent="0.35">
      <c r="A102" s="30" t="str">
        <f>I1</f>
        <v>Beta with PC</v>
      </c>
      <c r="B102" s="30"/>
      <c r="E102" t="s">
        <v>171</v>
      </c>
      <c r="F102">
        <v>49</v>
      </c>
    </row>
    <row r="103" spans="1:19" ht="15.75" thickTop="1" x14ac:dyDescent="0.25">
      <c r="A103" s="25" t="s">
        <v>12</v>
      </c>
      <c r="B103" s="45">
        <f>J94</f>
        <v>0.80106523569640697</v>
      </c>
      <c r="E103" t="s">
        <v>172</v>
      </c>
      <c r="F103">
        <v>25</v>
      </c>
    </row>
    <row r="104" spans="1:19" x14ac:dyDescent="0.25">
      <c r="A104" s="25" t="s">
        <v>122</v>
      </c>
      <c r="B104" s="45">
        <f>K94</f>
        <v>0.86896346773044597</v>
      </c>
      <c r="E104" t="s">
        <v>173</v>
      </c>
      <c r="F104">
        <v>9</v>
      </c>
    </row>
    <row r="105" spans="1:19" x14ac:dyDescent="0.25">
      <c r="A105" s="25" t="s">
        <v>19</v>
      </c>
      <c r="B105" s="48">
        <f>L94</f>
        <v>0.83370569104583336</v>
      </c>
      <c r="E105" t="s">
        <v>175</v>
      </c>
      <c r="F105">
        <v>5</v>
      </c>
    </row>
    <row r="106" spans="1:19" x14ac:dyDescent="0.25">
      <c r="A106" s="25" t="s">
        <v>27</v>
      </c>
      <c r="B106" s="68">
        <f>M94</f>
        <v>7.2472945601851859E-5</v>
      </c>
      <c r="E106" t="s">
        <v>176</v>
      </c>
      <c r="F106">
        <v>1</v>
      </c>
    </row>
    <row r="107" spans="1:19" ht="20.25" thickBot="1" x14ac:dyDescent="0.35">
      <c r="A107" s="37" t="str">
        <f>O1</f>
        <v>Beta</v>
      </c>
      <c r="B107" s="37"/>
      <c r="E107" t="s">
        <v>177</v>
      </c>
      <c r="F107">
        <v>2</v>
      </c>
    </row>
    <row r="108" spans="1:19" ht="15.75" thickTop="1" x14ac:dyDescent="0.25">
      <c r="A108" s="38" t="s">
        <v>12</v>
      </c>
      <c r="B108" s="46">
        <f>P94</f>
        <v>0.80866757794468513</v>
      </c>
    </row>
    <row r="109" spans="1:19" x14ac:dyDescent="0.25">
      <c r="A109" s="38" t="s">
        <v>122</v>
      </c>
      <c r="B109" s="46">
        <f>Q94</f>
        <v>0.88063354130516291</v>
      </c>
    </row>
    <row r="110" spans="1:19" x14ac:dyDescent="0.25">
      <c r="A110" s="38" t="s">
        <v>19</v>
      </c>
      <c r="B110" s="49">
        <f>R94</f>
        <v>0.84300290247919241</v>
      </c>
    </row>
    <row r="111" spans="1:19" x14ac:dyDescent="0.25">
      <c r="A111" s="38" t="s">
        <v>27</v>
      </c>
      <c r="B111" s="69">
        <f>S94</f>
        <v>2.8862008101851857E-4</v>
      </c>
    </row>
    <row r="112" spans="1:19" ht="20.25" thickBot="1" x14ac:dyDescent="0.35">
      <c r="A112" s="2" t="s">
        <v>20</v>
      </c>
      <c r="B112" s="2"/>
    </row>
    <row r="113" spans="1:2" ht="15.75" thickTop="1" x14ac:dyDescent="0.25">
      <c r="A113" t="s">
        <v>21</v>
      </c>
      <c r="B113" t="str">
        <f>IF(AND(B98 &gt; B103,B98 &gt; B108), A97, IF(B103 &gt; B108, A102, A107))</f>
        <v>Beta</v>
      </c>
    </row>
    <row r="114" spans="1:2" x14ac:dyDescent="0.25">
      <c r="A114" t="s">
        <v>123</v>
      </c>
      <c r="B114" t="str">
        <f>IF(AND(B99 &gt; B104,B99 &gt; B109), A97, IF(B104 &gt; B109, A102, A107))</f>
        <v>Beta</v>
      </c>
    </row>
    <row r="115" spans="1:2" x14ac:dyDescent="0.25">
      <c r="A115" t="s">
        <v>23</v>
      </c>
      <c r="B115" t="str">
        <f>IF(AND(B100 &gt; B105,B100 &gt; B110), $A$97, IF(B105 &gt; B110, $A$102, $A$107))</f>
        <v>Beta</v>
      </c>
    </row>
    <row r="116" spans="1:2" x14ac:dyDescent="0.25">
      <c r="A116" t="s">
        <v>28</v>
      </c>
      <c r="B116" t="str">
        <f>IF(AND(B101 &lt; B106,B101 &lt; B111), $A$97, IF(B106 &lt; B111, $A$102, $A$107))</f>
        <v>Beta</v>
      </c>
    </row>
  </sheetData>
  <mergeCells count="51">
    <mergeCell ref="C1:G1"/>
    <mergeCell ref="I1:M1"/>
    <mergeCell ref="O1:S1"/>
    <mergeCell ref="C3:D3"/>
    <mergeCell ref="E3:G3"/>
    <mergeCell ref="I3:J3"/>
    <mergeCell ref="K3:M3"/>
    <mergeCell ref="O3:P3"/>
    <mergeCell ref="Q3:S3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C10:D10"/>
    <mergeCell ref="I10:J10"/>
    <mergeCell ref="O10:P10"/>
    <mergeCell ref="C12:G12"/>
    <mergeCell ref="I12:M12"/>
    <mergeCell ref="O12:S12"/>
  </mergeCells>
  <conditionalFormatting sqref="P94:S94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{2FD3CF6E-8BDC-4FAE-A791-9FCBD0EFC9BF}</x14:id>
        </ext>
      </extLst>
    </cfRule>
  </conditionalFormatting>
  <conditionalFormatting sqref="J83:L83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{53992749-7917-42CC-AC39-50D2EFE62677}</x14:id>
        </ext>
      </extLst>
    </cfRule>
  </conditionalFormatting>
  <conditionalFormatting sqref="J14:M66 J94:M94 J84:L93 J67:L82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{D4C6FC0B-7C7E-442B-B5F4-D8CB9AF41CF2}</x14:id>
        </ext>
      </extLst>
    </cfRule>
  </conditionalFormatting>
  <conditionalFormatting sqref="P94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{9C7717E7-F6C2-43BC-8ECC-4499C7956678}</x14:id>
        </ext>
      </extLst>
    </cfRule>
  </conditionalFormatting>
  <conditionalFormatting sqref="Q94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{973641D2-395C-40B4-8C73-A0518C000BEC}</x14:id>
        </ext>
      </extLst>
    </cfRule>
  </conditionalFormatting>
  <conditionalFormatting sqref="P94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{4C49DC17-CE1D-4430-AD2B-A3B71620B20F}</x14:id>
        </ext>
      </extLst>
    </cfRule>
  </conditionalFormatting>
  <conditionalFormatting sqref="Q94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{CA220195-F926-4BF7-B3B5-5BD56FFD0002}</x14:id>
        </ext>
      </extLst>
    </cfRule>
  </conditionalFormatting>
  <conditionalFormatting sqref="P83:S8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{FEDF034E-6A8F-46AC-94B1-B6558BEB67C7}</x14:id>
        </ext>
      </extLst>
    </cfRule>
  </conditionalFormatting>
  <conditionalFormatting sqref="P14:S82 P84:S9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{8FC5011B-90EF-4216-92AB-77A6F88AF28A}</x14:id>
        </ext>
      </extLst>
    </cfRule>
  </conditionalFormatting>
  <conditionalFormatting sqref="P14:P93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{0302D807-CE53-4A71-9284-2187A984132E}</x14:id>
        </ext>
      </extLst>
    </cfRule>
  </conditionalFormatting>
  <conditionalFormatting sqref="Q14:Q93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{F52A4F56-501C-4A9E-8765-CE9865F6D0F1}</x14:id>
        </ext>
      </extLst>
    </cfRule>
  </conditionalFormatting>
  <conditionalFormatting sqref="R14:R93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{AB11E3B0-97D3-4D56-837D-3CBEF00606F9}</x14:id>
        </ext>
      </extLst>
    </cfRule>
  </conditionalFormatting>
  <conditionalFormatting sqref="P92:P93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{9AD65C3D-932A-46B2-A7D6-4BBC4E64923E}</x14:id>
        </ext>
      </extLst>
    </cfRule>
  </conditionalFormatting>
  <conditionalFormatting sqref="Q92:Q93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{7629BF50-03AC-4627-8A5F-E84A562640EA}</x14:id>
        </ext>
      </extLst>
    </cfRule>
  </conditionalFormatting>
  <conditionalFormatting sqref="P16:P93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{2E6B8570-7DE4-4D84-AA90-A54BD6E25AE4}</x14:id>
        </ext>
      </extLst>
    </cfRule>
  </conditionalFormatting>
  <conditionalFormatting sqref="Q76:Q93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{BF192430-FCA1-4711-ABBB-941C5F1545DC}</x14:id>
        </ext>
      </extLst>
    </cfRule>
  </conditionalFormatting>
  <conditionalFormatting sqref="P81:R94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{04B9C6CF-8038-4DD5-B029-F162F1A1AD64}</x14:id>
        </ext>
      </extLst>
    </cfRule>
  </conditionalFormatting>
  <conditionalFormatting sqref="D83:G8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{A9E22F5A-C156-4A02-A4A9-CBEC6A1A3497}</x14:id>
        </ext>
      </extLst>
    </cfRule>
  </conditionalFormatting>
  <conditionalFormatting sqref="D14:G82 D84:G9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{183389D8-E909-4D19-AA75-EDD149EBBA60}</x14:id>
        </ext>
      </extLst>
    </cfRule>
  </conditionalFormatting>
  <conditionalFormatting sqref="D14:F9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{D6C7A0F0-02F7-4DD6-A08D-6DBA16B0D635}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D3CF6E-8BDC-4FAE-A791-9FCBD0EFC9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P94:S94</xm:sqref>
        </x14:conditionalFormatting>
        <x14:conditionalFormatting xmlns:xm="http://schemas.microsoft.com/office/excel/2006/main">
          <x14:cfRule type="dataBar" id="{53992749-7917-42CC-AC39-50D2EFE626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J83:L83</xm:sqref>
        </x14:conditionalFormatting>
        <x14:conditionalFormatting xmlns:xm="http://schemas.microsoft.com/office/excel/2006/main">
          <x14:cfRule type="dataBar" id="{D4C6FC0B-7C7E-442B-B5F4-D8CB9AF41C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J14:M66 J94:M94 J84:L93 J67:L82</xm:sqref>
        </x14:conditionalFormatting>
        <x14:conditionalFormatting xmlns:xm="http://schemas.microsoft.com/office/excel/2006/main">
          <x14:cfRule type="dataBar" id="{9C7717E7-F6C2-43BC-8ECC-4499C79566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</xm:sqref>
        </x14:conditionalFormatting>
        <x14:conditionalFormatting xmlns:xm="http://schemas.microsoft.com/office/excel/2006/main">
          <x14:cfRule type="dataBar" id="{973641D2-395C-40B4-8C73-A0518C000B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Q94</xm:sqref>
        </x14:conditionalFormatting>
        <x14:conditionalFormatting xmlns:xm="http://schemas.microsoft.com/office/excel/2006/main">
          <x14:cfRule type="dataBar" id="{4C49DC17-CE1D-4430-AD2B-A3B71620B2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</xm:sqref>
        </x14:conditionalFormatting>
        <x14:conditionalFormatting xmlns:xm="http://schemas.microsoft.com/office/excel/2006/main">
          <x14:cfRule type="dataBar" id="{CA220195-F926-4BF7-B3B5-5BD56FFD00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Q94</xm:sqref>
        </x14:conditionalFormatting>
        <x14:conditionalFormatting xmlns:xm="http://schemas.microsoft.com/office/excel/2006/main">
          <x14:cfRule type="dataBar" id="{FEDF034E-6A8F-46AC-94B1-B6558BEB67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P83:S83</xm:sqref>
        </x14:conditionalFormatting>
        <x14:conditionalFormatting xmlns:xm="http://schemas.microsoft.com/office/excel/2006/main">
          <x14:cfRule type="dataBar" id="{8FC5011B-90EF-4216-92AB-77A6F88AF2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P14:S82 P84:S93</xm:sqref>
        </x14:conditionalFormatting>
        <x14:conditionalFormatting xmlns:xm="http://schemas.microsoft.com/office/excel/2006/main">
          <x14:cfRule type="dataBar" id="{0302D807-CE53-4A71-9284-2187A98413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P14:P93</xm:sqref>
        </x14:conditionalFormatting>
        <x14:conditionalFormatting xmlns:xm="http://schemas.microsoft.com/office/excel/2006/main">
          <x14:cfRule type="dataBar" id="{F52A4F56-501C-4A9E-8765-CE9865F6D0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Q14:Q93</xm:sqref>
        </x14:conditionalFormatting>
        <x14:conditionalFormatting xmlns:xm="http://schemas.microsoft.com/office/excel/2006/main">
          <x14:cfRule type="dataBar" id="{AB11E3B0-97D3-4D56-837D-3CBEF00606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R14:R93</xm:sqref>
        </x14:conditionalFormatting>
        <x14:conditionalFormatting xmlns:xm="http://schemas.microsoft.com/office/excel/2006/main">
          <x14:cfRule type="dataBar" id="{9AD65C3D-932A-46B2-A7D6-4BBC4E6492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P92:P93</xm:sqref>
        </x14:conditionalFormatting>
        <x14:conditionalFormatting xmlns:xm="http://schemas.microsoft.com/office/excel/2006/main">
          <x14:cfRule type="dataBar" id="{7629BF50-03AC-4627-8A5F-E84A562640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Q92:Q93</xm:sqref>
        </x14:conditionalFormatting>
        <x14:conditionalFormatting xmlns:xm="http://schemas.microsoft.com/office/excel/2006/main">
          <x14:cfRule type="dataBar" id="{2E6B8570-7DE4-4D84-AA90-A54BD6E25A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P16:P93</xm:sqref>
        </x14:conditionalFormatting>
        <x14:conditionalFormatting xmlns:xm="http://schemas.microsoft.com/office/excel/2006/main">
          <x14:cfRule type="dataBar" id="{BF192430-FCA1-4711-ABBB-941C5F1545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Q76:Q93</xm:sqref>
        </x14:conditionalFormatting>
        <x14:conditionalFormatting xmlns:xm="http://schemas.microsoft.com/office/excel/2006/main">
          <x14:cfRule type="dataBar" id="{04B9C6CF-8038-4DD5-B029-F162F1A1AD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P81:R94</xm:sqref>
        </x14:conditionalFormatting>
        <x14:conditionalFormatting xmlns:xm="http://schemas.microsoft.com/office/excel/2006/main">
          <x14:cfRule type="dataBar" id="{A9E22F5A-C156-4A02-A4A9-CBEC6A1A34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D83:G83</xm:sqref>
        </x14:conditionalFormatting>
        <x14:conditionalFormatting xmlns:xm="http://schemas.microsoft.com/office/excel/2006/main">
          <x14:cfRule type="dataBar" id="{183389D8-E909-4D19-AA75-EDD149EBBA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D14:G82 D84:G94</xm:sqref>
        </x14:conditionalFormatting>
        <x14:conditionalFormatting xmlns:xm="http://schemas.microsoft.com/office/excel/2006/main">
          <x14:cfRule type="dataBar" id="{D6C7A0F0-02F7-4DD6-A08D-6DBA16B0D6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D14:F94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5AD29-AE03-44B5-B39C-6F901254783D}">
  <sheetPr>
    <tabColor theme="7" tint="0.79998168889431442"/>
  </sheetPr>
  <dimension ref="A1:S116"/>
  <sheetViews>
    <sheetView topLeftCell="B67" zoomScale="115" zoomScaleNormal="115" workbookViewId="0">
      <selection activeCell="P77" sqref="P77"/>
    </sheetView>
  </sheetViews>
  <sheetFormatPr baseColWidth="10" defaultRowHeight="15" x14ac:dyDescent="0.25"/>
  <cols>
    <col min="1" max="1" width="115.140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2" t="s">
        <v>109</v>
      </c>
      <c r="B1" s="20"/>
      <c r="C1" s="131" t="s">
        <v>185</v>
      </c>
      <c r="D1" s="132"/>
      <c r="E1" s="132"/>
      <c r="F1" s="132"/>
      <c r="G1" s="133"/>
      <c r="H1" s="20"/>
      <c r="I1" s="134" t="s">
        <v>112</v>
      </c>
      <c r="J1" s="135"/>
      <c r="K1" s="135"/>
      <c r="L1" s="135"/>
      <c r="M1" s="136"/>
      <c r="N1" s="20"/>
      <c r="O1" s="137" t="s">
        <v>112</v>
      </c>
      <c r="P1" s="138"/>
      <c r="Q1" s="138"/>
      <c r="R1" s="138"/>
      <c r="S1" s="139"/>
    </row>
    <row r="2" spans="1:19" x14ac:dyDescent="0.25">
      <c r="A2" s="3"/>
      <c r="B2" s="21"/>
      <c r="C2" s="13"/>
      <c r="D2" s="16"/>
      <c r="E2" s="16"/>
      <c r="F2" s="16"/>
      <c r="G2" s="16"/>
      <c r="H2" s="21"/>
      <c r="I2" s="50"/>
      <c r="J2" s="78"/>
      <c r="K2" s="78"/>
      <c r="L2" s="78"/>
      <c r="M2" s="78"/>
      <c r="N2" s="21"/>
      <c r="O2" s="35"/>
      <c r="P2" s="36"/>
      <c r="Q2" s="36"/>
      <c r="R2" s="36"/>
      <c r="S2" s="40"/>
    </row>
    <row r="3" spans="1:19" x14ac:dyDescent="0.25">
      <c r="A3" s="3"/>
      <c r="B3" s="21"/>
      <c r="C3" s="127" t="s">
        <v>0</v>
      </c>
      <c r="D3" s="127"/>
      <c r="E3" s="127" t="s">
        <v>266</v>
      </c>
      <c r="F3" s="127"/>
      <c r="G3" s="130"/>
      <c r="H3" s="21"/>
      <c r="I3" s="128" t="s">
        <v>0</v>
      </c>
      <c r="J3" s="129"/>
      <c r="K3" s="129" t="s">
        <v>117</v>
      </c>
      <c r="L3" s="129"/>
      <c r="M3" s="140"/>
      <c r="N3" s="21"/>
      <c r="O3" s="141" t="s">
        <v>0</v>
      </c>
      <c r="P3" s="142"/>
      <c r="Q3" s="142" t="s">
        <v>118</v>
      </c>
      <c r="R3" s="142"/>
      <c r="S3" s="143"/>
    </row>
    <row r="4" spans="1:19" x14ac:dyDescent="0.25">
      <c r="A4" s="3"/>
      <c r="B4" s="21"/>
      <c r="C4" s="127" t="s">
        <v>1</v>
      </c>
      <c r="D4" s="127"/>
      <c r="E4" s="127">
        <v>5000</v>
      </c>
      <c r="F4" s="127"/>
      <c r="G4" s="130"/>
      <c r="H4" s="21"/>
      <c r="I4" s="128" t="s">
        <v>1</v>
      </c>
      <c r="J4" s="129"/>
      <c r="K4" s="129">
        <v>5000</v>
      </c>
      <c r="L4" s="129"/>
      <c r="M4" s="140"/>
      <c r="N4" s="21"/>
      <c r="O4" s="141" t="s">
        <v>1</v>
      </c>
      <c r="P4" s="142"/>
      <c r="Q4" s="142">
        <v>500</v>
      </c>
      <c r="R4" s="142"/>
      <c r="S4" s="143"/>
    </row>
    <row r="5" spans="1:19" x14ac:dyDescent="0.25">
      <c r="A5" s="3"/>
      <c r="B5" s="21"/>
      <c r="C5" s="127" t="s">
        <v>2</v>
      </c>
      <c r="D5" s="127"/>
      <c r="E5" s="127">
        <v>300</v>
      </c>
      <c r="F5" s="127"/>
      <c r="G5" s="130"/>
      <c r="H5" s="21"/>
      <c r="I5" s="128" t="s">
        <v>2</v>
      </c>
      <c r="J5" s="129"/>
      <c r="K5" s="129">
        <v>256</v>
      </c>
      <c r="L5" s="129"/>
      <c r="M5" s="140"/>
      <c r="N5" s="21"/>
      <c r="O5" s="141" t="s">
        <v>2</v>
      </c>
      <c r="P5" s="142"/>
      <c r="Q5" s="142">
        <v>256</v>
      </c>
      <c r="R5" s="142"/>
      <c r="S5" s="143"/>
    </row>
    <row r="6" spans="1:19" x14ac:dyDescent="0.25">
      <c r="A6" s="3"/>
      <c r="B6" s="21"/>
      <c r="C6" s="127" t="s">
        <v>3</v>
      </c>
      <c r="D6" s="127"/>
      <c r="E6" s="127">
        <v>2000</v>
      </c>
      <c r="F6" s="127"/>
      <c r="G6" s="130"/>
      <c r="H6" s="21"/>
      <c r="I6" s="128" t="s">
        <v>3</v>
      </c>
      <c r="J6" s="129"/>
      <c r="K6" s="129">
        <v>1792</v>
      </c>
      <c r="L6" s="129"/>
      <c r="M6" s="140"/>
      <c r="N6" s="21"/>
      <c r="O6" s="141" t="s">
        <v>3</v>
      </c>
      <c r="P6" s="142"/>
      <c r="Q6" s="142">
        <v>1024</v>
      </c>
      <c r="R6" s="142"/>
      <c r="S6" s="143"/>
    </row>
    <row r="7" spans="1:19" x14ac:dyDescent="0.25">
      <c r="A7" s="3"/>
      <c r="B7" s="21"/>
      <c r="C7" s="127" t="s">
        <v>4</v>
      </c>
      <c r="D7" s="127"/>
      <c r="E7" s="127" t="s">
        <v>29</v>
      </c>
      <c r="F7" s="127"/>
      <c r="G7" s="130"/>
      <c r="H7" s="21"/>
      <c r="I7" s="128" t="s">
        <v>4</v>
      </c>
      <c r="J7" s="129"/>
      <c r="K7" s="129" t="s">
        <v>29</v>
      </c>
      <c r="L7" s="129"/>
      <c r="M7" s="140"/>
      <c r="N7" s="21"/>
      <c r="O7" s="141" t="s">
        <v>4</v>
      </c>
      <c r="P7" s="142"/>
      <c r="Q7" s="142" t="s">
        <v>24</v>
      </c>
      <c r="R7" s="142"/>
      <c r="S7" s="143"/>
    </row>
    <row r="8" spans="1:19" x14ac:dyDescent="0.25">
      <c r="A8" s="3"/>
      <c r="B8" s="21"/>
      <c r="C8" s="127" t="s">
        <v>5</v>
      </c>
      <c r="D8" s="127"/>
      <c r="E8" s="127" t="s">
        <v>25</v>
      </c>
      <c r="F8" s="127"/>
      <c r="G8" s="130"/>
      <c r="H8" s="21"/>
      <c r="I8" s="128" t="s">
        <v>5</v>
      </c>
      <c r="J8" s="129"/>
      <c r="K8" s="129" t="s">
        <v>25</v>
      </c>
      <c r="L8" s="129"/>
      <c r="M8" s="140"/>
      <c r="N8" s="21"/>
      <c r="O8" s="141" t="s">
        <v>5</v>
      </c>
      <c r="P8" s="142"/>
      <c r="Q8" s="142" t="s">
        <v>25</v>
      </c>
      <c r="R8" s="142"/>
      <c r="S8" s="143"/>
    </row>
    <row r="9" spans="1:19" x14ac:dyDescent="0.25">
      <c r="A9" s="3"/>
      <c r="B9" s="21"/>
      <c r="C9" s="127" t="s">
        <v>6</v>
      </c>
      <c r="D9" s="127"/>
      <c r="E9" s="127">
        <v>1</v>
      </c>
      <c r="F9" s="127"/>
      <c r="G9" s="130"/>
      <c r="H9" s="21"/>
      <c r="I9" s="128" t="s">
        <v>6</v>
      </c>
      <c r="J9" s="129"/>
      <c r="K9" s="129">
        <v>1</v>
      </c>
      <c r="L9" s="129"/>
      <c r="M9" s="140"/>
      <c r="N9" s="21"/>
      <c r="O9" s="141" t="s">
        <v>6</v>
      </c>
      <c r="P9" s="142"/>
      <c r="Q9" s="144">
        <v>1</v>
      </c>
      <c r="R9" s="144"/>
      <c r="S9" s="145"/>
    </row>
    <row r="10" spans="1:19" x14ac:dyDescent="0.25">
      <c r="A10" s="3"/>
      <c r="B10" s="21"/>
      <c r="C10" s="127" t="s">
        <v>7</v>
      </c>
      <c r="D10" s="127"/>
      <c r="E10" s="19"/>
      <c r="F10" s="19"/>
      <c r="G10" s="16"/>
      <c r="H10" s="21"/>
      <c r="I10" s="128" t="s">
        <v>7</v>
      </c>
      <c r="J10" s="129"/>
      <c r="K10" s="79"/>
      <c r="L10" s="79"/>
      <c r="M10" s="78"/>
      <c r="N10" s="21"/>
      <c r="O10" s="141" t="s">
        <v>7</v>
      </c>
      <c r="P10" s="142"/>
      <c r="Q10" s="31"/>
      <c r="R10" s="53"/>
      <c r="S10" s="31"/>
    </row>
    <row r="11" spans="1:19" x14ac:dyDescent="0.25">
      <c r="A11" s="3"/>
      <c r="B11" s="21"/>
      <c r="C11" s="13"/>
      <c r="D11" s="16"/>
      <c r="E11" s="16"/>
      <c r="F11" s="16"/>
      <c r="G11" s="16"/>
      <c r="H11" s="21"/>
      <c r="I11" s="25"/>
      <c r="J11" s="25"/>
      <c r="K11" s="25"/>
      <c r="L11" s="25"/>
      <c r="M11" s="25"/>
      <c r="N11" s="21"/>
      <c r="O11" s="64"/>
      <c r="P11" s="65"/>
      <c r="Q11" s="65"/>
      <c r="R11" s="65"/>
      <c r="S11" s="66"/>
    </row>
    <row r="12" spans="1:19" ht="18" thickBot="1" x14ac:dyDescent="0.35">
      <c r="A12" s="23" t="s">
        <v>10</v>
      </c>
      <c r="B12" s="24" t="s">
        <v>15</v>
      </c>
      <c r="C12" s="146">
        <v>1</v>
      </c>
      <c r="D12" s="147"/>
      <c r="E12" s="147"/>
      <c r="F12" s="147"/>
      <c r="G12" s="148"/>
      <c r="H12" s="24" t="s">
        <v>15</v>
      </c>
      <c r="I12" s="149">
        <v>1</v>
      </c>
      <c r="J12" s="150"/>
      <c r="K12" s="150"/>
      <c r="L12" s="150"/>
      <c r="M12" s="151"/>
      <c r="N12" s="24" t="s">
        <v>15</v>
      </c>
      <c r="O12" s="152">
        <v>1</v>
      </c>
      <c r="P12" s="152"/>
      <c r="Q12" s="152"/>
      <c r="R12" s="152"/>
      <c r="S12" s="153"/>
    </row>
    <row r="13" spans="1:19" ht="20.25" thickBot="1" x14ac:dyDescent="0.35">
      <c r="A13" s="4" t="s">
        <v>8</v>
      </c>
      <c r="B13" s="7" t="s">
        <v>9</v>
      </c>
      <c r="C13" s="11" t="s">
        <v>11</v>
      </c>
      <c r="D13" s="12" t="s">
        <v>12</v>
      </c>
      <c r="E13" s="12" t="s">
        <v>13</v>
      </c>
      <c r="F13" s="12" t="s">
        <v>14</v>
      </c>
      <c r="G13" s="12" t="s">
        <v>26</v>
      </c>
      <c r="H13" s="7" t="s">
        <v>9</v>
      </c>
      <c r="I13" s="8" t="s">
        <v>11</v>
      </c>
      <c r="J13" s="9" t="s">
        <v>12</v>
      </c>
      <c r="K13" s="9" t="s">
        <v>13</v>
      </c>
      <c r="L13" s="9" t="s">
        <v>14</v>
      </c>
      <c r="M13" s="10" t="s">
        <v>26</v>
      </c>
      <c r="N13" s="7" t="s">
        <v>9</v>
      </c>
      <c r="O13" s="32" t="s">
        <v>11</v>
      </c>
      <c r="P13" s="33" t="s">
        <v>12</v>
      </c>
      <c r="Q13" s="33" t="s">
        <v>13</v>
      </c>
      <c r="R13" s="33" t="s">
        <v>14</v>
      </c>
      <c r="S13" s="34" t="s">
        <v>26</v>
      </c>
    </row>
    <row r="14" spans="1:19" ht="15.75" thickTop="1" x14ac:dyDescent="0.25">
      <c r="A14" s="72" t="s">
        <v>186</v>
      </c>
      <c r="B14" s="5">
        <v>1</v>
      </c>
      <c r="C14" s="13">
        <v>1</v>
      </c>
      <c r="D14" s="14">
        <v>1</v>
      </c>
      <c r="E14" s="15">
        <v>1</v>
      </c>
      <c r="F14" s="56">
        <v>1</v>
      </c>
      <c r="G14" s="57">
        <v>2.0600694444444445E-4</v>
      </c>
      <c r="H14" s="5">
        <v>1</v>
      </c>
      <c r="I14" s="50">
        <v>1</v>
      </c>
      <c r="J14" s="51">
        <v>1</v>
      </c>
      <c r="K14" s="52">
        <v>1</v>
      </c>
      <c r="L14" s="63">
        <v>1</v>
      </c>
      <c r="M14" s="70">
        <v>7.4930555555555555E-5</v>
      </c>
      <c r="N14" s="5">
        <v>1</v>
      </c>
      <c r="O14" s="80">
        <v>1</v>
      </c>
      <c r="P14" s="81">
        <v>1</v>
      </c>
      <c r="Q14" s="82">
        <v>1</v>
      </c>
      <c r="R14" s="83">
        <v>1</v>
      </c>
      <c r="S14" s="84">
        <v>8.775462962962963E-5</v>
      </c>
    </row>
    <row r="15" spans="1:19" x14ac:dyDescent="0.25">
      <c r="A15" s="73" t="s">
        <v>187</v>
      </c>
      <c r="B15" s="5">
        <v>1</v>
      </c>
      <c r="C15" s="13">
        <v>1</v>
      </c>
      <c r="D15" s="15">
        <v>1</v>
      </c>
      <c r="E15" s="15">
        <v>1</v>
      </c>
      <c r="F15" s="56">
        <v>1</v>
      </c>
      <c r="G15" s="57">
        <v>1.2519675925925925E-4</v>
      </c>
      <c r="H15" s="5">
        <v>1</v>
      </c>
      <c r="I15" s="50">
        <v>1</v>
      </c>
      <c r="J15" s="52">
        <v>1</v>
      </c>
      <c r="K15" s="52">
        <v>1</v>
      </c>
      <c r="L15" s="63">
        <v>1</v>
      </c>
      <c r="M15" s="70">
        <v>9.5023148148148142E-5</v>
      </c>
      <c r="N15" s="5">
        <v>1</v>
      </c>
      <c r="O15" s="80">
        <v>1</v>
      </c>
      <c r="P15" s="82">
        <v>1</v>
      </c>
      <c r="Q15" s="82">
        <v>1</v>
      </c>
      <c r="R15" s="83">
        <v>1</v>
      </c>
      <c r="S15" s="84">
        <v>7.3796296296296292E-5</v>
      </c>
    </row>
    <row r="16" spans="1:19" x14ac:dyDescent="0.25">
      <c r="A16" s="73" t="s">
        <v>188</v>
      </c>
      <c r="B16" s="5">
        <v>1</v>
      </c>
      <c r="C16" s="13">
        <v>1</v>
      </c>
      <c r="D16" s="15">
        <v>1</v>
      </c>
      <c r="E16" s="15">
        <v>1</v>
      </c>
      <c r="F16" s="56">
        <v>1</v>
      </c>
      <c r="G16" s="57">
        <v>2.1471064814814814E-4</v>
      </c>
      <c r="H16" s="5">
        <v>1</v>
      </c>
      <c r="I16" s="50">
        <v>1</v>
      </c>
      <c r="J16" s="52">
        <v>1</v>
      </c>
      <c r="K16" s="52">
        <v>1</v>
      </c>
      <c r="L16" s="63">
        <v>1</v>
      </c>
      <c r="M16" s="70">
        <v>7.9965277777777774E-5</v>
      </c>
      <c r="N16" s="5">
        <v>1</v>
      </c>
      <c r="O16" s="80">
        <v>1</v>
      </c>
      <c r="P16" s="82">
        <v>1</v>
      </c>
      <c r="Q16" s="82">
        <v>1</v>
      </c>
      <c r="R16" s="83">
        <v>1</v>
      </c>
      <c r="S16" s="84">
        <v>4.5543981481481484E-5</v>
      </c>
    </row>
    <row r="17" spans="1:19" ht="38.25" x14ac:dyDescent="0.25">
      <c r="A17" s="74" t="s">
        <v>189</v>
      </c>
      <c r="B17" s="5">
        <v>1</v>
      </c>
      <c r="C17" s="13">
        <v>1</v>
      </c>
      <c r="D17" s="15">
        <v>1</v>
      </c>
      <c r="E17" s="15">
        <v>1</v>
      </c>
      <c r="F17" s="56">
        <v>1</v>
      </c>
      <c r="G17" s="57">
        <v>5.6215277777777779E-5</v>
      </c>
      <c r="H17" s="5">
        <v>1</v>
      </c>
      <c r="I17" s="50">
        <v>1</v>
      </c>
      <c r="J17" s="52">
        <v>1</v>
      </c>
      <c r="K17" s="52">
        <v>1</v>
      </c>
      <c r="L17" s="63">
        <v>1</v>
      </c>
      <c r="M17" s="70">
        <v>5.0578703703703703E-5</v>
      </c>
      <c r="N17" s="5">
        <v>1</v>
      </c>
      <c r="O17" s="80">
        <v>1</v>
      </c>
      <c r="P17" s="82">
        <v>1</v>
      </c>
      <c r="Q17" s="82">
        <v>1</v>
      </c>
      <c r="R17" s="83">
        <v>1</v>
      </c>
      <c r="S17" s="84">
        <v>3.6805555555555556E-5</v>
      </c>
    </row>
    <row r="18" spans="1:19" x14ac:dyDescent="0.25">
      <c r="A18" s="73" t="s">
        <v>190</v>
      </c>
      <c r="B18" s="5">
        <v>3</v>
      </c>
      <c r="C18" s="13">
        <v>3</v>
      </c>
      <c r="D18" s="15">
        <v>1</v>
      </c>
      <c r="E18" s="15">
        <v>1</v>
      </c>
      <c r="F18" s="56">
        <v>1</v>
      </c>
      <c r="G18" s="57">
        <v>8.4733796296296293E-4</v>
      </c>
      <c r="H18" s="5">
        <v>3</v>
      </c>
      <c r="I18" s="50">
        <v>3</v>
      </c>
      <c r="J18" s="52">
        <v>1</v>
      </c>
      <c r="K18" s="52">
        <v>1</v>
      </c>
      <c r="L18" s="63">
        <v>1</v>
      </c>
      <c r="M18" s="70">
        <v>7.6951388888888892E-4</v>
      </c>
      <c r="N18" s="5">
        <v>3</v>
      </c>
      <c r="O18" s="80">
        <v>3</v>
      </c>
      <c r="P18" s="82">
        <v>1</v>
      </c>
      <c r="Q18" s="82">
        <v>1</v>
      </c>
      <c r="R18" s="83">
        <v>1</v>
      </c>
      <c r="S18" s="84">
        <v>6.2893518518518523E-5</v>
      </c>
    </row>
    <row r="19" spans="1:19" x14ac:dyDescent="0.25">
      <c r="A19" s="73" t="s">
        <v>191</v>
      </c>
      <c r="B19" s="5">
        <v>1</v>
      </c>
      <c r="C19" s="13">
        <v>1</v>
      </c>
      <c r="D19" s="15">
        <v>1</v>
      </c>
      <c r="E19" s="15">
        <v>1</v>
      </c>
      <c r="F19" s="56">
        <v>1</v>
      </c>
      <c r="G19" s="57">
        <v>3.7604166666666667E-4</v>
      </c>
      <c r="H19" s="5">
        <v>1</v>
      </c>
      <c r="I19" s="50">
        <v>1</v>
      </c>
      <c r="J19" s="52">
        <v>1</v>
      </c>
      <c r="K19" s="52">
        <v>1</v>
      </c>
      <c r="L19" s="63">
        <v>1</v>
      </c>
      <c r="M19" s="70">
        <v>3.8664351851851853E-4</v>
      </c>
      <c r="N19" s="5">
        <v>1</v>
      </c>
      <c r="O19" s="80">
        <v>1</v>
      </c>
      <c r="P19" s="82">
        <v>1</v>
      </c>
      <c r="Q19" s="82">
        <v>1</v>
      </c>
      <c r="R19" s="83">
        <v>1</v>
      </c>
      <c r="S19" s="84">
        <v>5.2395833333333331E-5</v>
      </c>
    </row>
    <row r="20" spans="1:19" x14ac:dyDescent="0.25">
      <c r="A20" s="74" t="s">
        <v>192</v>
      </c>
      <c r="B20" s="5">
        <v>13</v>
      </c>
      <c r="C20" s="13">
        <v>13</v>
      </c>
      <c r="D20" s="15">
        <v>1</v>
      </c>
      <c r="E20" s="15">
        <v>1</v>
      </c>
      <c r="F20" s="56">
        <v>1</v>
      </c>
      <c r="G20" s="57">
        <v>1.1656249999999999E-4</v>
      </c>
      <c r="H20" s="5">
        <v>13</v>
      </c>
      <c r="I20" s="50">
        <v>13</v>
      </c>
      <c r="J20" s="52">
        <v>1</v>
      </c>
      <c r="K20" s="52">
        <v>1</v>
      </c>
      <c r="L20" s="63">
        <v>1</v>
      </c>
      <c r="M20" s="70">
        <v>6.9826388888888884E-5</v>
      </c>
      <c r="N20" s="5">
        <v>13</v>
      </c>
      <c r="O20" s="80">
        <v>13</v>
      </c>
      <c r="P20" s="82">
        <v>1</v>
      </c>
      <c r="Q20" s="82">
        <v>1</v>
      </c>
      <c r="R20" s="83">
        <v>1</v>
      </c>
      <c r="S20" s="84">
        <v>4.3020833333333333E-5</v>
      </c>
    </row>
    <row r="21" spans="1:19" x14ac:dyDescent="0.25">
      <c r="A21" s="74" t="s">
        <v>193</v>
      </c>
      <c r="B21" s="5">
        <v>69</v>
      </c>
      <c r="C21" s="13">
        <v>69</v>
      </c>
      <c r="D21" s="15">
        <v>1</v>
      </c>
      <c r="E21" s="15">
        <v>1</v>
      </c>
      <c r="F21" s="56">
        <v>1</v>
      </c>
      <c r="G21" s="57">
        <v>1.1353009259259259E-4</v>
      </c>
      <c r="H21" s="5">
        <v>69</v>
      </c>
      <c r="I21" s="50">
        <v>69</v>
      </c>
      <c r="J21" s="52">
        <v>1</v>
      </c>
      <c r="K21" s="52">
        <v>1</v>
      </c>
      <c r="L21" s="63">
        <v>1</v>
      </c>
      <c r="M21" s="70">
        <v>1.1190972222222223E-4</v>
      </c>
      <c r="N21" s="5">
        <v>69</v>
      </c>
      <c r="O21" s="80">
        <v>69</v>
      </c>
      <c r="P21" s="82">
        <v>1</v>
      </c>
      <c r="Q21" s="82">
        <v>1</v>
      </c>
      <c r="R21" s="83">
        <v>1</v>
      </c>
      <c r="S21" s="84">
        <v>7.0636574074074078E-5</v>
      </c>
    </row>
    <row r="22" spans="1:19" x14ac:dyDescent="0.25">
      <c r="A22" s="73" t="s">
        <v>194</v>
      </c>
      <c r="B22" s="5">
        <v>1572</v>
      </c>
      <c r="C22" s="13">
        <v>1572</v>
      </c>
      <c r="D22" s="15">
        <v>1</v>
      </c>
      <c r="E22" s="15">
        <v>1</v>
      </c>
      <c r="F22" s="56">
        <v>0.25</v>
      </c>
      <c r="G22" s="57">
        <v>1.1996527777777778E-4</v>
      </c>
      <c r="H22" s="5">
        <v>1572</v>
      </c>
      <c r="I22" s="50">
        <v>1572</v>
      </c>
      <c r="J22" s="52">
        <v>1</v>
      </c>
      <c r="K22" s="52">
        <v>1</v>
      </c>
      <c r="L22" s="63">
        <v>1</v>
      </c>
      <c r="M22" s="70">
        <v>4.5902777777777779E-5</v>
      </c>
      <c r="N22" s="5">
        <v>1572</v>
      </c>
      <c r="O22" s="80">
        <v>1572</v>
      </c>
      <c r="P22" s="82">
        <v>1</v>
      </c>
      <c r="Q22" s="82">
        <v>1</v>
      </c>
      <c r="R22" s="83">
        <v>1</v>
      </c>
      <c r="S22" s="84">
        <v>3.5613425925925923E-5</v>
      </c>
    </row>
    <row r="23" spans="1:19" x14ac:dyDescent="0.25">
      <c r="A23" s="73" t="s">
        <v>195</v>
      </c>
      <c r="B23" s="5">
        <v>2</v>
      </c>
      <c r="C23" s="13">
        <v>2</v>
      </c>
      <c r="D23" s="15">
        <v>1</v>
      </c>
      <c r="E23" s="15">
        <v>1</v>
      </c>
      <c r="F23" s="56">
        <v>1</v>
      </c>
      <c r="G23" s="57">
        <v>4.4197916666666669E-4</v>
      </c>
      <c r="H23" s="5">
        <v>2</v>
      </c>
      <c r="I23" s="50">
        <v>2</v>
      </c>
      <c r="J23" s="52">
        <v>1</v>
      </c>
      <c r="K23" s="52">
        <v>1</v>
      </c>
      <c r="L23" s="63">
        <v>1</v>
      </c>
      <c r="M23" s="70">
        <v>2.180787037037037E-4</v>
      </c>
      <c r="N23" s="5">
        <v>2</v>
      </c>
      <c r="O23" s="80">
        <v>2</v>
      </c>
      <c r="P23" s="82">
        <v>1</v>
      </c>
      <c r="Q23" s="82">
        <v>1</v>
      </c>
      <c r="R23" s="83">
        <v>1</v>
      </c>
      <c r="S23" s="84">
        <v>1.727199074074074E-4</v>
      </c>
    </row>
    <row r="24" spans="1:19" x14ac:dyDescent="0.25">
      <c r="A24" s="73" t="s">
        <v>196</v>
      </c>
      <c r="B24" s="5">
        <v>1</v>
      </c>
      <c r="C24" s="13">
        <v>1</v>
      </c>
      <c r="D24" s="15">
        <v>1</v>
      </c>
      <c r="E24" s="15">
        <v>1</v>
      </c>
      <c r="F24" s="56">
        <v>1</v>
      </c>
      <c r="G24" s="57">
        <v>9.3563657407407408E-4</v>
      </c>
      <c r="H24" s="5">
        <v>1</v>
      </c>
      <c r="I24" s="50">
        <v>1</v>
      </c>
      <c r="J24" s="52">
        <v>1</v>
      </c>
      <c r="K24" s="52">
        <v>1</v>
      </c>
      <c r="L24" s="63">
        <v>1</v>
      </c>
      <c r="M24" s="70">
        <v>8.1725694444444445E-4</v>
      </c>
      <c r="N24" s="5">
        <v>1</v>
      </c>
      <c r="O24" s="80">
        <v>1</v>
      </c>
      <c r="P24" s="82">
        <v>1</v>
      </c>
      <c r="Q24" s="82">
        <v>1</v>
      </c>
      <c r="R24" s="83">
        <v>1</v>
      </c>
      <c r="S24" s="84">
        <v>4.1030092592592595E-5</v>
      </c>
    </row>
    <row r="25" spans="1:19" x14ac:dyDescent="0.25">
      <c r="A25" s="73" t="s">
        <v>197</v>
      </c>
      <c r="B25" s="5">
        <v>55</v>
      </c>
      <c r="C25" s="13">
        <v>55</v>
      </c>
      <c r="D25" s="15">
        <v>1</v>
      </c>
      <c r="E25" s="15">
        <v>1</v>
      </c>
      <c r="F25" s="56">
        <v>3.5714285714285712E-2</v>
      </c>
      <c r="G25" s="57">
        <v>8.1400462962962969E-5</v>
      </c>
      <c r="H25" s="5">
        <v>55</v>
      </c>
      <c r="I25" s="50">
        <v>55</v>
      </c>
      <c r="J25" s="52">
        <v>1</v>
      </c>
      <c r="K25" s="52">
        <v>1</v>
      </c>
      <c r="L25" s="63">
        <v>0.2</v>
      </c>
      <c r="M25" s="70">
        <v>7.7662037037037041E-5</v>
      </c>
      <c r="N25" s="5">
        <v>55</v>
      </c>
      <c r="O25" s="80">
        <v>55</v>
      </c>
      <c r="P25" s="82">
        <v>1</v>
      </c>
      <c r="Q25" s="82">
        <v>1</v>
      </c>
      <c r="R25" s="83">
        <v>0.2</v>
      </c>
      <c r="S25" s="84">
        <v>3.6273148148148151E-5</v>
      </c>
    </row>
    <row r="26" spans="1:19" x14ac:dyDescent="0.25">
      <c r="A26" s="73" t="s">
        <v>198</v>
      </c>
      <c r="B26" s="5">
        <v>1</v>
      </c>
      <c r="C26" s="13">
        <v>1</v>
      </c>
      <c r="D26" s="15">
        <v>1</v>
      </c>
      <c r="E26" s="15">
        <v>1</v>
      </c>
      <c r="F26" s="56">
        <v>1</v>
      </c>
      <c r="G26" s="57">
        <v>4.278587962962963E-4</v>
      </c>
      <c r="H26" s="5">
        <v>1</v>
      </c>
      <c r="I26" s="50">
        <v>1</v>
      </c>
      <c r="J26" s="52">
        <v>1</v>
      </c>
      <c r="K26" s="52">
        <v>1</v>
      </c>
      <c r="L26" s="63">
        <v>1</v>
      </c>
      <c r="M26" s="70">
        <v>2.8108796296296296E-4</v>
      </c>
      <c r="N26" s="5">
        <v>1</v>
      </c>
      <c r="O26" s="80">
        <v>1</v>
      </c>
      <c r="P26" s="82">
        <v>1</v>
      </c>
      <c r="Q26" s="82">
        <v>1</v>
      </c>
      <c r="R26" s="83">
        <v>1</v>
      </c>
      <c r="S26" s="84">
        <v>1.3004629629629629E-4</v>
      </c>
    </row>
    <row r="27" spans="1:19" x14ac:dyDescent="0.25">
      <c r="A27" s="73" t="s">
        <v>199</v>
      </c>
      <c r="B27" s="5">
        <v>6</v>
      </c>
      <c r="C27" s="13">
        <v>6</v>
      </c>
      <c r="D27" s="15">
        <v>1</v>
      </c>
      <c r="E27" s="15">
        <v>1</v>
      </c>
      <c r="F27" s="56">
        <v>1</v>
      </c>
      <c r="G27" s="57">
        <v>2.003587962962963E-4</v>
      </c>
      <c r="H27" s="5">
        <v>6</v>
      </c>
      <c r="I27" s="50">
        <v>6</v>
      </c>
      <c r="J27" s="52">
        <v>1</v>
      </c>
      <c r="K27" s="52">
        <v>1</v>
      </c>
      <c r="L27" s="63">
        <v>1</v>
      </c>
      <c r="M27" s="70">
        <v>1.1907407407407407E-4</v>
      </c>
      <c r="N27" s="5">
        <v>6</v>
      </c>
      <c r="O27" s="80">
        <v>6</v>
      </c>
      <c r="P27" s="82">
        <v>1</v>
      </c>
      <c r="Q27" s="82">
        <v>1</v>
      </c>
      <c r="R27" s="83">
        <v>1</v>
      </c>
      <c r="S27" s="84">
        <v>3.7604166666666668E-5</v>
      </c>
    </row>
    <row r="28" spans="1:19" x14ac:dyDescent="0.25">
      <c r="A28" s="73" t="s">
        <v>200</v>
      </c>
      <c r="B28" s="5">
        <v>1</v>
      </c>
      <c r="C28" s="13">
        <v>1</v>
      </c>
      <c r="D28" s="15">
        <v>1</v>
      </c>
      <c r="E28" s="15">
        <v>1</v>
      </c>
      <c r="F28" s="56">
        <v>0.2</v>
      </c>
      <c r="G28" s="57">
        <v>1.3391203703703704E-4</v>
      </c>
      <c r="H28" s="5">
        <v>1</v>
      </c>
      <c r="I28" s="50">
        <v>1</v>
      </c>
      <c r="J28" s="52">
        <v>1</v>
      </c>
      <c r="K28" s="52">
        <v>1</v>
      </c>
      <c r="L28" s="63">
        <v>1</v>
      </c>
      <c r="M28" s="70">
        <v>5.9131944444444444E-5</v>
      </c>
      <c r="N28" s="5">
        <v>1</v>
      </c>
      <c r="O28" s="80">
        <v>1</v>
      </c>
      <c r="P28" s="82">
        <v>1</v>
      </c>
      <c r="Q28" s="82">
        <v>1</v>
      </c>
      <c r="R28" s="83">
        <v>1</v>
      </c>
      <c r="S28" s="84">
        <v>3.5740740740740739E-5</v>
      </c>
    </row>
    <row r="29" spans="1:19" ht="25.5" x14ac:dyDescent="0.25">
      <c r="A29" s="74" t="s">
        <v>201</v>
      </c>
      <c r="B29" s="5">
        <v>10</v>
      </c>
      <c r="C29" s="13">
        <v>10</v>
      </c>
      <c r="D29" s="15">
        <v>1</v>
      </c>
      <c r="E29" s="15">
        <v>1</v>
      </c>
      <c r="F29" s="56">
        <v>1</v>
      </c>
      <c r="G29" s="57">
        <v>2.1836805555555555E-4</v>
      </c>
      <c r="H29" s="5">
        <v>10</v>
      </c>
      <c r="I29" s="50">
        <v>10</v>
      </c>
      <c r="J29" s="52">
        <v>1</v>
      </c>
      <c r="K29" s="52">
        <v>1</v>
      </c>
      <c r="L29" s="63">
        <v>1</v>
      </c>
      <c r="M29" s="70">
        <v>9.5416666666666664E-5</v>
      </c>
      <c r="N29" s="5">
        <v>10</v>
      </c>
      <c r="O29" s="80">
        <v>10</v>
      </c>
      <c r="P29" s="82">
        <v>1</v>
      </c>
      <c r="Q29" s="82">
        <v>1</v>
      </c>
      <c r="R29" s="83">
        <v>1</v>
      </c>
      <c r="S29" s="84">
        <v>6.6168981481481477E-5</v>
      </c>
    </row>
    <row r="30" spans="1:19" x14ac:dyDescent="0.25">
      <c r="A30" s="73" t="s">
        <v>202</v>
      </c>
      <c r="B30" s="5">
        <v>1</v>
      </c>
      <c r="C30" s="13">
        <v>1</v>
      </c>
      <c r="D30" s="15">
        <v>1</v>
      </c>
      <c r="E30" s="15">
        <v>1</v>
      </c>
      <c r="F30" s="56">
        <v>0.16666666666666666</v>
      </c>
      <c r="G30" s="57">
        <v>1.7752314814814814E-4</v>
      </c>
      <c r="H30" s="5">
        <v>1</v>
      </c>
      <c r="I30" s="50">
        <v>1</v>
      </c>
      <c r="J30" s="52">
        <v>1</v>
      </c>
      <c r="K30" s="52">
        <v>1</v>
      </c>
      <c r="L30" s="63">
        <v>1</v>
      </c>
      <c r="M30" s="70">
        <v>7.7592592592592589E-5</v>
      </c>
      <c r="N30" s="5">
        <v>1</v>
      </c>
      <c r="O30" s="80">
        <v>1</v>
      </c>
      <c r="P30" s="82">
        <v>1</v>
      </c>
      <c r="Q30" s="82">
        <v>1</v>
      </c>
      <c r="R30" s="83">
        <v>1</v>
      </c>
      <c r="S30" s="84">
        <v>4.400462962962963E-5</v>
      </c>
    </row>
    <row r="31" spans="1:19" x14ac:dyDescent="0.25">
      <c r="A31" s="73" t="s">
        <v>203</v>
      </c>
      <c r="B31" s="5">
        <v>1</v>
      </c>
      <c r="C31" s="13">
        <v>1</v>
      </c>
      <c r="D31" s="15">
        <v>1</v>
      </c>
      <c r="E31" s="15">
        <v>1</v>
      </c>
      <c r="F31" s="56">
        <v>1</v>
      </c>
      <c r="G31" s="57">
        <v>5.0299768518518521E-4</v>
      </c>
      <c r="H31" s="5">
        <v>1</v>
      </c>
      <c r="I31" s="50">
        <v>1</v>
      </c>
      <c r="J31" s="52">
        <v>1</v>
      </c>
      <c r="K31" s="52">
        <v>1</v>
      </c>
      <c r="L31" s="63">
        <v>0.5</v>
      </c>
      <c r="M31" s="70">
        <v>6.5184027777777777E-4</v>
      </c>
      <c r="N31" s="5">
        <v>1</v>
      </c>
      <c r="O31" s="80">
        <v>1</v>
      </c>
      <c r="P31" s="82">
        <v>1</v>
      </c>
      <c r="Q31" s="82">
        <v>1</v>
      </c>
      <c r="R31" s="83">
        <v>0.5</v>
      </c>
      <c r="S31" s="84">
        <v>6.9305555555555554E-5</v>
      </c>
    </row>
    <row r="32" spans="1:19" ht="25.5" x14ac:dyDescent="0.25">
      <c r="A32" s="74" t="s">
        <v>204</v>
      </c>
      <c r="B32" s="5">
        <v>1</v>
      </c>
      <c r="C32" s="13">
        <v>1</v>
      </c>
      <c r="D32" s="15">
        <v>1</v>
      </c>
      <c r="E32" s="15">
        <v>1</v>
      </c>
      <c r="F32" s="56">
        <v>1</v>
      </c>
      <c r="G32" s="57">
        <v>2.7732638888888891E-4</v>
      </c>
      <c r="H32" s="5">
        <v>1</v>
      </c>
      <c r="I32" s="50">
        <v>1</v>
      </c>
      <c r="J32" s="52">
        <v>1</v>
      </c>
      <c r="K32" s="52">
        <v>1</v>
      </c>
      <c r="L32" s="63">
        <v>1</v>
      </c>
      <c r="M32" s="70">
        <v>1.7217592592592594E-4</v>
      </c>
      <c r="N32" s="5">
        <v>1</v>
      </c>
      <c r="O32" s="80">
        <v>1</v>
      </c>
      <c r="P32" s="82">
        <v>1</v>
      </c>
      <c r="Q32" s="82">
        <v>1</v>
      </c>
      <c r="R32" s="83">
        <v>1</v>
      </c>
      <c r="S32" s="84">
        <v>1.3202546296296297E-4</v>
      </c>
    </row>
    <row r="33" spans="1:19" x14ac:dyDescent="0.25">
      <c r="A33" s="75" t="s">
        <v>205</v>
      </c>
      <c r="B33" s="5">
        <v>1</v>
      </c>
      <c r="C33" s="13">
        <v>1</v>
      </c>
      <c r="D33" s="15">
        <v>1</v>
      </c>
      <c r="E33" s="15">
        <v>1</v>
      </c>
      <c r="F33" s="56">
        <v>1</v>
      </c>
      <c r="G33" s="57">
        <v>1.5974537037037037E-4</v>
      </c>
      <c r="H33" s="5">
        <v>1</v>
      </c>
      <c r="I33" s="50">
        <v>1</v>
      </c>
      <c r="J33" s="52">
        <v>1</v>
      </c>
      <c r="K33" s="52">
        <v>1</v>
      </c>
      <c r="L33" s="63">
        <v>1</v>
      </c>
      <c r="M33" s="70">
        <v>1.0353009259259259E-4</v>
      </c>
      <c r="N33" s="5">
        <v>1</v>
      </c>
      <c r="O33" s="80">
        <v>1</v>
      </c>
      <c r="P33" s="82">
        <v>1</v>
      </c>
      <c r="Q33" s="82">
        <v>1</v>
      </c>
      <c r="R33" s="83">
        <v>1</v>
      </c>
      <c r="S33" s="84">
        <v>4.9050925925925925E-5</v>
      </c>
    </row>
    <row r="34" spans="1:19" x14ac:dyDescent="0.25">
      <c r="A34" s="76" t="s">
        <v>206</v>
      </c>
      <c r="B34" s="5">
        <v>8</v>
      </c>
      <c r="C34" s="13">
        <v>4</v>
      </c>
      <c r="D34" s="15">
        <v>0.5</v>
      </c>
      <c r="E34" s="15">
        <v>0.5</v>
      </c>
      <c r="F34" s="56">
        <v>1.092896174863388E-3</v>
      </c>
      <c r="G34" s="57">
        <v>1.295949074074074E-4</v>
      </c>
      <c r="H34" s="5">
        <v>8</v>
      </c>
      <c r="I34" s="50">
        <v>8</v>
      </c>
      <c r="J34" s="52">
        <v>1</v>
      </c>
      <c r="K34" s="52">
        <v>1</v>
      </c>
      <c r="L34" s="63">
        <v>1</v>
      </c>
      <c r="M34" s="70">
        <v>8.0312499999999994E-5</v>
      </c>
      <c r="N34" s="5">
        <v>8</v>
      </c>
      <c r="O34" s="80">
        <v>8</v>
      </c>
      <c r="P34" s="82">
        <v>1</v>
      </c>
      <c r="Q34" s="82">
        <v>1</v>
      </c>
      <c r="R34" s="83">
        <v>1</v>
      </c>
      <c r="S34" s="84">
        <v>4.0000000000000003E-5</v>
      </c>
    </row>
    <row r="35" spans="1:19" x14ac:dyDescent="0.25">
      <c r="A35" s="73" t="s">
        <v>207</v>
      </c>
      <c r="B35" s="5">
        <v>1</v>
      </c>
      <c r="C35" s="13">
        <v>1</v>
      </c>
      <c r="D35" s="15">
        <v>1</v>
      </c>
      <c r="E35" s="15">
        <v>1</v>
      </c>
      <c r="F35" s="56">
        <v>1</v>
      </c>
      <c r="G35" s="57">
        <v>1.1050925925925927E-4</v>
      </c>
      <c r="H35" s="5">
        <v>1</v>
      </c>
      <c r="I35" s="50">
        <v>1</v>
      </c>
      <c r="J35" s="52">
        <v>1</v>
      </c>
      <c r="K35" s="52">
        <v>1</v>
      </c>
      <c r="L35" s="63">
        <v>1</v>
      </c>
      <c r="M35" s="70">
        <v>6.3171296296296291E-5</v>
      </c>
      <c r="N35" s="5">
        <v>1</v>
      </c>
      <c r="O35" s="80">
        <v>1</v>
      </c>
      <c r="P35" s="82">
        <v>1</v>
      </c>
      <c r="Q35" s="82">
        <v>1</v>
      </c>
      <c r="R35" s="83">
        <v>1</v>
      </c>
      <c r="S35" s="84">
        <v>4.1064814814814814E-5</v>
      </c>
    </row>
    <row r="36" spans="1:19" x14ac:dyDescent="0.25">
      <c r="A36" s="73" t="s">
        <v>208</v>
      </c>
      <c r="B36" s="5">
        <v>39</v>
      </c>
      <c r="C36" s="13">
        <v>33</v>
      </c>
      <c r="D36" s="15">
        <v>0.84615384615384615</v>
      </c>
      <c r="E36" s="15">
        <v>0.84615384615384615</v>
      </c>
      <c r="F36" s="56">
        <v>3.8461538461538464E-2</v>
      </c>
      <c r="G36" s="57">
        <v>9.4652777777777772E-5</v>
      </c>
      <c r="H36" s="5">
        <v>39</v>
      </c>
      <c r="I36" s="50">
        <v>39</v>
      </c>
      <c r="J36" s="52">
        <v>1</v>
      </c>
      <c r="K36" s="52">
        <v>1</v>
      </c>
      <c r="L36" s="63">
        <v>0.14285714285714285</v>
      </c>
      <c r="M36" s="70">
        <v>5.2962962962962962E-5</v>
      </c>
      <c r="N36" s="5">
        <v>39</v>
      </c>
      <c r="O36" s="80">
        <v>39</v>
      </c>
      <c r="P36" s="82">
        <v>1</v>
      </c>
      <c r="Q36" s="82">
        <v>1</v>
      </c>
      <c r="R36" s="83">
        <v>0.14285714285714285</v>
      </c>
      <c r="S36" s="84">
        <v>3.9178240740740741E-5</v>
      </c>
    </row>
    <row r="37" spans="1:19" x14ac:dyDescent="0.25">
      <c r="A37" s="73" t="s">
        <v>209</v>
      </c>
      <c r="B37" s="5">
        <v>57</v>
      </c>
      <c r="C37" s="13">
        <v>57</v>
      </c>
      <c r="D37" s="15">
        <v>1</v>
      </c>
      <c r="E37" s="15">
        <v>1</v>
      </c>
      <c r="F37" s="56">
        <v>0.5</v>
      </c>
      <c r="G37" s="57">
        <v>6.7600694444444446E-4</v>
      </c>
      <c r="H37" s="5">
        <v>57</v>
      </c>
      <c r="I37" s="50">
        <v>57</v>
      </c>
      <c r="J37" s="52">
        <v>1</v>
      </c>
      <c r="K37" s="52">
        <v>1</v>
      </c>
      <c r="L37" s="63">
        <v>1</v>
      </c>
      <c r="M37" s="70">
        <v>8.9641203703703703E-5</v>
      </c>
      <c r="N37" s="5">
        <v>57</v>
      </c>
      <c r="O37" s="80">
        <v>57</v>
      </c>
      <c r="P37" s="82">
        <v>1</v>
      </c>
      <c r="Q37" s="82">
        <v>1</v>
      </c>
      <c r="R37" s="83">
        <v>1</v>
      </c>
      <c r="S37" s="84">
        <v>3.6851851851851851E-5</v>
      </c>
    </row>
    <row r="38" spans="1:19" x14ac:dyDescent="0.25">
      <c r="A38" s="73" t="s">
        <v>210</v>
      </c>
      <c r="B38" s="5">
        <v>2</v>
      </c>
      <c r="C38" s="13">
        <v>2</v>
      </c>
      <c r="D38" s="15">
        <v>1</v>
      </c>
      <c r="E38" s="15">
        <v>1</v>
      </c>
      <c r="F38" s="56">
        <v>2.3809523809523808E-2</v>
      </c>
      <c r="G38" s="57">
        <v>1.0483796296296296E-4</v>
      </c>
      <c r="H38" s="5">
        <v>2</v>
      </c>
      <c r="I38" s="50">
        <v>2</v>
      </c>
      <c r="J38" s="52">
        <v>1</v>
      </c>
      <c r="K38" s="52">
        <v>1</v>
      </c>
      <c r="L38" s="63">
        <v>6.25E-2</v>
      </c>
      <c r="M38" s="70">
        <v>4.690972222222222E-5</v>
      </c>
      <c r="N38" s="5">
        <v>2</v>
      </c>
      <c r="O38" s="80">
        <v>2</v>
      </c>
      <c r="P38" s="82">
        <v>1</v>
      </c>
      <c r="Q38" s="82">
        <v>1</v>
      </c>
      <c r="R38" s="83">
        <v>6.25E-2</v>
      </c>
      <c r="S38" s="84">
        <v>3.5682870370370369E-5</v>
      </c>
    </row>
    <row r="39" spans="1:19" x14ac:dyDescent="0.25">
      <c r="A39" s="73" t="s">
        <v>211</v>
      </c>
      <c r="B39" s="5">
        <v>9</v>
      </c>
      <c r="C39" s="13">
        <v>9</v>
      </c>
      <c r="D39" s="15">
        <v>1</v>
      </c>
      <c r="E39" s="15">
        <v>1</v>
      </c>
      <c r="F39" s="56">
        <v>1</v>
      </c>
      <c r="G39" s="57">
        <v>2.2640046296296297E-4</v>
      </c>
      <c r="H39" s="5">
        <v>9</v>
      </c>
      <c r="I39" s="50">
        <v>9</v>
      </c>
      <c r="J39" s="52">
        <v>1</v>
      </c>
      <c r="K39" s="52">
        <v>1</v>
      </c>
      <c r="L39" s="63">
        <v>1</v>
      </c>
      <c r="M39" s="70">
        <v>1.0484953703703703E-4</v>
      </c>
      <c r="N39" s="5">
        <v>9</v>
      </c>
      <c r="O39" s="80">
        <v>9</v>
      </c>
      <c r="P39" s="82">
        <v>1</v>
      </c>
      <c r="Q39" s="82">
        <v>1</v>
      </c>
      <c r="R39" s="83">
        <v>1</v>
      </c>
      <c r="S39" s="84">
        <v>6.5393518518518516E-5</v>
      </c>
    </row>
    <row r="40" spans="1:19" x14ac:dyDescent="0.25">
      <c r="A40" s="73" t="s">
        <v>212</v>
      </c>
      <c r="B40" s="5">
        <v>2</v>
      </c>
      <c r="C40" s="13">
        <v>2</v>
      </c>
      <c r="D40" s="15">
        <v>1</v>
      </c>
      <c r="E40" s="15">
        <v>1</v>
      </c>
      <c r="F40" s="56">
        <v>1</v>
      </c>
      <c r="G40" s="57">
        <v>9.6315972222222224E-4</v>
      </c>
      <c r="H40" s="5">
        <v>2</v>
      </c>
      <c r="I40" s="50">
        <v>2</v>
      </c>
      <c r="J40" s="52">
        <v>1</v>
      </c>
      <c r="K40" s="52">
        <v>1</v>
      </c>
      <c r="L40" s="63">
        <v>1</v>
      </c>
      <c r="M40" s="70">
        <v>9.0940972222222226E-4</v>
      </c>
      <c r="N40" s="5">
        <v>2</v>
      </c>
      <c r="O40" s="80">
        <v>2</v>
      </c>
      <c r="P40" s="82">
        <v>1</v>
      </c>
      <c r="Q40" s="82">
        <v>1</v>
      </c>
      <c r="R40" s="83">
        <v>1</v>
      </c>
      <c r="S40" s="84">
        <v>5.8437499999999997E-5</v>
      </c>
    </row>
    <row r="41" spans="1:19" x14ac:dyDescent="0.25">
      <c r="A41" s="73" t="s">
        <v>213</v>
      </c>
      <c r="B41" s="5">
        <v>1</v>
      </c>
      <c r="C41" s="13">
        <v>1</v>
      </c>
      <c r="D41" s="15">
        <v>1</v>
      </c>
      <c r="E41" s="15">
        <v>1</v>
      </c>
      <c r="F41" s="56">
        <v>0.125</v>
      </c>
      <c r="G41" s="57">
        <v>1.2966435185185186E-4</v>
      </c>
      <c r="H41" s="5">
        <v>1</v>
      </c>
      <c r="I41" s="50">
        <v>1</v>
      </c>
      <c r="J41" s="52">
        <v>1</v>
      </c>
      <c r="K41" s="52">
        <v>1</v>
      </c>
      <c r="L41" s="63">
        <v>1</v>
      </c>
      <c r="M41" s="70">
        <v>7.7175925925925931E-5</v>
      </c>
      <c r="N41" s="5">
        <v>1</v>
      </c>
      <c r="O41" s="80">
        <v>1</v>
      </c>
      <c r="P41" s="82">
        <v>1</v>
      </c>
      <c r="Q41" s="82">
        <v>1</v>
      </c>
      <c r="R41" s="83">
        <v>1</v>
      </c>
      <c r="S41" s="84">
        <v>3.5173611111111114E-5</v>
      </c>
    </row>
    <row r="42" spans="1:19" x14ac:dyDescent="0.25">
      <c r="A42" s="73" t="s">
        <v>214</v>
      </c>
      <c r="B42" s="5">
        <v>16</v>
      </c>
      <c r="C42" s="13">
        <v>16</v>
      </c>
      <c r="D42" s="15">
        <v>1</v>
      </c>
      <c r="E42" s="15">
        <v>1</v>
      </c>
      <c r="F42" s="56">
        <v>1</v>
      </c>
      <c r="G42" s="57">
        <v>1.3305555555555556E-4</v>
      </c>
      <c r="H42" s="5">
        <v>16</v>
      </c>
      <c r="I42" s="50">
        <v>16</v>
      </c>
      <c r="J42" s="52">
        <v>1</v>
      </c>
      <c r="K42" s="52">
        <v>1</v>
      </c>
      <c r="L42" s="63">
        <v>1</v>
      </c>
      <c r="M42" s="70">
        <v>1.0453703703703703E-4</v>
      </c>
      <c r="N42" s="5">
        <v>16</v>
      </c>
      <c r="O42" s="80">
        <v>16</v>
      </c>
      <c r="P42" s="82">
        <v>1</v>
      </c>
      <c r="Q42" s="82">
        <v>1</v>
      </c>
      <c r="R42" s="83">
        <v>1</v>
      </c>
      <c r="S42" s="84">
        <v>3.8587962962962965E-5</v>
      </c>
    </row>
    <row r="43" spans="1:19" x14ac:dyDescent="0.25">
      <c r="A43" s="73" t="s">
        <v>215</v>
      </c>
      <c r="B43" s="5">
        <v>1</v>
      </c>
      <c r="C43" s="13">
        <v>1</v>
      </c>
      <c r="D43" s="15">
        <v>1</v>
      </c>
      <c r="E43" s="15">
        <v>1</v>
      </c>
      <c r="F43" s="56">
        <v>1</v>
      </c>
      <c r="G43" s="57">
        <v>8.2546296296296301E-5</v>
      </c>
      <c r="H43" s="5">
        <v>1</v>
      </c>
      <c r="I43" s="50">
        <v>1</v>
      </c>
      <c r="J43" s="52">
        <v>1</v>
      </c>
      <c r="K43" s="52">
        <v>1</v>
      </c>
      <c r="L43" s="63">
        <v>1</v>
      </c>
      <c r="M43" s="70">
        <v>8.6643518518518517E-5</v>
      </c>
      <c r="N43" s="5">
        <v>1</v>
      </c>
      <c r="O43" s="80">
        <v>1</v>
      </c>
      <c r="P43" s="82">
        <v>1</v>
      </c>
      <c r="Q43" s="82">
        <v>1</v>
      </c>
      <c r="R43" s="83">
        <v>1</v>
      </c>
      <c r="S43" s="84">
        <v>4.5358796296296298E-5</v>
      </c>
    </row>
    <row r="44" spans="1:19" x14ac:dyDescent="0.25">
      <c r="A44" s="73" t="s">
        <v>216</v>
      </c>
      <c r="B44" s="5">
        <v>22</v>
      </c>
      <c r="C44" s="13">
        <v>22</v>
      </c>
      <c r="D44" s="15">
        <v>1</v>
      </c>
      <c r="E44" s="15">
        <v>1</v>
      </c>
      <c r="F44" s="56">
        <v>0.125</v>
      </c>
      <c r="G44" s="57">
        <v>6.5885416666666664E-4</v>
      </c>
      <c r="H44" s="5">
        <v>22</v>
      </c>
      <c r="I44" s="50">
        <v>22</v>
      </c>
      <c r="J44" s="52">
        <v>1</v>
      </c>
      <c r="K44" s="52">
        <v>1</v>
      </c>
      <c r="L44" s="63">
        <v>0.14285714285714285</v>
      </c>
      <c r="M44" s="70">
        <v>7.1329861111111116E-4</v>
      </c>
      <c r="N44" s="5">
        <v>22</v>
      </c>
      <c r="O44" s="80">
        <v>22</v>
      </c>
      <c r="P44" s="82">
        <v>1</v>
      </c>
      <c r="Q44" s="82">
        <v>1</v>
      </c>
      <c r="R44" s="83">
        <v>0.14285714285714285</v>
      </c>
      <c r="S44" s="84">
        <v>4.8321759259259258E-5</v>
      </c>
    </row>
    <row r="45" spans="1:19" x14ac:dyDescent="0.25">
      <c r="A45" s="73" t="s">
        <v>217</v>
      </c>
      <c r="B45" s="5">
        <v>2</v>
      </c>
      <c r="C45" s="13">
        <v>2</v>
      </c>
      <c r="D45" s="15">
        <v>1</v>
      </c>
      <c r="E45" s="15">
        <v>1</v>
      </c>
      <c r="F45" s="56">
        <v>1</v>
      </c>
      <c r="G45" s="57">
        <v>1.8619212962962963E-4</v>
      </c>
      <c r="H45" s="5">
        <v>2</v>
      </c>
      <c r="I45" s="50">
        <v>2</v>
      </c>
      <c r="J45" s="52">
        <v>1</v>
      </c>
      <c r="K45" s="52">
        <v>1</v>
      </c>
      <c r="L45" s="63">
        <v>1</v>
      </c>
      <c r="M45" s="70">
        <v>1.1607638888888888E-4</v>
      </c>
      <c r="N45" s="5">
        <v>2</v>
      </c>
      <c r="O45" s="80">
        <v>2</v>
      </c>
      <c r="P45" s="82">
        <v>1</v>
      </c>
      <c r="Q45" s="82">
        <v>1</v>
      </c>
      <c r="R45" s="83">
        <v>1</v>
      </c>
      <c r="S45" s="84">
        <v>5.3541666666666669E-5</v>
      </c>
    </row>
    <row r="46" spans="1:19" x14ac:dyDescent="0.25">
      <c r="A46" s="73" t="s">
        <v>218</v>
      </c>
      <c r="B46" s="5">
        <v>2</v>
      </c>
      <c r="C46" s="13">
        <v>2</v>
      </c>
      <c r="D46" s="15">
        <v>1</v>
      </c>
      <c r="E46" s="15">
        <v>1</v>
      </c>
      <c r="F46" s="56">
        <v>1</v>
      </c>
      <c r="G46" s="57">
        <v>2.562962962962963E-4</v>
      </c>
      <c r="H46" s="5">
        <v>2</v>
      </c>
      <c r="I46" s="50">
        <v>2</v>
      </c>
      <c r="J46" s="52">
        <v>1</v>
      </c>
      <c r="K46" s="52">
        <v>1</v>
      </c>
      <c r="L46" s="63">
        <v>1</v>
      </c>
      <c r="M46" s="70">
        <v>1.0884259259259259E-4</v>
      </c>
      <c r="N46" s="5">
        <v>2</v>
      </c>
      <c r="O46" s="80">
        <v>2</v>
      </c>
      <c r="P46" s="82">
        <v>1</v>
      </c>
      <c r="Q46" s="82">
        <v>1</v>
      </c>
      <c r="R46" s="83">
        <v>1</v>
      </c>
      <c r="S46" s="84">
        <v>7.5011574074074076E-5</v>
      </c>
    </row>
    <row r="47" spans="1:19" x14ac:dyDescent="0.25">
      <c r="A47" s="73" t="s">
        <v>219</v>
      </c>
      <c r="B47" s="5">
        <v>3</v>
      </c>
      <c r="C47" s="13">
        <v>3</v>
      </c>
      <c r="D47" s="15">
        <v>1</v>
      </c>
      <c r="E47" s="15">
        <v>1</v>
      </c>
      <c r="F47" s="56">
        <v>1</v>
      </c>
      <c r="G47" s="57">
        <v>5.4988425925925927E-5</v>
      </c>
      <c r="H47" s="5">
        <v>3</v>
      </c>
      <c r="I47" s="50">
        <v>3</v>
      </c>
      <c r="J47" s="52">
        <v>1</v>
      </c>
      <c r="K47" s="52">
        <v>1</v>
      </c>
      <c r="L47" s="63">
        <v>1</v>
      </c>
      <c r="M47" s="70">
        <v>4.1412037037037034E-5</v>
      </c>
      <c r="N47" s="5">
        <v>3</v>
      </c>
      <c r="O47" s="80">
        <v>3</v>
      </c>
      <c r="P47" s="82">
        <v>1</v>
      </c>
      <c r="Q47" s="82">
        <v>1</v>
      </c>
      <c r="R47" s="83">
        <v>1</v>
      </c>
      <c r="S47" s="84">
        <v>3.607638888888889E-5</v>
      </c>
    </row>
    <row r="48" spans="1:19" x14ac:dyDescent="0.25">
      <c r="A48" s="73" t="s">
        <v>220</v>
      </c>
      <c r="B48" s="5">
        <v>7</v>
      </c>
      <c r="C48" s="13">
        <v>7</v>
      </c>
      <c r="D48" s="15">
        <v>1</v>
      </c>
      <c r="E48" s="15">
        <v>1</v>
      </c>
      <c r="F48" s="56">
        <v>1</v>
      </c>
      <c r="G48" s="57">
        <v>5.033912037037037E-4</v>
      </c>
      <c r="H48" s="5">
        <v>7</v>
      </c>
      <c r="I48" s="50">
        <v>7</v>
      </c>
      <c r="J48" s="52">
        <v>1</v>
      </c>
      <c r="K48" s="52">
        <v>1</v>
      </c>
      <c r="L48" s="63">
        <v>1</v>
      </c>
      <c r="M48" s="70">
        <v>4.5962962962962966E-4</v>
      </c>
      <c r="N48" s="5">
        <v>7</v>
      </c>
      <c r="O48" s="80">
        <v>8</v>
      </c>
      <c r="P48" s="82">
        <v>1</v>
      </c>
      <c r="Q48" s="82">
        <v>1</v>
      </c>
      <c r="R48" s="83">
        <v>1</v>
      </c>
      <c r="S48" s="84">
        <v>3.648148148148148E-5</v>
      </c>
    </row>
    <row r="49" spans="1:19" x14ac:dyDescent="0.25">
      <c r="A49" s="74" t="s">
        <v>221</v>
      </c>
      <c r="B49" s="5">
        <v>313</v>
      </c>
      <c r="C49" s="13">
        <v>313</v>
      </c>
      <c r="D49" s="15">
        <v>1</v>
      </c>
      <c r="E49" s="15">
        <v>1</v>
      </c>
      <c r="F49" s="56">
        <v>0.5</v>
      </c>
      <c r="G49" s="57">
        <v>1.0305555555555556E-4</v>
      </c>
      <c r="H49" s="5">
        <v>313</v>
      </c>
      <c r="I49" s="50">
        <v>313</v>
      </c>
      <c r="J49" s="52">
        <v>1</v>
      </c>
      <c r="K49" s="52">
        <v>1</v>
      </c>
      <c r="L49" s="63">
        <v>1</v>
      </c>
      <c r="M49" s="70">
        <v>9.1597222222222216E-5</v>
      </c>
      <c r="N49" s="5">
        <v>313</v>
      </c>
      <c r="O49" s="80">
        <v>313</v>
      </c>
      <c r="P49" s="82">
        <v>1</v>
      </c>
      <c r="Q49" s="82">
        <v>1</v>
      </c>
      <c r="R49" s="83">
        <v>1</v>
      </c>
      <c r="S49" s="84">
        <v>5.5266203703703701E-5</v>
      </c>
    </row>
    <row r="50" spans="1:19" x14ac:dyDescent="0.25">
      <c r="A50" s="73" t="s">
        <v>222</v>
      </c>
      <c r="B50" s="5">
        <v>66</v>
      </c>
      <c r="C50" s="13">
        <v>66</v>
      </c>
      <c r="D50" s="15">
        <v>1</v>
      </c>
      <c r="E50" s="15">
        <v>1</v>
      </c>
      <c r="F50" s="56">
        <v>9.0909090909090912E-2</v>
      </c>
      <c r="G50" s="57">
        <v>1.1251157407407408E-4</v>
      </c>
      <c r="H50" s="5">
        <v>66</v>
      </c>
      <c r="I50" s="50">
        <v>66</v>
      </c>
      <c r="J50" s="52">
        <v>1</v>
      </c>
      <c r="K50" s="52">
        <v>1</v>
      </c>
      <c r="L50" s="63">
        <v>1</v>
      </c>
      <c r="M50" s="70">
        <v>2.1026620370370369E-4</v>
      </c>
      <c r="N50" s="5">
        <v>66</v>
      </c>
      <c r="O50" s="80">
        <v>66</v>
      </c>
      <c r="P50" s="82">
        <v>1</v>
      </c>
      <c r="Q50" s="82">
        <v>1</v>
      </c>
      <c r="R50" s="83">
        <v>1</v>
      </c>
      <c r="S50" s="84">
        <v>3.5856481481481479E-5</v>
      </c>
    </row>
    <row r="51" spans="1:19" x14ac:dyDescent="0.25">
      <c r="A51" s="73" t="s">
        <v>223</v>
      </c>
      <c r="B51" s="5">
        <v>33</v>
      </c>
      <c r="C51" s="13">
        <v>26</v>
      </c>
      <c r="D51" s="15">
        <v>0.78787878787878785</v>
      </c>
      <c r="E51" s="15">
        <v>0.78787878787878785</v>
      </c>
      <c r="F51" s="56">
        <v>0.25</v>
      </c>
      <c r="G51" s="57">
        <v>1.5893518518518519E-4</v>
      </c>
      <c r="H51" s="5">
        <v>33</v>
      </c>
      <c r="I51" s="50">
        <v>26</v>
      </c>
      <c r="J51" s="52">
        <v>0.78787878787878785</v>
      </c>
      <c r="K51" s="52">
        <v>0.78787878787878785</v>
      </c>
      <c r="L51" s="63">
        <v>0.16666666666666666</v>
      </c>
      <c r="M51" s="70">
        <v>1.4466435185185185E-4</v>
      </c>
      <c r="N51" s="5">
        <v>33</v>
      </c>
      <c r="O51" s="80">
        <v>26</v>
      </c>
      <c r="P51" s="82">
        <v>0.78787878787878785</v>
      </c>
      <c r="Q51" s="82">
        <v>0.78787878787878785</v>
      </c>
      <c r="R51" s="83">
        <v>0.16666666666666666</v>
      </c>
      <c r="S51" s="84">
        <v>5.3263888888888888E-5</v>
      </c>
    </row>
    <row r="52" spans="1:19" x14ac:dyDescent="0.25">
      <c r="A52" s="73" t="s">
        <v>224</v>
      </c>
      <c r="B52" s="5">
        <v>1</v>
      </c>
      <c r="C52" s="13">
        <v>1</v>
      </c>
      <c r="D52" s="15">
        <v>1</v>
      </c>
      <c r="E52" s="15">
        <v>1</v>
      </c>
      <c r="F52" s="56">
        <v>0.5</v>
      </c>
      <c r="G52" s="57">
        <v>9.5833333333333336E-5</v>
      </c>
      <c r="H52" s="5">
        <v>1</v>
      </c>
      <c r="I52" s="50">
        <v>1</v>
      </c>
      <c r="J52" s="52">
        <v>1</v>
      </c>
      <c r="K52" s="52">
        <v>1</v>
      </c>
      <c r="L52" s="63">
        <v>1</v>
      </c>
      <c r="M52" s="70">
        <v>8.8518518518518522E-5</v>
      </c>
      <c r="N52" s="5">
        <v>1</v>
      </c>
      <c r="O52" s="80">
        <v>1</v>
      </c>
      <c r="P52" s="82">
        <v>1</v>
      </c>
      <c r="Q52" s="82">
        <v>1</v>
      </c>
      <c r="R52" s="83">
        <v>1</v>
      </c>
      <c r="S52" s="84">
        <v>4.4085648148148151E-5</v>
      </c>
    </row>
    <row r="53" spans="1:19" x14ac:dyDescent="0.25">
      <c r="A53" s="77" t="s">
        <v>225</v>
      </c>
      <c r="B53" s="5">
        <v>2</v>
      </c>
      <c r="C53" s="13">
        <v>2</v>
      </c>
      <c r="D53" s="15">
        <v>1</v>
      </c>
      <c r="E53" s="15">
        <v>1</v>
      </c>
      <c r="F53" s="56">
        <v>1</v>
      </c>
      <c r="G53" s="57">
        <v>1.9827546296296295E-4</v>
      </c>
      <c r="H53" s="5">
        <v>2</v>
      </c>
      <c r="I53" s="50">
        <v>2</v>
      </c>
      <c r="J53" s="52">
        <v>1</v>
      </c>
      <c r="K53" s="52">
        <v>1</v>
      </c>
      <c r="L53" s="63">
        <v>1</v>
      </c>
      <c r="M53" s="70">
        <v>1.7471064814814815E-4</v>
      </c>
      <c r="N53" s="5">
        <v>2</v>
      </c>
      <c r="O53" s="80">
        <v>2</v>
      </c>
      <c r="P53" s="82">
        <v>1</v>
      </c>
      <c r="Q53" s="82">
        <v>1</v>
      </c>
      <c r="R53" s="83">
        <v>1</v>
      </c>
      <c r="S53" s="84">
        <v>6.0092592592592591E-5</v>
      </c>
    </row>
    <row r="54" spans="1:19" x14ac:dyDescent="0.25">
      <c r="A54" s="76" t="s">
        <v>226</v>
      </c>
      <c r="B54" s="5">
        <v>18</v>
      </c>
      <c r="C54" s="13">
        <v>18</v>
      </c>
      <c r="D54" s="15">
        <v>1</v>
      </c>
      <c r="E54" s="15">
        <v>1</v>
      </c>
      <c r="F54" s="56">
        <v>0.1111111111111111</v>
      </c>
      <c r="G54" s="57">
        <v>4.1025462962962961E-4</v>
      </c>
      <c r="H54" s="5">
        <v>18</v>
      </c>
      <c r="I54" s="50">
        <v>18</v>
      </c>
      <c r="J54" s="52">
        <v>1</v>
      </c>
      <c r="K54" s="52">
        <v>1</v>
      </c>
      <c r="L54" s="63">
        <v>0.33333333333333331</v>
      </c>
      <c r="M54" s="70">
        <v>3.6634259259259259E-4</v>
      </c>
      <c r="N54" s="5">
        <v>18</v>
      </c>
      <c r="O54" s="80">
        <v>18</v>
      </c>
      <c r="P54" s="82">
        <v>1</v>
      </c>
      <c r="Q54" s="82">
        <v>1</v>
      </c>
      <c r="R54" s="83">
        <v>0.33333333333333331</v>
      </c>
      <c r="S54" s="84">
        <v>4.0196759259259257E-5</v>
      </c>
    </row>
    <row r="55" spans="1:19" x14ac:dyDescent="0.25">
      <c r="A55" s="73" t="s">
        <v>227</v>
      </c>
      <c r="B55" s="5">
        <v>31</v>
      </c>
      <c r="C55" s="13">
        <v>31</v>
      </c>
      <c r="D55" s="15">
        <v>1</v>
      </c>
      <c r="E55" s="15">
        <v>1</v>
      </c>
      <c r="F55" s="56">
        <v>1</v>
      </c>
      <c r="G55" s="57">
        <v>2.4537037037037035E-4</v>
      </c>
      <c r="H55" s="5">
        <v>31</v>
      </c>
      <c r="I55" s="50">
        <v>31</v>
      </c>
      <c r="J55" s="52">
        <v>1</v>
      </c>
      <c r="K55" s="52">
        <v>1</v>
      </c>
      <c r="L55" s="63">
        <v>0.33333333333333331</v>
      </c>
      <c r="M55" s="70">
        <v>1.5616898148148147E-4</v>
      </c>
      <c r="N55" s="5">
        <v>31</v>
      </c>
      <c r="O55" s="80">
        <v>31</v>
      </c>
      <c r="P55" s="82">
        <v>1</v>
      </c>
      <c r="Q55" s="82">
        <v>1</v>
      </c>
      <c r="R55" s="83">
        <v>0.33333333333333331</v>
      </c>
      <c r="S55" s="84">
        <v>6.2847222222222221E-5</v>
      </c>
    </row>
    <row r="56" spans="1:19" x14ac:dyDescent="0.25">
      <c r="A56" s="73" t="s">
        <v>228</v>
      </c>
      <c r="B56" s="5">
        <v>12181</v>
      </c>
      <c r="C56" s="13">
        <v>4638</v>
      </c>
      <c r="D56" s="15">
        <v>0.38075691650931781</v>
      </c>
      <c r="E56" s="15">
        <v>0.92759999999999998</v>
      </c>
      <c r="F56" s="56">
        <v>1</v>
      </c>
      <c r="G56" s="57">
        <v>4.8611111111111108E-5</v>
      </c>
      <c r="H56" s="5">
        <v>12181</v>
      </c>
      <c r="I56" s="50">
        <v>4536</v>
      </c>
      <c r="J56" s="52">
        <v>0.37238321976849192</v>
      </c>
      <c r="K56" s="52">
        <v>0.90720000000000001</v>
      </c>
      <c r="L56" s="63">
        <v>1</v>
      </c>
      <c r="M56" s="70">
        <v>4.8043981481481484E-5</v>
      </c>
      <c r="N56" s="5">
        <v>12181</v>
      </c>
      <c r="O56" s="80">
        <v>4536</v>
      </c>
      <c r="P56" s="82">
        <v>0.37238321976849192</v>
      </c>
      <c r="Q56" s="82">
        <v>0.90720000000000001</v>
      </c>
      <c r="R56" s="83">
        <v>1</v>
      </c>
      <c r="S56" s="84">
        <v>3.9733796296296297E-5</v>
      </c>
    </row>
    <row r="57" spans="1:19" x14ac:dyDescent="0.25">
      <c r="A57" s="73" t="s">
        <v>229</v>
      </c>
      <c r="B57" s="5">
        <v>19</v>
      </c>
      <c r="C57" s="13">
        <v>19</v>
      </c>
      <c r="D57" s="15">
        <v>1</v>
      </c>
      <c r="E57" s="15">
        <v>1</v>
      </c>
      <c r="F57" s="56">
        <v>1</v>
      </c>
      <c r="G57" s="57">
        <v>1.4591435185185185E-4</v>
      </c>
      <c r="H57" s="5">
        <v>19</v>
      </c>
      <c r="I57" s="50">
        <v>19</v>
      </c>
      <c r="J57" s="52">
        <v>1</v>
      </c>
      <c r="K57" s="52">
        <v>1</v>
      </c>
      <c r="L57" s="63">
        <v>2.5000000000000001E-2</v>
      </c>
      <c r="M57" s="70">
        <v>1.0035879629629629E-4</v>
      </c>
      <c r="N57" s="5">
        <v>19</v>
      </c>
      <c r="O57" s="80">
        <v>19</v>
      </c>
      <c r="P57" s="82">
        <v>1</v>
      </c>
      <c r="Q57" s="82">
        <v>1</v>
      </c>
      <c r="R57" s="83">
        <v>2.5000000000000001E-2</v>
      </c>
      <c r="S57" s="84">
        <v>4.7523148148148147E-5</v>
      </c>
    </row>
    <row r="58" spans="1:19" x14ac:dyDescent="0.25">
      <c r="A58" s="73" t="s">
        <v>230</v>
      </c>
      <c r="B58" s="5">
        <v>7574</v>
      </c>
      <c r="C58" s="13">
        <v>4671</v>
      </c>
      <c r="D58" s="15">
        <v>0.61671507789807234</v>
      </c>
      <c r="E58" s="15">
        <v>0.93420000000000003</v>
      </c>
      <c r="F58" s="56">
        <v>1</v>
      </c>
      <c r="G58" s="57">
        <v>2.0135416666666666E-4</v>
      </c>
      <c r="H58" s="5">
        <v>7574</v>
      </c>
      <c r="I58" s="50">
        <v>4479</v>
      </c>
      <c r="J58" s="52">
        <v>0.59136519672564036</v>
      </c>
      <c r="K58" s="52">
        <v>0.89580000000000004</v>
      </c>
      <c r="L58" s="63">
        <v>1</v>
      </c>
      <c r="M58" s="70">
        <v>1.8009259259259259E-4</v>
      </c>
      <c r="N58" s="5">
        <v>7574</v>
      </c>
      <c r="O58" s="80">
        <v>4479</v>
      </c>
      <c r="P58" s="82">
        <v>0.59136519672564036</v>
      </c>
      <c r="Q58" s="82">
        <v>0.89580000000000004</v>
      </c>
      <c r="R58" s="83">
        <v>1</v>
      </c>
      <c r="S58" s="84">
        <v>4.9375000000000001E-5</v>
      </c>
    </row>
    <row r="59" spans="1:19" x14ac:dyDescent="0.25">
      <c r="A59" s="73" t="s">
        <v>231</v>
      </c>
      <c r="B59" s="5">
        <v>41</v>
      </c>
      <c r="C59" s="13">
        <v>41</v>
      </c>
      <c r="D59" s="15">
        <v>1</v>
      </c>
      <c r="E59" s="15">
        <v>1</v>
      </c>
      <c r="F59" s="56">
        <v>1</v>
      </c>
      <c r="G59" s="57">
        <v>1.4341435185185185E-4</v>
      </c>
      <c r="H59" s="5">
        <v>41</v>
      </c>
      <c r="I59" s="50">
        <v>41</v>
      </c>
      <c r="J59" s="52">
        <v>1</v>
      </c>
      <c r="K59" s="52">
        <v>1</v>
      </c>
      <c r="L59" s="63">
        <v>1</v>
      </c>
      <c r="M59" s="70">
        <v>1.3339120370370371E-4</v>
      </c>
      <c r="N59" s="5">
        <v>41</v>
      </c>
      <c r="O59" s="80">
        <v>41</v>
      </c>
      <c r="P59" s="82">
        <v>1</v>
      </c>
      <c r="Q59" s="82">
        <v>1</v>
      </c>
      <c r="R59" s="83">
        <v>1</v>
      </c>
      <c r="S59" s="84">
        <v>7.7407407407407411E-5</v>
      </c>
    </row>
    <row r="60" spans="1:19" x14ac:dyDescent="0.25">
      <c r="A60" s="73" t="s">
        <v>232</v>
      </c>
      <c r="B60" s="5">
        <v>698</v>
      </c>
      <c r="C60" s="13">
        <v>429</v>
      </c>
      <c r="D60" s="15">
        <v>0.61461318051575931</v>
      </c>
      <c r="E60" s="15">
        <v>0.61461318051575931</v>
      </c>
      <c r="F60" s="56">
        <v>1</v>
      </c>
      <c r="G60" s="57">
        <v>2.2631944444444444E-4</v>
      </c>
      <c r="H60" s="5">
        <v>698</v>
      </c>
      <c r="I60" s="50">
        <v>698</v>
      </c>
      <c r="J60" s="52">
        <v>1</v>
      </c>
      <c r="K60" s="52">
        <v>1</v>
      </c>
      <c r="L60" s="63">
        <v>1</v>
      </c>
      <c r="M60" s="70">
        <v>7.6331018518518517E-5</v>
      </c>
      <c r="N60" s="5">
        <v>698</v>
      </c>
      <c r="O60" s="80">
        <v>698</v>
      </c>
      <c r="P60" s="82">
        <v>1</v>
      </c>
      <c r="Q60" s="82">
        <v>1</v>
      </c>
      <c r="R60" s="83">
        <v>1</v>
      </c>
      <c r="S60" s="84">
        <v>3.6030092592592595E-5</v>
      </c>
    </row>
    <row r="61" spans="1:19" x14ac:dyDescent="0.25">
      <c r="A61" s="73" t="s">
        <v>233</v>
      </c>
      <c r="B61" s="5">
        <v>2</v>
      </c>
      <c r="C61" s="13">
        <v>2</v>
      </c>
      <c r="D61" s="15">
        <v>1</v>
      </c>
      <c r="E61" s="15">
        <v>1</v>
      </c>
      <c r="F61" s="56">
        <v>3.7037037037037035E-2</v>
      </c>
      <c r="G61" s="57">
        <v>2.7010416666666665E-4</v>
      </c>
      <c r="H61" s="5">
        <v>2</v>
      </c>
      <c r="I61" s="50">
        <v>2</v>
      </c>
      <c r="J61" s="52">
        <v>1</v>
      </c>
      <c r="K61" s="52">
        <v>1</v>
      </c>
      <c r="L61" s="63">
        <v>3.4482758620689655E-3</v>
      </c>
      <c r="M61" s="70">
        <v>2.4319444444444445E-4</v>
      </c>
      <c r="N61" s="5">
        <v>2</v>
      </c>
      <c r="O61" s="80">
        <v>2</v>
      </c>
      <c r="P61" s="82">
        <v>1</v>
      </c>
      <c r="Q61" s="82">
        <v>1</v>
      </c>
      <c r="R61" s="83">
        <v>3.4482758620689655E-3</v>
      </c>
      <c r="S61" s="84">
        <v>5.4895833333333331E-5</v>
      </c>
    </row>
    <row r="62" spans="1:19" x14ac:dyDescent="0.25">
      <c r="A62" s="73" t="s">
        <v>234</v>
      </c>
      <c r="B62" s="5">
        <v>20</v>
      </c>
      <c r="C62" s="13">
        <v>20</v>
      </c>
      <c r="D62" s="15">
        <v>1</v>
      </c>
      <c r="E62" s="15">
        <v>1</v>
      </c>
      <c r="F62" s="56">
        <v>2.9069767441860465E-3</v>
      </c>
      <c r="G62" s="57">
        <v>8.6608796296296298E-5</v>
      </c>
      <c r="H62" s="5">
        <v>20</v>
      </c>
      <c r="I62" s="50">
        <v>20</v>
      </c>
      <c r="J62" s="52">
        <v>1</v>
      </c>
      <c r="K62" s="52">
        <v>1</v>
      </c>
      <c r="L62" s="63">
        <v>3.8461538461538464E-3</v>
      </c>
      <c r="M62" s="70">
        <v>7.7546296296296301E-5</v>
      </c>
      <c r="N62" s="5">
        <v>20</v>
      </c>
      <c r="O62" s="80">
        <v>20</v>
      </c>
      <c r="P62" s="82">
        <v>1</v>
      </c>
      <c r="Q62" s="82">
        <v>1</v>
      </c>
      <c r="R62" s="83">
        <v>3.8461538461538464E-3</v>
      </c>
      <c r="S62" s="84">
        <v>4.6585648148148151E-5</v>
      </c>
    </row>
    <row r="63" spans="1:19" x14ac:dyDescent="0.25">
      <c r="A63" s="73" t="s">
        <v>235</v>
      </c>
      <c r="B63" s="5">
        <v>73</v>
      </c>
      <c r="C63" s="13">
        <v>73</v>
      </c>
      <c r="D63" s="15">
        <v>1</v>
      </c>
      <c r="E63" s="15">
        <v>1</v>
      </c>
      <c r="F63" s="56">
        <v>1</v>
      </c>
      <c r="G63" s="57">
        <v>1.0210648148148148E-4</v>
      </c>
      <c r="H63" s="5">
        <v>73</v>
      </c>
      <c r="I63" s="50">
        <v>73</v>
      </c>
      <c r="J63" s="52">
        <v>1</v>
      </c>
      <c r="K63" s="52">
        <v>1</v>
      </c>
      <c r="L63" s="63">
        <v>0.2</v>
      </c>
      <c r="M63" s="70">
        <v>7.8923611111111113E-5</v>
      </c>
      <c r="N63" s="5">
        <v>73</v>
      </c>
      <c r="O63" s="80">
        <v>73</v>
      </c>
      <c r="P63" s="82">
        <v>1</v>
      </c>
      <c r="Q63" s="82">
        <v>1</v>
      </c>
      <c r="R63" s="83">
        <v>0.2</v>
      </c>
      <c r="S63" s="84">
        <v>5.8807870370370368E-5</v>
      </c>
    </row>
    <row r="64" spans="1:19" x14ac:dyDescent="0.25">
      <c r="A64" s="73" t="s">
        <v>236</v>
      </c>
      <c r="B64" s="5">
        <v>21</v>
      </c>
      <c r="C64" s="13">
        <v>21</v>
      </c>
      <c r="D64" s="15">
        <v>1</v>
      </c>
      <c r="E64" s="15">
        <v>1</v>
      </c>
      <c r="F64" s="56">
        <v>7.246376811594203E-3</v>
      </c>
      <c r="G64" s="57">
        <v>9.8657407407407412E-5</v>
      </c>
      <c r="H64" s="5">
        <v>21</v>
      </c>
      <c r="I64" s="50">
        <v>21</v>
      </c>
      <c r="J64" s="52">
        <v>1</v>
      </c>
      <c r="K64" s="52">
        <v>1</v>
      </c>
      <c r="L64" s="63">
        <v>8.5470085470085479E-3</v>
      </c>
      <c r="M64" s="70">
        <v>1.0100694444444445E-4</v>
      </c>
      <c r="N64" s="5">
        <v>21</v>
      </c>
      <c r="O64" s="80">
        <v>21</v>
      </c>
      <c r="P64" s="82">
        <v>1</v>
      </c>
      <c r="Q64" s="82">
        <v>1</v>
      </c>
      <c r="R64" s="83">
        <v>8.5470085470085479E-3</v>
      </c>
      <c r="S64" s="84">
        <v>6.5879629629629627E-5</v>
      </c>
    </row>
    <row r="65" spans="1:19" x14ac:dyDescent="0.25">
      <c r="A65" s="73" t="s">
        <v>237</v>
      </c>
      <c r="B65" s="5">
        <v>3</v>
      </c>
      <c r="C65" s="13">
        <v>3</v>
      </c>
      <c r="D65" s="15">
        <v>1</v>
      </c>
      <c r="E65" s="15">
        <v>1</v>
      </c>
      <c r="F65" s="56">
        <v>1</v>
      </c>
      <c r="G65" s="57">
        <v>1.3096064814814814E-4</v>
      </c>
      <c r="H65" s="5">
        <v>3</v>
      </c>
      <c r="I65" s="50">
        <v>3</v>
      </c>
      <c r="J65" s="52">
        <v>1</v>
      </c>
      <c r="K65" s="52">
        <v>1</v>
      </c>
      <c r="L65" s="63">
        <v>1</v>
      </c>
      <c r="M65" s="70">
        <v>9.3599537037037043E-5</v>
      </c>
      <c r="N65" s="5">
        <v>3</v>
      </c>
      <c r="O65" s="80">
        <v>3</v>
      </c>
      <c r="P65" s="82">
        <v>1</v>
      </c>
      <c r="Q65" s="82">
        <v>1</v>
      </c>
      <c r="R65" s="83">
        <v>1</v>
      </c>
      <c r="S65" s="84">
        <v>6.0914351851851853E-5</v>
      </c>
    </row>
    <row r="66" spans="1:19" x14ac:dyDescent="0.25">
      <c r="A66" s="73" t="s">
        <v>238</v>
      </c>
      <c r="B66" s="5">
        <v>241</v>
      </c>
      <c r="C66" s="13">
        <v>241</v>
      </c>
      <c r="D66" s="15">
        <v>1</v>
      </c>
      <c r="E66" s="15">
        <v>1</v>
      </c>
      <c r="F66" s="56">
        <v>1</v>
      </c>
      <c r="G66" s="57">
        <v>9.2222222222222217E-5</v>
      </c>
      <c r="H66" s="5">
        <v>241</v>
      </c>
      <c r="I66" s="50">
        <v>241</v>
      </c>
      <c r="J66" s="52">
        <v>1</v>
      </c>
      <c r="K66" s="52">
        <v>1</v>
      </c>
      <c r="L66" s="63">
        <v>1</v>
      </c>
      <c r="M66" s="70">
        <v>8.5821759259259255E-5</v>
      </c>
      <c r="N66" s="5">
        <v>241</v>
      </c>
      <c r="O66" s="80">
        <v>241</v>
      </c>
      <c r="P66" s="82">
        <v>1</v>
      </c>
      <c r="Q66" s="82">
        <v>1</v>
      </c>
      <c r="R66" s="83">
        <v>1</v>
      </c>
      <c r="S66" s="84">
        <v>4.1562500000000001E-5</v>
      </c>
    </row>
    <row r="67" spans="1:19" x14ac:dyDescent="0.25">
      <c r="A67" s="73" t="s">
        <v>239</v>
      </c>
      <c r="B67" s="5">
        <v>4428</v>
      </c>
      <c r="C67" s="13">
        <v>3416</v>
      </c>
      <c r="D67" s="15">
        <v>0.77145438121047882</v>
      </c>
      <c r="E67" s="15">
        <v>0.77145438121047882</v>
      </c>
      <c r="F67" s="56">
        <v>1</v>
      </c>
      <c r="G67" s="57">
        <v>5.3460648148148149E-5</v>
      </c>
      <c r="H67" s="5">
        <v>4428</v>
      </c>
      <c r="I67" s="50">
        <v>3414</v>
      </c>
      <c r="J67" s="52">
        <v>0.7710027100271003</v>
      </c>
      <c r="K67" s="52">
        <v>0.7710027100271003</v>
      </c>
      <c r="L67" s="63">
        <v>1</v>
      </c>
      <c r="M67" s="70">
        <v>5.1307870370370369E-5</v>
      </c>
      <c r="N67" s="5">
        <v>4428</v>
      </c>
      <c r="O67" s="80">
        <v>3414</v>
      </c>
      <c r="P67" s="82">
        <v>0.7710027100271003</v>
      </c>
      <c r="Q67" s="82">
        <v>0.7710027100271003</v>
      </c>
      <c r="R67" s="83">
        <v>1</v>
      </c>
      <c r="S67" s="84">
        <v>3.5277777777777778E-5</v>
      </c>
    </row>
    <row r="68" spans="1:19" x14ac:dyDescent="0.25">
      <c r="A68" s="73" t="s">
        <v>240</v>
      </c>
      <c r="B68" s="5">
        <v>4</v>
      </c>
      <c r="C68" s="13">
        <v>4</v>
      </c>
      <c r="D68" s="15">
        <v>1</v>
      </c>
      <c r="E68" s="15">
        <v>1</v>
      </c>
      <c r="F68" s="56">
        <v>1</v>
      </c>
      <c r="G68" s="57">
        <v>2.1905092592592592E-4</v>
      </c>
      <c r="H68" s="5">
        <v>4</v>
      </c>
      <c r="I68" s="50">
        <v>4</v>
      </c>
      <c r="J68" s="52">
        <v>1</v>
      </c>
      <c r="K68" s="52">
        <v>1</v>
      </c>
      <c r="L68" s="63">
        <v>0.33333333333333331</v>
      </c>
      <c r="M68" s="70">
        <v>2.122800925925926E-4</v>
      </c>
      <c r="N68" s="5">
        <v>4</v>
      </c>
      <c r="O68" s="80">
        <v>4</v>
      </c>
      <c r="P68" s="82">
        <v>1</v>
      </c>
      <c r="Q68" s="82">
        <v>1</v>
      </c>
      <c r="R68" s="83">
        <v>0.33333333333333331</v>
      </c>
      <c r="S68" s="84">
        <v>8.5729166666666666E-5</v>
      </c>
    </row>
    <row r="69" spans="1:19" x14ac:dyDescent="0.25">
      <c r="A69" s="73" t="s">
        <v>241</v>
      </c>
      <c r="B69" s="5">
        <v>2847</v>
      </c>
      <c r="C69" s="13">
        <v>1246</v>
      </c>
      <c r="D69" s="15">
        <v>0.43765367053038284</v>
      </c>
      <c r="E69" s="15">
        <v>0.43765367053038284</v>
      </c>
      <c r="F69" s="56">
        <v>1</v>
      </c>
      <c r="G69" s="57">
        <v>4.8912037037037034E-5</v>
      </c>
      <c r="H69" s="5">
        <v>2847</v>
      </c>
      <c r="I69" s="50">
        <v>1247</v>
      </c>
      <c r="J69" s="52">
        <v>0.43800491745697223</v>
      </c>
      <c r="K69" s="52">
        <v>0.43800491745697223</v>
      </c>
      <c r="L69" s="63">
        <v>1</v>
      </c>
      <c r="M69" s="70">
        <v>4.7905092592592593E-5</v>
      </c>
      <c r="N69" s="5">
        <v>2847</v>
      </c>
      <c r="O69" s="80">
        <v>1247</v>
      </c>
      <c r="P69" s="82">
        <v>0.43800491745697223</v>
      </c>
      <c r="Q69" s="82">
        <v>0.43800491745697223</v>
      </c>
      <c r="R69" s="83">
        <v>1</v>
      </c>
      <c r="S69" s="84">
        <v>3.6886574074074077E-5</v>
      </c>
    </row>
    <row r="70" spans="1:19" x14ac:dyDescent="0.25">
      <c r="A70" s="73" t="s">
        <v>242</v>
      </c>
      <c r="B70" s="5">
        <v>1487</v>
      </c>
      <c r="C70" s="13">
        <v>1487</v>
      </c>
      <c r="D70" s="15">
        <v>1</v>
      </c>
      <c r="E70" s="15">
        <v>1</v>
      </c>
      <c r="F70" s="56">
        <v>1</v>
      </c>
      <c r="G70" s="57">
        <v>7.5381944444444446E-5</v>
      </c>
      <c r="H70" s="5">
        <v>1487</v>
      </c>
      <c r="I70" s="50">
        <v>1487</v>
      </c>
      <c r="J70" s="52">
        <v>1</v>
      </c>
      <c r="K70" s="52">
        <v>1</v>
      </c>
      <c r="L70" s="63">
        <v>1</v>
      </c>
      <c r="M70" s="70">
        <v>7.8611111111111113E-5</v>
      </c>
      <c r="N70" s="5">
        <v>1487</v>
      </c>
      <c r="O70" s="80">
        <v>1487</v>
      </c>
      <c r="P70" s="82">
        <v>1</v>
      </c>
      <c r="Q70" s="82">
        <v>1</v>
      </c>
      <c r="R70" s="83">
        <v>1</v>
      </c>
      <c r="S70" s="84">
        <v>3.6493055555555556E-5</v>
      </c>
    </row>
    <row r="71" spans="1:19" x14ac:dyDescent="0.25">
      <c r="A71" s="73" t="s">
        <v>243</v>
      </c>
      <c r="B71" s="5">
        <v>3</v>
      </c>
      <c r="C71" s="13">
        <v>3</v>
      </c>
      <c r="D71" s="15">
        <v>1</v>
      </c>
      <c r="E71" s="15">
        <v>1</v>
      </c>
      <c r="F71" s="56">
        <v>1</v>
      </c>
      <c r="G71" s="57">
        <v>5.0708333333333334E-4</v>
      </c>
      <c r="H71" s="5">
        <v>3</v>
      </c>
      <c r="I71" s="50">
        <v>3</v>
      </c>
      <c r="J71" s="52">
        <v>1</v>
      </c>
      <c r="K71" s="52">
        <v>1</v>
      </c>
      <c r="L71" s="63">
        <v>1</v>
      </c>
      <c r="M71" s="70">
        <v>5.604861111111111E-4</v>
      </c>
      <c r="N71" s="5">
        <v>3</v>
      </c>
      <c r="O71" s="80">
        <v>3</v>
      </c>
      <c r="P71" s="82">
        <v>1</v>
      </c>
      <c r="Q71" s="82">
        <v>1</v>
      </c>
      <c r="R71" s="83">
        <v>1</v>
      </c>
      <c r="S71" s="84">
        <v>1.4502314814814814E-4</v>
      </c>
    </row>
    <row r="72" spans="1:19" x14ac:dyDescent="0.25">
      <c r="A72" s="73" t="s">
        <v>244</v>
      </c>
      <c r="B72" s="5">
        <v>11</v>
      </c>
      <c r="C72" s="13">
        <v>11</v>
      </c>
      <c r="D72" s="15">
        <v>1</v>
      </c>
      <c r="E72" s="15">
        <v>1</v>
      </c>
      <c r="F72" s="56">
        <v>9.0909090909090912E-2</v>
      </c>
      <c r="G72" s="57">
        <v>3.9466435185185183E-4</v>
      </c>
      <c r="H72" s="5">
        <v>11</v>
      </c>
      <c r="I72" s="50">
        <v>11</v>
      </c>
      <c r="J72" s="52">
        <v>1</v>
      </c>
      <c r="K72" s="52">
        <v>1</v>
      </c>
      <c r="L72" s="63">
        <v>0.5</v>
      </c>
      <c r="M72" s="70">
        <v>3.2149305555555555E-4</v>
      </c>
      <c r="N72" s="5">
        <v>11</v>
      </c>
      <c r="O72" s="80">
        <v>15</v>
      </c>
      <c r="P72" s="82">
        <v>1</v>
      </c>
      <c r="Q72" s="82">
        <v>1</v>
      </c>
      <c r="R72" s="83">
        <v>0.5</v>
      </c>
      <c r="S72" s="84">
        <v>4.2476851851851852E-5</v>
      </c>
    </row>
    <row r="73" spans="1:19" x14ac:dyDescent="0.25">
      <c r="A73" s="77" t="s">
        <v>245</v>
      </c>
      <c r="B73" s="5">
        <v>1</v>
      </c>
      <c r="C73" s="13">
        <v>1</v>
      </c>
      <c r="D73" s="15">
        <v>1</v>
      </c>
      <c r="E73" s="15">
        <v>1</v>
      </c>
      <c r="F73" s="56">
        <v>8.3333333333333329E-2</v>
      </c>
      <c r="G73" s="57">
        <v>2.091898148148148E-4</v>
      </c>
      <c r="H73" s="5">
        <v>1</v>
      </c>
      <c r="I73" s="50">
        <v>1</v>
      </c>
      <c r="J73" s="52">
        <v>1</v>
      </c>
      <c r="K73" s="52">
        <v>1</v>
      </c>
      <c r="L73" s="63">
        <v>0.5</v>
      </c>
      <c r="M73" s="70">
        <v>1.6814814814814814E-4</v>
      </c>
      <c r="N73" s="5">
        <v>1</v>
      </c>
      <c r="O73" s="80">
        <v>1</v>
      </c>
      <c r="P73" s="82">
        <v>1</v>
      </c>
      <c r="Q73" s="82">
        <v>1</v>
      </c>
      <c r="R73" s="83">
        <v>0.5</v>
      </c>
      <c r="S73" s="84">
        <v>8.6087962962962968E-5</v>
      </c>
    </row>
    <row r="74" spans="1:19" x14ac:dyDescent="0.25">
      <c r="A74" s="71" t="s">
        <v>246</v>
      </c>
      <c r="B74" s="5">
        <v>117406</v>
      </c>
      <c r="C74" s="13">
        <v>5000</v>
      </c>
      <c r="D74" s="15">
        <v>4.2587261298400424E-2</v>
      </c>
      <c r="E74" s="15">
        <v>1</v>
      </c>
      <c r="F74" s="56">
        <v>1</v>
      </c>
      <c r="G74" s="57">
        <v>4.2222222222222222E-5</v>
      </c>
      <c r="H74" s="5">
        <v>117406</v>
      </c>
      <c r="I74" s="50">
        <v>5000</v>
      </c>
      <c r="J74" s="52">
        <v>4.2587261298400424E-2</v>
      </c>
      <c r="K74" s="52">
        <v>1</v>
      </c>
      <c r="L74" s="63">
        <v>1</v>
      </c>
      <c r="M74" s="70">
        <v>4.1296296296296294E-5</v>
      </c>
      <c r="N74" s="5">
        <v>117406</v>
      </c>
      <c r="O74" s="80">
        <v>5000</v>
      </c>
      <c r="P74" s="82">
        <v>4.2587261298400424E-2</v>
      </c>
      <c r="Q74" s="82">
        <v>1</v>
      </c>
      <c r="R74" s="83">
        <v>1</v>
      </c>
      <c r="S74" s="84">
        <v>3.8275462962962964E-5</v>
      </c>
    </row>
    <row r="75" spans="1:19" x14ac:dyDescent="0.25">
      <c r="A75" s="71" t="s">
        <v>247</v>
      </c>
      <c r="B75" s="5">
        <v>68</v>
      </c>
      <c r="C75" s="13">
        <v>68</v>
      </c>
      <c r="D75" s="15">
        <v>1</v>
      </c>
      <c r="E75" s="15">
        <v>1</v>
      </c>
      <c r="F75" s="56">
        <v>1</v>
      </c>
      <c r="G75" s="57">
        <v>1.5333333333333334E-4</v>
      </c>
      <c r="H75" s="5">
        <v>68</v>
      </c>
      <c r="I75" s="50">
        <v>68</v>
      </c>
      <c r="J75" s="52">
        <v>1</v>
      </c>
      <c r="K75" s="52">
        <v>1</v>
      </c>
      <c r="L75" s="63">
        <v>1</v>
      </c>
      <c r="M75" s="70">
        <v>1.6054398148148148E-4</v>
      </c>
      <c r="N75" s="5">
        <v>68</v>
      </c>
      <c r="O75" s="80">
        <v>68</v>
      </c>
      <c r="P75" s="82">
        <v>1</v>
      </c>
      <c r="Q75" s="82">
        <v>1</v>
      </c>
      <c r="R75" s="83">
        <v>1</v>
      </c>
      <c r="S75" s="84">
        <v>4.871527777777778E-5</v>
      </c>
    </row>
    <row r="76" spans="1:19" x14ac:dyDescent="0.25">
      <c r="A76" s="71" t="s">
        <v>248</v>
      </c>
      <c r="B76" s="5">
        <v>20</v>
      </c>
      <c r="C76" s="13">
        <v>20</v>
      </c>
      <c r="D76" s="15">
        <v>1</v>
      </c>
      <c r="E76" s="15">
        <v>1</v>
      </c>
      <c r="F76" s="56">
        <v>2.5906735751295338E-3</v>
      </c>
      <c r="G76" s="57">
        <v>1.0446759259259259E-4</v>
      </c>
      <c r="H76" s="5">
        <v>20</v>
      </c>
      <c r="I76" s="50">
        <v>20</v>
      </c>
      <c r="J76" s="52">
        <v>1</v>
      </c>
      <c r="K76" s="52">
        <v>1</v>
      </c>
      <c r="L76" s="63">
        <v>2.9069767441860465E-3</v>
      </c>
      <c r="M76" s="70">
        <v>9.306712962962963E-5</v>
      </c>
      <c r="N76" s="5">
        <v>20</v>
      </c>
      <c r="O76" s="80">
        <v>20</v>
      </c>
      <c r="P76" s="82">
        <v>1</v>
      </c>
      <c r="Q76" s="82">
        <v>1</v>
      </c>
      <c r="R76" s="83">
        <v>2.9069767441860465E-3</v>
      </c>
      <c r="S76" s="84">
        <v>8.0925925925925927E-5</v>
      </c>
    </row>
    <row r="77" spans="1:19" x14ac:dyDescent="0.25">
      <c r="A77" s="71" t="s">
        <v>249</v>
      </c>
      <c r="B77" s="5">
        <v>7955</v>
      </c>
      <c r="C77" s="13">
        <v>5000</v>
      </c>
      <c r="D77" s="15">
        <v>0.62853551225644244</v>
      </c>
      <c r="E77" s="15">
        <v>1</v>
      </c>
      <c r="F77" s="56">
        <v>1</v>
      </c>
      <c r="G77" s="57">
        <v>5.0509259259259257E-5</v>
      </c>
      <c r="H77" s="5">
        <v>7955</v>
      </c>
      <c r="I77" s="50">
        <v>5000</v>
      </c>
      <c r="J77" s="52">
        <v>0.62853551225644244</v>
      </c>
      <c r="K77" s="52">
        <v>1</v>
      </c>
      <c r="L77" s="63">
        <v>1</v>
      </c>
      <c r="M77" s="70">
        <v>4.7314814814814817E-5</v>
      </c>
      <c r="N77" s="5">
        <v>7955</v>
      </c>
      <c r="O77" s="80">
        <v>5000</v>
      </c>
      <c r="P77" s="82">
        <v>0.62853551225644244</v>
      </c>
      <c r="Q77" s="82">
        <v>1</v>
      </c>
      <c r="R77" s="83">
        <v>1</v>
      </c>
      <c r="S77" s="84">
        <v>3.8657407407407411E-5</v>
      </c>
    </row>
    <row r="78" spans="1:19" x14ac:dyDescent="0.25">
      <c r="A78" s="71" t="s">
        <v>250</v>
      </c>
      <c r="B78" s="5">
        <v>809</v>
      </c>
      <c r="C78" s="13">
        <v>809</v>
      </c>
      <c r="D78" s="15">
        <v>1</v>
      </c>
      <c r="E78" s="15">
        <v>1</v>
      </c>
      <c r="F78" s="56">
        <v>1</v>
      </c>
      <c r="G78" s="57">
        <v>5.6493055555555554E-5</v>
      </c>
      <c r="H78" s="5">
        <v>809</v>
      </c>
      <c r="I78" s="50">
        <v>809</v>
      </c>
      <c r="J78" s="52">
        <v>1</v>
      </c>
      <c r="K78" s="52">
        <v>1</v>
      </c>
      <c r="L78" s="63">
        <v>1</v>
      </c>
      <c r="M78" s="70">
        <v>4.5659722222222224E-5</v>
      </c>
      <c r="N78" s="5">
        <v>809</v>
      </c>
      <c r="O78" s="80">
        <v>809</v>
      </c>
      <c r="P78" s="82">
        <v>1</v>
      </c>
      <c r="Q78" s="82">
        <v>1</v>
      </c>
      <c r="R78" s="83">
        <v>1</v>
      </c>
      <c r="S78" s="84">
        <v>3.5763888888888889E-5</v>
      </c>
    </row>
    <row r="79" spans="1:19" x14ac:dyDescent="0.25">
      <c r="A79" s="71" t="s">
        <v>251</v>
      </c>
      <c r="B79" s="5">
        <v>19004</v>
      </c>
      <c r="C79" s="13">
        <v>4369</v>
      </c>
      <c r="D79" s="15">
        <v>0.22989896863818143</v>
      </c>
      <c r="E79" s="15">
        <v>0.87380000000000002</v>
      </c>
      <c r="F79" s="56">
        <v>1</v>
      </c>
      <c r="G79" s="57">
        <v>4.7465277777777777E-5</v>
      </c>
      <c r="H79" s="5">
        <v>19004</v>
      </c>
      <c r="I79" s="50">
        <v>4451</v>
      </c>
      <c r="J79" s="52">
        <v>0.2342138497158493</v>
      </c>
      <c r="K79" s="52">
        <v>0.89019999999999999</v>
      </c>
      <c r="L79" s="63">
        <v>1</v>
      </c>
      <c r="M79" s="70">
        <v>4.8356481481481484E-5</v>
      </c>
      <c r="N79" s="5">
        <v>19004</v>
      </c>
      <c r="O79" s="80">
        <v>4451</v>
      </c>
      <c r="P79" s="82">
        <v>0.2342138497158493</v>
      </c>
      <c r="Q79" s="82">
        <v>0.89019999999999999</v>
      </c>
      <c r="R79" s="83">
        <v>1</v>
      </c>
      <c r="S79" s="84">
        <v>3.7268518518518517E-5</v>
      </c>
    </row>
    <row r="80" spans="1:19" x14ac:dyDescent="0.25">
      <c r="A80" s="71" t="s">
        <v>252</v>
      </c>
      <c r="B80" s="5">
        <v>408</v>
      </c>
      <c r="C80" s="13">
        <v>408</v>
      </c>
      <c r="D80" s="15">
        <v>1</v>
      </c>
      <c r="E80" s="15">
        <v>1</v>
      </c>
      <c r="F80" s="56">
        <v>1</v>
      </c>
      <c r="G80" s="57">
        <v>1.4482638888888889E-4</v>
      </c>
      <c r="H80" s="5">
        <v>408</v>
      </c>
      <c r="I80" s="50">
        <v>408</v>
      </c>
      <c r="J80" s="52">
        <v>1</v>
      </c>
      <c r="K80" s="52">
        <v>1</v>
      </c>
      <c r="L80" s="63">
        <v>1</v>
      </c>
      <c r="M80" s="70">
        <v>6.4074074074074074E-5</v>
      </c>
      <c r="N80" s="5">
        <v>408</v>
      </c>
      <c r="O80" s="80">
        <v>408</v>
      </c>
      <c r="P80" s="82">
        <v>1</v>
      </c>
      <c r="Q80" s="82">
        <v>1</v>
      </c>
      <c r="R80" s="83">
        <v>1</v>
      </c>
      <c r="S80" s="84">
        <v>3.8333333333333334E-5</v>
      </c>
    </row>
    <row r="81" spans="1:19" x14ac:dyDescent="0.25">
      <c r="A81" s="71" t="s">
        <v>253</v>
      </c>
      <c r="B81" s="5">
        <v>422</v>
      </c>
      <c r="C81" s="13">
        <v>371</v>
      </c>
      <c r="D81" s="15">
        <v>0.87914691943127965</v>
      </c>
      <c r="E81" s="15">
        <v>0.87914691943127965</v>
      </c>
      <c r="F81" s="56">
        <v>1</v>
      </c>
      <c r="G81" s="57">
        <v>7.4814814814814815E-5</v>
      </c>
      <c r="H81" s="5">
        <v>422</v>
      </c>
      <c r="I81" s="50">
        <v>343</v>
      </c>
      <c r="J81" s="52">
        <v>0.8127962085308057</v>
      </c>
      <c r="K81" s="52">
        <v>0.8127962085308057</v>
      </c>
      <c r="L81" s="63">
        <v>1</v>
      </c>
      <c r="M81" s="70">
        <v>6.3483796296296292E-5</v>
      </c>
      <c r="N81" s="5">
        <v>422</v>
      </c>
      <c r="O81" s="80">
        <v>343</v>
      </c>
      <c r="P81" s="82">
        <v>0.8127962085308057</v>
      </c>
      <c r="Q81" s="82">
        <v>0.8127962085308057</v>
      </c>
      <c r="R81" s="83">
        <v>1</v>
      </c>
      <c r="S81" s="84">
        <v>4.148148148148148E-5</v>
      </c>
    </row>
    <row r="82" spans="1:19" x14ac:dyDescent="0.25">
      <c r="A82" s="71" t="s">
        <v>254</v>
      </c>
      <c r="B82" s="5">
        <v>744</v>
      </c>
      <c r="C82" s="13">
        <v>475</v>
      </c>
      <c r="D82" s="15">
        <v>0.63844086021505375</v>
      </c>
      <c r="E82" s="15">
        <v>0.63844086021505375</v>
      </c>
      <c r="F82" s="56">
        <v>0.16666666666666666</v>
      </c>
      <c r="G82" s="57">
        <v>1.0618055555555556E-4</v>
      </c>
      <c r="H82" s="5">
        <v>744</v>
      </c>
      <c r="I82" s="50">
        <v>504</v>
      </c>
      <c r="J82" s="52">
        <v>0.67741935483870963</v>
      </c>
      <c r="K82" s="52">
        <v>0.67741935483870963</v>
      </c>
      <c r="L82" s="63">
        <v>0.33333333333333331</v>
      </c>
      <c r="M82" s="70">
        <v>9.7337962962962957E-5</v>
      </c>
      <c r="N82" s="5">
        <v>744</v>
      </c>
      <c r="O82" s="80">
        <v>504</v>
      </c>
      <c r="P82" s="82">
        <v>0.67741935483870963</v>
      </c>
      <c r="Q82" s="82">
        <v>0.67741935483870963</v>
      </c>
      <c r="R82" s="83">
        <v>0.33333333333333331</v>
      </c>
      <c r="S82" s="84">
        <v>4.9849537037037036E-5</v>
      </c>
    </row>
    <row r="83" spans="1:19" x14ac:dyDescent="0.25">
      <c r="A83" s="71" t="s">
        <v>255</v>
      </c>
      <c r="B83" s="5">
        <v>4270</v>
      </c>
      <c r="C83" s="13">
        <v>2169</v>
      </c>
      <c r="D83" s="15">
        <v>0.50796252927400465</v>
      </c>
      <c r="E83" s="15">
        <v>0.50796252927400465</v>
      </c>
      <c r="F83" s="56">
        <v>1</v>
      </c>
      <c r="G83" s="57">
        <v>4.9780092592592591E-5</v>
      </c>
      <c r="H83" s="5">
        <v>4270</v>
      </c>
      <c r="I83" s="50">
        <v>3093</v>
      </c>
      <c r="J83" s="52">
        <v>0.72435597189695555</v>
      </c>
      <c r="K83" s="52">
        <v>0.72435597189695555</v>
      </c>
      <c r="L83" s="63">
        <v>1</v>
      </c>
      <c r="M83" s="70">
        <v>4.8043981481481484E-5</v>
      </c>
      <c r="N83" s="5">
        <v>4270</v>
      </c>
      <c r="O83" s="80">
        <v>3093</v>
      </c>
      <c r="P83" s="82">
        <v>0.72435597189695555</v>
      </c>
      <c r="Q83" s="82">
        <v>0.72435597189695555</v>
      </c>
      <c r="R83" s="83">
        <v>1</v>
      </c>
      <c r="S83" s="84">
        <v>3.6006944444444445E-5</v>
      </c>
    </row>
    <row r="84" spans="1:19" x14ac:dyDescent="0.25">
      <c r="A84" s="71" t="s">
        <v>256</v>
      </c>
      <c r="B84" s="5">
        <v>7988</v>
      </c>
      <c r="C84" s="13">
        <v>3641</v>
      </c>
      <c r="D84" s="15">
        <v>0.45580871306960441</v>
      </c>
      <c r="E84" s="15">
        <v>0.72819999999999996</v>
      </c>
      <c r="F84" s="56">
        <v>1</v>
      </c>
      <c r="G84" s="57">
        <v>5.0104166666666667E-5</v>
      </c>
      <c r="H84" s="5">
        <v>7988</v>
      </c>
      <c r="I84" s="50">
        <v>3658</v>
      </c>
      <c r="J84" s="52">
        <v>0.45793690535803705</v>
      </c>
      <c r="K84" s="52">
        <v>0.73160000000000003</v>
      </c>
      <c r="L84" s="63">
        <v>1</v>
      </c>
      <c r="M84" s="70">
        <v>4.8101851851851854E-5</v>
      </c>
      <c r="N84" s="5">
        <v>7988</v>
      </c>
      <c r="O84" s="80">
        <v>3658</v>
      </c>
      <c r="P84" s="82">
        <v>0.45793690535803705</v>
      </c>
      <c r="Q84" s="82">
        <v>0.73160000000000003</v>
      </c>
      <c r="R84" s="83">
        <v>1</v>
      </c>
      <c r="S84" s="84">
        <v>3.6412037037037035E-5</v>
      </c>
    </row>
    <row r="85" spans="1:19" x14ac:dyDescent="0.25">
      <c r="A85" s="71" t="s">
        <v>257</v>
      </c>
      <c r="B85" s="5">
        <v>293</v>
      </c>
      <c r="C85" s="13">
        <v>293</v>
      </c>
      <c r="D85" s="15">
        <v>1</v>
      </c>
      <c r="E85" s="15">
        <v>1</v>
      </c>
      <c r="F85" s="56">
        <v>0.16666666666666666</v>
      </c>
      <c r="G85" s="57">
        <v>9.9780092592592593E-5</v>
      </c>
      <c r="H85" s="5">
        <v>293</v>
      </c>
      <c r="I85" s="50">
        <v>292</v>
      </c>
      <c r="J85" s="52">
        <v>0.9965870307167235</v>
      </c>
      <c r="K85" s="52">
        <v>0.9965870307167235</v>
      </c>
      <c r="L85" s="63">
        <v>3.7037037037037035E-2</v>
      </c>
      <c r="M85" s="70">
        <v>7.7372685185185191E-5</v>
      </c>
      <c r="N85" s="5">
        <v>293</v>
      </c>
      <c r="O85" s="80">
        <v>292</v>
      </c>
      <c r="P85" s="82">
        <v>0.9965870307167235</v>
      </c>
      <c r="Q85" s="82">
        <v>0.9965870307167235</v>
      </c>
      <c r="R85" s="83">
        <v>3.7037037037037035E-2</v>
      </c>
      <c r="S85" s="84">
        <v>4.8344907407407409E-5</v>
      </c>
    </row>
    <row r="86" spans="1:19" x14ac:dyDescent="0.25">
      <c r="A86" s="71" t="s">
        <v>258</v>
      </c>
      <c r="B86" s="5">
        <v>74</v>
      </c>
      <c r="C86" s="13">
        <v>68</v>
      </c>
      <c r="D86" s="15">
        <v>0.91891891891891897</v>
      </c>
      <c r="E86" s="15">
        <v>0.91891891891891897</v>
      </c>
      <c r="F86" s="56">
        <v>1</v>
      </c>
      <c r="G86" s="57">
        <v>2.516435185185185E-4</v>
      </c>
      <c r="H86" s="5">
        <v>74</v>
      </c>
      <c r="I86" s="50">
        <v>68</v>
      </c>
      <c r="J86" s="52">
        <v>0.91891891891891897</v>
      </c>
      <c r="K86" s="52">
        <v>0.91891891891891897</v>
      </c>
      <c r="L86" s="63">
        <v>0.33333333333333331</v>
      </c>
      <c r="M86" s="70">
        <v>2.3274305555555556E-4</v>
      </c>
      <c r="N86" s="5">
        <v>74</v>
      </c>
      <c r="O86" s="80">
        <v>68</v>
      </c>
      <c r="P86" s="82">
        <v>0.91891891891891897</v>
      </c>
      <c r="Q86" s="82">
        <v>0.91891891891891897</v>
      </c>
      <c r="R86" s="83">
        <v>0.33333333333333331</v>
      </c>
      <c r="S86" s="84">
        <v>1.0233796296296296E-4</v>
      </c>
    </row>
    <row r="87" spans="1:19" x14ac:dyDescent="0.25">
      <c r="A87" s="71" t="s">
        <v>259</v>
      </c>
      <c r="B87" s="5">
        <v>30</v>
      </c>
      <c r="C87" s="13">
        <v>29</v>
      </c>
      <c r="D87" s="15">
        <v>0.96666666666666667</v>
      </c>
      <c r="E87" s="15">
        <v>0.96666666666666667</v>
      </c>
      <c r="F87" s="56">
        <v>0.1</v>
      </c>
      <c r="G87" s="57">
        <v>1.9844907407407409E-4</v>
      </c>
      <c r="H87" s="5">
        <v>30</v>
      </c>
      <c r="I87" s="50">
        <v>27</v>
      </c>
      <c r="J87" s="52">
        <v>0.9</v>
      </c>
      <c r="K87" s="52">
        <v>0.9</v>
      </c>
      <c r="L87" s="63">
        <v>0.33333333333333331</v>
      </c>
      <c r="M87" s="70">
        <v>1.491550925925926E-4</v>
      </c>
      <c r="N87" s="5">
        <v>30</v>
      </c>
      <c r="O87" s="80">
        <v>27</v>
      </c>
      <c r="P87" s="82">
        <v>0.9</v>
      </c>
      <c r="Q87" s="82">
        <v>0.9</v>
      </c>
      <c r="R87" s="83">
        <v>0.33333333333333331</v>
      </c>
      <c r="S87" s="84">
        <v>5.1817129629629631E-5</v>
      </c>
    </row>
    <row r="88" spans="1:19" x14ac:dyDescent="0.25">
      <c r="A88" s="71" t="s">
        <v>260</v>
      </c>
      <c r="B88" s="5">
        <v>45</v>
      </c>
      <c r="C88" s="13">
        <v>45</v>
      </c>
      <c r="D88" s="15">
        <v>1</v>
      </c>
      <c r="E88" s="15">
        <v>1</v>
      </c>
      <c r="F88" s="56">
        <v>7.1428571428571425E-2</v>
      </c>
      <c r="G88" s="57">
        <v>8.278935185185185E-5</v>
      </c>
      <c r="H88" s="5">
        <v>45</v>
      </c>
      <c r="I88" s="50">
        <v>45</v>
      </c>
      <c r="J88" s="52">
        <v>1</v>
      </c>
      <c r="K88" s="52">
        <v>1</v>
      </c>
      <c r="L88" s="63">
        <v>1</v>
      </c>
      <c r="M88" s="70">
        <v>7.8414351851851852E-5</v>
      </c>
      <c r="N88" s="5">
        <v>45</v>
      </c>
      <c r="O88" s="80">
        <v>45</v>
      </c>
      <c r="P88" s="82">
        <v>1</v>
      </c>
      <c r="Q88" s="82">
        <v>1</v>
      </c>
      <c r="R88" s="83">
        <v>1</v>
      </c>
      <c r="S88" s="84">
        <v>3.9918981481481483E-5</v>
      </c>
    </row>
    <row r="89" spans="1:19" x14ac:dyDescent="0.25">
      <c r="A89" s="71" t="s">
        <v>261</v>
      </c>
      <c r="B89" s="5">
        <v>124</v>
      </c>
      <c r="C89" s="13">
        <v>124</v>
      </c>
      <c r="D89" s="15">
        <v>1</v>
      </c>
      <c r="E89" s="15">
        <v>1</v>
      </c>
      <c r="F89" s="56">
        <v>1</v>
      </c>
      <c r="G89" s="57">
        <v>9.304398148148148E-5</v>
      </c>
      <c r="H89" s="5">
        <v>124</v>
      </c>
      <c r="I89" s="50">
        <v>124</v>
      </c>
      <c r="J89" s="52">
        <v>1</v>
      </c>
      <c r="K89" s="52">
        <v>1</v>
      </c>
      <c r="L89" s="63">
        <v>1</v>
      </c>
      <c r="M89" s="70">
        <v>1.3489583333333333E-4</v>
      </c>
      <c r="N89" s="5">
        <v>124</v>
      </c>
      <c r="O89" s="80">
        <v>124</v>
      </c>
      <c r="P89" s="82">
        <v>1</v>
      </c>
      <c r="Q89" s="82">
        <v>1</v>
      </c>
      <c r="R89" s="83">
        <v>1</v>
      </c>
      <c r="S89" s="84">
        <v>3.9895833333333332E-5</v>
      </c>
    </row>
    <row r="90" spans="1:19" x14ac:dyDescent="0.25">
      <c r="A90" s="71" t="s">
        <v>262</v>
      </c>
      <c r="B90" s="5">
        <v>1490</v>
      </c>
      <c r="C90" s="13">
        <v>1354</v>
      </c>
      <c r="D90" s="15">
        <v>0.90872483221476508</v>
      </c>
      <c r="E90" s="15">
        <v>0.90872483221476508</v>
      </c>
      <c r="F90" s="56">
        <v>1</v>
      </c>
      <c r="G90" s="57">
        <v>8.4722222222222225E-5</v>
      </c>
      <c r="H90" s="5">
        <v>1490</v>
      </c>
      <c r="I90" s="50">
        <v>1490</v>
      </c>
      <c r="J90" s="52">
        <v>1</v>
      </c>
      <c r="K90" s="52">
        <v>1</v>
      </c>
      <c r="L90" s="63">
        <v>1</v>
      </c>
      <c r="M90" s="70">
        <v>1.0869212962962963E-4</v>
      </c>
      <c r="N90" s="5">
        <v>1490</v>
      </c>
      <c r="O90" s="80">
        <v>1490</v>
      </c>
      <c r="P90" s="82">
        <v>1</v>
      </c>
      <c r="Q90" s="82">
        <v>1</v>
      </c>
      <c r="R90" s="83">
        <v>1</v>
      </c>
      <c r="S90" s="84">
        <v>3.6041666666666664E-5</v>
      </c>
    </row>
    <row r="91" spans="1:19" x14ac:dyDescent="0.25">
      <c r="A91" s="71" t="s">
        <v>263</v>
      </c>
      <c r="B91" s="5">
        <v>10</v>
      </c>
      <c r="C91" s="13">
        <v>10</v>
      </c>
      <c r="D91" s="15">
        <v>1</v>
      </c>
      <c r="E91" s="15">
        <v>1</v>
      </c>
      <c r="F91" s="56">
        <v>1</v>
      </c>
      <c r="G91" s="57">
        <v>2.5934027777777777E-4</v>
      </c>
      <c r="H91" s="5">
        <v>10</v>
      </c>
      <c r="I91" s="50">
        <v>10</v>
      </c>
      <c r="J91" s="52">
        <v>1</v>
      </c>
      <c r="K91" s="52">
        <v>1</v>
      </c>
      <c r="L91" s="63">
        <v>1</v>
      </c>
      <c r="M91" s="70">
        <v>1.3319444444444444E-4</v>
      </c>
      <c r="N91" s="5">
        <v>10</v>
      </c>
      <c r="O91" s="80">
        <v>10</v>
      </c>
      <c r="P91" s="82">
        <v>1</v>
      </c>
      <c r="Q91" s="82">
        <v>1</v>
      </c>
      <c r="R91" s="83">
        <v>1</v>
      </c>
      <c r="S91" s="84">
        <v>4.8159722222222224E-5</v>
      </c>
    </row>
    <row r="92" spans="1:19" x14ac:dyDescent="0.25">
      <c r="A92" s="71" t="s">
        <v>264</v>
      </c>
      <c r="B92" s="5">
        <v>1274</v>
      </c>
      <c r="C92" s="13">
        <v>1267</v>
      </c>
      <c r="D92" s="15">
        <v>0.99450549450549453</v>
      </c>
      <c r="E92" s="15">
        <v>0.99450549450549453</v>
      </c>
      <c r="F92" s="56">
        <v>1</v>
      </c>
      <c r="G92" s="57">
        <v>9.2465277777777779E-5</v>
      </c>
      <c r="H92" s="5">
        <v>1274</v>
      </c>
      <c r="I92" s="50">
        <v>1268</v>
      </c>
      <c r="J92" s="52">
        <v>0.9952904238618524</v>
      </c>
      <c r="K92" s="52">
        <v>0.9952904238618524</v>
      </c>
      <c r="L92" s="63">
        <v>1</v>
      </c>
      <c r="M92" s="70">
        <v>1.8971064814814816E-4</v>
      </c>
      <c r="N92" s="5">
        <v>1274</v>
      </c>
      <c r="O92" s="80">
        <v>1268</v>
      </c>
      <c r="P92" s="82">
        <v>0.9952904238618524</v>
      </c>
      <c r="Q92" s="82">
        <v>0.9952904238618524</v>
      </c>
      <c r="R92" s="83">
        <v>1</v>
      </c>
      <c r="S92" s="84">
        <v>3.5659722222222225E-5</v>
      </c>
    </row>
    <row r="93" spans="1:19" x14ac:dyDescent="0.25">
      <c r="A93" s="71" t="s">
        <v>265</v>
      </c>
      <c r="B93" s="5">
        <v>214</v>
      </c>
      <c r="C93" s="13">
        <v>211</v>
      </c>
      <c r="D93" s="15">
        <v>0.98598130841121501</v>
      </c>
      <c r="E93" s="15">
        <v>0.98598130841121501</v>
      </c>
      <c r="F93" s="56">
        <v>0.5</v>
      </c>
      <c r="G93" s="57">
        <v>6.7152777777777781E-5</v>
      </c>
      <c r="H93" s="5">
        <v>214</v>
      </c>
      <c r="I93" s="50">
        <v>211</v>
      </c>
      <c r="J93" s="52">
        <v>0.98598130841121501</v>
      </c>
      <c r="K93" s="52">
        <v>0.98598130841121501</v>
      </c>
      <c r="L93" s="63">
        <v>1</v>
      </c>
      <c r="M93" s="70">
        <v>6.0104166666666666E-5</v>
      </c>
      <c r="N93" s="5">
        <v>214</v>
      </c>
      <c r="O93" s="80">
        <v>211</v>
      </c>
      <c r="P93" s="82">
        <v>0.98598130841121501</v>
      </c>
      <c r="Q93" s="82">
        <v>0.98598130841121501</v>
      </c>
      <c r="R93" s="83">
        <v>1</v>
      </c>
      <c r="S93" s="84">
        <v>4.4895833333333331E-5</v>
      </c>
    </row>
    <row r="94" spans="1:19" ht="15.75" thickBot="1" x14ac:dyDescent="0.3">
      <c r="A94" s="6" t="s">
        <v>16</v>
      </c>
      <c r="B94" s="26">
        <f>SUM(B14:B93)</f>
        <v>194680</v>
      </c>
      <c r="C94" s="17">
        <f>SUM(C14:C93)</f>
        <v>44418</v>
      </c>
      <c r="D94" s="42">
        <f>AVERAGE(D14:D93)</f>
        <v>0.9139050480699582</v>
      </c>
      <c r="E94" s="42">
        <f>AVERAGE(E14:E93)</f>
        <v>0.95277376744908315</v>
      </c>
      <c r="F94" s="58">
        <f>AVERAGE(F14:F93)</f>
        <v>0.7268318813252419</v>
      </c>
      <c r="G94" s="59">
        <f>AVERAGE(G14:G93)</f>
        <v>2.066332465277777E-4</v>
      </c>
      <c r="H94" s="27">
        <f>SUM(H14:H93)</f>
        <v>194680</v>
      </c>
      <c r="I94" s="54">
        <f>SUM(I14:I93)</f>
        <v>45560</v>
      </c>
      <c r="J94" s="55">
        <f>AVERAGE(J14:J93)</f>
        <v>0.92919071972076117</v>
      </c>
      <c r="K94" s="55">
        <f>AVERAGE(K14:K93)</f>
        <v>0.96791294540672546</v>
      </c>
      <c r="L94" s="39">
        <f>AVERAGE(L14:L93)</f>
        <v>0.79369583005521771</v>
      </c>
      <c r="M94" s="60">
        <f>AVERAGE(M14:M93)</f>
        <v>1.6530483217592598E-4</v>
      </c>
      <c r="N94" s="27">
        <f>SUM(N14:N93)</f>
        <v>194680</v>
      </c>
      <c r="O94" s="41">
        <f>SUM(O14:O93)</f>
        <v>45565</v>
      </c>
      <c r="P94" s="43">
        <f>AVERAGE(P14:P93)</f>
        <v>0.92919071972076117</v>
      </c>
      <c r="Q94" s="43">
        <f>AVERAGE(Q14:Q93)</f>
        <v>0.96791294540672546</v>
      </c>
      <c r="R94" s="61">
        <f>AVERAGE(R14:R93)</f>
        <v>0.79369583005521771</v>
      </c>
      <c r="S94" s="62">
        <f>AVERAGE(S14:S93)</f>
        <v>5.418315972222223E-5</v>
      </c>
    </row>
    <row r="95" spans="1:19" ht="15.75" thickTop="1" x14ac:dyDescent="0.25"/>
    <row r="96" spans="1:19" ht="23.25" x14ac:dyDescent="0.35">
      <c r="A96" s="1" t="s">
        <v>17</v>
      </c>
      <c r="C96" s="29"/>
      <c r="D96" s="29"/>
    </row>
    <row r="97" spans="1:4" ht="20.25" thickBot="1" x14ac:dyDescent="0.35">
      <c r="A97" s="28" t="str">
        <f>C1</f>
        <v>JS</v>
      </c>
      <c r="B97" s="28"/>
      <c r="C97" s="29"/>
      <c r="D97" s="29"/>
    </row>
    <row r="98" spans="1:4" ht="15.75" thickTop="1" x14ac:dyDescent="0.25">
      <c r="A98" s="18" t="s">
        <v>12</v>
      </c>
      <c r="B98" s="44">
        <f>D94</f>
        <v>0.9139050480699582</v>
      </c>
      <c r="C98" s="29"/>
      <c r="D98" s="29"/>
    </row>
    <row r="99" spans="1:4" x14ac:dyDescent="0.25">
      <c r="A99" s="18" t="s">
        <v>18</v>
      </c>
      <c r="B99" s="44">
        <f>E94</f>
        <v>0.95277376744908315</v>
      </c>
    </row>
    <row r="100" spans="1:4" x14ac:dyDescent="0.25">
      <c r="A100" s="18" t="s">
        <v>19</v>
      </c>
      <c r="B100" s="47">
        <f>F94</f>
        <v>0.7268318813252419</v>
      </c>
    </row>
    <row r="101" spans="1:4" x14ac:dyDescent="0.25">
      <c r="A101" s="18" t="s">
        <v>27</v>
      </c>
      <c r="B101" s="67">
        <f>G94</f>
        <v>2.066332465277777E-4</v>
      </c>
    </row>
    <row r="102" spans="1:4" ht="20.25" thickBot="1" x14ac:dyDescent="0.35">
      <c r="A102" s="30" t="str">
        <f>I1</f>
        <v>Beta 2</v>
      </c>
      <c r="B102" s="30"/>
    </row>
    <row r="103" spans="1:4" ht="15.75" thickTop="1" x14ac:dyDescent="0.25">
      <c r="A103" s="25" t="s">
        <v>12</v>
      </c>
      <c r="B103" s="45">
        <f>J94</f>
        <v>0.92919071972076117</v>
      </c>
    </row>
    <row r="104" spans="1:4" x14ac:dyDescent="0.25">
      <c r="A104" s="25" t="s">
        <v>18</v>
      </c>
      <c r="B104" s="45">
        <f>K94</f>
        <v>0.96791294540672546</v>
      </c>
    </row>
    <row r="105" spans="1:4" x14ac:dyDescent="0.25">
      <c r="A105" s="25" t="s">
        <v>19</v>
      </c>
      <c r="B105" s="48">
        <f>L94</f>
        <v>0.79369583005521771</v>
      </c>
    </row>
    <row r="106" spans="1:4" x14ac:dyDescent="0.25">
      <c r="A106" s="25" t="s">
        <v>27</v>
      </c>
      <c r="B106" s="68">
        <f>M94</f>
        <v>1.6530483217592598E-4</v>
      </c>
    </row>
    <row r="107" spans="1:4" ht="20.25" thickBot="1" x14ac:dyDescent="0.35">
      <c r="A107" s="37" t="str">
        <f>O1</f>
        <v>Beta 2</v>
      </c>
      <c r="B107" s="37"/>
    </row>
    <row r="108" spans="1:4" ht="15.75" thickTop="1" x14ac:dyDescent="0.25">
      <c r="A108" s="38" t="s">
        <v>12</v>
      </c>
      <c r="B108" s="46">
        <f>P94</f>
        <v>0.92919071972076117</v>
      </c>
    </row>
    <row r="109" spans="1:4" x14ac:dyDescent="0.25">
      <c r="A109" s="38" t="s">
        <v>18</v>
      </c>
      <c r="B109" s="46">
        <f>Q94</f>
        <v>0.96791294540672546</v>
      </c>
    </row>
    <row r="110" spans="1:4" x14ac:dyDescent="0.25">
      <c r="A110" s="38" t="s">
        <v>19</v>
      </c>
      <c r="B110" s="49">
        <f>R94</f>
        <v>0.79369583005521771</v>
      </c>
    </row>
    <row r="111" spans="1:4" x14ac:dyDescent="0.25">
      <c r="A111" s="38" t="s">
        <v>27</v>
      </c>
      <c r="B111" s="69">
        <f>S94</f>
        <v>5.418315972222223E-5</v>
      </c>
    </row>
    <row r="112" spans="1:4" ht="20.25" thickBot="1" x14ac:dyDescent="0.35">
      <c r="A112" s="2" t="s">
        <v>20</v>
      </c>
      <c r="B112" s="2"/>
    </row>
    <row r="113" spans="1:2" ht="15.75" thickTop="1" x14ac:dyDescent="0.25">
      <c r="A113" t="s">
        <v>21</v>
      </c>
      <c r="B113" t="str">
        <f>IF(AND(B98 &gt; B103,B98 &gt; B108), A97, IF(B103 &gt; B108, A102, A107))</f>
        <v>Beta 2</v>
      </c>
    </row>
    <row r="114" spans="1:2" x14ac:dyDescent="0.25">
      <c r="A114" t="s">
        <v>22</v>
      </c>
      <c r="B114" t="str">
        <f>IF(AND(B99 &gt; B104,B99 &gt; B109), A97, IF(B104 &gt; B109, A102, A107))</f>
        <v>Beta 2</v>
      </c>
    </row>
    <row r="115" spans="1:2" x14ac:dyDescent="0.25">
      <c r="A115" t="s">
        <v>23</v>
      </c>
      <c r="B115" t="str">
        <f>IF(AND(B100 &gt; B105,B100 &gt; B110), $A$97, IF(B105 &gt; B110, $A$102, $A$107))</f>
        <v>Beta 2</v>
      </c>
    </row>
    <row r="116" spans="1:2" x14ac:dyDescent="0.25">
      <c r="A116" t="s">
        <v>28</v>
      </c>
      <c r="B116" t="str">
        <f>IF(AND(B101 &lt; B106,B101 &lt; B111), $A$97, IF(B106 &lt; B111, $A$102, $A$107))</f>
        <v>Beta 2</v>
      </c>
    </row>
  </sheetData>
  <mergeCells count="51">
    <mergeCell ref="C10:D10"/>
    <mergeCell ref="I10:J10"/>
    <mergeCell ref="O10:P10"/>
    <mergeCell ref="C12:G12"/>
    <mergeCell ref="I12:M12"/>
    <mergeCell ref="O12:S12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C1:G1"/>
    <mergeCell ref="I1:M1"/>
    <mergeCell ref="O1:S1"/>
    <mergeCell ref="C3:D3"/>
    <mergeCell ref="E3:G3"/>
    <mergeCell ref="I3:J3"/>
    <mergeCell ref="K3:M3"/>
    <mergeCell ref="O3:P3"/>
    <mergeCell ref="Q3:S3"/>
  </mergeCells>
  <conditionalFormatting sqref="D94:G94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{E0CBB9A0-76F0-499A-A8C5-A146C1CBE00F}</x14:id>
        </ext>
      </extLst>
    </cfRule>
  </conditionalFormatting>
  <conditionalFormatting sqref="P94:S94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{37617C9B-3A71-4612-A602-225A5C58E844}</x14:id>
        </ext>
      </extLst>
    </cfRule>
  </conditionalFormatting>
  <conditionalFormatting sqref="D83:G83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{DD1B848A-D8C1-45E0-9108-751767CC086F}</x14:id>
        </ext>
      </extLst>
    </cfRule>
  </conditionalFormatting>
  <conditionalFormatting sqref="J83:M8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{80480E73-D2DC-43C4-BCF1-C5FF7A34A03B}</x14:id>
        </ext>
      </extLst>
    </cfRule>
  </conditionalFormatting>
  <conditionalFormatting sqref="F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{76B9EED1-2A79-4553-80CE-2D0DE7A309C6}</x14:id>
        </ext>
      </extLst>
    </cfRule>
  </conditionalFormatting>
  <conditionalFormatting sqref="E83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{E0D3391F-6628-47C1-8746-36E6CBCF356E}</x14:id>
        </ext>
      </extLst>
    </cfRule>
  </conditionalFormatting>
  <conditionalFormatting sqref="P83:S8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{99A70FFF-BD64-4EFE-A48D-2698E0C4376E}</x14:id>
        </ext>
      </extLst>
    </cfRule>
  </conditionalFormatting>
  <conditionalFormatting sqref="D14:G82 D84:G93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{BB22995F-9DFD-4A08-8850-7073DA7EBFE2}</x14:id>
        </ext>
      </extLst>
    </cfRule>
  </conditionalFormatting>
  <conditionalFormatting sqref="J14:M82 J84:M9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{0B7D87E4-F02D-401B-BD7F-E9DCDC2CBB4A}</x14:id>
        </ext>
      </extLst>
    </cfRule>
  </conditionalFormatting>
  <conditionalFormatting sqref="D93:F94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{5F42CAB8-31ED-48E9-BFC3-CF2D47A74CAE}</x14:id>
        </ext>
      </extLst>
    </cfRule>
  </conditionalFormatting>
  <conditionalFormatting sqref="D86:D94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{C2C40488-439C-4DC2-A31E-02035EA822D2}</x14:id>
        </ext>
      </extLst>
    </cfRule>
  </conditionalFormatting>
  <conditionalFormatting sqref="E88:E94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{79DD4EF0-9865-4D66-96B0-F13709BFC2D4}</x14:id>
        </ext>
      </extLst>
    </cfRule>
  </conditionalFormatting>
  <conditionalFormatting sqref="F62:F82 F84:F94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{13F34DFB-5525-4711-A60B-8E1A7929F643}</x14:id>
        </ext>
      </extLst>
    </cfRule>
  </conditionalFormatting>
  <conditionalFormatting sqref="E64:E82 E84:E94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{D6FE5B61-3DA4-437C-BE5F-56496F4EC007}</x14:id>
        </ext>
      </extLst>
    </cfRule>
  </conditionalFormatting>
  <conditionalFormatting sqref="P14:S82 P84:S93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{AFFCFA95-1CF1-4417-AB5A-EFB5D04FABF4}</x14:id>
        </ext>
      </extLst>
    </cfRule>
  </conditionalFormatting>
  <conditionalFormatting sqref="P14:P93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{8608E6F0-0029-4618-AB61-F3217937F0ED}</x14:id>
        </ext>
      </extLst>
    </cfRule>
  </conditionalFormatting>
  <conditionalFormatting sqref="Q14:Q93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{8D1EB391-CE44-4792-A505-BB27D8576D33}</x14:id>
        </ext>
      </extLst>
    </cfRule>
  </conditionalFormatting>
  <conditionalFormatting sqref="R14:R93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{F3C061C0-6A04-4F1E-9CE3-1A7D9B435E17}</x14:id>
        </ext>
      </extLst>
    </cfRule>
  </conditionalFormatting>
  <conditionalFormatting sqref="P14:R9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{A984836E-8ECC-4711-BCC7-16EB19F25645}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CBB9A0-76F0-499A-A8C5-A146C1CBE0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D94:G94</xm:sqref>
        </x14:conditionalFormatting>
        <x14:conditionalFormatting xmlns:xm="http://schemas.microsoft.com/office/excel/2006/main">
          <x14:cfRule type="dataBar" id="{37617C9B-3A71-4612-A602-225A5C58E8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P94:S94</xm:sqref>
        </x14:conditionalFormatting>
        <x14:conditionalFormatting xmlns:xm="http://schemas.microsoft.com/office/excel/2006/main">
          <x14:cfRule type="dataBar" id="{DD1B848A-D8C1-45E0-9108-751767CC08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D83:G83</xm:sqref>
        </x14:conditionalFormatting>
        <x14:conditionalFormatting xmlns:xm="http://schemas.microsoft.com/office/excel/2006/main">
          <x14:cfRule type="dataBar" id="{80480E73-D2DC-43C4-BCF1-C5FF7A34A0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J83:M83</xm:sqref>
        </x14:conditionalFormatting>
        <x14:conditionalFormatting xmlns:xm="http://schemas.microsoft.com/office/excel/2006/main">
          <x14:cfRule type="dataBar" id="{76B9EED1-2A79-4553-80CE-2D0DE7A309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F83</xm:sqref>
        </x14:conditionalFormatting>
        <x14:conditionalFormatting xmlns:xm="http://schemas.microsoft.com/office/excel/2006/main">
          <x14:cfRule type="dataBar" id="{E0D3391F-6628-47C1-8746-36E6CBCF35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E83</xm:sqref>
        </x14:conditionalFormatting>
        <x14:conditionalFormatting xmlns:xm="http://schemas.microsoft.com/office/excel/2006/main">
          <x14:cfRule type="dataBar" id="{99A70FFF-BD64-4EFE-A48D-2698E0C43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P83:S83</xm:sqref>
        </x14:conditionalFormatting>
        <x14:conditionalFormatting xmlns:xm="http://schemas.microsoft.com/office/excel/2006/main">
          <x14:cfRule type="dataBar" id="{BB22995F-9DFD-4A08-8850-7073DA7EBF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D14:G82 D84:G93</xm:sqref>
        </x14:conditionalFormatting>
        <x14:conditionalFormatting xmlns:xm="http://schemas.microsoft.com/office/excel/2006/main">
          <x14:cfRule type="dataBar" id="{0B7D87E4-F02D-401B-BD7F-E9DCDC2CBB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J14:M82 J84:M94</xm:sqref>
        </x14:conditionalFormatting>
        <x14:conditionalFormatting xmlns:xm="http://schemas.microsoft.com/office/excel/2006/main">
          <x14:cfRule type="dataBar" id="{5F42CAB8-31ED-48E9-BFC3-CF2D47A74C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D93:F94</xm:sqref>
        </x14:conditionalFormatting>
        <x14:conditionalFormatting xmlns:xm="http://schemas.microsoft.com/office/excel/2006/main">
          <x14:cfRule type="dataBar" id="{C2C40488-439C-4DC2-A31E-02035EA822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D86:D94</xm:sqref>
        </x14:conditionalFormatting>
        <x14:conditionalFormatting xmlns:xm="http://schemas.microsoft.com/office/excel/2006/main">
          <x14:cfRule type="dataBar" id="{79DD4EF0-9865-4D66-96B0-F13709BFC2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E88:E94</xm:sqref>
        </x14:conditionalFormatting>
        <x14:conditionalFormatting xmlns:xm="http://schemas.microsoft.com/office/excel/2006/main">
          <x14:cfRule type="dataBar" id="{13F34DFB-5525-4711-A60B-8E1A7929F6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F62:F82 F84:F94</xm:sqref>
        </x14:conditionalFormatting>
        <x14:conditionalFormatting xmlns:xm="http://schemas.microsoft.com/office/excel/2006/main">
          <x14:cfRule type="dataBar" id="{D6FE5B61-3DA4-437C-BE5F-56496F4EC0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E64:E82 E84:E94</xm:sqref>
        </x14:conditionalFormatting>
        <x14:conditionalFormatting xmlns:xm="http://schemas.microsoft.com/office/excel/2006/main">
          <x14:cfRule type="dataBar" id="{AFFCFA95-1CF1-4417-AB5A-EFB5D04FAB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P14:S82 P84:S93</xm:sqref>
        </x14:conditionalFormatting>
        <x14:conditionalFormatting xmlns:xm="http://schemas.microsoft.com/office/excel/2006/main">
          <x14:cfRule type="dataBar" id="{8608E6F0-0029-4618-AB61-F3217937F0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P14:P93</xm:sqref>
        </x14:conditionalFormatting>
        <x14:conditionalFormatting xmlns:xm="http://schemas.microsoft.com/office/excel/2006/main">
          <x14:cfRule type="dataBar" id="{8D1EB391-CE44-4792-A505-BB27D8576D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Q14:Q93</xm:sqref>
        </x14:conditionalFormatting>
        <x14:conditionalFormatting xmlns:xm="http://schemas.microsoft.com/office/excel/2006/main">
          <x14:cfRule type="dataBar" id="{F3C061C0-6A04-4F1E-9CE3-1A7D9B435E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R14:R93</xm:sqref>
        </x14:conditionalFormatting>
        <x14:conditionalFormatting xmlns:xm="http://schemas.microsoft.com/office/excel/2006/main">
          <x14:cfRule type="dataBar" id="{A984836E-8ECC-4711-BCC7-16EB19F256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P14:R93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0D712-8618-4AA5-857D-19BA2AE64461}">
  <sheetPr>
    <tabColor theme="9" tint="0.79998168889431442"/>
  </sheetPr>
  <dimension ref="A1:S116"/>
  <sheetViews>
    <sheetView topLeftCell="B70" zoomScale="115" zoomScaleNormal="115" workbookViewId="0">
      <selection activeCell="S17" sqref="S17"/>
    </sheetView>
  </sheetViews>
  <sheetFormatPr baseColWidth="10" defaultRowHeight="15" x14ac:dyDescent="0.25"/>
  <cols>
    <col min="1" max="1" width="115.140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2" t="s">
        <v>121</v>
      </c>
      <c r="B1" s="20"/>
      <c r="C1" s="131" t="s">
        <v>163</v>
      </c>
      <c r="D1" s="132"/>
      <c r="E1" s="132"/>
      <c r="F1" s="132"/>
      <c r="G1" s="133"/>
      <c r="H1" s="20"/>
      <c r="I1" s="134" t="s">
        <v>182</v>
      </c>
      <c r="J1" s="135"/>
      <c r="K1" s="135"/>
      <c r="L1" s="135"/>
      <c r="M1" s="136"/>
      <c r="N1" s="20"/>
      <c r="O1" s="137"/>
      <c r="P1" s="138"/>
      <c r="Q1" s="138"/>
      <c r="R1" s="138"/>
      <c r="S1" s="139"/>
    </row>
    <row r="2" spans="1:19" x14ac:dyDescent="0.25">
      <c r="A2" s="3"/>
      <c r="B2" s="21"/>
      <c r="C2" s="13"/>
      <c r="D2" s="16"/>
      <c r="E2" s="16"/>
      <c r="F2" s="16"/>
      <c r="G2" s="16"/>
      <c r="H2" s="21"/>
      <c r="I2" s="50"/>
      <c r="J2" s="78"/>
      <c r="K2" s="78"/>
      <c r="L2" s="78"/>
      <c r="M2" s="78"/>
      <c r="N2" s="21"/>
      <c r="O2" s="35"/>
      <c r="P2" s="36"/>
      <c r="Q2" s="36"/>
      <c r="R2" s="36"/>
      <c r="S2" s="40"/>
    </row>
    <row r="3" spans="1:19" x14ac:dyDescent="0.25">
      <c r="A3" s="3"/>
      <c r="B3" s="21"/>
      <c r="C3" s="127" t="s">
        <v>0</v>
      </c>
      <c r="D3" s="127"/>
      <c r="E3" s="127" t="s">
        <v>164</v>
      </c>
      <c r="F3" s="127"/>
      <c r="G3" s="130"/>
      <c r="H3" s="21"/>
      <c r="I3" s="128" t="s">
        <v>0</v>
      </c>
      <c r="J3" s="129"/>
      <c r="K3" s="129" t="s">
        <v>165</v>
      </c>
      <c r="L3" s="129"/>
      <c r="M3" s="140"/>
      <c r="N3" s="21"/>
      <c r="O3" s="141"/>
      <c r="P3" s="142"/>
      <c r="Q3" s="142"/>
      <c r="R3" s="142"/>
      <c r="S3" s="143"/>
    </row>
    <row r="4" spans="1:19" x14ac:dyDescent="0.25">
      <c r="A4" s="3"/>
      <c r="B4" s="21"/>
      <c r="C4" s="127" t="s">
        <v>1</v>
      </c>
      <c r="D4" s="127"/>
      <c r="E4" s="127">
        <v>5000</v>
      </c>
      <c r="F4" s="127"/>
      <c r="G4" s="130"/>
      <c r="H4" s="21"/>
      <c r="I4" s="128" t="s">
        <v>1</v>
      </c>
      <c r="J4" s="129"/>
      <c r="K4" s="129">
        <v>5000</v>
      </c>
      <c r="L4" s="129"/>
      <c r="M4" s="140"/>
      <c r="N4" s="21"/>
      <c r="O4" s="141"/>
      <c r="P4" s="142"/>
      <c r="Q4" s="142"/>
      <c r="R4" s="142"/>
      <c r="S4" s="143"/>
    </row>
    <row r="5" spans="1:19" x14ac:dyDescent="0.25">
      <c r="A5" s="3"/>
      <c r="B5" s="21"/>
      <c r="C5" s="127" t="s">
        <v>2</v>
      </c>
      <c r="D5" s="127"/>
      <c r="E5" s="127">
        <v>150</v>
      </c>
      <c r="F5" s="127"/>
      <c r="G5" s="130"/>
      <c r="H5" s="21"/>
      <c r="I5" s="128" t="s">
        <v>2</v>
      </c>
      <c r="J5" s="129"/>
      <c r="K5" s="129">
        <v>600</v>
      </c>
      <c r="L5" s="129"/>
      <c r="M5" s="140"/>
      <c r="N5" s="21"/>
      <c r="O5" s="141"/>
      <c r="P5" s="142"/>
      <c r="Q5" s="142"/>
      <c r="R5" s="142"/>
      <c r="S5" s="143"/>
    </row>
    <row r="6" spans="1:19" x14ac:dyDescent="0.25">
      <c r="A6" s="3"/>
      <c r="B6" s="21"/>
      <c r="C6" s="127" t="s">
        <v>3</v>
      </c>
      <c r="D6" s="127"/>
      <c r="E6" s="127">
        <v>1000</v>
      </c>
      <c r="F6" s="127"/>
      <c r="G6" s="130"/>
      <c r="H6" s="21"/>
      <c r="I6" s="128" t="s">
        <v>3</v>
      </c>
      <c r="J6" s="129"/>
      <c r="K6" s="129">
        <v>4000</v>
      </c>
      <c r="L6" s="129"/>
      <c r="M6" s="140"/>
      <c r="N6" s="21"/>
      <c r="O6" s="141"/>
      <c r="P6" s="142"/>
      <c r="Q6" s="142"/>
      <c r="R6" s="142"/>
      <c r="S6" s="143"/>
    </row>
    <row r="7" spans="1:19" x14ac:dyDescent="0.25">
      <c r="A7" s="3"/>
      <c r="B7" s="21"/>
      <c r="C7" s="127" t="s">
        <v>4</v>
      </c>
      <c r="D7" s="127"/>
      <c r="E7" s="127" t="s">
        <v>29</v>
      </c>
      <c r="F7" s="127"/>
      <c r="G7" s="130"/>
      <c r="H7" s="21"/>
      <c r="I7" s="128" t="s">
        <v>4</v>
      </c>
      <c r="J7" s="129"/>
      <c r="K7" s="129" t="s">
        <v>29</v>
      </c>
      <c r="L7" s="129"/>
      <c r="M7" s="140"/>
      <c r="N7" s="21"/>
      <c r="O7" s="141"/>
      <c r="P7" s="142"/>
      <c r="Q7" s="142"/>
      <c r="R7" s="142"/>
      <c r="S7" s="143"/>
    </row>
    <row r="8" spans="1:19" x14ac:dyDescent="0.25">
      <c r="A8" s="3"/>
      <c r="B8" s="21"/>
      <c r="C8" s="127" t="s">
        <v>5</v>
      </c>
      <c r="D8" s="127"/>
      <c r="E8" s="127" t="s">
        <v>25</v>
      </c>
      <c r="F8" s="127"/>
      <c r="G8" s="130"/>
      <c r="H8" s="21"/>
      <c r="I8" s="128" t="s">
        <v>5</v>
      </c>
      <c r="J8" s="129"/>
      <c r="K8" s="129" t="s">
        <v>25</v>
      </c>
      <c r="L8" s="129"/>
      <c r="M8" s="140"/>
      <c r="N8" s="21"/>
      <c r="O8" s="141"/>
      <c r="P8" s="142"/>
      <c r="Q8" s="142"/>
      <c r="R8" s="142"/>
      <c r="S8" s="143"/>
    </row>
    <row r="9" spans="1:19" x14ac:dyDescent="0.25">
      <c r="A9" s="3"/>
      <c r="B9" s="21"/>
      <c r="C9" s="127" t="s">
        <v>6</v>
      </c>
      <c r="D9" s="127"/>
      <c r="E9" s="127">
        <v>1</v>
      </c>
      <c r="F9" s="127"/>
      <c r="G9" s="130"/>
      <c r="H9" s="21"/>
      <c r="I9" s="128" t="s">
        <v>6</v>
      </c>
      <c r="J9" s="129"/>
      <c r="K9" s="129">
        <v>1</v>
      </c>
      <c r="L9" s="129"/>
      <c r="M9" s="140"/>
      <c r="N9" s="21"/>
      <c r="O9" s="141"/>
      <c r="P9" s="142"/>
      <c r="Q9" s="144"/>
      <c r="R9" s="144"/>
      <c r="S9" s="145"/>
    </row>
    <row r="10" spans="1:19" x14ac:dyDescent="0.25">
      <c r="A10" s="3"/>
      <c r="B10" s="21"/>
      <c r="C10" s="127" t="s">
        <v>7</v>
      </c>
      <c r="D10" s="127"/>
      <c r="E10" s="19"/>
      <c r="F10" s="19"/>
      <c r="G10" s="16"/>
      <c r="H10" s="21"/>
      <c r="I10" s="128" t="s">
        <v>7</v>
      </c>
      <c r="J10" s="129"/>
      <c r="K10" s="79"/>
      <c r="L10" s="79"/>
      <c r="M10" s="78"/>
      <c r="N10" s="21"/>
      <c r="O10" s="141"/>
      <c r="P10" s="142"/>
      <c r="Q10" s="31"/>
      <c r="R10" s="53"/>
      <c r="S10" s="31"/>
    </row>
    <row r="11" spans="1:19" x14ac:dyDescent="0.25">
      <c r="A11" s="3"/>
      <c r="B11" s="21"/>
      <c r="C11" s="13"/>
      <c r="D11" s="16"/>
      <c r="E11" s="16"/>
      <c r="F11" s="16"/>
      <c r="G11" s="16"/>
      <c r="H11" s="21"/>
      <c r="I11" s="25"/>
      <c r="J11" s="25"/>
      <c r="K11" s="25"/>
      <c r="L11" s="25"/>
      <c r="M11" s="25"/>
      <c r="N11" s="21"/>
      <c r="O11" s="64"/>
      <c r="P11" s="65"/>
      <c r="Q11" s="65"/>
      <c r="R11" s="65"/>
      <c r="S11" s="66"/>
    </row>
    <row r="12" spans="1:19" ht="18" thickBot="1" x14ac:dyDescent="0.35">
      <c r="A12" s="23" t="s">
        <v>10</v>
      </c>
      <c r="B12" s="24" t="s">
        <v>15</v>
      </c>
      <c r="C12" s="146">
        <v>1</v>
      </c>
      <c r="D12" s="147"/>
      <c r="E12" s="147"/>
      <c r="F12" s="147"/>
      <c r="G12" s="148"/>
      <c r="H12" s="24" t="s">
        <v>15</v>
      </c>
      <c r="I12" s="149">
        <v>1</v>
      </c>
      <c r="J12" s="150"/>
      <c r="K12" s="150"/>
      <c r="L12" s="150"/>
      <c r="M12" s="151"/>
      <c r="N12" s="24"/>
      <c r="O12" s="152"/>
      <c r="P12" s="152"/>
      <c r="Q12" s="152"/>
      <c r="R12" s="152"/>
      <c r="S12" s="153"/>
    </row>
    <row r="13" spans="1:19" ht="20.25" thickBot="1" x14ac:dyDescent="0.35">
      <c r="A13" s="4" t="s">
        <v>8</v>
      </c>
      <c r="B13" s="7" t="s">
        <v>9</v>
      </c>
      <c r="C13" s="11" t="s">
        <v>11</v>
      </c>
      <c r="D13" s="12" t="s">
        <v>12</v>
      </c>
      <c r="E13" s="12" t="s">
        <v>13</v>
      </c>
      <c r="F13" s="12" t="s">
        <v>14</v>
      </c>
      <c r="G13" s="12" t="s">
        <v>26</v>
      </c>
      <c r="H13" s="7" t="s">
        <v>9</v>
      </c>
      <c r="I13" s="8" t="s">
        <v>11</v>
      </c>
      <c r="J13" s="9" t="s">
        <v>12</v>
      </c>
      <c r="K13" s="9" t="s">
        <v>13</v>
      </c>
      <c r="L13" s="9" t="s">
        <v>14</v>
      </c>
      <c r="M13" s="10" t="s">
        <v>26</v>
      </c>
      <c r="N13" s="7"/>
      <c r="O13" s="32"/>
      <c r="P13" s="33"/>
      <c r="Q13" s="33"/>
      <c r="R13" s="33"/>
      <c r="S13" s="34"/>
    </row>
    <row r="14" spans="1:19" ht="15.75" thickTop="1" x14ac:dyDescent="0.25">
      <c r="A14" s="72" t="s">
        <v>96</v>
      </c>
      <c r="B14" s="5">
        <f>C14 / D14</f>
        <v>405</v>
      </c>
      <c r="C14" s="13">
        <v>405</v>
      </c>
      <c r="D14" s="14">
        <v>1</v>
      </c>
      <c r="E14" s="15">
        <v>1</v>
      </c>
      <c r="F14" s="56">
        <v>1</v>
      </c>
      <c r="G14" s="57">
        <v>1.806712962962963E-5</v>
      </c>
      <c r="H14" s="5">
        <f>I14 / J14</f>
        <v>405</v>
      </c>
      <c r="I14" s="50">
        <v>405</v>
      </c>
      <c r="J14" s="51">
        <v>1</v>
      </c>
      <c r="K14" s="52">
        <v>1</v>
      </c>
      <c r="L14" s="63">
        <v>1</v>
      </c>
      <c r="M14" s="70">
        <v>5.7025462962962966E-5</v>
      </c>
      <c r="N14" s="5"/>
      <c r="O14" s="80"/>
      <c r="P14" s="81"/>
      <c r="Q14" s="82"/>
      <c r="R14" s="83"/>
      <c r="S14" s="84"/>
    </row>
    <row r="15" spans="1:19" x14ac:dyDescent="0.25">
      <c r="A15" s="73" t="s">
        <v>30</v>
      </c>
      <c r="B15" s="5">
        <f t="shared" ref="B15:B78" si="0">C15 / D15</f>
        <v>2</v>
      </c>
      <c r="C15" s="13">
        <v>2</v>
      </c>
      <c r="D15" s="15">
        <v>1</v>
      </c>
      <c r="E15" s="15">
        <v>1</v>
      </c>
      <c r="F15" s="56">
        <v>1</v>
      </c>
      <c r="G15" s="57">
        <v>8.1666666666666669E-5</v>
      </c>
      <c r="H15" s="5">
        <f t="shared" ref="H15:H78" si="1">I15 / J15</f>
        <v>2</v>
      </c>
      <c r="I15" s="50">
        <v>2</v>
      </c>
      <c r="J15" s="52">
        <v>1</v>
      </c>
      <c r="K15" s="52">
        <v>1</v>
      </c>
      <c r="L15" s="63">
        <v>1</v>
      </c>
      <c r="M15" s="70">
        <v>9.8425925925925932E-5</v>
      </c>
      <c r="N15" s="5"/>
      <c r="O15" s="80"/>
      <c r="P15" s="82"/>
      <c r="Q15" s="82"/>
      <c r="R15" s="83"/>
      <c r="S15" s="84"/>
    </row>
    <row r="16" spans="1:19" x14ac:dyDescent="0.25">
      <c r="A16" s="73" t="s">
        <v>31</v>
      </c>
      <c r="B16" s="5">
        <f t="shared" si="0"/>
        <v>143</v>
      </c>
      <c r="C16" s="13">
        <v>143</v>
      </c>
      <c r="D16" s="15">
        <v>1</v>
      </c>
      <c r="E16" s="15">
        <v>1</v>
      </c>
      <c r="F16" s="56">
        <v>1</v>
      </c>
      <c r="G16" s="57">
        <v>5.7881944444444441E-5</v>
      </c>
      <c r="H16" s="5">
        <f t="shared" si="1"/>
        <v>143</v>
      </c>
      <c r="I16" s="50">
        <v>143</v>
      </c>
      <c r="J16" s="52">
        <v>1</v>
      </c>
      <c r="K16" s="52">
        <v>1</v>
      </c>
      <c r="L16" s="63">
        <v>1</v>
      </c>
      <c r="M16" s="70">
        <v>8.0636574074074077E-5</v>
      </c>
      <c r="N16" s="5"/>
      <c r="O16" s="80"/>
      <c r="P16" s="82"/>
      <c r="Q16" s="82"/>
      <c r="R16" s="83"/>
      <c r="S16" s="84"/>
    </row>
    <row r="17" spans="1:19" ht="25.5" x14ac:dyDescent="0.25">
      <c r="A17" s="74" t="s">
        <v>97</v>
      </c>
      <c r="B17" s="5">
        <f t="shared" si="0"/>
        <v>1</v>
      </c>
      <c r="C17" s="13">
        <v>1</v>
      </c>
      <c r="D17" s="15">
        <v>1</v>
      </c>
      <c r="E17" s="15">
        <v>1</v>
      </c>
      <c r="F17" s="56">
        <v>1</v>
      </c>
      <c r="G17" s="57">
        <v>7.2083333333333328E-5</v>
      </c>
      <c r="H17" s="5">
        <f t="shared" si="1"/>
        <v>1</v>
      </c>
      <c r="I17" s="50">
        <v>1</v>
      </c>
      <c r="J17" s="52">
        <v>1</v>
      </c>
      <c r="K17" s="52">
        <v>1</v>
      </c>
      <c r="L17" s="63">
        <v>1</v>
      </c>
      <c r="M17" s="70">
        <v>1.0645833333333334E-4</v>
      </c>
      <c r="N17" s="5"/>
      <c r="O17" s="80"/>
      <c r="P17" s="82"/>
      <c r="Q17" s="82"/>
      <c r="R17" s="83"/>
      <c r="S17" s="84"/>
    </row>
    <row r="18" spans="1:19" x14ac:dyDescent="0.25">
      <c r="A18" s="73" t="s">
        <v>32</v>
      </c>
      <c r="B18" s="5">
        <f t="shared" si="0"/>
        <v>34</v>
      </c>
      <c r="C18" s="13">
        <v>34</v>
      </c>
      <c r="D18" s="15">
        <v>1</v>
      </c>
      <c r="E18" s="15">
        <v>1</v>
      </c>
      <c r="F18" s="56">
        <v>1</v>
      </c>
      <c r="G18" s="57">
        <v>1.7222222222222224E-5</v>
      </c>
      <c r="H18" s="5">
        <f t="shared" si="1"/>
        <v>34</v>
      </c>
      <c r="I18" s="50">
        <v>34</v>
      </c>
      <c r="J18" s="52">
        <v>1</v>
      </c>
      <c r="K18" s="52">
        <v>1</v>
      </c>
      <c r="L18" s="63">
        <v>1</v>
      </c>
      <c r="M18" s="70">
        <v>5.2905092592592592E-5</v>
      </c>
      <c r="N18" s="5"/>
      <c r="O18" s="80"/>
      <c r="P18" s="82"/>
      <c r="Q18" s="82"/>
      <c r="R18" s="83"/>
      <c r="S18" s="84"/>
    </row>
    <row r="19" spans="1:19" x14ac:dyDescent="0.25">
      <c r="A19" s="73" t="s">
        <v>33</v>
      </c>
      <c r="B19" s="5">
        <f t="shared" si="0"/>
        <v>3</v>
      </c>
      <c r="C19" s="13">
        <v>3</v>
      </c>
      <c r="D19" s="15">
        <v>1</v>
      </c>
      <c r="E19" s="15">
        <v>1</v>
      </c>
      <c r="F19" s="56">
        <v>1</v>
      </c>
      <c r="G19" s="57">
        <v>5.2199074074074077E-5</v>
      </c>
      <c r="H19" s="5">
        <f t="shared" si="1"/>
        <v>3</v>
      </c>
      <c r="I19" s="50">
        <v>3</v>
      </c>
      <c r="J19" s="52">
        <v>1</v>
      </c>
      <c r="K19" s="52">
        <v>1</v>
      </c>
      <c r="L19" s="63">
        <v>0.5</v>
      </c>
      <c r="M19" s="70">
        <v>8.3645833333333331E-5</v>
      </c>
      <c r="N19" s="5"/>
      <c r="O19" s="80"/>
      <c r="P19" s="82"/>
      <c r="Q19" s="82"/>
      <c r="R19" s="83"/>
      <c r="S19" s="84"/>
    </row>
    <row r="20" spans="1:19" ht="25.5" x14ac:dyDescent="0.25">
      <c r="A20" s="74" t="s">
        <v>34</v>
      </c>
      <c r="B20" s="5">
        <f t="shared" si="0"/>
        <v>1</v>
      </c>
      <c r="C20" s="13">
        <v>1</v>
      </c>
      <c r="D20" s="15">
        <v>1</v>
      </c>
      <c r="E20" s="15">
        <v>1</v>
      </c>
      <c r="F20" s="56">
        <v>1</v>
      </c>
      <c r="G20" s="57">
        <v>1.5043981481481481E-4</v>
      </c>
      <c r="H20" s="5">
        <f t="shared" si="1"/>
        <v>1</v>
      </c>
      <c r="I20" s="50">
        <v>1</v>
      </c>
      <c r="J20" s="52">
        <v>1</v>
      </c>
      <c r="K20" s="52">
        <v>1</v>
      </c>
      <c r="L20" s="63">
        <v>1</v>
      </c>
      <c r="M20" s="70">
        <v>1.8792824074074073E-4</v>
      </c>
      <c r="N20" s="5"/>
      <c r="O20" s="80"/>
      <c r="P20" s="82"/>
      <c r="Q20" s="82"/>
      <c r="R20" s="83"/>
      <c r="S20" s="84"/>
    </row>
    <row r="21" spans="1:19" ht="25.5" x14ac:dyDescent="0.25">
      <c r="A21" s="74" t="s">
        <v>35</v>
      </c>
      <c r="B21" s="5">
        <f t="shared" si="0"/>
        <v>1</v>
      </c>
      <c r="C21" s="13">
        <v>1</v>
      </c>
      <c r="D21" s="15">
        <v>1</v>
      </c>
      <c r="E21" s="15">
        <v>1</v>
      </c>
      <c r="F21" s="56">
        <v>1</v>
      </c>
      <c r="G21" s="57">
        <v>1.0788194444444445E-4</v>
      </c>
      <c r="H21" s="5">
        <f t="shared" si="1"/>
        <v>1</v>
      </c>
      <c r="I21" s="50">
        <v>1</v>
      </c>
      <c r="J21" s="52">
        <v>1</v>
      </c>
      <c r="K21" s="52">
        <v>1</v>
      </c>
      <c r="L21" s="63">
        <v>1</v>
      </c>
      <c r="M21" s="70">
        <v>1.0916666666666667E-4</v>
      </c>
      <c r="N21" s="5"/>
      <c r="O21" s="80"/>
      <c r="P21" s="82"/>
      <c r="Q21" s="82"/>
      <c r="R21" s="83"/>
      <c r="S21" s="84"/>
    </row>
    <row r="22" spans="1:19" x14ac:dyDescent="0.25">
      <c r="A22" s="73" t="s">
        <v>36</v>
      </c>
      <c r="B22" s="5">
        <f t="shared" si="0"/>
        <v>2</v>
      </c>
      <c r="C22" s="13">
        <v>2</v>
      </c>
      <c r="D22" s="15">
        <v>1</v>
      </c>
      <c r="E22" s="15">
        <v>1</v>
      </c>
      <c r="F22" s="56">
        <v>1</v>
      </c>
      <c r="G22" s="57">
        <v>2.0381944444444444E-5</v>
      </c>
      <c r="H22" s="5">
        <f t="shared" si="1"/>
        <v>2</v>
      </c>
      <c r="I22" s="50">
        <v>2</v>
      </c>
      <c r="J22" s="52">
        <v>1</v>
      </c>
      <c r="K22" s="52">
        <v>1</v>
      </c>
      <c r="L22" s="63">
        <v>1</v>
      </c>
      <c r="M22" s="70">
        <v>5.3622685185185183E-5</v>
      </c>
      <c r="N22" s="5"/>
      <c r="O22" s="80"/>
      <c r="P22" s="82"/>
      <c r="Q22" s="82"/>
      <c r="R22" s="83"/>
      <c r="S22" s="84"/>
    </row>
    <row r="23" spans="1:19" x14ac:dyDescent="0.25">
      <c r="A23" s="73" t="s">
        <v>37</v>
      </c>
      <c r="B23" s="5">
        <f t="shared" si="0"/>
        <v>1</v>
      </c>
      <c r="C23" s="13">
        <v>1</v>
      </c>
      <c r="D23" s="15">
        <v>1</v>
      </c>
      <c r="E23" s="15">
        <v>1</v>
      </c>
      <c r="F23" s="56">
        <v>1</v>
      </c>
      <c r="G23" s="57">
        <v>6.4317129629629636E-5</v>
      </c>
      <c r="H23" s="5">
        <f t="shared" si="1"/>
        <v>1</v>
      </c>
      <c r="I23" s="50">
        <v>1</v>
      </c>
      <c r="J23" s="52">
        <v>1</v>
      </c>
      <c r="K23" s="52">
        <v>1</v>
      </c>
      <c r="L23" s="63">
        <v>1</v>
      </c>
      <c r="M23" s="70">
        <v>9.9502314814814812E-5</v>
      </c>
      <c r="N23" s="5"/>
      <c r="O23" s="80"/>
      <c r="P23" s="82"/>
      <c r="Q23" s="82"/>
      <c r="R23" s="83"/>
      <c r="S23" s="84"/>
    </row>
    <row r="24" spans="1:19" x14ac:dyDescent="0.25">
      <c r="A24" s="73" t="s">
        <v>38</v>
      </c>
      <c r="B24" s="5">
        <f t="shared" si="0"/>
        <v>1</v>
      </c>
      <c r="C24" s="13">
        <v>1</v>
      </c>
      <c r="D24" s="15">
        <v>1</v>
      </c>
      <c r="E24" s="15">
        <v>1</v>
      </c>
      <c r="F24" s="56">
        <v>1</v>
      </c>
      <c r="G24" s="57">
        <v>1.2203703703703704E-4</v>
      </c>
      <c r="H24" s="5">
        <f t="shared" si="1"/>
        <v>1</v>
      </c>
      <c r="I24" s="50">
        <v>1</v>
      </c>
      <c r="J24" s="52">
        <v>1</v>
      </c>
      <c r="K24" s="52">
        <v>1</v>
      </c>
      <c r="L24" s="63">
        <v>1</v>
      </c>
      <c r="M24" s="70">
        <v>1.3767361111111112E-4</v>
      </c>
      <c r="N24" s="5"/>
      <c r="O24" s="80"/>
      <c r="P24" s="82"/>
      <c r="Q24" s="82"/>
      <c r="R24" s="83"/>
      <c r="S24" s="84"/>
    </row>
    <row r="25" spans="1:19" x14ac:dyDescent="0.25">
      <c r="A25" s="73" t="s">
        <v>39</v>
      </c>
      <c r="B25" s="5">
        <f t="shared" si="0"/>
        <v>3</v>
      </c>
      <c r="C25" s="13">
        <v>3</v>
      </c>
      <c r="D25" s="15">
        <v>1</v>
      </c>
      <c r="E25" s="15">
        <v>1</v>
      </c>
      <c r="F25" s="56">
        <v>1</v>
      </c>
      <c r="G25" s="57">
        <v>3.4849537037037038E-5</v>
      </c>
      <c r="H25" s="5">
        <f t="shared" si="1"/>
        <v>3</v>
      </c>
      <c r="I25" s="50">
        <v>3</v>
      </c>
      <c r="J25" s="52">
        <v>1</v>
      </c>
      <c r="K25" s="52">
        <v>1</v>
      </c>
      <c r="L25" s="63">
        <v>1</v>
      </c>
      <c r="M25" s="70">
        <v>5.2696759259259256E-5</v>
      </c>
      <c r="N25" s="5"/>
      <c r="O25" s="80"/>
      <c r="P25" s="82"/>
      <c r="Q25" s="82"/>
      <c r="R25" s="83"/>
      <c r="S25" s="84"/>
    </row>
    <row r="26" spans="1:19" x14ac:dyDescent="0.25">
      <c r="A26" s="73" t="s">
        <v>40</v>
      </c>
      <c r="B26" s="5">
        <f t="shared" si="0"/>
        <v>4</v>
      </c>
      <c r="C26" s="13">
        <v>4</v>
      </c>
      <c r="D26" s="15">
        <v>1</v>
      </c>
      <c r="E26" s="15">
        <v>1</v>
      </c>
      <c r="F26" s="56">
        <v>1</v>
      </c>
      <c r="G26" s="57">
        <v>3.357638888888889E-5</v>
      </c>
      <c r="H26" s="5">
        <f t="shared" si="1"/>
        <v>4</v>
      </c>
      <c r="I26" s="50">
        <v>4</v>
      </c>
      <c r="J26" s="52">
        <v>1</v>
      </c>
      <c r="K26" s="52">
        <v>1</v>
      </c>
      <c r="L26" s="63">
        <v>0.5</v>
      </c>
      <c r="M26" s="70">
        <v>7.2569444444444439E-5</v>
      </c>
      <c r="N26" s="5"/>
      <c r="O26" s="80"/>
      <c r="P26" s="82"/>
      <c r="Q26" s="82"/>
      <c r="R26" s="83"/>
      <c r="S26" s="84"/>
    </row>
    <row r="27" spans="1:19" x14ac:dyDescent="0.25">
      <c r="A27" s="73" t="s">
        <v>41</v>
      </c>
      <c r="B27" s="5">
        <f t="shared" si="0"/>
        <v>179</v>
      </c>
      <c r="C27" s="13">
        <v>179</v>
      </c>
      <c r="D27" s="15">
        <v>1</v>
      </c>
      <c r="E27" s="15">
        <v>1</v>
      </c>
      <c r="F27" s="56">
        <v>1</v>
      </c>
      <c r="G27" s="57">
        <v>4.6643518518518521E-5</v>
      </c>
      <c r="H27" s="5">
        <f t="shared" si="1"/>
        <v>179</v>
      </c>
      <c r="I27" s="50">
        <v>179</v>
      </c>
      <c r="J27" s="52">
        <v>1</v>
      </c>
      <c r="K27" s="52">
        <v>1</v>
      </c>
      <c r="L27" s="63">
        <v>1</v>
      </c>
      <c r="M27" s="70">
        <v>9.0289351851851856E-5</v>
      </c>
      <c r="N27" s="5"/>
      <c r="O27" s="80"/>
      <c r="P27" s="82"/>
      <c r="Q27" s="82"/>
      <c r="R27" s="83"/>
      <c r="S27" s="84"/>
    </row>
    <row r="28" spans="1:19" x14ac:dyDescent="0.25">
      <c r="A28" s="73" t="s">
        <v>42</v>
      </c>
      <c r="B28" s="5">
        <f t="shared" si="0"/>
        <v>2</v>
      </c>
      <c r="C28" s="13">
        <v>2</v>
      </c>
      <c r="D28" s="15">
        <v>1</v>
      </c>
      <c r="E28" s="15">
        <v>1</v>
      </c>
      <c r="F28" s="56">
        <v>1</v>
      </c>
      <c r="G28" s="57">
        <v>5.8935185185185184E-5</v>
      </c>
      <c r="H28" s="5">
        <f t="shared" si="1"/>
        <v>2</v>
      </c>
      <c r="I28" s="50">
        <v>2</v>
      </c>
      <c r="J28" s="52">
        <v>1</v>
      </c>
      <c r="K28" s="52">
        <v>1</v>
      </c>
      <c r="L28" s="63">
        <v>1</v>
      </c>
      <c r="M28" s="70">
        <v>9.8090277777777781E-5</v>
      </c>
      <c r="N28" s="5"/>
      <c r="O28" s="80"/>
      <c r="P28" s="82"/>
      <c r="Q28" s="82"/>
      <c r="R28" s="83"/>
      <c r="S28" s="84"/>
    </row>
    <row r="29" spans="1:19" ht="25.5" x14ac:dyDescent="0.25">
      <c r="A29" s="74" t="s">
        <v>43</v>
      </c>
      <c r="B29" s="5">
        <f t="shared" si="0"/>
        <v>1</v>
      </c>
      <c r="C29" s="13">
        <v>1</v>
      </c>
      <c r="D29" s="15">
        <v>1</v>
      </c>
      <c r="E29" s="15">
        <v>1</v>
      </c>
      <c r="F29" s="56">
        <v>1</v>
      </c>
      <c r="G29" s="57">
        <v>1.4579861111111111E-4</v>
      </c>
      <c r="H29" s="5">
        <f t="shared" si="1"/>
        <v>1</v>
      </c>
      <c r="I29" s="50">
        <v>1</v>
      </c>
      <c r="J29" s="52">
        <v>1</v>
      </c>
      <c r="K29" s="52">
        <v>1</v>
      </c>
      <c r="L29" s="63">
        <v>1</v>
      </c>
      <c r="M29" s="70">
        <v>1.7997685185185185E-4</v>
      </c>
      <c r="N29" s="5"/>
      <c r="O29" s="80"/>
      <c r="P29" s="82"/>
      <c r="Q29" s="82"/>
      <c r="R29" s="83"/>
      <c r="S29" s="84"/>
    </row>
    <row r="30" spans="1:19" x14ac:dyDescent="0.25">
      <c r="A30" s="73" t="s">
        <v>44</v>
      </c>
      <c r="B30" s="5">
        <f t="shared" si="0"/>
        <v>2</v>
      </c>
      <c r="C30" s="13">
        <v>2</v>
      </c>
      <c r="D30" s="15">
        <v>1</v>
      </c>
      <c r="E30" s="15">
        <v>1</v>
      </c>
      <c r="F30" s="56">
        <v>1</v>
      </c>
      <c r="G30" s="57">
        <v>6.4872685185185186E-5</v>
      </c>
      <c r="H30" s="5">
        <f t="shared" si="1"/>
        <v>2</v>
      </c>
      <c r="I30" s="50">
        <v>2</v>
      </c>
      <c r="J30" s="52">
        <v>1</v>
      </c>
      <c r="K30" s="52">
        <v>1</v>
      </c>
      <c r="L30" s="63">
        <v>1</v>
      </c>
      <c r="M30" s="70">
        <v>9.271990740740741E-5</v>
      </c>
      <c r="N30" s="5"/>
      <c r="O30" s="80"/>
      <c r="P30" s="82"/>
      <c r="Q30" s="82"/>
      <c r="R30" s="83"/>
      <c r="S30" s="84"/>
    </row>
    <row r="31" spans="1:19" x14ac:dyDescent="0.25">
      <c r="A31" s="73" t="s">
        <v>45</v>
      </c>
      <c r="B31" s="5">
        <f t="shared" si="0"/>
        <v>110</v>
      </c>
      <c r="C31" s="13">
        <v>107</v>
      </c>
      <c r="D31" s="15">
        <v>0.97272727272727277</v>
      </c>
      <c r="E31" s="15">
        <v>0.97272727272727277</v>
      </c>
      <c r="F31" s="56">
        <v>1</v>
      </c>
      <c r="G31" s="57">
        <v>1.5902777777777778E-5</v>
      </c>
      <c r="H31" s="5">
        <f t="shared" si="1"/>
        <v>110</v>
      </c>
      <c r="I31" s="50">
        <v>110</v>
      </c>
      <c r="J31" s="52">
        <v>1</v>
      </c>
      <c r="K31" s="52">
        <v>1</v>
      </c>
      <c r="L31" s="63">
        <v>1</v>
      </c>
      <c r="M31" s="70">
        <v>5.1956018518518521E-5</v>
      </c>
      <c r="N31" s="5"/>
      <c r="O31" s="80"/>
      <c r="P31" s="82"/>
      <c r="Q31" s="82"/>
      <c r="R31" s="83"/>
      <c r="S31" s="84"/>
    </row>
    <row r="32" spans="1:19" ht="25.5" x14ac:dyDescent="0.25">
      <c r="A32" s="74" t="s">
        <v>46</v>
      </c>
      <c r="B32" s="5">
        <f t="shared" si="0"/>
        <v>1</v>
      </c>
      <c r="C32" s="13">
        <v>1</v>
      </c>
      <c r="D32" s="15">
        <v>1</v>
      </c>
      <c r="E32" s="15">
        <v>1</v>
      </c>
      <c r="F32" s="56">
        <v>1</v>
      </c>
      <c r="G32" s="57">
        <v>5.5335648148148147E-5</v>
      </c>
      <c r="H32" s="5">
        <f t="shared" si="1"/>
        <v>1</v>
      </c>
      <c r="I32" s="50">
        <v>1</v>
      </c>
      <c r="J32" s="52">
        <v>1</v>
      </c>
      <c r="K32" s="52">
        <v>1</v>
      </c>
      <c r="L32" s="63">
        <v>1</v>
      </c>
      <c r="M32" s="70">
        <v>9.5335648148148143E-5</v>
      </c>
      <c r="N32" s="5"/>
      <c r="O32" s="80"/>
      <c r="P32" s="82"/>
      <c r="Q32" s="82"/>
      <c r="R32" s="83"/>
      <c r="S32" s="84"/>
    </row>
    <row r="33" spans="1:19" ht="25.5" x14ac:dyDescent="0.25">
      <c r="A33" s="75" t="s">
        <v>47</v>
      </c>
      <c r="B33" s="5">
        <f t="shared" si="0"/>
        <v>1</v>
      </c>
      <c r="C33" s="13">
        <v>1</v>
      </c>
      <c r="D33" s="15">
        <v>1</v>
      </c>
      <c r="E33" s="15">
        <v>1</v>
      </c>
      <c r="F33" s="56">
        <v>1</v>
      </c>
      <c r="G33" s="57">
        <v>7.5185185185185186E-5</v>
      </c>
      <c r="H33" s="5">
        <f t="shared" si="1"/>
        <v>1</v>
      </c>
      <c r="I33" s="50">
        <v>1</v>
      </c>
      <c r="J33" s="52">
        <v>1</v>
      </c>
      <c r="K33" s="52">
        <v>1</v>
      </c>
      <c r="L33" s="63">
        <v>1</v>
      </c>
      <c r="M33" s="70">
        <v>1.1363425925925926E-4</v>
      </c>
      <c r="N33" s="5"/>
      <c r="O33" s="80"/>
      <c r="P33" s="82"/>
      <c r="Q33" s="82"/>
      <c r="R33" s="83"/>
      <c r="S33" s="84"/>
    </row>
    <row r="34" spans="1:19" x14ac:dyDescent="0.25">
      <c r="A34" s="76" t="s">
        <v>48</v>
      </c>
      <c r="B34" s="5">
        <f t="shared" si="0"/>
        <v>2916</v>
      </c>
      <c r="C34" s="13">
        <v>2916</v>
      </c>
      <c r="D34" s="15">
        <v>1</v>
      </c>
      <c r="E34" s="15">
        <v>1</v>
      </c>
      <c r="F34" s="56">
        <v>1</v>
      </c>
      <c r="G34" s="57">
        <v>1.579861111111111E-5</v>
      </c>
      <c r="H34" s="5">
        <f t="shared" si="1"/>
        <v>2916</v>
      </c>
      <c r="I34" s="50">
        <v>2916</v>
      </c>
      <c r="J34" s="52">
        <v>1</v>
      </c>
      <c r="K34" s="52">
        <v>1</v>
      </c>
      <c r="L34" s="63">
        <v>1</v>
      </c>
      <c r="M34" s="70">
        <v>5.3831018518518519E-5</v>
      </c>
      <c r="N34" s="5"/>
      <c r="O34" s="80"/>
      <c r="P34" s="82"/>
      <c r="Q34" s="82"/>
      <c r="R34" s="83"/>
      <c r="S34" s="84"/>
    </row>
    <row r="35" spans="1:19" x14ac:dyDescent="0.25">
      <c r="A35" s="73" t="s">
        <v>49</v>
      </c>
      <c r="B35" s="5">
        <f t="shared" si="0"/>
        <v>1</v>
      </c>
      <c r="C35" s="13">
        <v>1</v>
      </c>
      <c r="D35" s="15">
        <v>1</v>
      </c>
      <c r="E35" s="15">
        <v>1</v>
      </c>
      <c r="F35" s="56">
        <v>1</v>
      </c>
      <c r="G35" s="57">
        <v>6.2488425925925919E-5</v>
      </c>
      <c r="H35" s="5">
        <f t="shared" si="1"/>
        <v>1</v>
      </c>
      <c r="I35" s="50">
        <v>1</v>
      </c>
      <c r="J35" s="52">
        <v>1</v>
      </c>
      <c r="K35" s="52">
        <v>1</v>
      </c>
      <c r="L35" s="63">
        <v>1</v>
      </c>
      <c r="M35" s="70">
        <v>9.271990740740741E-5</v>
      </c>
      <c r="N35" s="5"/>
      <c r="O35" s="80"/>
      <c r="P35" s="82"/>
      <c r="Q35" s="82"/>
      <c r="R35" s="83"/>
      <c r="S35" s="84"/>
    </row>
    <row r="36" spans="1:19" x14ac:dyDescent="0.25">
      <c r="A36" s="73" t="s">
        <v>50</v>
      </c>
      <c r="B36" s="5">
        <f t="shared" si="0"/>
        <v>1</v>
      </c>
      <c r="C36" s="13">
        <v>1</v>
      </c>
      <c r="D36" s="15">
        <v>1</v>
      </c>
      <c r="E36" s="15">
        <v>1</v>
      </c>
      <c r="F36" s="56">
        <v>1</v>
      </c>
      <c r="G36" s="57">
        <v>1.0797453703703704E-4</v>
      </c>
      <c r="H36" s="5">
        <f t="shared" si="1"/>
        <v>1</v>
      </c>
      <c r="I36" s="50">
        <v>1</v>
      </c>
      <c r="J36" s="52">
        <v>1</v>
      </c>
      <c r="K36" s="52">
        <v>1</v>
      </c>
      <c r="L36" s="63">
        <v>1</v>
      </c>
      <c r="M36" s="70">
        <v>1.3730324074074073E-4</v>
      </c>
      <c r="N36" s="5"/>
      <c r="O36" s="80"/>
      <c r="P36" s="82"/>
      <c r="Q36" s="82"/>
      <c r="R36" s="83"/>
      <c r="S36" s="84"/>
    </row>
    <row r="37" spans="1:19" x14ac:dyDescent="0.25">
      <c r="A37" s="73" t="s">
        <v>51</v>
      </c>
      <c r="B37" s="5">
        <f t="shared" si="0"/>
        <v>13609</v>
      </c>
      <c r="C37" s="13">
        <v>1874</v>
      </c>
      <c r="D37" s="15">
        <v>0.13770299066794034</v>
      </c>
      <c r="E37" s="15">
        <v>0.37480000000000002</v>
      </c>
      <c r="F37" s="56">
        <v>1</v>
      </c>
      <c r="G37" s="57">
        <v>3.4097222222222221E-5</v>
      </c>
      <c r="H37" s="5">
        <f t="shared" si="1"/>
        <v>13609</v>
      </c>
      <c r="I37" s="50">
        <v>3718</v>
      </c>
      <c r="J37" s="52">
        <v>0.27320155779263722</v>
      </c>
      <c r="K37" s="52">
        <v>0.74360000000000004</v>
      </c>
      <c r="L37" s="63">
        <v>0.5</v>
      </c>
      <c r="M37" s="70">
        <v>6.9328703703703704E-5</v>
      </c>
      <c r="N37" s="5"/>
      <c r="O37" s="80"/>
      <c r="P37" s="82"/>
      <c r="Q37" s="82"/>
      <c r="R37" s="83"/>
      <c r="S37" s="84"/>
    </row>
    <row r="38" spans="1:19" x14ac:dyDescent="0.25">
      <c r="A38" s="73" t="s">
        <v>52</v>
      </c>
      <c r="B38" s="5">
        <f t="shared" si="0"/>
        <v>12</v>
      </c>
      <c r="C38" s="13">
        <v>5</v>
      </c>
      <c r="D38" s="15">
        <v>0.41666666666666669</v>
      </c>
      <c r="E38" s="15">
        <v>0.41666666666666669</v>
      </c>
      <c r="F38" s="56">
        <v>1</v>
      </c>
      <c r="G38" s="57">
        <v>5.4224537037037034E-5</v>
      </c>
      <c r="H38" s="5">
        <f t="shared" si="1"/>
        <v>12</v>
      </c>
      <c r="I38" s="50">
        <v>5</v>
      </c>
      <c r="J38" s="52">
        <v>0.41666666666666669</v>
      </c>
      <c r="K38" s="52">
        <v>0.41666666666666669</v>
      </c>
      <c r="L38" s="63">
        <v>8.3333333333333329E-2</v>
      </c>
      <c r="M38" s="70">
        <v>9.3229166666666672E-5</v>
      </c>
      <c r="N38" s="5"/>
      <c r="O38" s="80"/>
      <c r="P38" s="82"/>
      <c r="Q38" s="82"/>
      <c r="R38" s="83"/>
      <c r="S38" s="84"/>
    </row>
    <row r="39" spans="1:19" x14ac:dyDescent="0.25">
      <c r="A39" s="73" t="s">
        <v>53</v>
      </c>
      <c r="B39" s="5">
        <f t="shared" si="0"/>
        <v>2</v>
      </c>
      <c r="C39" s="13">
        <v>2</v>
      </c>
      <c r="D39" s="15">
        <v>1</v>
      </c>
      <c r="E39" s="15">
        <v>1</v>
      </c>
      <c r="F39" s="56">
        <v>1</v>
      </c>
      <c r="G39" s="57">
        <v>6.181712962962963E-5</v>
      </c>
      <c r="H39" s="5">
        <f t="shared" si="1"/>
        <v>2</v>
      </c>
      <c r="I39" s="50">
        <v>2</v>
      </c>
      <c r="J39" s="52">
        <v>1</v>
      </c>
      <c r="K39" s="52">
        <v>1</v>
      </c>
      <c r="L39" s="63">
        <v>0.5</v>
      </c>
      <c r="M39" s="70">
        <v>1.0121527777777778E-4</v>
      </c>
      <c r="N39" s="5"/>
      <c r="O39" s="80"/>
      <c r="P39" s="82"/>
      <c r="Q39" s="82"/>
      <c r="R39" s="83"/>
      <c r="S39" s="84"/>
    </row>
    <row r="40" spans="1:19" x14ac:dyDescent="0.25">
      <c r="A40" s="73" t="s">
        <v>54</v>
      </c>
      <c r="B40" s="5">
        <f t="shared" si="0"/>
        <v>5</v>
      </c>
      <c r="C40" s="13">
        <v>5</v>
      </c>
      <c r="D40" s="15">
        <v>1</v>
      </c>
      <c r="E40" s="15">
        <v>1</v>
      </c>
      <c r="F40" s="56">
        <v>0.5</v>
      </c>
      <c r="G40" s="57">
        <v>1.1393518518518518E-4</v>
      </c>
      <c r="H40" s="5">
        <f t="shared" si="1"/>
        <v>5</v>
      </c>
      <c r="I40" s="50">
        <v>5</v>
      </c>
      <c r="J40" s="52">
        <v>1</v>
      </c>
      <c r="K40" s="52">
        <v>1</v>
      </c>
      <c r="L40" s="63">
        <v>0.25</v>
      </c>
      <c r="M40" s="70">
        <v>1.4591435185185185E-4</v>
      </c>
      <c r="N40" s="5"/>
      <c r="O40" s="80"/>
      <c r="P40" s="82"/>
      <c r="Q40" s="82"/>
      <c r="R40" s="83"/>
      <c r="S40" s="84"/>
    </row>
    <row r="41" spans="1:19" x14ac:dyDescent="0.25">
      <c r="A41" s="73" t="s">
        <v>55</v>
      </c>
      <c r="B41" s="5">
        <f t="shared" si="0"/>
        <v>62</v>
      </c>
      <c r="C41" s="13">
        <v>61</v>
      </c>
      <c r="D41" s="15">
        <v>0.9838709677419355</v>
      </c>
      <c r="E41" s="15">
        <v>0.9838709677419355</v>
      </c>
      <c r="F41" s="56">
        <v>1</v>
      </c>
      <c r="G41" s="57">
        <v>8.1805555555555559E-5</v>
      </c>
      <c r="H41" s="5">
        <f t="shared" si="1"/>
        <v>62</v>
      </c>
      <c r="I41" s="50">
        <v>62</v>
      </c>
      <c r="J41" s="52">
        <v>1</v>
      </c>
      <c r="K41" s="52">
        <v>1</v>
      </c>
      <c r="L41" s="63">
        <v>0.16666666666666666</v>
      </c>
      <c r="M41" s="70">
        <v>1.2724537037037036E-4</v>
      </c>
      <c r="N41" s="5"/>
      <c r="O41" s="80"/>
      <c r="P41" s="82"/>
      <c r="Q41" s="82"/>
      <c r="R41" s="83"/>
      <c r="S41" s="84"/>
    </row>
    <row r="42" spans="1:19" x14ac:dyDescent="0.25">
      <c r="A42" s="73" t="s">
        <v>56</v>
      </c>
      <c r="B42" s="5">
        <f t="shared" si="0"/>
        <v>19</v>
      </c>
      <c r="C42" s="13">
        <v>19</v>
      </c>
      <c r="D42" s="15">
        <v>1</v>
      </c>
      <c r="E42" s="15">
        <v>1</v>
      </c>
      <c r="F42" s="56">
        <v>1</v>
      </c>
      <c r="G42" s="57">
        <v>5.6111111111111114E-5</v>
      </c>
      <c r="H42" s="5">
        <f t="shared" si="1"/>
        <v>19</v>
      </c>
      <c r="I42" s="50">
        <v>19</v>
      </c>
      <c r="J42" s="52">
        <v>1</v>
      </c>
      <c r="K42" s="52">
        <v>1</v>
      </c>
      <c r="L42" s="63">
        <v>0.5</v>
      </c>
      <c r="M42" s="70">
        <v>9.1724537037037038E-5</v>
      </c>
      <c r="N42" s="5"/>
      <c r="O42" s="80"/>
      <c r="P42" s="82"/>
      <c r="Q42" s="82"/>
      <c r="R42" s="83"/>
      <c r="S42" s="84"/>
    </row>
    <row r="43" spans="1:19" x14ac:dyDescent="0.25">
      <c r="A43" s="73" t="s">
        <v>57</v>
      </c>
      <c r="B43" s="5">
        <f t="shared" si="0"/>
        <v>1</v>
      </c>
      <c r="C43" s="13">
        <v>1</v>
      </c>
      <c r="D43" s="15">
        <v>1</v>
      </c>
      <c r="E43" s="15">
        <v>1</v>
      </c>
      <c r="F43" s="56">
        <v>0.16666666666666666</v>
      </c>
      <c r="G43" s="57">
        <v>1.3413194444444445E-4</v>
      </c>
      <c r="H43" s="5">
        <f t="shared" si="1"/>
        <v>1</v>
      </c>
      <c r="I43" s="50">
        <v>1</v>
      </c>
      <c r="J43" s="52">
        <v>1</v>
      </c>
      <c r="K43" s="52">
        <v>1</v>
      </c>
      <c r="L43" s="63">
        <v>1</v>
      </c>
      <c r="M43" s="70">
        <v>1.814699074074074E-4</v>
      </c>
      <c r="N43" s="5"/>
      <c r="O43" s="80"/>
      <c r="P43" s="82"/>
      <c r="Q43" s="82"/>
      <c r="R43" s="83"/>
      <c r="S43" s="84"/>
    </row>
    <row r="44" spans="1:19" x14ac:dyDescent="0.25">
      <c r="A44" s="73" t="s">
        <v>58</v>
      </c>
      <c r="B44" s="5">
        <f t="shared" si="0"/>
        <v>1</v>
      </c>
      <c r="C44" s="13">
        <v>1</v>
      </c>
      <c r="D44" s="15">
        <v>1</v>
      </c>
      <c r="E44" s="15">
        <v>1</v>
      </c>
      <c r="F44" s="56">
        <v>1</v>
      </c>
      <c r="G44" s="57">
        <v>3.8217592592592594E-5</v>
      </c>
      <c r="H44" s="5">
        <f t="shared" si="1"/>
        <v>1</v>
      </c>
      <c r="I44" s="50">
        <v>1</v>
      </c>
      <c r="J44" s="52">
        <v>1</v>
      </c>
      <c r="K44" s="52">
        <v>1</v>
      </c>
      <c r="L44" s="63">
        <v>1</v>
      </c>
      <c r="M44" s="70">
        <v>7.6736111111111108E-5</v>
      </c>
      <c r="N44" s="5"/>
      <c r="O44" s="80"/>
      <c r="P44" s="82"/>
      <c r="Q44" s="82"/>
      <c r="R44" s="83"/>
      <c r="S44" s="84"/>
    </row>
    <row r="45" spans="1:19" x14ac:dyDescent="0.25">
      <c r="A45" s="73" t="s">
        <v>98</v>
      </c>
      <c r="B45" s="5">
        <f t="shared" si="0"/>
        <v>1</v>
      </c>
      <c r="C45" s="13">
        <v>1</v>
      </c>
      <c r="D45" s="15">
        <v>1</v>
      </c>
      <c r="E45" s="15">
        <v>1</v>
      </c>
      <c r="F45" s="56">
        <v>1</v>
      </c>
      <c r="G45" s="57">
        <v>6.8645833333333333E-5</v>
      </c>
      <c r="H45" s="5">
        <f t="shared" si="1"/>
        <v>1</v>
      </c>
      <c r="I45" s="50">
        <v>1</v>
      </c>
      <c r="J45" s="52">
        <v>1</v>
      </c>
      <c r="K45" s="52">
        <v>1</v>
      </c>
      <c r="L45" s="63">
        <v>1</v>
      </c>
      <c r="M45" s="70">
        <v>1.1859953703703704E-4</v>
      </c>
      <c r="N45" s="5"/>
      <c r="O45" s="80"/>
      <c r="P45" s="82"/>
      <c r="Q45" s="82"/>
      <c r="R45" s="83"/>
      <c r="S45" s="84"/>
    </row>
    <row r="46" spans="1:19" x14ac:dyDescent="0.25">
      <c r="A46" s="73" t="s">
        <v>59</v>
      </c>
      <c r="B46" s="5">
        <f t="shared" si="0"/>
        <v>1</v>
      </c>
      <c r="C46" s="13">
        <v>1</v>
      </c>
      <c r="D46" s="15">
        <v>1</v>
      </c>
      <c r="E46" s="15">
        <v>1</v>
      </c>
      <c r="F46" s="56">
        <v>0.16666666666666666</v>
      </c>
      <c r="G46" s="57">
        <v>5.0648148148148148E-5</v>
      </c>
      <c r="H46" s="5">
        <f t="shared" si="1"/>
        <v>1</v>
      </c>
      <c r="I46" s="50">
        <v>1</v>
      </c>
      <c r="J46" s="52">
        <v>1</v>
      </c>
      <c r="K46" s="52">
        <v>1</v>
      </c>
      <c r="L46" s="63">
        <v>0.5</v>
      </c>
      <c r="M46" s="70">
        <v>7.3935185185185182E-5</v>
      </c>
      <c r="N46" s="5"/>
      <c r="O46" s="80"/>
      <c r="P46" s="82"/>
      <c r="Q46" s="82"/>
      <c r="R46" s="83"/>
      <c r="S46" s="84"/>
    </row>
    <row r="47" spans="1:19" x14ac:dyDescent="0.25">
      <c r="A47" s="73" t="s">
        <v>99</v>
      </c>
      <c r="B47" s="5">
        <f t="shared" si="0"/>
        <v>106</v>
      </c>
      <c r="C47" s="13">
        <v>106</v>
      </c>
      <c r="D47" s="15">
        <v>1</v>
      </c>
      <c r="E47" s="15">
        <v>1</v>
      </c>
      <c r="F47" s="56">
        <v>1</v>
      </c>
      <c r="G47" s="57">
        <v>2.4282407407407407E-5</v>
      </c>
      <c r="H47" s="5">
        <f t="shared" si="1"/>
        <v>106</v>
      </c>
      <c r="I47" s="50">
        <v>106</v>
      </c>
      <c r="J47" s="52">
        <v>1</v>
      </c>
      <c r="K47" s="52">
        <v>1</v>
      </c>
      <c r="L47" s="63">
        <v>1</v>
      </c>
      <c r="M47" s="70">
        <v>5.9525462962962966E-5</v>
      </c>
      <c r="N47" s="5"/>
      <c r="O47" s="80"/>
      <c r="P47" s="82"/>
      <c r="Q47" s="82"/>
      <c r="R47" s="83"/>
      <c r="S47" s="84"/>
    </row>
    <row r="48" spans="1:19" x14ac:dyDescent="0.25">
      <c r="A48" s="73" t="s">
        <v>60</v>
      </c>
      <c r="B48" s="5">
        <f t="shared" si="0"/>
        <v>2</v>
      </c>
      <c r="C48" s="13">
        <v>2</v>
      </c>
      <c r="D48" s="15">
        <v>1</v>
      </c>
      <c r="E48" s="15">
        <v>1</v>
      </c>
      <c r="F48" s="56">
        <v>1</v>
      </c>
      <c r="G48" s="57">
        <v>1.4217592592592594E-4</v>
      </c>
      <c r="H48" s="5">
        <f t="shared" si="1"/>
        <v>2</v>
      </c>
      <c r="I48" s="50">
        <v>2</v>
      </c>
      <c r="J48" s="52">
        <v>1</v>
      </c>
      <c r="K48" s="52">
        <v>1</v>
      </c>
      <c r="L48" s="63">
        <v>1</v>
      </c>
      <c r="M48" s="70">
        <v>1.791898148148148E-4</v>
      </c>
      <c r="N48" s="5"/>
      <c r="O48" s="80"/>
      <c r="P48" s="82"/>
      <c r="Q48" s="82"/>
      <c r="R48" s="83"/>
      <c r="S48" s="84"/>
    </row>
    <row r="49" spans="1:19" x14ac:dyDescent="0.25">
      <c r="A49" s="74" t="s">
        <v>100</v>
      </c>
      <c r="B49" s="5">
        <f t="shared" si="0"/>
        <v>1</v>
      </c>
      <c r="C49" s="13">
        <v>1</v>
      </c>
      <c r="D49" s="15">
        <v>1</v>
      </c>
      <c r="E49" s="15">
        <v>1</v>
      </c>
      <c r="F49" s="56">
        <v>1</v>
      </c>
      <c r="G49" s="57">
        <v>3.1273148148148151E-5</v>
      </c>
      <c r="H49" s="5">
        <f t="shared" si="1"/>
        <v>1</v>
      </c>
      <c r="I49" s="50">
        <v>1</v>
      </c>
      <c r="J49" s="52">
        <v>1</v>
      </c>
      <c r="K49" s="52">
        <v>1</v>
      </c>
      <c r="L49" s="63">
        <v>1</v>
      </c>
      <c r="M49" s="70">
        <v>6.712962962962963E-5</v>
      </c>
      <c r="N49" s="5"/>
      <c r="O49" s="80"/>
      <c r="P49" s="82"/>
      <c r="Q49" s="82"/>
      <c r="R49" s="83"/>
      <c r="S49" s="84"/>
    </row>
    <row r="50" spans="1:19" x14ac:dyDescent="0.25">
      <c r="A50" s="73" t="s">
        <v>61</v>
      </c>
      <c r="B50" s="5">
        <f t="shared" si="0"/>
        <v>1</v>
      </c>
      <c r="C50" s="13">
        <v>1</v>
      </c>
      <c r="D50" s="15">
        <v>1</v>
      </c>
      <c r="E50" s="15">
        <v>1</v>
      </c>
      <c r="F50" s="56">
        <v>1</v>
      </c>
      <c r="G50" s="57">
        <v>1.046412037037037E-4</v>
      </c>
      <c r="H50" s="5">
        <f t="shared" si="1"/>
        <v>1</v>
      </c>
      <c r="I50" s="50">
        <v>1</v>
      </c>
      <c r="J50" s="52">
        <v>1</v>
      </c>
      <c r="K50" s="52">
        <v>1</v>
      </c>
      <c r="L50" s="63">
        <v>1</v>
      </c>
      <c r="M50" s="70">
        <v>1.3399305555555555E-4</v>
      </c>
      <c r="N50" s="5"/>
      <c r="O50" s="80"/>
      <c r="P50" s="82"/>
      <c r="Q50" s="82"/>
      <c r="R50" s="83"/>
      <c r="S50" s="84"/>
    </row>
    <row r="51" spans="1:19" x14ac:dyDescent="0.25">
      <c r="A51" s="73" t="s">
        <v>62</v>
      </c>
      <c r="B51" s="5">
        <f t="shared" si="0"/>
        <v>1759</v>
      </c>
      <c r="C51" s="13">
        <v>1759</v>
      </c>
      <c r="D51" s="15">
        <v>1</v>
      </c>
      <c r="E51" s="15">
        <v>1</v>
      </c>
      <c r="F51" s="56">
        <v>1</v>
      </c>
      <c r="G51" s="57">
        <v>1.4837962962962962E-5</v>
      </c>
      <c r="H51" s="5">
        <f t="shared" si="1"/>
        <v>1759</v>
      </c>
      <c r="I51" s="50">
        <v>1759</v>
      </c>
      <c r="J51" s="52">
        <v>1</v>
      </c>
      <c r="K51" s="52">
        <v>1</v>
      </c>
      <c r="L51" s="63">
        <v>1</v>
      </c>
      <c r="M51" s="70">
        <v>5.4907407407407406E-5</v>
      </c>
      <c r="N51" s="5"/>
      <c r="O51" s="80"/>
      <c r="P51" s="82"/>
      <c r="Q51" s="82"/>
      <c r="R51" s="83"/>
      <c r="S51" s="84"/>
    </row>
    <row r="52" spans="1:19" x14ac:dyDescent="0.25">
      <c r="A52" s="73" t="s">
        <v>63</v>
      </c>
      <c r="B52" s="5">
        <f t="shared" si="0"/>
        <v>934</v>
      </c>
      <c r="C52" s="13">
        <v>934</v>
      </c>
      <c r="D52" s="15">
        <v>1</v>
      </c>
      <c r="E52" s="15">
        <v>1</v>
      </c>
      <c r="F52" s="56">
        <v>1</v>
      </c>
      <c r="G52" s="57">
        <v>2.0092592592592591E-5</v>
      </c>
      <c r="H52" s="5">
        <f t="shared" si="1"/>
        <v>934</v>
      </c>
      <c r="I52" s="50">
        <v>934</v>
      </c>
      <c r="J52" s="52">
        <v>1</v>
      </c>
      <c r="K52" s="52">
        <v>1</v>
      </c>
      <c r="L52" s="63">
        <v>1</v>
      </c>
      <c r="M52" s="70">
        <v>6.0520833333333332E-5</v>
      </c>
      <c r="N52" s="5"/>
      <c r="O52" s="80"/>
      <c r="P52" s="82"/>
      <c r="Q52" s="82"/>
      <c r="R52" s="83"/>
      <c r="S52" s="84"/>
    </row>
    <row r="53" spans="1:19" x14ac:dyDescent="0.25">
      <c r="A53" s="77" t="s">
        <v>64</v>
      </c>
      <c r="B53" s="5">
        <f t="shared" si="0"/>
        <v>88</v>
      </c>
      <c r="C53" s="13">
        <v>88</v>
      </c>
      <c r="D53" s="15">
        <v>1</v>
      </c>
      <c r="E53" s="15">
        <v>1</v>
      </c>
      <c r="F53" s="56">
        <v>1</v>
      </c>
      <c r="G53" s="57">
        <v>5.6574074074074075E-5</v>
      </c>
      <c r="H53" s="5">
        <f t="shared" si="1"/>
        <v>88</v>
      </c>
      <c r="I53" s="50">
        <v>88</v>
      </c>
      <c r="J53" s="52">
        <v>1</v>
      </c>
      <c r="K53" s="52">
        <v>1</v>
      </c>
      <c r="L53" s="63">
        <v>5.5555555555555552E-2</v>
      </c>
      <c r="M53" s="70">
        <v>9.7222222222222217E-5</v>
      </c>
      <c r="N53" s="5"/>
      <c r="O53" s="80"/>
      <c r="P53" s="82"/>
      <c r="Q53" s="82"/>
      <c r="R53" s="83"/>
      <c r="S53" s="84"/>
    </row>
    <row r="54" spans="1:19" x14ac:dyDescent="0.25">
      <c r="A54" s="76" t="s">
        <v>65</v>
      </c>
      <c r="B54" s="5">
        <f t="shared" si="0"/>
        <v>676</v>
      </c>
      <c r="C54" s="13">
        <v>676</v>
      </c>
      <c r="D54" s="15">
        <v>1</v>
      </c>
      <c r="E54" s="15">
        <v>1</v>
      </c>
      <c r="F54" s="56">
        <v>1</v>
      </c>
      <c r="G54" s="57">
        <v>1.3712962962962962E-4</v>
      </c>
      <c r="H54" s="5">
        <f t="shared" si="1"/>
        <v>676</v>
      </c>
      <c r="I54" s="50">
        <v>676</v>
      </c>
      <c r="J54" s="52">
        <v>1</v>
      </c>
      <c r="K54" s="52">
        <v>1</v>
      </c>
      <c r="L54" s="63">
        <v>1</v>
      </c>
      <c r="M54" s="70">
        <v>4.8607638888888886E-4</v>
      </c>
      <c r="N54" s="5"/>
      <c r="O54" s="80"/>
      <c r="P54" s="82"/>
      <c r="Q54" s="82"/>
      <c r="R54" s="83"/>
      <c r="S54" s="84"/>
    </row>
    <row r="55" spans="1:19" x14ac:dyDescent="0.25">
      <c r="A55" s="73" t="s">
        <v>66</v>
      </c>
      <c r="B55" s="5">
        <f t="shared" si="0"/>
        <v>67</v>
      </c>
      <c r="C55" s="13">
        <v>67</v>
      </c>
      <c r="D55" s="15">
        <v>1</v>
      </c>
      <c r="E55" s="15">
        <v>1</v>
      </c>
      <c r="F55" s="56">
        <v>1</v>
      </c>
      <c r="G55" s="57">
        <v>5.4641203703703706E-5</v>
      </c>
      <c r="H55" s="5">
        <f t="shared" si="1"/>
        <v>67</v>
      </c>
      <c r="I55" s="50">
        <v>67</v>
      </c>
      <c r="J55" s="52">
        <v>1</v>
      </c>
      <c r="K55" s="52">
        <v>1</v>
      </c>
      <c r="L55" s="63">
        <v>1</v>
      </c>
      <c r="M55" s="70">
        <v>7.8993055555555552E-5</v>
      </c>
      <c r="N55" s="5"/>
      <c r="O55" s="80"/>
      <c r="P55" s="82"/>
      <c r="Q55" s="82"/>
      <c r="R55" s="83"/>
      <c r="S55" s="84"/>
    </row>
    <row r="56" spans="1:19" x14ac:dyDescent="0.25">
      <c r="A56" s="73" t="s">
        <v>67</v>
      </c>
      <c r="B56" s="5">
        <f t="shared" si="0"/>
        <v>3393</v>
      </c>
      <c r="C56" s="13">
        <v>3393</v>
      </c>
      <c r="D56" s="15">
        <v>1</v>
      </c>
      <c r="E56" s="15">
        <v>1</v>
      </c>
      <c r="F56" s="56">
        <v>1</v>
      </c>
      <c r="G56" s="57">
        <v>1.8321759259259261E-5</v>
      </c>
      <c r="H56" s="5">
        <f t="shared" si="1"/>
        <v>3393</v>
      </c>
      <c r="I56" s="50">
        <v>3393</v>
      </c>
      <c r="J56" s="52">
        <v>1</v>
      </c>
      <c r="K56" s="52">
        <v>1</v>
      </c>
      <c r="L56" s="63">
        <v>1</v>
      </c>
      <c r="M56" s="70">
        <v>6.149305555555556E-5</v>
      </c>
      <c r="N56" s="5"/>
      <c r="O56" s="80"/>
      <c r="P56" s="82"/>
      <c r="Q56" s="82"/>
      <c r="R56" s="83"/>
      <c r="S56" s="84"/>
    </row>
    <row r="57" spans="1:19" x14ac:dyDescent="0.25">
      <c r="A57" s="73" t="s">
        <v>68</v>
      </c>
      <c r="B57" s="5">
        <f t="shared" si="0"/>
        <v>14</v>
      </c>
      <c r="C57" s="13">
        <v>14</v>
      </c>
      <c r="D57" s="15">
        <v>1</v>
      </c>
      <c r="E57" s="15">
        <v>1</v>
      </c>
      <c r="F57" s="56">
        <v>1</v>
      </c>
      <c r="G57" s="57">
        <v>7.703703703703704E-5</v>
      </c>
      <c r="H57" s="5">
        <f t="shared" si="1"/>
        <v>14</v>
      </c>
      <c r="I57" s="50">
        <v>14</v>
      </c>
      <c r="J57" s="52">
        <v>1</v>
      </c>
      <c r="K57" s="52">
        <v>1</v>
      </c>
      <c r="L57" s="63">
        <v>0.5</v>
      </c>
      <c r="M57" s="70">
        <v>1.2123842592592592E-4</v>
      </c>
      <c r="N57" s="5"/>
      <c r="O57" s="80"/>
      <c r="P57" s="82"/>
      <c r="Q57" s="82"/>
      <c r="R57" s="83"/>
      <c r="S57" s="84"/>
    </row>
    <row r="58" spans="1:19" x14ac:dyDescent="0.25">
      <c r="A58" s="73" t="s">
        <v>69</v>
      </c>
      <c r="B58" s="5">
        <f t="shared" si="0"/>
        <v>2</v>
      </c>
      <c r="C58" s="13">
        <v>2</v>
      </c>
      <c r="D58" s="15">
        <v>1</v>
      </c>
      <c r="E58" s="15">
        <v>1</v>
      </c>
      <c r="F58" s="56">
        <v>1</v>
      </c>
      <c r="G58" s="57">
        <v>4.7557870370370373E-5</v>
      </c>
      <c r="H58" s="5">
        <f t="shared" si="1"/>
        <v>2</v>
      </c>
      <c r="I58" s="50">
        <v>2</v>
      </c>
      <c r="J58" s="52">
        <v>1</v>
      </c>
      <c r="K58" s="52">
        <v>1</v>
      </c>
      <c r="L58" s="63">
        <v>1.7667844522968198E-3</v>
      </c>
      <c r="M58" s="70">
        <v>9.219907407407408E-5</v>
      </c>
      <c r="N58" s="5"/>
      <c r="O58" s="80"/>
      <c r="P58" s="82"/>
      <c r="Q58" s="82"/>
      <c r="R58" s="83"/>
      <c r="S58" s="84"/>
    </row>
    <row r="59" spans="1:19" x14ac:dyDescent="0.25">
      <c r="A59" s="73" t="s">
        <v>101</v>
      </c>
      <c r="B59" s="5">
        <f t="shared" si="0"/>
        <v>1</v>
      </c>
      <c r="C59" s="13">
        <v>1</v>
      </c>
      <c r="D59" s="15">
        <v>1</v>
      </c>
      <c r="E59" s="15">
        <v>1</v>
      </c>
      <c r="F59" s="56">
        <v>0.04</v>
      </c>
      <c r="G59" s="57">
        <v>1.0545138888888888E-4</v>
      </c>
      <c r="H59" s="5">
        <f t="shared" si="1"/>
        <v>1</v>
      </c>
      <c r="I59" s="50">
        <v>1</v>
      </c>
      <c r="J59" s="52">
        <v>1</v>
      </c>
      <c r="K59" s="52">
        <v>1</v>
      </c>
      <c r="L59" s="63">
        <v>1</v>
      </c>
      <c r="M59" s="70">
        <v>1.3537037037037036E-4</v>
      </c>
      <c r="N59" s="5"/>
      <c r="O59" s="80"/>
      <c r="P59" s="82"/>
      <c r="Q59" s="82"/>
      <c r="R59" s="83"/>
      <c r="S59" s="84"/>
    </row>
    <row r="60" spans="1:19" x14ac:dyDescent="0.25">
      <c r="A60" s="73" t="s">
        <v>70</v>
      </c>
      <c r="B60" s="5">
        <f t="shared" si="0"/>
        <v>1</v>
      </c>
      <c r="C60" s="13">
        <v>1</v>
      </c>
      <c r="D60" s="15">
        <v>1</v>
      </c>
      <c r="E60" s="15">
        <v>1</v>
      </c>
      <c r="F60" s="56">
        <v>1</v>
      </c>
      <c r="G60" s="57">
        <v>4.142361111111111E-5</v>
      </c>
      <c r="H60" s="5">
        <f t="shared" si="1"/>
        <v>1</v>
      </c>
      <c r="I60" s="50">
        <v>1</v>
      </c>
      <c r="J60" s="52">
        <v>1</v>
      </c>
      <c r="K60" s="52">
        <v>1</v>
      </c>
      <c r="L60" s="63">
        <v>1</v>
      </c>
      <c r="M60" s="70">
        <v>7.8171296296296303E-5</v>
      </c>
      <c r="N60" s="5"/>
      <c r="O60" s="80"/>
      <c r="P60" s="82"/>
      <c r="Q60" s="82"/>
      <c r="R60" s="83"/>
      <c r="S60" s="84"/>
    </row>
    <row r="61" spans="1:19" x14ac:dyDescent="0.25">
      <c r="A61" s="73" t="s">
        <v>102</v>
      </c>
      <c r="B61" s="5">
        <f t="shared" si="0"/>
        <v>15904</v>
      </c>
      <c r="C61" s="13">
        <v>4999</v>
      </c>
      <c r="D61" s="15">
        <v>0.31432344064386319</v>
      </c>
      <c r="E61" s="15">
        <v>0.99980000000000002</v>
      </c>
      <c r="F61" s="56">
        <v>1</v>
      </c>
      <c r="G61" s="57">
        <v>1.4293981481481481E-5</v>
      </c>
      <c r="H61" s="5">
        <f t="shared" si="1"/>
        <v>15904</v>
      </c>
      <c r="I61" s="50">
        <v>4904</v>
      </c>
      <c r="J61" s="52">
        <v>0.30835010060362172</v>
      </c>
      <c r="K61" s="52">
        <v>0.98080000000000001</v>
      </c>
      <c r="L61" s="63">
        <v>1</v>
      </c>
      <c r="M61" s="70">
        <v>5.396990740740741E-5</v>
      </c>
      <c r="N61" s="5"/>
      <c r="O61" s="80"/>
      <c r="P61" s="82"/>
      <c r="Q61" s="82"/>
      <c r="R61" s="83"/>
      <c r="S61" s="84"/>
    </row>
    <row r="62" spans="1:19" x14ac:dyDescent="0.25">
      <c r="A62" s="73" t="s">
        <v>71</v>
      </c>
      <c r="B62" s="5">
        <f t="shared" si="0"/>
        <v>2</v>
      </c>
      <c r="C62" s="13">
        <v>2</v>
      </c>
      <c r="D62" s="15">
        <v>1</v>
      </c>
      <c r="E62" s="15">
        <v>1</v>
      </c>
      <c r="F62" s="56">
        <v>1</v>
      </c>
      <c r="G62" s="57">
        <v>4.3368055555555553E-5</v>
      </c>
      <c r="H62" s="5">
        <f t="shared" si="1"/>
        <v>2</v>
      </c>
      <c r="I62" s="50">
        <v>2</v>
      </c>
      <c r="J62" s="52">
        <v>1</v>
      </c>
      <c r="K62" s="52">
        <v>1</v>
      </c>
      <c r="L62" s="63">
        <v>1</v>
      </c>
      <c r="M62" s="70">
        <v>8.0370370370370364E-5</v>
      </c>
      <c r="N62" s="5"/>
      <c r="O62" s="80"/>
      <c r="P62" s="82"/>
      <c r="Q62" s="82"/>
      <c r="R62" s="83"/>
      <c r="S62" s="84"/>
    </row>
    <row r="63" spans="1:19" x14ac:dyDescent="0.25">
      <c r="A63" s="73" t="s">
        <v>72</v>
      </c>
      <c r="B63" s="5">
        <f t="shared" si="0"/>
        <v>5</v>
      </c>
      <c r="C63" s="13">
        <v>5</v>
      </c>
      <c r="D63" s="15">
        <v>1</v>
      </c>
      <c r="E63" s="15">
        <v>1</v>
      </c>
      <c r="F63" s="56">
        <v>1</v>
      </c>
      <c r="G63" s="57">
        <v>4.0601851851851854E-5</v>
      </c>
      <c r="H63" s="5">
        <f t="shared" si="1"/>
        <v>5</v>
      </c>
      <c r="I63" s="50">
        <v>5</v>
      </c>
      <c r="J63" s="52">
        <v>1</v>
      </c>
      <c r="K63" s="52">
        <v>1</v>
      </c>
      <c r="L63" s="63">
        <v>1</v>
      </c>
      <c r="M63" s="70">
        <v>7.3761574074074072E-5</v>
      </c>
      <c r="N63" s="5"/>
      <c r="O63" s="80"/>
      <c r="P63" s="82"/>
      <c r="Q63" s="82"/>
      <c r="R63" s="83"/>
      <c r="S63" s="84"/>
    </row>
    <row r="64" spans="1:19" x14ac:dyDescent="0.25">
      <c r="A64" s="73" t="s">
        <v>73</v>
      </c>
      <c r="B64" s="5">
        <f t="shared" si="0"/>
        <v>7</v>
      </c>
      <c r="C64" s="13">
        <v>7</v>
      </c>
      <c r="D64" s="15">
        <v>1</v>
      </c>
      <c r="E64" s="15">
        <v>1</v>
      </c>
      <c r="F64" s="56">
        <v>1</v>
      </c>
      <c r="G64" s="57">
        <v>4.9560185185185186E-5</v>
      </c>
      <c r="H64" s="5">
        <f t="shared" si="1"/>
        <v>7</v>
      </c>
      <c r="I64" s="50">
        <v>7</v>
      </c>
      <c r="J64" s="52">
        <v>1</v>
      </c>
      <c r="K64" s="52">
        <v>1</v>
      </c>
      <c r="L64" s="63">
        <v>0.25</v>
      </c>
      <c r="M64" s="70">
        <v>8.4953703703703705E-5</v>
      </c>
      <c r="N64" s="5"/>
      <c r="O64" s="80"/>
      <c r="P64" s="82"/>
      <c r="Q64" s="82"/>
      <c r="R64" s="83"/>
      <c r="S64" s="84"/>
    </row>
    <row r="65" spans="1:19" x14ac:dyDescent="0.25">
      <c r="A65" s="73" t="s">
        <v>74</v>
      </c>
      <c r="B65" s="5">
        <f t="shared" si="0"/>
        <v>5</v>
      </c>
      <c r="C65" s="13">
        <v>5</v>
      </c>
      <c r="D65" s="15">
        <v>1</v>
      </c>
      <c r="E65" s="15">
        <v>1</v>
      </c>
      <c r="F65" s="56">
        <v>1</v>
      </c>
      <c r="G65" s="57">
        <v>6.5520833333333338E-5</v>
      </c>
      <c r="H65" s="5">
        <f t="shared" si="1"/>
        <v>5</v>
      </c>
      <c r="I65" s="50">
        <v>5</v>
      </c>
      <c r="J65" s="52">
        <v>1</v>
      </c>
      <c r="K65" s="52">
        <v>1</v>
      </c>
      <c r="L65" s="63">
        <v>1</v>
      </c>
      <c r="M65" s="70">
        <v>1.1123842592592593E-4</v>
      </c>
      <c r="N65" s="5"/>
      <c r="O65" s="80"/>
      <c r="P65" s="82"/>
      <c r="Q65" s="82"/>
      <c r="R65" s="83"/>
      <c r="S65" s="84"/>
    </row>
    <row r="66" spans="1:19" x14ac:dyDescent="0.25">
      <c r="A66" s="73" t="s">
        <v>108</v>
      </c>
      <c r="B66" s="5">
        <f t="shared" si="0"/>
        <v>38</v>
      </c>
      <c r="C66" s="13">
        <v>26</v>
      </c>
      <c r="D66" s="15">
        <v>0.68421052631578949</v>
      </c>
      <c r="E66" s="15">
        <v>0.68421052631578949</v>
      </c>
      <c r="F66" s="56">
        <v>1</v>
      </c>
      <c r="G66" s="57">
        <v>3.7256944444444441E-5</v>
      </c>
      <c r="H66" s="5">
        <f t="shared" si="1"/>
        <v>38</v>
      </c>
      <c r="I66" s="50">
        <v>26</v>
      </c>
      <c r="J66" s="52">
        <v>0.68421052631578949</v>
      </c>
      <c r="K66" s="52">
        <v>0.68421052631578949</v>
      </c>
      <c r="L66" s="63">
        <v>0.1</v>
      </c>
      <c r="M66" s="70">
        <v>7.9953703703703705E-5</v>
      </c>
      <c r="N66" s="5"/>
      <c r="O66" s="80"/>
      <c r="P66" s="82"/>
      <c r="Q66" s="82"/>
      <c r="R66" s="83"/>
      <c r="S66" s="84"/>
    </row>
    <row r="67" spans="1:19" x14ac:dyDescent="0.25">
      <c r="A67" s="73" t="s">
        <v>75</v>
      </c>
      <c r="B67" s="5">
        <f t="shared" si="0"/>
        <v>7718.0000000000009</v>
      </c>
      <c r="C67" s="13">
        <v>4921</v>
      </c>
      <c r="D67" s="15">
        <v>0.63760041461518524</v>
      </c>
      <c r="E67" s="15">
        <v>0.98419999999999996</v>
      </c>
      <c r="F67" s="56">
        <v>1</v>
      </c>
      <c r="G67" s="57">
        <v>1.6631944444444445E-5</v>
      </c>
      <c r="H67" s="5">
        <f t="shared" si="1"/>
        <v>7718</v>
      </c>
      <c r="I67" s="50">
        <v>4985</v>
      </c>
      <c r="J67" s="52">
        <v>0.64589271832080852</v>
      </c>
      <c r="K67" s="52">
        <v>0.997</v>
      </c>
      <c r="L67" s="63">
        <v>1</v>
      </c>
      <c r="M67" s="70">
        <v>5.460648148148148E-5</v>
      </c>
      <c r="N67" s="5"/>
      <c r="O67" s="80"/>
      <c r="P67" s="82"/>
      <c r="Q67" s="82"/>
      <c r="R67" s="83"/>
      <c r="S67" s="84"/>
    </row>
    <row r="68" spans="1:19" x14ac:dyDescent="0.25">
      <c r="A68" s="73" t="s">
        <v>103</v>
      </c>
      <c r="B68" s="5">
        <f t="shared" si="0"/>
        <v>14</v>
      </c>
      <c r="C68" s="13">
        <v>14</v>
      </c>
      <c r="D68" s="15">
        <v>1</v>
      </c>
      <c r="E68" s="15">
        <v>1</v>
      </c>
      <c r="F68" s="56">
        <v>1</v>
      </c>
      <c r="G68" s="57">
        <v>3.8379629629629629E-5</v>
      </c>
      <c r="H68" s="5">
        <f t="shared" si="1"/>
        <v>14</v>
      </c>
      <c r="I68" s="50">
        <v>14</v>
      </c>
      <c r="J68" s="52">
        <v>1</v>
      </c>
      <c r="K68" s="52">
        <v>1</v>
      </c>
      <c r="L68" s="63">
        <v>0.125</v>
      </c>
      <c r="M68" s="70">
        <v>7.4050925925925922E-5</v>
      </c>
      <c r="N68" s="5"/>
      <c r="O68" s="80"/>
      <c r="P68" s="82"/>
      <c r="Q68" s="82"/>
      <c r="R68" s="83"/>
      <c r="S68" s="84"/>
    </row>
    <row r="69" spans="1:19" x14ac:dyDescent="0.25">
      <c r="A69" s="73" t="str">
        <f>A76</f>
        <v>_ --&gt;import static ID.ID.ID.ID;</v>
      </c>
      <c r="B69" s="5">
        <f t="shared" si="0"/>
        <v>24</v>
      </c>
      <c r="C69" s="13">
        <v>20</v>
      </c>
      <c r="D69" s="15">
        <v>0.83333333333333337</v>
      </c>
      <c r="E69" s="15">
        <v>0.83333333333333337</v>
      </c>
      <c r="F69" s="56">
        <v>0.5</v>
      </c>
      <c r="G69" s="57">
        <v>3.9143518518518522E-5</v>
      </c>
      <c r="H69" s="5">
        <f t="shared" si="1"/>
        <v>24</v>
      </c>
      <c r="I69" s="50">
        <v>8</v>
      </c>
      <c r="J69" s="52">
        <v>0.33333333333333331</v>
      </c>
      <c r="K69" s="52">
        <v>0.33333333333333331</v>
      </c>
      <c r="L69" s="63">
        <v>4.4843049327354259E-3</v>
      </c>
      <c r="M69" s="70">
        <v>9.1747685185185188E-5</v>
      </c>
      <c r="N69" s="5"/>
      <c r="O69" s="80"/>
      <c r="P69" s="82"/>
      <c r="Q69" s="82"/>
      <c r="R69" s="83"/>
      <c r="S69" s="84"/>
    </row>
    <row r="70" spans="1:19" x14ac:dyDescent="0.25">
      <c r="A70" s="73" t="s">
        <v>76</v>
      </c>
      <c r="B70" s="5">
        <f t="shared" si="0"/>
        <v>6</v>
      </c>
      <c r="C70" s="13">
        <v>6</v>
      </c>
      <c r="D70" s="15">
        <v>1</v>
      </c>
      <c r="E70" s="15">
        <v>1</v>
      </c>
      <c r="F70" s="56">
        <v>1</v>
      </c>
      <c r="G70" s="57">
        <v>3.5243055555555552E-5</v>
      </c>
      <c r="H70" s="5">
        <f t="shared" si="1"/>
        <v>6</v>
      </c>
      <c r="I70" s="50">
        <v>6</v>
      </c>
      <c r="J70" s="52">
        <v>1</v>
      </c>
      <c r="K70" s="52">
        <v>1</v>
      </c>
      <c r="L70" s="63">
        <v>3.7037037037037035E-2</v>
      </c>
      <c r="M70" s="70">
        <v>7.4652777777777773E-5</v>
      </c>
      <c r="N70" s="5"/>
      <c r="O70" s="80"/>
      <c r="P70" s="82"/>
      <c r="Q70" s="82"/>
      <c r="R70" s="83"/>
      <c r="S70" s="84"/>
    </row>
    <row r="71" spans="1:19" x14ac:dyDescent="0.25">
      <c r="A71" s="73" t="s">
        <v>77</v>
      </c>
      <c r="B71" s="5">
        <f t="shared" si="0"/>
        <v>1</v>
      </c>
      <c r="C71" s="13">
        <v>1</v>
      </c>
      <c r="D71" s="15">
        <v>1</v>
      </c>
      <c r="E71" s="15">
        <v>1</v>
      </c>
      <c r="F71" s="56">
        <v>1</v>
      </c>
      <c r="G71" s="57">
        <v>3.6412037037037035E-5</v>
      </c>
      <c r="H71" s="5">
        <f t="shared" si="1"/>
        <v>1</v>
      </c>
      <c r="I71" s="50">
        <v>1</v>
      </c>
      <c r="J71" s="52">
        <v>1</v>
      </c>
      <c r="K71" s="52">
        <v>1</v>
      </c>
      <c r="L71" s="63">
        <v>0.33333333333333331</v>
      </c>
      <c r="M71" s="70">
        <v>8.1435185185185188E-5</v>
      </c>
      <c r="N71" s="5"/>
      <c r="O71" s="80"/>
      <c r="P71" s="82"/>
      <c r="Q71" s="82"/>
      <c r="R71" s="83"/>
      <c r="S71" s="84"/>
    </row>
    <row r="72" spans="1:19" x14ac:dyDescent="0.25">
      <c r="A72" s="73" t="s">
        <v>78</v>
      </c>
      <c r="B72" s="5">
        <f t="shared" si="0"/>
        <v>6289</v>
      </c>
      <c r="C72" s="13">
        <v>2098</v>
      </c>
      <c r="D72" s="15">
        <v>0.33359834631896962</v>
      </c>
      <c r="E72" s="15">
        <v>0.41959999999999997</v>
      </c>
      <c r="F72" s="56">
        <v>0.5</v>
      </c>
      <c r="G72" s="57">
        <v>2.3854166666666666E-5</v>
      </c>
      <c r="H72" s="5">
        <f t="shared" si="1"/>
        <v>6289</v>
      </c>
      <c r="I72" s="50">
        <v>2361</v>
      </c>
      <c r="J72" s="52">
        <v>0.37541739545237718</v>
      </c>
      <c r="K72" s="52">
        <v>0.47220000000000001</v>
      </c>
      <c r="L72" s="63">
        <v>1</v>
      </c>
      <c r="M72" s="70">
        <v>5.8831018518518519E-5</v>
      </c>
      <c r="N72" s="5"/>
      <c r="O72" s="80"/>
      <c r="P72" s="82"/>
      <c r="Q72" s="82"/>
      <c r="R72" s="83"/>
      <c r="S72" s="84"/>
    </row>
    <row r="73" spans="1:19" x14ac:dyDescent="0.25">
      <c r="A73" s="77" t="s">
        <v>79</v>
      </c>
      <c r="B73" s="5">
        <f t="shared" si="0"/>
        <v>3</v>
      </c>
      <c r="C73" s="13">
        <v>3</v>
      </c>
      <c r="D73" s="15">
        <v>1</v>
      </c>
      <c r="E73" s="15">
        <v>1</v>
      </c>
      <c r="F73" s="56">
        <v>2.3255813953488372E-2</v>
      </c>
      <c r="G73" s="57">
        <v>4.6134259259259259E-5</v>
      </c>
      <c r="H73" s="5">
        <f t="shared" si="1"/>
        <v>3</v>
      </c>
      <c r="I73" s="50">
        <v>3</v>
      </c>
      <c r="J73" s="52">
        <v>1</v>
      </c>
      <c r="K73" s="52">
        <v>1</v>
      </c>
      <c r="L73" s="63">
        <v>0.5</v>
      </c>
      <c r="M73" s="70">
        <v>8.2974537037037042E-5</v>
      </c>
      <c r="N73" s="5"/>
      <c r="O73" s="80"/>
      <c r="P73" s="82"/>
      <c r="Q73" s="82"/>
      <c r="R73" s="83"/>
      <c r="S73" s="84"/>
    </row>
    <row r="74" spans="1:19" x14ac:dyDescent="0.25">
      <c r="A74" s="71" t="s">
        <v>104</v>
      </c>
      <c r="B74" s="5">
        <f t="shared" si="0"/>
        <v>9</v>
      </c>
      <c r="C74" s="13">
        <v>9</v>
      </c>
      <c r="D74" s="15">
        <v>1</v>
      </c>
      <c r="E74" s="15">
        <v>1</v>
      </c>
      <c r="F74" s="56">
        <v>1</v>
      </c>
      <c r="G74" s="57">
        <v>7.322916666666666E-5</v>
      </c>
      <c r="H74" s="5">
        <f t="shared" si="1"/>
        <v>9</v>
      </c>
      <c r="I74" s="50">
        <v>9</v>
      </c>
      <c r="J74" s="52">
        <v>1</v>
      </c>
      <c r="K74" s="52">
        <v>1</v>
      </c>
      <c r="L74" s="63">
        <v>3.8461538461538464E-2</v>
      </c>
      <c r="M74" s="70">
        <v>1.1034722222222222E-4</v>
      </c>
      <c r="N74" s="5"/>
      <c r="O74" s="80"/>
      <c r="P74" s="82"/>
      <c r="Q74" s="82"/>
      <c r="R74" s="83"/>
      <c r="S74" s="84"/>
    </row>
    <row r="75" spans="1:19" x14ac:dyDescent="0.25">
      <c r="A75" s="71" t="s">
        <v>80</v>
      </c>
      <c r="B75" s="5">
        <f t="shared" si="0"/>
        <v>302</v>
      </c>
      <c r="C75" s="13">
        <v>294</v>
      </c>
      <c r="D75" s="15">
        <v>0.97350993377483441</v>
      </c>
      <c r="E75" s="15">
        <v>0.97350993377483441</v>
      </c>
      <c r="F75" s="56">
        <v>0.25</v>
      </c>
      <c r="G75" s="57">
        <v>3.9780092592592592E-5</v>
      </c>
      <c r="H75" s="5">
        <f t="shared" si="1"/>
        <v>302</v>
      </c>
      <c r="I75" s="50">
        <v>294</v>
      </c>
      <c r="J75" s="52">
        <v>0.97350993377483441</v>
      </c>
      <c r="K75" s="52">
        <v>0.97350993377483441</v>
      </c>
      <c r="L75" s="63">
        <v>3.3333333333333333E-2</v>
      </c>
      <c r="M75" s="70">
        <v>7.7395833333333329E-5</v>
      </c>
      <c r="N75" s="5"/>
      <c r="O75" s="80"/>
      <c r="P75" s="82"/>
      <c r="Q75" s="82"/>
      <c r="R75" s="83"/>
      <c r="S75" s="84"/>
    </row>
    <row r="76" spans="1:19" x14ac:dyDescent="0.25">
      <c r="A76" s="71" t="s">
        <v>105</v>
      </c>
      <c r="B76" s="5">
        <f t="shared" si="0"/>
        <v>968</v>
      </c>
      <c r="C76" s="13">
        <v>968</v>
      </c>
      <c r="D76" s="15">
        <v>1</v>
      </c>
      <c r="E76" s="15">
        <v>1</v>
      </c>
      <c r="F76" s="56">
        <v>1</v>
      </c>
      <c r="G76" s="57">
        <v>1.7002314814814816E-5</v>
      </c>
      <c r="H76" s="5">
        <f t="shared" si="1"/>
        <v>968</v>
      </c>
      <c r="I76" s="50">
        <v>968</v>
      </c>
      <c r="J76" s="52">
        <v>1</v>
      </c>
      <c r="K76" s="52">
        <v>1</v>
      </c>
      <c r="L76" s="63">
        <v>0.5</v>
      </c>
      <c r="M76" s="70">
        <v>6.8981481481481484E-5</v>
      </c>
      <c r="N76" s="5"/>
      <c r="O76" s="80"/>
      <c r="P76" s="82"/>
      <c r="Q76" s="82"/>
      <c r="R76" s="83"/>
      <c r="S76" s="84"/>
    </row>
    <row r="77" spans="1:19" x14ac:dyDescent="0.25">
      <c r="A77" s="71" t="s">
        <v>81</v>
      </c>
      <c r="B77" s="5">
        <f t="shared" si="0"/>
        <v>368</v>
      </c>
      <c r="C77" s="13">
        <v>347</v>
      </c>
      <c r="D77" s="15">
        <v>0.94293478260869568</v>
      </c>
      <c r="E77" s="15">
        <v>0.94293478260869568</v>
      </c>
      <c r="F77" s="56">
        <v>1</v>
      </c>
      <c r="G77" s="57">
        <v>3.2685185185185183E-5</v>
      </c>
      <c r="H77" s="5">
        <f t="shared" si="1"/>
        <v>368</v>
      </c>
      <c r="I77" s="50">
        <v>347</v>
      </c>
      <c r="J77" s="52">
        <v>0.94293478260869568</v>
      </c>
      <c r="K77" s="52">
        <v>0.94293478260869568</v>
      </c>
      <c r="L77" s="63">
        <v>0.1111111111111111</v>
      </c>
      <c r="M77" s="70">
        <v>7.2395833333333329E-5</v>
      </c>
      <c r="N77" s="5"/>
      <c r="O77" s="80"/>
      <c r="P77" s="82"/>
      <c r="Q77" s="82"/>
      <c r="R77" s="83"/>
      <c r="S77" s="84"/>
    </row>
    <row r="78" spans="1:19" x14ac:dyDescent="0.25">
      <c r="A78" s="71" t="s">
        <v>82</v>
      </c>
      <c r="B78" s="5">
        <f t="shared" si="0"/>
        <v>1842</v>
      </c>
      <c r="C78" s="13">
        <v>931</v>
      </c>
      <c r="D78" s="15">
        <v>0.50542888165038002</v>
      </c>
      <c r="E78" s="15">
        <v>0.50542888165038002</v>
      </c>
      <c r="F78" s="56">
        <v>1</v>
      </c>
      <c r="G78" s="57">
        <v>2.2962962962962962E-5</v>
      </c>
      <c r="H78" s="5">
        <f t="shared" si="1"/>
        <v>1842</v>
      </c>
      <c r="I78" s="50">
        <v>976</v>
      </c>
      <c r="J78" s="52">
        <v>0.52985884907709013</v>
      </c>
      <c r="K78" s="52">
        <v>0.52985884907709013</v>
      </c>
      <c r="L78" s="63">
        <v>1</v>
      </c>
      <c r="M78" s="70">
        <v>6.6111111111111107E-5</v>
      </c>
      <c r="N78" s="5"/>
      <c r="O78" s="80"/>
      <c r="P78" s="82"/>
      <c r="Q78" s="82"/>
      <c r="R78" s="83"/>
      <c r="S78" s="84"/>
    </row>
    <row r="79" spans="1:19" x14ac:dyDescent="0.25">
      <c r="A79" s="71" t="s">
        <v>83</v>
      </c>
      <c r="B79" s="5">
        <f t="shared" ref="B79:B93" si="2">C79 / D79</f>
        <v>1419</v>
      </c>
      <c r="C79" s="13">
        <v>1347</v>
      </c>
      <c r="D79" s="15">
        <v>0.94926004228329808</v>
      </c>
      <c r="E79" s="15">
        <v>0.94926004228329808</v>
      </c>
      <c r="F79" s="56">
        <v>1</v>
      </c>
      <c r="G79" s="57">
        <v>2.4409722222222222E-5</v>
      </c>
      <c r="H79" s="5">
        <f t="shared" ref="H79:H93" si="3">I79 / J79</f>
        <v>1419</v>
      </c>
      <c r="I79" s="50">
        <v>1349</v>
      </c>
      <c r="J79" s="52">
        <v>0.95066948555320652</v>
      </c>
      <c r="K79" s="52">
        <v>0.95066948555320652</v>
      </c>
      <c r="L79" s="63">
        <v>1</v>
      </c>
      <c r="M79" s="70">
        <v>6.2430555555555549E-5</v>
      </c>
      <c r="N79" s="5"/>
      <c r="O79" s="80"/>
      <c r="P79" s="82"/>
      <c r="Q79" s="82"/>
      <c r="R79" s="83"/>
      <c r="S79" s="84"/>
    </row>
    <row r="80" spans="1:19" x14ac:dyDescent="0.25">
      <c r="A80" s="71" t="s">
        <v>106</v>
      </c>
      <c r="B80" s="5">
        <f t="shared" si="2"/>
        <v>184</v>
      </c>
      <c r="C80" s="13">
        <v>184</v>
      </c>
      <c r="D80" s="15">
        <v>1</v>
      </c>
      <c r="E80" s="15">
        <v>1</v>
      </c>
      <c r="F80" s="56">
        <v>1</v>
      </c>
      <c r="G80" s="57">
        <v>1.1265046296296296E-4</v>
      </c>
      <c r="H80" s="5">
        <f t="shared" si="3"/>
        <v>184</v>
      </c>
      <c r="I80" s="50">
        <v>184</v>
      </c>
      <c r="J80" s="52">
        <v>1</v>
      </c>
      <c r="K80" s="52">
        <v>1</v>
      </c>
      <c r="L80" s="63">
        <v>1</v>
      </c>
      <c r="M80" s="70">
        <v>1.7667824074074073E-4</v>
      </c>
      <c r="N80" s="5"/>
      <c r="O80" s="80"/>
      <c r="P80" s="82"/>
      <c r="Q80" s="82"/>
      <c r="R80" s="83"/>
      <c r="S80" s="84"/>
    </row>
    <row r="81" spans="1:19" x14ac:dyDescent="0.25">
      <c r="A81" s="71" t="s">
        <v>84</v>
      </c>
      <c r="B81" s="5">
        <f t="shared" si="2"/>
        <v>3147</v>
      </c>
      <c r="C81" s="13">
        <v>1842</v>
      </c>
      <c r="D81" s="15">
        <v>0.58531935176358441</v>
      </c>
      <c r="E81" s="15">
        <v>0.58531935176358441</v>
      </c>
      <c r="F81" s="56">
        <v>0.2</v>
      </c>
      <c r="G81" s="57">
        <v>2.7893518518518519E-5</v>
      </c>
      <c r="H81" s="5">
        <f t="shared" si="3"/>
        <v>3147</v>
      </c>
      <c r="I81" s="50">
        <v>1563</v>
      </c>
      <c r="J81" s="52">
        <v>0.49666348903717827</v>
      </c>
      <c r="K81" s="52">
        <v>0.49666348903717827</v>
      </c>
      <c r="L81" s="63">
        <v>0.5</v>
      </c>
      <c r="M81" s="70">
        <v>7.0358796296296296E-5</v>
      </c>
      <c r="N81" s="5"/>
      <c r="O81" s="80"/>
      <c r="P81" s="82"/>
      <c r="Q81" s="82"/>
      <c r="R81" s="83"/>
      <c r="S81" s="84"/>
    </row>
    <row r="82" spans="1:19" x14ac:dyDescent="0.25">
      <c r="A82" s="71" t="s">
        <v>85</v>
      </c>
      <c r="B82" s="5">
        <f t="shared" si="2"/>
        <v>30</v>
      </c>
      <c r="C82" s="13">
        <v>30</v>
      </c>
      <c r="D82" s="15">
        <v>1</v>
      </c>
      <c r="E82" s="15">
        <v>1</v>
      </c>
      <c r="F82" s="56">
        <v>1</v>
      </c>
      <c r="G82" s="57">
        <v>3.8587962962962965E-5</v>
      </c>
      <c r="H82" s="5">
        <f t="shared" si="3"/>
        <v>30</v>
      </c>
      <c r="I82" s="50">
        <v>30</v>
      </c>
      <c r="J82" s="52">
        <v>1</v>
      </c>
      <c r="K82" s="52">
        <v>1</v>
      </c>
      <c r="L82" s="63">
        <v>0.33333333333333331</v>
      </c>
      <c r="M82" s="70">
        <v>7.8449074074074071E-5</v>
      </c>
      <c r="N82" s="5"/>
      <c r="O82" s="80"/>
      <c r="P82" s="82"/>
      <c r="Q82" s="82"/>
      <c r="R82" s="83"/>
      <c r="S82" s="84"/>
    </row>
    <row r="83" spans="1:19" x14ac:dyDescent="0.25">
      <c r="A83" s="71" t="s">
        <v>86</v>
      </c>
      <c r="B83" s="5">
        <f t="shared" si="2"/>
        <v>1186</v>
      </c>
      <c r="C83" s="13">
        <v>1015</v>
      </c>
      <c r="D83" s="15">
        <v>0.85581787521079256</v>
      </c>
      <c r="E83" s="15">
        <v>0.85581787521079256</v>
      </c>
      <c r="F83" s="56">
        <v>1</v>
      </c>
      <c r="G83" s="57">
        <v>1.5057870370370371E-4</v>
      </c>
      <c r="H83" s="5">
        <f t="shared" si="3"/>
        <v>1186</v>
      </c>
      <c r="I83" s="50">
        <v>667</v>
      </c>
      <c r="J83" s="52">
        <v>0.56239460370994943</v>
      </c>
      <c r="K83" s="52">
        <v>0.56239460370994943</v>
      </c>
      <c r="L83" s="63">
        <v>0.5</v>
      </c>
      <c r="M83" s="70">
        <v>2.5266203703703703E-4</v>
      </c>
      <c r="N83" s="5"/>
      <c r="O83" s="80"/>
      <c r="P83" s="82"/>
      <c r="Q83" s="82"/>
      <c r="R83" s="83"/>
      <c r="S83" s="84"/>
    </row>
    <row r="84" spans="1:19" x14ac:dyDescent="0.25">
      <c r="A84" s="71" t="s">
        <v>87</v>
      </c>
      <c r="B84" s="5">
        <f t="shared" si="2"/>
        <v>22</v>
      </c>
      <c r="C84" s="13">
        <v>22</v>
      </c>
      <c r="D84" s="15">
        <v>1</v>
      </c>
      <c r="E84" s="15">
        <v>1</v>
      </c>
      <c r="F84" s="56">
        <v>1</v>
      </c>
      <c r="G84" s="57">
        <v>6.7256944444444439E-5</v>
      </c>
      <c r="H84" s="5">
        <f t="shared" si="3"/>
        <v>22</v>
      </c>
      <c r="I84" s="50">
        <v>22</v>
      </c>
      <c r="J84" s="52">
        <v>1</v>
      </c>
      <c r="K84" s="52">
        <v>1</v>
      </c>
      <c r="L84" s="63">
        <v>7.1428571428571425E-2</v>
      </c>
      <c r="M84" s="70">
        <v>1.0067129629629629E-4</v>
      </c>
      <c r="N84" s="5"/>
      <c r="O84" s="80"/>
      <c r="P84" s="82"/>
      <c r="Q84" s="82"/>
      <c r="R84" s="83"/>
      <c r="S84" s="84"/>
    </row>
    <row r="85" spans="1:19" x14ac:dyDescent="0.25">
      <c r="A85" s="71" t="s">
        <v>88</v>
      </c>
      <c r="B85" s="5">
        <f t="shared" si="2"/>
        <v>146</v>
      </c>
      <c r="C85" s="13">
        <v>100</v>
      </c>
      <c r="D85" s="15">
        <v>0.68493150684931503</v>
      </c>
      <c r="E85" s="15">
        <v>0.68493150684931503</v>
      </c>
      <c r="F85" s="56">
        <v>1</v>
      </c>
      <c r="G85" s="57">
        <v>3.351851851851852E-5</v>
      </c>
      <c r="H85" s="5">
        <f t="shared" si="3"/>
        <v>146</v>
      </c>
      <c r="I85" s="50">
        <v>103</v>
      </c>
      <c r="J85" s="52">
        <v>0.70547945205479456</v>
      </c>
      <c r="K85" s="52">
        <v>0.70547945205479456</v>
      </c>
      <c r="L85" s="63">
        <v>0.25</v>
      </c>
      <c r="M85" s="70">
        <v>7.4895833333333336E-5</v>
      </c>
      <c r="N85" s="5"/>
      <c r="O85" s="80"/>
      <c r="P85" s="82"/>
      <c r="Q85" s="82"/>
      <c r="R85" s="83"/>
      <c r="S85" s="84"/>
    </row>
    <row r="86" spans="1:19" x14ac:dyDescent="0.25">
      <c r="A86" s="71" t="s">
        <v>89</v>
      </c>
      <c r="B86" s="5">
        <f t="shared" si="2"/>
        <v>2</v>
      </c>
      <c r="C86" s="13">
        <v>2</v>
      </c>
      <c r="D86" s="15">
        <v>1</v>
      </c>
      <c r="E86" s="15">
        <v>1</v>
      </c>
      <c r="F86" s="56">
        <v>4.9019607843137254E-3</v>
      </c>
      <c r="G86" s="57">
        <v>1.2295138888888889E-4</v>
      </c>
      <c r="H86" s="5">
        <f t="shared" si="3"/>
        <v>2</v>
      </c>
      <c r="I86" s="50">
        <v>2</v>
      </c>
      <c r="J86" s="52">
        <v>1</v>
      </c>
      <c r="K86" s="52">
        <v>1</v>
      </c>
      <c r="L86" s="63">
        <v>6.6225165562913907E-3</v>
      </c>
      <c r="M86" s="70">
        <v>1.5950231481481482E-4</v>
      </c>
      <c r="N86" s="5"/>
      <c r="O86" s="80"/>
      <c r="P86" s="82"/>
      <c r="Q86" s="82"/>
      <c r="R86" s="83"/>
      <c r="S86" s="84"/>
    </row>
    <row r="87" spans="1:19" x14ac:dyDescent="0.25">
      <c r="A87" s="71" t="s">
        <v>90</v>
      </c>
      <c r="B87" s="5">
        <f t="shared" si="2"/>
        <v>903</v>
      </c>
      <c r="C87" s="13">
        <v>898</v>
      </c>
      <c r="D87" s="15">
        <v>0.99446290143964566</v>
      </c>
      <c r="E87" s="15">
        <v>0.99446290143964566</v>
      </c>
      <c r="F87" s="56">
        <v>4.1666666666666664E-2</v>
      </c>
      <c r="G87" s="57">
        <v>3.6030092592592595E-5</v>
      </c>
      <c r="H87" s="5">
        <f t="shared" si="3"/>
        <v>903</v>
      </c>
      <c r="I87" s="50">
        <v>844</v>
      </c>
      <c r="J87" s="52">
        <v>0.93466223698781836</v>
      </c>
      <c r="K87" s="52">
        <v>0.93466223698781836</v>
      </c>
      <c r="L87" s="63">
        <v>0.14285714285714285</v>
      </c>
      <c r="M87" s="70">
        <v>8.4629629629629635E-5</v>
      </c>
      <c r="N87" s="5"/>
      <c r="O87" s="80"/>
      <c r="P87" s="82"/>
      <c r="Q87" s="82"/>
      <c r="R87" s="83"/>
      <c r="S87" s="84"/>
    </row>
    <row r="88" spans="1:19" x14ac:dyDescent="0.25">
      <c r="A88" s="71" t="s">
        <v>91</v>
      </c>
      <c r="B88" s="5">
        <f t="shared" si="2"/>
        <v>419</v>
      </c>
      <c r="C88" s="13">
        <v>381</v>
      </c>
      <c r="D88" s="15">
        <v>0.90930787589498807</v>
      </c>
      <c r="E88" s="15">
        <v>0.90930787589498807</v>
      </c>
      <c r="F88" s="56">
        <v>1</v>
      </c>
      <c r="G88" s="57">
        <v>5.1979166666666665E-5</v>
      </c>
      <c r="H88" s="5">
        <f t="shared" si="3"/>
        <v>419</v>
      </c>
      <c r="I88" s="50">
        <v>383</v>
      </c>
      <c r="J88" s="52">
        <v>0.91408114558472553</v>
      </c>
      <c r="K88" s="52">
        <v>0.91408114558472553</v>
      </c>
      <c r="L88" s="63">
        <v>0.16666666666666666</v>
      </c>
      <c r="M88" s="70">
        <v>9.1840277777777778E-5</v>
      </c>
      <c r="N88" s="5"/>
      <c r="O88" s="80"/>
      <c r="P88" s="82"/>
      <c r="Q88" s="82"/>
      <c r="R88" s="83"/>
      <c r="S88" s="84"/>
    </row>
    <row r="89" spans="1:19" x14ac:dyDescent="0.25">
      <c r="A89" s="71" t="s">
        <v>92</v>
      </c>
      <c r="B89" s="5">
        <f t="shared" si="2"/>
        <v>970.99999999999989</v>
      </c>
      <c r="C89" s="13">
        <v>361</v>
      </c>
      <c r="D89" s="15">
        <v>0.37178166838311022</v>
      </c>
      <c r="E89" s="15">
        <v>0.37178166838311022</v>
      </c>
      <c r="F89" s="56">
        <v>0.14285714285714285</v>
      </c>
      <c r="G89" s="57">
        <v>5.1168981481481478E-5</v>
      </c>
      <c r="H89" s="5">
        <f t="shared" si="3"/>
        <v>971</v>
      </c>
      <c r="I89" s="50">
        <v>210</v>
      </c>
      <c r="J89" s="52">
        <v>0.21627188465499486</v>
      </c>
      <c r="K89" s="52">
        <v>0.21627188465499486</v>
      </c>
      <c r="L89" s="63">
        <v>0.5</v>
      </c>
      <c r="M89" s="70">
        <v>1.0664351851851852E-4</v>
      </c>
      <c r="N89" s="5"/>
      <c r="O89" s="80"/>
      <c r="P89" s="82"/>
      <c r="Q89" s="82"/>
      <c r="R89" s="83"/>
      <c r="S89" s="84"/>
    </row>
    <row r="90" spans="1:19" x14ac:dyDescent="0.25">
      <c r="A90" s="71" t="s">
        <v>93</v>
      </c>
      <c r="B90" s="5">
        <f t="shared" si="2"/>
        <v>42</v>
      </c>
      <c r="C90" s="13">
        <v>42</v>
      </c>
      <c r="D90" s="15">
        <v>1</v>
      </c>
      <c r="E90" s="15">
        <v>1</v>
      </c>
      <c r="F90" s="56">
        <v>0.16666666666666666</v>
      </c>
      <c r="G90" s="57">
        <v>5.9710648148148151E-5</v>
      </c>
      <c r="H90" s="5">
        <f t="shared" si="3"/>
        <v>42</v>
      </c>
      <c r="I90" s="50">
        <v>42</v>
      </c>
      <c r="J90" s="52">
        <v>1</v>
      </c>
      <c r="K90" s="52">
        <v>1</v>
      </c>
      <c r="L90" s="63">
        <v>1</v>
      </c>
      <c r="M90" s="70">
        <v>9.5000000000000005E-5</v>
      </c>
      <c r="N90" s="5"/>
      <c r="O90" s="80"/>
      <c r="P90" s="82"/>
      <c r="Q90" s="82"/>
      <c r="R90" s="83"/>
      <c r="S90" s="84"/>
    </row>
    <row r="91" spans="1:19" x14ac:dyDescent="0.25">
      <c r="A91" s="71" t="s">
        <v>94</v>
      </c>
      <c r="B91" s="5">
        <f t="shared" si="2"/>
        <v>14</v>
      </c>
      <c r="C91" s="13">
        <v>12</v>
      </c>
      <c r="D91" s="15">
        <v>0.8571428571428571</v>
      </c>
      <c r="E91" s="15">
        <v>0.8571428571428571</v>
      </c>
      <c r="F91" s="56">
        <v>4.7169811320754715E-3</v>
      </c>
      <c r="G91" s="57">
        <v>8.6076388888888886E-5</v>
      </c>
      <c r="H91" s="5">
        <f t="shared" si="3"/>
        <v>14</v>
      </c>
      <c r="I91" s="50">
        <v>13</v>
      </c>
      <c r="J91" s="52">
        <v>0.9285714285714286</v>
      </c>
      <c r="K91" s="52">
        <v>0.9285714285714286</v>
      </c>
      <c r="L91" s="63">
        <v>0.01</v>
      </c>
      <c r="M91" s="70">
        <v>1.3452546296296297E-4</v>
      </c>
      <c r="N91" s="5"/>
      <c r="O91" s="80"/>
      <c r="P91" s="82"/>
      <c r="Q91" s="82"/>
      <c r="R91" s="83"/>
      <c r="S91" s="84"/>
    </row>
    <row r="92" spans="1:19" x14ac:dyDescent="0.25">
      <c r="A92" s="71" t="s">
        <v>95</v>
      </c>
      <c r="B92" s="5">
        <f t="shared" si="2"/>
        <v>55</v>
      </c>
      <c r="C92" s="13">
        <v>55</v>
      </c>
      <c r="D92" s="15">
        <v>1</v>
      </c>
      <c r="E92" s="15">
        <v>1</v>
      </c>
      <c r="F92" s="56">
        <v>1</v>
      </c>
      <c r="G92" s="57">
        <v>6.0474537037037037E-5</v>
      </c>
      <c r="H92" s="5">
        <f t="shared" si="3"/>
        <v>55</v>
      </c>
      <c r="I92" s="50">
        <v>55</v>
      </c>
      <c r="J92" s="52">
        <v>1</v>
      </c>
      <c r="K92" s="52">
        <v>1</v>
      </c>
      <c r="L92" s="63">
        <v>0.5</v>
      </c>
      <c r="M92" s="70">
        <v>1.1609953703703703E-4</v>
      </c>
      <c r="N92" s="5"/>
      <c r="O92" s="80"/>
      <c r="P92" s="82"/>
      <c r="Q92" s="82"/>
      <c r="R92" s="83"/>
      <c r="S92" s="84"/>
    </row>
    <row r="93" spans="1:19" x14ac:dyDescent="0.25">
      <c r="A93" s="71" t="s">
        <v>107</v>
      </c>
      <c r="B93" s="5">
        <f t="shared" si="2"/>
        <v>319</v>
      </c>
      <c r="C93" s="13">
        <v>247</v>
      </c>
      <c r="D93" s="15">
        <v>0.77429467084639503</v>
      </c>
      <c r="E93" s="15">
        <v>0.77429467084639503</v>
      </c>
      <c r="F93" s="56">
        <v>1</v>
      </c>
      <c r="G93" s="57">
        <v>2.6689814814814814E-5</v>
      </c>
      <c r="H93" s="5">
        <f t="shared" si="3"/>
        <v>319</v>
      </c>
      <c r="I93" s="50">
        <v>219</v>
      </c>
      <c r="J93" s="52">
        <v>0.68652037617554862</v>
      </c>
      <c r="K93" s="52">
        <v>0.68652037617554862</v>
      </c>
      <c r="L93" s="63">
        <v>3.3333333333333333E-2</v>
      </c>
      <c r="M93" s="70">
        <v>6.6747685185185191E-5</v>
      </c>
      <c r="N93" s="5"/>
      <c r="O93" s="80"/>
      <c r="P93" s="82"/>
      <c r="Q93" s="82"/>
      <c r="R93" s="83"/>
      <c r="S93" s="84"/>
    </row>
    <row r="94" spans="1:19" ht="15.75" thickBot="1" x14ac:dyDescent="0.3">
      <c r="A94" s="6" t="s">
        <v>16</v>
      </c>
      <c r="B94" s="26">
        <f>SUM(B14:B93)</f>
        <v>66937</v>
      </c>
      <c r="C94" s="17">
        <f>SUM(C14:C93)</f>
        <v>34021</v>
      </c>
      <c r="D94" s="42">
        <f>AVERAGE(D14:D93)</f>
        <v>0.92147782883598572</v>
      </c>
      <c r="E94" s="42">
        <f>AVERAGE(E14:E93)</f>
        <v>0.93841751393291128</v>
      </c>
      <c r="F94" s="58">
        <f>AVERAGE(F14:F93)</f>
        <v>0.85884248206742131</v>
      </c>
      <c r="G94" s="59">
        <f>AVERAGE(G14:G93)</f>
        <v>5.840813078703703E-5</v>
      </c>
      <c r="H94" s="27">
        <f>SUM(H14:H93)</f>
        <v>66937</v>
      </c>
      <c r="I94" s="54">
        <f>SUM(I14:I93)</f>
        <v>35282</v>
      </c>
      <c r="J94" s="55">
        <f>AVERAGE(J14:J93)</f>
        <v>0.91098362457844373</v>
      </c>
      <c r="K94" s="55">
        <f>AVERAGE(K14:K93)</f>
        <v>0.93086785242632586</v>
      </c>
      <c r="L94" s="39">
        <f>AVERAGE(L14:L93)</f>
        <v>0.67630405702990359</v>
      </c>
      <c r="M94" s="60">
        <f>AVERAGE(M14:M93)</f>
        <v>1.0065567129629632E-4</v>
      </c>
      <c r="N94" s="27"/>
      <c r="O94" s="41"/>
      <c r="P94" s="43"/>
      <c r="Q94" s="43"/>
      <c r="R94" s="61"/>
      <c r="S94" s="62"/>
    </row>
    <row r="95" spans="1:19" ht="15.75" thickTop="1" x14ac:dyDescent="0.25"/>
    <row r="96" spans="1:19" ht="23.25" x14ac:dyDescent="0.35">
      <c r="A96" s="1" t="s">
        <v>17</v>
      </c>
      <c r="C96" s="29"/>
      <c r="D96" s="29"/>
    </row>
    <row r="97" spans="1:4" ht="20.25" thickBot="1" x14ac:dyDescent="0.35">
      <c r="A97" s="28" t="str">
        <f>C1</f>
        <v>vl = 150</v>
      </c>
      <c r="B97" s="28"/>
      <c r="C97" s="29"/>
      <c r="D97" s="29"/>
    </row>
    <row r="98" spans="1:4" ht="15.75" thickTop="1" x14ac:dyDescent="0.25">
      <c r="A98" s="18" t="s">
        <v>12</v>
      </c>
      <c r="B98" s="44">
        <f>D94</f>
        <v>0.92147782883598572</v>
      </c>
      <c r="C98" s="29"/>
      <c r="D98" s="29"/>
    </row>
    <row r="99" spans="1:4" x14ac:dyDescent="0.25">
      <c r="A99" s="18" t="s">
        <v>122</v>
      </c>
      <c r="B99" s="44">
        <f>E94</f>
        <v>0.93841751393291128</v>
      </c>
    </row>
    <row r="100" spans="1:4" x14ac:dyDescent="0.25">
      <c r="A100" s="18" t="s">
        <v>19</v>
      </c>
      <c r="B100" s="47">
        <f>F94</f>
        <v>0.85884248206742131</v>
      </c>
    </row>
    <row r="101" spans="1:4" x14ac:dyDescent="0.25">
      <c r="A101" s="18" t="s">
        <v>27</v>
      </c>
      <c r="B101" s="67">
        <f>G94</f>
        <v>5.840813078703703E-5</v>
      </c>
    </row>
    <row r="102" spans="1:4" ht="20.25" thickBot="1" x14ac:dyDescent="0.35">
      <c r="A102" s="30" t="str">
        <f>I1</f>
        <v>vl = 600</v>
      </c>
      <c r="B102" s="30"/>
    </row>
    <row r="103" spans="1:4" ht="15.75" thickTop="1" x14ac:dyDescent="0.25">
      <c r="A103" s="25" t="s">
        <v>12</v>
      </c>
      <c r="B103" s="45">
        <f>J94</f>
        <v>0.91098362457844373</v>
      </c>
    </row>
    <row r="104" spans="1:4" x14ac:dyDescent="0.25">
      <c r="A104" s="25" t="s">
        <v>122</v>
      </c>
      <c r="B104" s="45">
        <f>K94</f>
        <v>0.93086785242632586</v>
      </c>
    </row>
    <row r="105" spans="1:4" x14ac:dyDescent="0.25">
      <c r="A105" s="25" t="s">
        <v>19</v>
      </c>
      <c r="B105" s="48">
        <f>L94</f>
        <v>0.67630405702990359</v>
      </c>
    </row>
    <row r="106" spans="1:4" x14ac:dyDescent="0.25">
      <c r="A106" s="25" t="s">
        <v>27</v>
      </c>
      <c r="B106" s="68">
        <f>M94</f>
        <v>1.0065567129629632E-4</v>
      </c>
    </row>
    <row r="107" spans="1:4" ht="20.25" thickBot="1" x14ac:dyDescent="0.35">
      <c r="A107" s="37">
        <f>O1</f>
        <v>0</v>
      </c>
      <c r="B107" s="37"/>
    </row>
    <row r="108" spans="1:4" ht="15.75" thickTop="1" x14ac:dyDescent="0.25">
      <c r="A108" s="38" t="s">
        <v>12</v>
      </c>
      <c r="B108" s="46">
        <f>P94</f>
        <v>0</v>
      </c>
    </row>
    <row r="109" spans="1:4" x14ac:dyDescent="0.25">
      <c r="A109" s="38" t="s">
        <v>122</v>
      </c>
      <c r="B109" s="46">
        <f>Q94</f>
        <v>0</v>
      </c>
    </row>
    <row r="110" spans="1:4" x14ac:dyDescent="0.25">
      <c r="A110" s="38" t="s">
        <v>19</v>
      </c>
      <c r="B110" s="49">
        <f>R94</f>
        <v>0</v>
      </c>
    </row>
    <row r="111" spans="1:4" x14ac:dyDescent="0.25">
      <c r="A111" s="38" t="s">
        <v>27</v>
      </c>
      <c r="B111" s="69">
        <f>S94</f>
        <v>0</v>
      </c>
    </row>
    <row r="112" spans="1:4" ht="20.25" thickBot="1" x14ac:dyDescent="0.35">
      <c r="A112" s="2" t="s">
        <v>20</v>
      </c>
      <c r="B112" s="2"/>
    </row>
    <row r="113" spans="1:2" ht="15.75" thickTop="1" x14ac:dyDescent="0.25">
      <c r="A113" t="s">
        <v>21</v>
      </c>
      <c r="B113" t="str">
        <f>IF(AND(B98 &gt; B103,B98 &gt; B108), A97, IF(B103 &gt; B108, A102, A107))</f>
        <v>vl = 150</v>
      </c>
    </row>
    <row r="114" spans="1:2" x14ac:dyDescent="0.25">
      <c r="A114" t="s">
        <v>123</v>
      </c>
      <c r="B114" t="str">
        <f>IF(AND(B99 &gt; B104,B99 &gt; B109), A97, IF(B104 &gt; B109, A102, A107))</f>
        <v>vl = 150</v>
      </c>
    </row>
    <row r="115" spans="1:2" x14ac:dyDescent="0.25">
      <c r="A115" t="s">
        <v>23</v>
      </c>
      <c r="B115" t="str">
        <f>IF(AND(B100 &gt; B105,B100 &gt; B110), $A$97, IF(B105 &gt; B110, $A$102, $A$107))</f>
        <v>vl = 150</v>
      </c>
    </row>
    <row r="116" spans="1:2" x14ac:dyDescent="0.25">
      <c r="A116" t="s">
        <v>28</v>
      </c>
      <c r="B116">
        <f>IF(AND(B101 &lt; B106,B101 &lt; B111), $A$97, IF(B106 &lt; B111, $A$102, $A$107))</f>
        <v>0</v>
      </c>
    </row>
  </sheetData>
  <mergeCells count="51">
    <mergeCell ref="C10:D10"/>
    <mergeCell ref="I10:J10"/>
    <mergeCell ref="O10:P10"/>
    <mergeCell ref="C12:G12"/>
    <mergeCell ref="I12:M12"/>
    <mergeCell ref="O12:S12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C1:G1"/>
    <mergeCell ref="I1:M1"/>
    <mergeCell ref="O1:S1"/>
    <mergeCell ref="C3:D3"/>
    <mergeCell ref="E3:G3"/>
    <mergeCell ref="I3:J3"/>
    <mergeCell ref="K3:M3"/>
    <mergeCell ref="O3:P3"/>
    <mergeCell ref="Q3:S3"/>
  </mergeCells>
  <conditionalFormatting sqref="D94:G94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{FD5600BE-6695-420C-8700-BC8CC0F3F934}</x14:id>
        </ext>
      </extLst>
    </cfRule>
  </conditionalFormatting>
  <conditionalFormatting sqref="P94:S94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{503AF455-6FDF-471B-AFAA-EFF4286C6DE1}</x14:id>
        </ext>
      </extLst>
    </cfRule>
  </conditionalFormatting>
  <conditionalFormatting sqref="D83:G83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{B9BDED51-5C14-4466-AAAC-DD20C47EE7BB}</x14:id>
        </ext>
      </extLst>
    </cfRule>
  </conditionalFormatting>
  <conditionalFormatting sqref="J83:M8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{3F6D532B-DB84-4ED2-82A4-634206C993E2}</x14:id>
        </ext>
      </extLst>
    </cfRule>
  </conditionalFormatting>
  <conditionalFormatting sqref="F83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{55BE850F-E1D7-4CC3-A277-996C4A3006A1}</x14:id>
        </ext>
      </extLst>
    </cfRule>
  </conditionalFormatting>
  <conditionalFormatting sqref="E83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{4BB63F5E-1BB5-402D-9AA2-40A3A6C5326E}</x14:id>
        </ext>
      </extLst>
    </cfRule>
  </conditionalFormatting>
  <conditionalFormatting sqref="P83:S8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{292C39A5-551B-4828-AEA2-BEAA651FD87E}</x14:id>
        </ext>
      </extLst>
    </cfRule>
  </conditionalFormatting>
  <conditionalFormatting sqref="D14:G82 D84:G93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{183FB184-15F9-4872-9DA3-F29D12E20577}</x14:id>
        </ext>
      </extLst>
    </cfRule>
  </conditionalFormatting>
  <conditionalFormatting sqref="J14:M82 J84:M94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{2D299A2A-6525-4167-A52F-4BC441793D5D}</x14:id>
        </ext>
      </extLst>
    </cfRule>
  </conditionalFormatting>
  <conditionalFormatting sqref="D93:F94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{2C42D180-A716-427B-96D2-EE14C60448D5}</x14:id>
        </ext>
      </extLst>
    </cfRule>
  </conditionalFormatting>
  <conditionalFormatting sqref="D86:D94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{3218F3D1-6376-47E4-880B-F9DD800D4D2E}</x14:id>
        </ext>
      </extLst>
    </cfRule>
  </conditionalFormatting>
  <conditionalFormatting sqref="E88:E94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{8AD8A941-51F0-4456-BF3B-2FCB592CF7BD}</x14:id>
        </ext>
      </extLst>
    </cfRule>
  </conditionalFormatting>
  <conditionalFormatting sqref="F62:F82 F84:F94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{B552D007-248F-457A-B84B-48A9DF1481CF}</x14:id>
        </ext>
      </extLst>
    </cfRule>
  </conditionalFormatting>
  <conditionalFormatting sqref="E64:E82 E84:E94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{CDB0106D-340D-47A0-92FC-3E00B200B9F4}</x14:id>
        </ext>
      </extLst>
    </cfRule>
  </conditionalFormatting>
  <conditionalFormatting sqref="P14:S82 P84:S93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{CA26BEDE-09BB-45D3-B577-A70464A9CA65}</x14:id>
        </ext>
      </extLst>
    </cfRule>
  </conditionalFormatting>
  <conditionalFormatting sqref="P14:P93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{1B54E02E-4DDD-4202-B500-2032A9AC20A0}</x14:id>
        </ext>
      </extLst>
    </cfRule>
  </conditionalFormatting>
  <conditionalFormatting sqref="Q14:Q93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{823B71F6-CD03-4B9B-9669-FBDE99F6DBF4}</x14:id>
        </ext>
      </extLst>
    </cfRule>
  </conditionalFormatting>
  <conditionalFormatting sqref="R14:R93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{833E34D7-8EAF-4E80-9AC7-33167DFC6472}</x14:id>
        </ext>
      </extLst>
    </cfRule>
  </conditionalFormatting>
  <conditionalFormatting sqref="D89:D9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{CA981086-5CA3-4545-888E-A79157CBE0DE}</x14:id>
        </ext>
      </extLst>
    </cfRule>
  </conditionalFormatting>
  <conditionalFormatting sqref="P92:P9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{054F2EE0-CAD1-43FD-88DD-3342BD373622}</x14:id>
        </ext>
      </extLst>
    </cfRule>
  </conditionalFormatting>
  <conditionalFormatting sqref="Q92:Q94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{6367183D-1E2A-4237-B9E7-609C1A9CA6F3}</x14:id>
        </ext>
      </extLst>
    </cfRule>
  </conditionalFormatting>
  <conditionalFormatting sqref="E92:E9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{D0BF5044-E47B-49AB-B2E5-A5BA0C450EB0}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D5600BE-6695-420C-8700-BC8CC0F3F9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D94:G94</xm:sqref>
        </x14:conditionalFormatting>
        <x14:conditionalFormatting xmlns:xm="http://schemas.microsoft.com/office/excel/2006/main">
          <x14:cfRule type="dataBar" id="{503AF455-6FDF-471B-AFAA-EFF4286C6D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P94:S94</xm:sqref>
        </x14:conditionalFormatting>
        <x14:conditionalFormatting xmlns:xm="http://schemas.microsoft.com/office/excel/2006/main">
          <x14:cfRule type="dataBar" id="{B9BDED51-5C14-4466-AAAC-DD20C47EE7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D83:G83</xm:sqref>
        </x14:conditionalFormatting>
        <x14:conditionalFormatting xmlns:xm="http://schemas.microsoft.com/office/excel/2006/main">
          <x14:cfRule type="dataBar" id="{3F6D532B-DB84-4ED2-82A4-634206C993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J83:M83</xm:sqref>
        </x14:conditionalFormatting>
        <x14:conditionalFormatting xmlns:xm="http://schemas.microsoft.com/office/excel/2006/main">
          <x14:cfRule type="dataBar" id="{55BE850F-E1D7-4CC3-A277-996C4A3006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F83</xm:sqref>
        </x14:conditionalFormatting>
        <x14:conditionalFormatting xmlns:xm="http://schemas.microsoft.com/office/excel/2006/main">
          <x14:cfRule type="dataBar" id="{4BB63F5E-1BB5-402D-9AA2-40A3A6C532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E83</xm:sqref>
        </x14:conditionalFormatting>
        <x14:conditionalFormatting xmlns:xm="http://schemas.microsoft.com/office/excel/2006/main">
          <x14:cfRule type="dataBar" id="{292C39A5-551B-4828-AEA2-BEAA651FD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P83:S83</xm:sqref>
        </x14:conditionalFormatting>
        <x14:conditionalFormatting xmlns:xm="http://schemas.microsoft.com/office/excel/2006/main">
          <x14:cfRule type="dataBar" id="{183FB184-15F9-4872-9DA3-F29D12E205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D14:G82 D84:G93</xm:sqref>
        </x14:conditionalFormatting>
        <x14:conditionalFormatting xmlns:xm="http://schemas.microsoft.com/office/excel/2006/main">
          <x14:cfRule type="dataBar" id="{2D299A2A-6525-4167-A52F-4BC441793D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J14:M82 J84:M94</xm:sqref>
        </x14:conditionalFormatting>
        <x14:conditionalFormatting xmlns:xm="http://schemas.microsoft.com/office/excel/2006/main">
          <x14:cfRule type="dataBar" id="{2C42D180-A716-427B-96D2-EE14C60448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D93:F94</xm:sqref>
        </x14:conditionalFormatting>
        <x14:conditionalFormatting xmlns:xm="http://schemas.microsoft.com/office/excel/2006/main">
          <x14:cfRule type="dataBar" id="{3218F3D1-6376-47E4-880B-F9DD800D4D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D86:D94</xm:sqref>
        </x14:conditionalFormatting>
        <x14:conditionalFormatting xmlns:xm="http://schemas.microsoft.com/office/excel/2006/main">
          <x14:cfRule type="dataBar" id="{8AD8A941-51F0-4456-BF3B-2FCB592CF7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E88:E94</xm:sqref>
        </x14:conditionalFormatting>
        <x14:conditionalFormatting xmlns:xm="http://schemas.microsoft.com/office/excel/2006/main">
          <x14:cfRule type="dataBar" id="{B552D007-248F-457A-B84B-48A9DF1481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F62:F82 F84:F94</xm:sqref>
        </x14:conditionalFormatting>
        <x14:conditionalFormatting xmlns:xm="http://schemas.microsoft.com/office/excel/2006/main">
          <x14:cfRule type="dataBar" id="{CDB0106D-340D-47A0-92FC-3E00B200B9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E64:E82 E84:E94</xm:sqref>
        </x14:conditionalFormatting>
        <x14:conditionalFormatting xmlns:xm="http://schemas.microsoft.com/office/excel/2006/main">
          <x14:cfRule type="dataBar" id="{CA26BEDE-09BB-45D3-B577-A70464A9CA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P14:S82 P84:S93</xm:sqref>
        </x14:conditionalFormatting>
        <x14:conditionalFormatting xmlns:xm="http://schemas.microsoft.com/office/excel/2006/main">
          <x14:cfRule type="dataBar" id="{1B54E02E-4DDD-4202-B500-2032A9AC20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P14:P93</xm:sqref>
        </x14:conditionalFormatting>
        <x14:conditionalFormatting xmlns:xm="http://schemas.microsoft.com/office/excel/2006/main">
          <x14:cfRule type="dataBar" id="{823B71F6-CD03-4B9B-9669-FBDE99F6DB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Q14:Q93</xm:sqref>
        </x14:conditionalFormatting>
        <x14:conditionalFormatting xmlns:xm="http://schemas.microsoft.com/office/excel/2006/main">
          <x14:cfRule type="dataBar" id="{833E34D7-8EAF-4E80-9AC7-33167DFC64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R14:R93</xm:sqref>
        </x14:conditionalFormatting>
        <x14:conditionalFormatting xmlns:xm="http://schemas.microsoft.com/office/excel/2006/main">
          <x14:cfRule type="dataBar" id="{CA981086-5CA3-4545-888E-A79157CBE0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D89:D94</xm:sqref>
        </x14:conditionalFormatting>
        <x14:conditionalFormatting xmlns:xm="http://schemas.microsoft.com/office/excel/2006/main">
          <x14:cfRule type="dataBar" id="{054F2EE0-CAD1-43FD-88DD-3342BD3736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P92:P94</xm:sqref>
        </x14:conditionalFormatting>
        <x14:conditionalFormatting xmlns:xm="http://schemas.microsoft.com/office/excel/2006/main">
          <x14:cfRule type="dataBar" id="{6367183D-1E2A-4237-B9E7-609C1A9CA6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Q92:Q94</xm:sqref>
        </x14:conditionalFormatting>
        <x14:conditionalFormatting xmlns:xm="http://schemas.microsoft.com/office/excel/2006/main">
          <x14:cfRule type="dataBar" id="{D0BF5044-E47B-49AB-B2E5-A5BA0C450E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E92:E94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F37E1-5200-4F75-96ED-1076EF549467}">
  <sheetPr>
    <tabColor theme="7" tint="0.79998168889431442"/>
  </sheetPr>
  <dimension ref="A1:S116"/>
  <sheetViews>
    <sheetView topLeftCell="A97" zoomScale="115" zoomScaleNormal="115" workbookViewId="0">
      <selection activeCell="I72" sqref="A72:I72"/>
    </sheetView>
  </sheetViews>
  <sheetFormatPr baseColWidth="10" defaultRowHeight="15" x14ac:dyDescent="0.25"/>
  <cols>
    <col min="1" max="1" width="115.140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2" t="s">
        <v>109</v>
      </c>
      <c r="B1" s="20"/>
      <c r="C1" s="131" t="s">
        <v>110</v>
      </c>
      <c r="D1" s="132"/>
      <c r="E1" s="132"/>
      <c r="F1" s="132"/>
      <c r="G1" s="133"/>
      <c r="H1" s="20"/>
      <c r="I1" s="134" t="s">
        <v>112</v>
      </c>
      <c r="J1" s="135"/>
      <c r="K1" s="135"/>
      <c r="L1" s="135"/>
      <c r="M1" s="136"/>
      <c r="N1" s="20"/>
      <c r="O1" s="137" t="s">
        <v>112</v>
      </c>
      <c r="P1" s="138"/>
      <c r="Q1" s="138"/>
      <c r="R1" s="138"/>
      <c r="S1" s="139"/>
    </row>
    <row r="2" spans="1:19" x14ac:dyDescent="0.25">
      <c r="A2" s="3"/>
      <c r="B2" s="21"/>
      <c r="C2" s="13"/>
      <c r="D2" s="16"/>
      <c r="E2" s="16"/>
      <c r="F2" s="16"/>
      <c r="G2" s="16"/>
      <c r="H2" s="21"/>
      <c r="I2" s="50"/>
      <c r="J2" s="78"/>
      <c r="K2" s="78"/>
      <c r="L2" s="78"/>
      <c r="M2" s="78"/>
      <c r="N2" s="21"/>
      <c r="O2" s="35"/>
      <c r="P2" s="36"/>
      <c r="Q2" s="36"/>
      <c r="R2" s="36"/>
      <c r="S2" s="40"/>
    </row>
    <row r="3" spans="1:19" x14ac:dyDescent="0.25">
      <c r="A3" s="3"/>
      <c r="B3" s="21"/>
      <c r="C3" s="127" t="s">
        <v>0</v>
      </c>
      <c r="D3" s="127"/>
      <c r="E3" s="127" t="s">
        <v>111</v>
      </c>
      <c r="F3" s="127"/>
      <c r="G3" s="130"/>
      <c r="H3" s="21"/>
      <c r="I3" s="128" t="s">
        <v>0</v>
      </c>
      <c r="J3" s="129"/>
      <c r="K3" s="129" t="s">
        <v>117</v>
      </c>
      <c r="L3" s="129"/>
      <c r="M3" s="140"/>
      <c r="N3" s="21"/>
      <c r="O3" s="141" t="s">
        <v>0</v>
      </c>
      <c r="P3" s="142"/>
      <c r="Q3" s="142" t="s">
        <v>118</v>
      </c>
      <c r="R3" s="142"/>
      <c r="S3" s="143"/>
    </row>
    <row r="4" spans="1:19" x14ac:dyDescent="0.25">
      <c r="A4" s="3"/>
      <c r="B4" s="21"/>
      <c r="C4" s="127" t="s">
        <v>1</v>
      </c>
      <c r="D4" s="127"/>
      <c r="E4" s="127">
        <v>5000</v>
      </c>
      <c r="F4" s="127"/>
      <c r="G4" s="130"/>
      <c r="H4" s="21"/>
      <c r="I4" s="128" t="s">
        <v>1</v>
      </c>
      <c r="J4" s="129"/>
      <c r="K4" s="129">
        <v>5000</v>
      </c>
      <c r="L4" s="129"/>
      <c r="M4" s="140"/>
      <c r="N4" s="21"/>
      <c r="O4" s="141" t="s">
        <v>1</v>
      </c>
      <c r="P4" s="142"/>
      <c r="Q4" s="142">
        <v>500</v>
      </c>
      <c r="R4" s="142"/>
      <c r="S4" s="143"/>
    </row>
    <row r="5" spans="1:19" x14ac:dyDescent="0.25">
      <c r="A5" s="3"/>
      <c r="B5" s="21"/>
      <c r="C5" s="127" t="s">
        <v>2</v>
      </c>
      <c r="D5" s="127"/>
      <c r="E5" s="127">
        <v>256</v>
      </c>
      <c r="F5" s="127"/>
      <c r="G5" s="130"/>
      <c r="H5" s="21"/>
      <c r="I5" s="128" t="s">
        <v>2</v>
      </c>
      <c r="J5" s="129"/>
      <c r="K5" s="129">
        <v>256</v>
      </c>
      <c r="L5" s="129"/>
      <c r="M5" s="140"/>
      <c r="N5" s="21"/>
      <c r="O5" s="141" t="s">
        <v>2</v>
      </c>
      <c r="P5" s="142"/>
      <c r="Q5" s="142">
        <v>256</v>
      </c>
      <c r="R5" s="142"/>
      <c r="S5" s="143"/>
    </row>
    <row r="6" spans="1:19" x14ac:dyDescent="0.25">
      <c r="A6" s="3"/>
      <c r="B6" s="21"/>
      <c r="C6" s="127" t="s">
        <v>3</v>
      </c>
      <c r="D6" s="127"/>
      <c r="E6" s="127">
        <v>1024</v>
      </c>
      <c r="F6" s="127"/>
      <c r="G6" s="130"/>
      <c r="H6" s="21"/>
      <c r="I6" s="128" t="s">
        <v>3</v>
      </c>
      <c r="J6" s="129"/>
      <c r="K6" s="129">
        <v>1792</v>
      </c>
      <c r="L6" s="129"/>
      <c r="M6" s="140"/>
      <c r="N6" s="21"/>
      <c r="O6" s="141" t="s">
        <v>3</v>
      </c>
      <c r="P6" s="142"/>
      <c r="Q6" s="142">
        <v>1024</v>
      </c>
      <c r="R6" s="142"/>
      <c r="S6" s="143"/>
    </row>
    <row r="7" spans="1:19" x14ac:dyDescent="0.25">
      <c r="A7" s="3"/>
      <c r="B7" s="21"/>
      <c r="C7" s="127" t="s">
        <v>4</v>
      </c>
      <c r="D7" s="127"/>
      <c r="E7" s="127" t="s">
        <v>29</v>
      </c>
      <c r="F7" s="127"/>
      <c r="G7" s="130"/>
      <c r="H7" s="21"/>
      <c r="I7" s="128" t="s">
        <v>4</v>
      </c>
      <c r="J7" s="129"/>
      <c r="K7" s="129" t="s">
        <v>29</v>
      </c>
      <c r="L7" s="129"/>
      <c r="M7" s="140"/>
      <c r="N7" s="21"/>
      <c r="O7" s="141" t="s">
        <v>4</v>
      </c>
      <c r="P7" s="142"/>
      <c r="Q7" s="142" t="s">
        <v>24</v>
      </c>
      <c r="R7" s="142"/>
      <c r="S7" s="143"/>
    </row>
    <row r="8" spans="1:19" x14ac:dyDescent="0.25">
      <c r="A8" s="3"/>
      <c r="B8" s="21"/>
      <c r="C8" s="127" t="s">
        <v>5</v>
      </c>
      <c r="D8" s="127"/>
      <c r="E8" s="127" t="s">
        <v>25</v>
      </c>
      <c r="F8" s="127"/>
      <c r="G8" s="130"/>
      <c r="H8" s="21"/>
      <c r="I8" s="128" t="s">
        <v>5</v>
      </c>
      <c r="J8" s="129"/>
      <c r="K8" s="129" t="s">
        <v>25</v>
      </c>
      <c r="L8" s="129"/>
      <c r="M8" s="140"/>
      <c r="N8" s="21"/>
      <c r="O8" s="141" t="s">
        <v>5</v>
      </c>
      <c r="P8" s="142"/>
      <c r="Q8" s="142" t="s">
        <v>25</v>
      </c>
      <c r="R8" s="142"/>
      <c r="S8" s="143"/>
    </row>
    <row r="9" spans="1:19" x14ac:dyDescent="0.25">
      <c r="A9" s="3"/>
      <c r="B9" s="21"/>
      <c r="C9" s="127" t="s">
        <v>6</v>
      </c>
      <c r="D9" s="127"/>
      <c r="E9" s="127">
        <v>1</v>
      </c>
      <c r="F9" s="127"/>
      <c r="G9" s="130"/>
      <c r="H9" s="21"/>
      <c r="I9" s="128" t="s">
        <v>6</v>
      </c>
      <c r="J9" s="129"/>
      <c r="K9" s="129">
        <v>1</v>
      </c>
      <c r="L9" s="129"/>
      <c r="M9" s="140"/>
      <c r="N9" s="21"/>
      <c r="O9" s="141" t="s">
        <v>6</v>
      </c>
      <c r="P9" s="142"/>
      <c r="Q9" s="144">
        <v>1</v>
      </c>
      <c r="R9" s="144"/>
      <c r="S9" s="145"/>
    </row>
    <row r="10" spans="1:19" x14ac:dyDescent="0.25">
      <c r="A10" s="3"/>
      <c r="B10" s="21"/>
      <c r="C10" s="127" t="s">
        <v>7</v>
      </c>
      <c r="D10" s="127"/>
      <c r="E10" s="19"/>
      <c r="F10" s="19"/>
      <c r="G10" s="16"/>
      <c r="H10" s="21"/>
      <c r="I10" s="128" t="s">
        <v>7</v>
      </c>
      <c r="J10" s="129"/>
      <c r="K10" s="79"/>
      <c r="L10" s="79"/>
      <c r="M10" s="78"/>
      <c r="N10" s="21"/>
      <c r="O10" s="141" t="s">
        <v>7</v>
      </c>
      <c r="P10" s="142"/>
      <c r="Q10" s="31"/>
      <c r="R10" s="53"/>
      <c r="S10" s="31"/>
    </row>
    <row r="11" spans="1:19" x14ac:dyDescent="0.25">
      <c r="A11" s="3"/>
      <c r="B11" s="21"/>
      <c r="C11" s="13"/>
      <c r="D11" s="16"/>
      <c r="E11" s="16"/>
      <c r="F11" s="16"/>
      <c r="G11" s="16"/>
      <c r="H11" s="21"/>
      <c r="I11" s="25"/>
      <c r="J11" s="25"/>
      <c r="K11" s="25"/>
      <c r="L11" s="25"/>
      <c r="M11" s="25"/>
      <c r="N11" s="21"/>
      <c r="O11" s="64"/>
      <c r="P11" s="65"/>
      <c r="Q11" s="65"/>
      <c r="R11" s="65"/>
      <c r="S11" s="66"/>
    </row>
    <row r="12" spans="1:19" ht="18" thickBot="1" x14ac:dyDescent="0.35">
      <c r="A12" s="23" t="s">
        <v>10</v>
      </c>
      <c r="B12" s="24" t="s">
        <v>15</v>
      </c>
      <c r="C12" s="146">
        <v>1</v>
      </c>
      <c r="D12" s="147"/>
      <c r="E12" s="147"/>
      <c r="F12" s="147"/>
      <c r="G12" s="148"/>
      <c r="H12" s="24" t="s">
        <v>15</v>
      </c>
      <c r="I12" s="149">
        <v>1</v>
      </c>
      <c r="J12" s="150"/>
      <c r="K12" s="150"/>
      <c r="L12" s="150"/>
      <c r="M12" s="151"/>
      <c r="N12" s="24" t="s">
        <v>15</v>
      </c>
      <c r="O12" s="152">
        <v>1</v>
      </c>
      <c r="P12" s="152"/>
      <c r="Q12" s="152"/>
      <c r="R12" s="152"/>
      <c r="S12" s="153"/>
    </row>
    <row r="13" spans="1:19" ht="20.25" thickBot="1" x14ac:dyDescent="0.35">
      <c r="A13" s="4" t="s">
        <v>8</v>
      </c>
      <c r="B13" s="7" t="s">
        <v>9</v>
      </c>
      <c r="C13" s="11" t="s">
        <v>11</v>
      </c>
      <c r="D13" s="12" t="s">
        <v>12</v>
      </c>
      <c r="E13" s="12" t="s">
        <v>13</v>
      </c>
      <c r="F13" s="12" t="s">
        <v>14</v>
      </c>
      <c r="G13" s="12" t="s">
        <v>26</v>
      </c>
      <c r="H13" s="7" t="s">
        <v>9</v>
      </c>
      <c r="I13" s="8" t="s">
        <v>11</v>
      </c>
      <c r="J13" s="9" t="s">
        <v>12</v>
      </c>
      <c r="K13" s="9" t="s">
        <v>13</v>
      </c>
      <c r="L13" s="9" t="s">
        <v>14</v>
      </c>
      <c r="M13" s="10" t="s">
        <v>26</v>
      </c>
      <c r="N13" s="7" t="s">
        <v>9</v>
      </c>
      <c r="O13" s="32" t="s">
        <v>11</v>
      </c>
      <c r="P13" s="33" t="s">
        <v>12</v>
      </c>
      <c r="Q13" s="33" t="s">
        <v>13</v>
      </c>
      <c r="R13" s="33" t="s">
        <v>14</v>
      </c>
      <c r="S13" s="34" t="s">
        <v>26</v>
      </c>
    </row>
    <row r="14" spans="1:19" ht="15.75" thickTop="1" x14ac:dyDescent="0.25">
      <c r="A14" s="72" t="s">
        <v>96</v>
      </c>
      <c r="B14" s="5">
        <f>C14 / D14</f>
        <v>405</v>
      </c>
      <c r="C14" s="13">
        <v>405</v>
      </c>
      <c r="D14" s="14">
        <v>1</v>
      </c>
      <c r="E14" s="15">
        <v>1</v>
      </c>
      <c r="F14" s="56">
        <v>1</v>
      </c>
      <c r="G14" s="57">
        <v>2.0717592592592593E-5</v>
      </c>
      <c r="H14" s="5">
        <f>I14 / J14</f>
        <v>405</v>
      </c>
      <c r="I14" s="50">
        <v>405</v>
      </c>
      <c r="J14" s="51">
        <v>1</v>
      </c>
      <c r="K14" s="52">
        <v>1</v>
      </c>
      <c r="L14" s="63">
        <v>1</v>
      </c>
      <c r="M14" s="70">
        <v>1.7627314814814814E-5</v>
      </c>
      <c r="N14" s="5">
        <f>O14 / P14</f>
        <v>405</v>
      </c>
      <c r="O14" s="80">
        <v>405</v>
      </c>
      <c r="P14" s="81">
        <v>1</v>
      </c>
      <c r="Q14" s="82">
        <v>1</v>
      </c>
      <c r="R14" s="83">
        <v>1</v>
      </c>
      <c r="S14" s="84">
        <v>3.1678240740740742E-5</v>
      </c>
    </row>
    <row r="15" spans="1:19" x14ac:dyDescent="0.25">
      <c r="A15" s="73" t="s">
        <v>30</v>
      </c>
      <c r="B15" s="5">
        <f t="shared" ref="B15:B78" si="0">C15 / D15</f>
        <v>2</v>
      </c>
      <c r="C15" s="13">
        <v>2</v>
      </c>
      <c r="D15" s="15">
        <v>1</v>
      </c>
      <c r="E15" s="15">
        <v>1</v>
      </c>
      <c r="F15" s="56">
        <v>1</v>
      </c>
      <c r="G15" s="57">
        <v>9.1458333333333338E-5</v>
      </c>
      <c r="H15" s="5">
        <f t="shared" ref="H15:H78" si="1">I15 / J15</f>
        <v>2</v>
      </c>
      <c r="I15" s="50">
        <v>2</v>
      </c>
      <c r="J15" s="52">
        <v>1</v>
      </c>
      <c r="K15" s="52">
        <v>1</v>
      </c>
      <c r="L15" s="63">
        <v>1</v>
      </c>
      <c r="M15" s="70">
        <v>5.5486111111111113E-5</v>
      </c>
      <c r="N15" s="5">
        <f t="shared" ref="N15:N78" si="2">O15 / P15</f>
        <v>2</v>
      </c>
      <c r="O15" s="80">
        <v>2</v>
      </c>
      <c r="P15" s="82">
        <v>1</v>
      </c>
      <c r="Q15" s="82">
        <v>1</v>
      </c>
      <c r="R15" s="83">
        <v>1</v>
      </c>
      <c r="S15" s="84">
        <v>1.3516203703703704E-4</v>
      </c>
    </row>
    <row r="16" spans="1:19" x14ac:dyDescent="0.25">
      <c r="A16" s="73" t="s">
        <v>31</v>
      </c>
      <c r="B16" s="5">
        <f t="shared" si="0"/>
        <v>143</v>
      </c>
      <c r="C16" s="13">
        <v>143</v>
      </c>
      <c r="D16" s="15">
        <v>1</v>
      </c>
      <c r="E16" s="15">
        <v>1</v>
      </c>
      <c r="F16" s="56">
        <v>1</v>
      </c>
      <c r="G16" s="57">
        <v>7.9120370370370374E-5</v>
      </c>
      <c r="H16" s="5">
        <f t="shared" si="1"/>
        <v>143</v>
      </c>
      <c r="I16" s="50">
        <v>143</v>
      </c>
      <c r="J16" s="52">
        <v>1</v>
      </c>
      <c r="K16" s="52">
        <v>1</v>
      </c>
      <c r="L16" s="63">
        <v>1</v>
      </c>
      <c r="M16" s="70">
        <v>4.4942129629629633E-5</v>
      </c>
      <c r="N16" s="5">
        <f t="shared" si="2"/>
        <v>143</v>
      </c>
      <c r="O16" s="80">
        <v>143</v>
      </c>
      <c r="P16" s="82">
        <v>1</v>
      </c>
      <c r="Q16" s="82">
        <v>1</v>
      </c>
      <c r="R16" s="83">
        <v>1</v>
      </c>
      <c r="S16" s="84">
        <v>8.5775462962962967E-5</v>
      </c>
    </row>
    <row r="17" spans="1:19" ht="25.5" x14ac:dyDescent="0.25">
      <c r="A17" s="74" t="s">
        <v>97</v>
      </c>
      <c r="B17" s="5">
        <f t="shared" si="0"/>
        <v>1</v>
      </c>
      <c r="C17" s="13">
        <v>1</v>
      </c>
      <c r="D17" s="15">
        <v>1</v>
      </c>
      <c r="E17" s="15">
        <v>1</v>
      </c>
      <c r="F17" s="56">
        <v>1</v>
      </c>
      <c r="G17" s="57">
        <v>7.2465277777777781E-5</v>
      </c>
      <c r="H17" s="5">
        <f t="shared" si="1"/>
        <v>1</v>
      </c>
      <c r="I17" s="50">
        <v>1</v>
      </c>
      <c r="J17" s="52">
        <v>1</v>
      </c>
      <c r="K17" s="52">
        <v>1</v>
      </c>
      <c r="L17" s="63">
        <v>1</v>
      </c>
      <c r="M17" s="70">
        <v>6.9027777777777772E-5</v>
      </c>
      <c r="N17" s="5">
        <f t="shared" si="2"/>
        <v>1</v>
      </c>
      <c r="O17" s="80">
        <v>1</v>
      </c>
      <c r="P17" s="82">
        <v>1</v>
      </c>
      <c r="Q17" s="82">
        <v>1</v>
      </c>
      <c r="R17" s="83">
        <v>1</v>
      </c>
      <c r="S17" s="84">
        <v>1.2265046296296297E-4</v>
      </c>
    </row>
    <row r="18" spans="1:19" x14ac:dyDescent="0.25">
      <c r="A18" s="73" t="s">
        <v>32</v>
      </c>
      <c r="B18" s="5">
        <f t="shared" si="0"/>
        <v>34</v>
      </c>
      <c r="C18" s="13">
        <v>34</v>
      </c>
      <c r="D18" s="15">
        <v>1</v>
      </c>
      <c r="E18" s="15">
        <v>1</v>
      </c>
      <c r="F18" s="56">
        <v>1</v>
      </c>
      <c r="G18" s="57">
        <v>3.4687500000000003E-5</v>
      </c>
      <c r="H18" s="5">
        <f t="shared" si="1"/>
        <v>34</v>
      </c>
      <c r="I18" s="50">
        <v>34</v>
      </c>
      <c r="J18" s="52">
        <v>1</v>
      </c>
      <c r="K18" s="52">
        <v>1</v>
      </c>
      <c r="L18" s="63">
        <v>1</v>
      </c>
      <c r="M18" s="70">
        <v>1.5266203703703705E-5</v>
      </c>
      <c r="N18" s="5">
        <f t="shared" si="2"/>
        <v>34</v>
      </c>
      <c r="O18" s="80">
        <v>34</v>
      </c>
      <c r="P18" s="82">
        <v>1</v>
      </c>
      <c r="Q18" s="82">
        <v>1</v>
      </c>
      <c r="R18" s="83">
        <v>1</v>
      </c>
      <c r="S18" s="84">
        <v>2.4236111111111112E-5</v>
      </c>
    </row>
    <row r="19" spans="1:19" x14ac:dyDescent="0.25">
      <c r="A19" s="73" t="s">
        <v>33</v>
      </c>
      <c r="B19" s="5">
        <f t="shared" si="0"/>
        <v>3</v>
      </c>
      <c r="C19" s="13">
        <v>3</v>
      </c>
      <c r="D19" s="15">
        <v>1</v>
      </c>
      <c r="E19" s="15">
        <v>1</v>
      </c>
      <c r="F19" s="56">
        <v>1</v>
      </c>
      <c r="G19" s="57">
        <v>6.7337962962962959E-5</v>
      </c>
      <c r="H19" s="5">
        <f t="shared" si="1"/>
        <v>3</v>
      </c>
      <c r="I19" s="50">
        <v>3</v>
      </c>
      <c r="J19" s="52">
        <v>1</v>
      </c>
      <c r="K19" s="52">
        <v>1</v>
      </c>
      <c r="L19" s="63">
        <v>1</v>
      </c>
      <c r="M19" s="70">
        <v>5.127314814814815E-5</v>
      </c>
      <c r="N19" s="5">
        <f t="shared" si="2"/>
        <v>3</v>
      </c>
      <c r="O19" s="80">
        <v>3</v>
      </c>
      <c r="P19" s="82">
        <v>1</v>
      </c>
      <c r="Q19" s="82">
        <v>1</v>
      </c>
      <c r="R19" s="83">
        <v>1</v>
      </c>
      <c r="S19" s="84">
        <v>9.0752314814814816E-5</v>
      </c>
    </row>
    <row r="20" spans="1:19" ht="25.5" x14ac:dyDescent="0.25">
      <c r="A20" s="74" t="s">
        <v>34</v>
      </c>
      <c r="B20" s="5">
        <f t="shared" si="0"/>
        <v>1</v>
      </c>
      <c r="C20" s="13">
        <v>1</v>
      </c>
      <c r="D20" s="15">
        <v>1</v>
      </c>
      <c r="E20" s="15">
        <v>1</v>
      </c>
      <c r="F20" s="56">
        <v>1</v>
      </c>
      <c r="G20" s="57">
        <v>1.7042824074074074E-4</v>
      </c>
      <c r="H20" s="5">
        <f t="shared" si="1"/>
        <v>1</v>
      </c>
      <c r="I20" s="50">
        <v>1</v>
      </c>
      <c r="J20" s="52">
        <v>1</v>
      </c>
      <c r="K20" s="52">
        <v>1</v>
      </c>
      <c r="L20" s="63">
        <v>1</v>
      </c>
      <c r="M20" s="70">
        <v>1.2288194444444445E-4</v>
      </c>
      <c r="N20" s="5">
        <f t="shared" si="2"/>
        <v>1</v>
      </c>
      <c r="O20" s="80">
        <v>1</v>
      </c>
      <c r="P20" s="82">
        <v>1</v>
      </c>
      <c r="Q20" s="82">
        <v>1</v>
      </c>
      <c r="R20" s="83">
        <v>1</v>
      </c>
      <c r="S20" s="84">
        <v>1.9760416666666667E-4</v>
      </c>
    </row>
    <row r="21" spans="1:19" ht="25.5" x14ac:dyDescent="0.25">
      <c r="A21" s="74" t="s">
        <v>35</v>
      </c>
      <c r="B21" s="5">
        <f t="shared" si="0"/>
        <v>1</v>
      </c>
      <c r="C21" s="13">
        <v>1</v>
      </c>
      <c r="D21" s="15">
        <v>1</v>
      </c>
      <c r="E21" s="15">
        <v>1</v>
      </c>
      <c r="F21" s="56">
        <v>1</v>
      </c>
      <c r="G21" s="57">
        <v>6.3865740740740745E-5</v>
      </c>
      <c r="H21" s="5">
        <f t="shared" si="1"/>
        <v>1</v>
      </c>
      <c r="I21" s="50">
        <v>1</v>
      </c>
      <c r="J21" s="52">
        <v>1</v>
      </c>
      <c r="K21" s="52">
        <v>1</v>
      </c>
      <c r="L21" s="63">
        <v>1</v>
      </c>
      <c r="M21" s="70">
        <v>6.9641203703703705E-5</v>
      </c>
      <c r="N21" s="5">
        <f t="shared" si="2"/>
        <v>1</v>
      </c>
      <c r="O21" s="80">
        <v>1</v>
      </c>
      <c r="P21" s="82">
        <v>1</v>
      </c>
      <c r="Q21" s="82">
        <v>1</v>
      </c>
      <c r="R21" s="83">
        <v>1</v>
      </c>
      <c r="S21" s="84">
        <v>1.4714120370370369E-4</v>
      </c>
    </row>
    <row r="22" spans="1:19" x14ac:dyDescent="0.25">
      <c r="A22" s="73" t="s">
        <v>36</v>
      </c>
      <c r="B22" s="5">
        <f t="shared" si="0"/>
        <v>2</v>
      </c>
      <c r="C22" s="13">
        <v>2</v>
      </c>
      <c r="D22" s="15">
        <v>1</v>
      </c>
      <c r="E22" s="15">
        <v>1</v>
      </c>
      <c r="F22" s="56">
        <v>1</v>
      </c>
      <c r="G22" s="57">
        <v>1.548611111111111E-5</v>
      </c>
      <c r="H22" s="5">
        <f t="shared" si="1"/>
        <v>2</v>
      </c>
      <c r="I22" s="50">
        <v>2</v>
      </c>
      <c r="J22" s="52">
        <v>1</v>
      </c>
      <c r="K22" s="52">
        <v>1</v>
      </c>
      <c r="L22" s="63">
        <v>1</v>
      </c>
      <c r="M22" s="70">
        <v>1.5578703703703702E-5</v>
      </c>
      <c r="N22" s="5">
        <f t="shared" si="2"/>
        <v>2</v>
      </c>
      <c r="O22" s="80">
        <v>2</v>
      </c>
      <c r="P22" s="82">
        <v>1</v>
      </c>
      <c r="Q22" s="82">
        <v>1</v>
      </c>
      <c r="R22" s="83">
        <v>1</v>
      </c>
      <c r="S22" s="84">
        <v>5.6516203703703705E-5</v>
      </c>
    </row>
    <row r="23" spans="1:19" x14ac:dyDescent="0.25">
      <c r="A23" s="73" t="s">
        <v>37</v>
      </c>
      <c r="B23" s="5">
        <f t="shared" si="0"/>
        <v>1</v>
      </c>
      <c r="C23" s="13">
        <v>1</v>
      </c>
      <c r="D23" s="15">
        <v>1</v>
      </c>
      <c r="E23" s="15">
        <v>1</v>
      </c>
      <c r="F23" s="56">
        <v>1</v>
      </c>
      <c r="G23" s="57">
        <v>6.4027777777777773E-5</v>
      </c>
      <c r="H23" s="5">
        <f t="shared" si="1"/>
        <v>1</v>
      </c>
      <c r="I23" s="50">
        <v>1</v>
      </c>
      <c r="J23" s="52">
        <v>1</v>
      </c>
      <c r="K23" s="52">
        <v>1</v>
      </c>
      <c r="L23" s="63">
        <v>1</v>
      </c>
      <c r="M23" s="70">
        <v>6.1539351851851848E-5</v>
      </c>
      <c r="N23" s="5">
        <f t="shared" si="2"/>
        <v>1</v>
      </c>
      <c r="O23" s="80">
        <v>1</v>
      </c>
      <c r="P23" s="82">
        <v>1</v>
      </c>
      <c r="Q23" s="82">
        <v>1</v>
      </c>
      <c r="R23" s="83">
        <v>1</v>
      </c>
      <c r="S23" s="84">
        <v>1.0438657407407407E-4</v>
      </c>
    </row>
    <row r="24" spans="1:19" x14ac:dyDescent="0.25">
      <c r="A24" s="73" t="s">
        <v>38</v>
      </c>
      <c r="B24" s="5">
        <f t="shared" si="0"/>
        <v>1</v>
      </c>
      <c r="C24" s="13">
        <v>1</v>
      </c>
      <c r="D24" s="15">
        <v>1</v>
      </c>
      <c r="E24" s="15">
        <v>1</v>
      </c>
      <c r="F24" s="56">
        <v>1</v>
      </c>
      <c r="G24" s="57">
        <v>1.0052083333333333E-4</v>
      </c>
      <c r="H24" s="5">
        <f t="shared" si="1"/>
        <v>1</v>
      </c>
      <c r="I24" s="50">
        <v>1</v>
      </c>
      <c r="J24" s="52">
        <v>1</v>
      </c>
      <c r="K24" s="52">
        <v>1</v>
      </c>
      <c r="L24" s="63">
        <v>1</v>
      </c>
      <c r="M24" s="70">
        <v>7.7835648148148152E-5</v>
      </c>
      <c r="N24" s="5">
        <f t="shared" si="2"/>
        <v>1</v>
      </c>
      <c r="O24" s="80">
        <v>1</v>
      </c>
      <c r="P24" s="82">
        <v>1</v>
      </c>
      <c r="Q24" s="82">
        <v>1</v>
      </c>
      <c r="R24" s="83">
        <v>1</v>
      </c>
      <c r="S24" s="84">
        <v>1.6787037037037036E-4</v>
      </c>
    </row>
    <row r="25" spans="1:19" x14ac:dyDescent="0.25">
      <c r="A25" s="73" t="s">
        <v>39</v>
      </c>
      <c r="B25" s="5">
        <f t="shared" si="0"/>
        <v>3</v>
      </c>
      <c r="C25" s="13">
        <v>3</v>
      </c>
      <c r="D25" s="15">
        <v>1</v>
      </c>
      <c r="E25" s="15">
        <v>1</v>
      </c>
      <c r="F25" s="56">
        <v>1</v>
      </c>
      <c r="G25" s="57">
        <v>1.5625E-5</v>
      </c>
      <c r="H25" s="5">
        <f t="shared" si="1"/>
        <v>3</v>
      </c>
      <c r="I25" s="50">
        <v>3</v>
      </c>
      <c r="J25" s="52">
        <v>1</v>
      </c>
      <c r="K25" s="52">
        <v>1</v>
      </c>
      <c r="L25" s="63">
        <v>1</v>
      </c>
      <c r="M25" s="70">
        <v>2.0000000000000002E-5</v>
      </c>
      <c r="N25" s="5">
        <f t="shared" si="2"/>
        <v>3</v>
      </c>
      <c r="O25" s="80">
        <v>3</v>
      </c>
      <c r="P25" s="82">
        <v>1</v>
      </c>
      <c r="Q25" s="82">
        <v>1</v>
      </c>
      <c r="R25" s="83">
        <v>1</v>
      </c>
      <c r="S25" s="84">
        <v>7.8506944444444441E-5</v>
      </c>
    </row>
    <row r="26" spans="1:19" x14ac:dyDescent="0.25">
      <c r="A26" s="73" t="s">
        <v>40</v>
      </c>
      <c r="B26" s="5">
        <f t="shared" si="0"/>
        <v>4</v>
      </c>
      <c r="C26" s="13">
        <v>4</v>
      </c>
      <c r="D26" s="15">
        <v>1</v>
      </c>
      <c r="E26" s="15">
        <v>1</v>
      </c>
      <c r="F26" s="56">
        <v>1</v>
      </c>
      <c r="G26" s="57">
        <v>5.3888888888888889E-5</v>
      </c>
      <c r="H26" s="5">
        <f t="shared" si="1"/>
        <v>4</v>
      </c>
      <c r="I26" s="50">
        <v>4</v>
      </c>
      <c r="J26" s="52">
        <v>1</v>
      </c>
      <c r="K26" s="52">
        <v>1</v>
      </c>
      <c r="L26" s="63">
        <v>1</v>
      </c>
      <c r="M26" s="70">
        <v>3.6944444444444447E-5</v>
      </c>
      <c r="N26" s="5">
        <f t="shared" si="2"/>
        <v>4</v>
      </c>
      <c r="O26" s="80">
        <v>4</v>
      </c>
      <c r="P26" s="82">
        <v>1</v>
      </c>
      <c r="Q26" s="82">
        <v>1</v>
      </c>
      <c r="R26" s="83">
        <v>1</v>
      </c>
      <c r="S26" s="84">
        <v>6.1342592592592587E-5</v>
      </c>
    </row>
    <row r="27" spans="1:19" x14ac:dyDescent="0.25">
      <c r="A27" s="73" t="s">
        <v>41</v>
      </c>
      <c r="B27" s="5">
        <f t="shared" si="0"/>
        <v>179</v>
      </c>
      <c r="C27" s="13">
        <v>179</v>
      </c>
      <c r="D27" s="15">
        <v>1</v>
      </c>
      <c r="E27" s="15">
        <v>1</v>
      </c>
      <c r="F27" s="56">
        <v>1</v>
      </c>
      <c r="G27" s="57">
        <v>7.8495370370370372E-5</v>
      </c>
      <c r="H27" s="5">
        <f t="shared" si="1"/>
        <v>179</v>
      </c>
      <c r="I27" s="50">
        <v>179</v>
      </c>
      <c r="J27" s="52">
        <v>1</v>
      </c>
      <c r="K27" s="52">
        <v>1</v>
      </c>
      <c r="L27" s="63">
        <v>1</v>
      </c>
      <c r="M27" s="70">
        <v>4.8252314814814813E-5</v>
      </c>
      <c r="N27" s="5">
        <f t="shared" si="2"/>
        <v>179</v>
      </c>
      <c r="O27" s="80">
        <v>179</v>
      </c>
      <c r="P27" s="82">
        <v>1</v>
      </c>
      <c r="Q27" s="82">
        <v>1</v>
      </c>
      <c r="R27" s="83">
        <v>1</v>
      </c>
      <c r="S27" s="84">
        <v>1.0582175925925925E-4</v>
      </c>
    </row>
    <row r="28" spans="1:19" x14ac:dyDescent="0.25">
      <c r="A28" s="73" t="s">
        <v>42</v>
      </c>
      <c r="B28" s="5">
        <f t="shared" si="0"/>
        <v>2</v>
      </c>
      <c r="C28" s="13">
        <v>2</v>
      </c>
      <c r="D28" s="15">
        <v>1</v>
      </c>
      <c r="E28" s="15">
        <v>1</v>
      </c>
      <c r="F28" s="56">
        <v>1</v>
      </c>
      <c r="G28" s="57">
        <v>9.6481481481481475E-5</v>
      </c>
      <c r="H28" s="5">
        <f t="shared" si="1"/>
        <v>2</v>
      </c>
      <c r="I28" s="50">
        <v>2</v>
      </c>
      <c r="J28" s="52">
        <v>1</v>
      </c>
      <c r="K28" s="52">
        <v>1</v>
      </c>
      <c r="L28" s="63">
        <v>1</v>
      </c>
      <c r="M28" s="70">
        <v>5.6909722222222219E-5</v>
      </c>
      <c r="N28" s="5">
        <f t="shared" si="2"/>
        <v>2</v>
      </c>
      <c r="O28" s="80">
        <v>2</v>
      </c>
      <c r="P28" s="82">
        <v>1</v>
      </c>
      <c r="Q28" s="82">
        <v>1</v>
      </c>
      <c r="R28" s="83">
        <v>1</v>
      </c>
      <c r="S28" s="84">
        <v>1.244212962962963E-4</v>
      </c>
    </row>
    <row r="29" spans="1:19" ht="25.5" x14ac:dyDescent="0.25">
      <c r="A29" s="74" t="s">
        <v>43</v>
      </c>
      <c r="B29" s="5">
        <f t="shared" si="0"/>
        <v>1</v>
      </c>
      <c r="C29" s="13">
        <v>1</v>
      </c>
      <c r="D29" s="15">
        <v>1</v>
      </c>
      <c r="E29" s="15">
        <v>1</v>
      </c>
      <c r="F29" s="56">
        <v>1</v>
      </c>
      <c r="G29" s="57">
        <v>2.3114583333333334E-4</v>
      </c>
      <c r="H29" s="5">
        <f t="shared" si="1"/>
        <v>1</v>
      </c>
      <c r="I29" s="50">
        <v>1</v>
      </c>
      <c r="J29" s="52">
        <v>1</v>
      </c>
      <c r="K29" s="52">
        <v>1</v>
      </c>
      <c r="L29" s="63">
        <v>1</v>
      </c>
      <c r="M29" s="70">
        <v>1.3618055555555557E-4</v>
      </c>
      <c r="N29" s="5">
        <f t="shared" si="2"/>
        <v>1</v>
      </c>
      <c r="O29" s="80">
        <v>1</v>
      </c>
      <c r="P29" s="82">
        <v>1</v>
      </c>
      <c r="Q29" s="82">
        <v>1</v>
      </c>
      <c r="R29" s="83">
        <v>1</v>
      </c>
      <c r="S29" s="84">
        <v>2.0660879629629629E-4</v>
      </c>
    </row>
    <row r="30" spans="1:19" x14ac:dyDescent="0.25">
      <c r="A30" s="73" t="s">
        <v>44</v>
      </c>
      <c r="B30" s="5">
        <f t="shared" si="0"/>
        <v>2</v>
      </c>
      <c r="C30" s="13">
        <v>2</v>
      </c>
      <c r="D30" s="15">
        <v>1</v>
      </c>
      <c r="E30" s="15">
        <v>1</v>
      </c>
      <c r="F30" s="56">
        <v>1</v>
      </c>
      <c r="G30" s="57">
        <v>1.1986111111111111E-4</v>
      </c>
      <c r="H30" s="5">
        <f t="shared" si="1"/>
        <v>2</v>
      </c>
      <c r="I30" s="50">
        <v>2</v>
      </c>
      <c r="J30" s="52">
        <v>1</v>
      </c>
      <c r="K30" s="52">
        <v>1</v>
      </c>
      <c r="L30" s="63">
        <v>1</v>
      </c>
      <c r="M30" s="70">
        <v>7.27662037037037E-5</v>
      </c>
      <c r="N30" s="5">
        <f t="shared" si="2"/>
        <v>2</v>
      </c>
      <c r="O30" s="80">
        <v>2</v>
      </c>
      <c r="P30" s="82">
        <v>1</v>
      </c>
      <c r="Q30" s="82">
        <v>1</v>
      </c>
      <c r="R30" s="83">
        <v>1</v>
      </c>
      <c r="S30" s="84">
        <v>1.1913194444444444E-4</v>
      </c>
    </row>
    <row r="31" spans="1:19" x14ac:dyDescent="0.25">
      <c r="A31" s="73" t="s">
        <v>45</v>
      </c>
      <c r="B31" s="5">
        <f t="shared" si="0"/>
        <v>110</v>
      </c>
      <c r="C31" s="13">
        <v>110</v>
      </c>
      <c r="D31" s="15">
        <v>1</v>
      </c>
      <c r="E31" s="15">
        <v>1</v>
      </c>
      <c r="F31" s="56">
        <v>1</v>
      </c>
      <c r="G31" s="57">
        <v>2.2268518518518518E-5</v>
      </c>
      <c r="H31" s="5">
        <f t="shared" si="1"/>
        <v>110</v>
      </c>
      <c r="I31" s="50">
        <v>110</v>
      </c>
      <c r="J31" s="52">
        <v>1</v>
      </c>
      <c r="K31" s="52">
        <v>1</v>
      </c>
      <c r="L31" s="63">
        <v>1</v>
      </c>
      <c r="M31" s="70">
        <v>1.5891203703703703E-5</v>
      </c>
      <c r="N31" s="5">
        <f t="shared" si="2"/>
        <v>110</v>
      </c>
      <c r="O31" s="80">
        <v>110</v>
      </c>
      <c r="P31" s="82">
        <v>1</v>
      </c>
      <c r="Q31" s="82">
        <v>1</v>
      </c>
      <c r="R31" s="83">
        <v>1</v>
      </c>
      <c r="S31" s="84">
        <v>3.8124999999999998E-5</v>
      </c>
    </row>
    <row r="32" spans="1:19" ht="25.5" x14ac:dyDescent="0.25">
      <c r="A32" s="74" t="s">
        <v>46</v>
      </c>
      <c r="B32" s="5">
        <f t="shared" si="0"/>
        <v>1</v>
      </c>
      <c r="C32" s="13">
        <v>1</v>
      </c>
      <c r="D32" s="15">
        <v>1</v>
      </c>
      <c r="E32" s="15">
        <v>1</v>
      </c>
      <c r="F32" s="56">
        <v>1</v>
      </c>
      <c r="G32" s="57">
        <v>8.7592592592592588E-5</v>
      </c>
      <c r="H32" s="5">
        <f t="shared" si="1"/>
        <v>1</v>
      </c>
      <c r="I32" s="50">
        <v>1</v>
      </c>
      <c r="J32" s="52">
        <v>1</v>
      </c>
      <c r="K32" s="52">
        <v>1</v>
      </c>
      <c r="L32" s="63">
        <v>1</v>
      </c>
      <c r="M32" s="70">
        <v>6.631944444444445E-5</v>
      </c>
      <c r="N32" s="5">
        <f t="shared" si="2"/>
        <v>1</v>
      </c>
      <c r="O32" s="80">
        <v>1</v>
      </c>
      <c r="P32" s="82">
        <v>1</v>
      </c>
      <c r="Q32" s="82">
        <v>1</v>
      </c>
      <c r="R32" s="83">
        <v>0.5</v>
      </c>
      <c r="S32" s="84">
        <v>1.0541666666666666E-4</v>
      </c>
    </row>
    <row r="33" spans="1:19" ht="25.5" x14ac:dyDescent="0.25">
      <c r="A33" s="75" t="s">
        <v>47</v>
      </c>
      <c r="B33" s="5">
        <f t="shared" si="0"/>
        <v>1</v>
      </c>
      <c r="C33" s="13">
        <v>1</v>
      </c>
      <c r="D33" s="15">
        <v>1</v>
      </c>
      <c r="E33" s="15">
        <v>1</v>
      </c>
      <c r="F33" s="56">
        <v>1</v>
      </c>
      <c r="G33" s="57">
        <v>7.7106481481481478E-5</v>
      </c>
      <c r="H33" s="5">
        <f t="shared" si="1"/>
        <v>1</v>
      </c>
      <c r="I33" s="50">
        <v>1</v>
      </c>
      <c r="J33" s="52">
        <v>1</v>
      </c>
      <c r="K33" s="52">
        <v>1</v>
      </c>
      <c r="L33" s="63">
        <v>1</v>
      </c>
      <c r="M33" s="70">
        <v>8.0509259259259255E-5</v>
      </c>
      <c r="N33" s="5">
        <f t="shared" si="2"/>
        <v>1</v>
      </c>
      <c r="O33" s="80">
        <v>1</v>
      </c>
      <c r="P33" s="82">
        <v>1</v>
      </c>
      <c r="Q33" s="82">
        <v>1</v>
      </c>
      <c r="R33" s="83">
        <v>1</v>
      </c>
      <c r="S33" s="84">
        <v>1.1046296296296296E-4</v>
      </c>
    </row>
    <row r="34" spans="1:19" x14ac:dyDescent="0.25">
      <c r="A34" s="76" t="s">
        <v>48</v>
      </c>
      <c r="B34" s="5">
        <f t="shared" si="0"/>
        <v>2916</v>
      </c>
      <c r="C34" s="13">
        <v>2599</v>
      </c>
      <c r="D34" s="15">
        <v>0.89128943758573387</v>
      </c>
      <c r="E34" s="15">
        <v>0.89128943758573387</v>
      </c>
      <c r="F34" s="56">
        <v>6.993006993006993E-3</v>
      </c>
      <c r="G34" s="57">
        <v>1.6967592592592593E-5</v>
      </c>
      <c r="H34" s="5">
        <f t="shared" si="1"/>
        <v>2916</v>
      </c>
      <c r="I34" s="50">
        <v>2916</v>
      </c>
      <c r="J34" s="52">
        <v>1</v>
      </c>
      <c r="K34" s="52">
        <v>1</v>
      </c>
      <c r="L34" s="63">
        <v>1</v>
      </c>
      <c r="M34" s="70">
        <v>2.0810185185185185E-5</v>
      </c>
      <c r="N34" s="5">
        <f t="shared" si="2"/>
        <v>2916</v>
      </c>
      <c r="O34" s="80">
        <v>2106</v>
      </c>
      <c r="P34" s="82">
        <v>0.72222222222222221</v>
      </c>
      <c r="Q34" s="82">
        <v>0.72222222222222221</v>
      </c>
      <c r="R34" s="83">
        <v>1</v>
      </c>
      <c r="S34" s="84">
        <v>2.7233796296296295E-5</v>
      </c>
    </row>
    <row r="35" spans="1:19" x14ac:dyDescent="0.25">
      <c r="A35" s="73" t="s">
        <v>49</v>
      </c>
      <c r="B35" s="5">
        <f t="shared" si="0"/>
        <v>1</v>
      </c>
      <c r="C35" s="13">
        <v>1</v>
      </c>
      <c r="D35" s="15">
        <v>1</v>
      </c>
      <c r="E35" s="15">
        <v>1</v>
      </c>
      <c r="F35" s="56">
        <v>1</v>
      </c>
      <c r="G35" s="57">
        <v>6.2824074074074071E-5</v>
      </c>
      <c r="H35" s="5">
        <f t="shared" si="1"/>
        <v>1</v>
      </c>
      <c r="I35" s="50">
        <v>1</v>
      </c>
      <c r="J35" s="52">
        <v>1</v>
      </c>
      <c r="K35" s="52">
        <v>1</v>
      </c>
      <c r="L35" s="63">
        <v>1</v>
      </c>
      <c r="M35" s="70">
        <v>5.2534722222222221E-5</v>
      </c>
      <c r="N35" s="5">
        <f t="shared" si="2"/>
        <v>1</v>
      </c>
      <c r="O35" s="80">
        <v>1</v>
      </c>
      <c r="P35" s="82">
        <v>1</v>
      </c>
      <c r="Q35" s="82">
        <v>1</v>
      </c>
      <c r="R35" s="83">
        <v>1</v>
      </c>
      <c r="S35" s="84">
        <v>1.1582175925925927E-4</v>
      </c>
    </row>
    <row r="36" spans="1:19" x14ac:dyDescent="0.25">
      <c r="A36" s="73" t="s">
        <v>50</v>
      </c>
      <c r="B36" s="5">
        <f t="shared" si="0"/>
        <v>1</v>
      </c>
      <c r="C36" s="13">
        <v>1</v>
      </c>
      <c r="D36" s="15">
        <v>1</v>
      </c>
      <c r="E36" s="15">
        <v>1</v>
      </c>
      <c r="F36" s="56">
        <v>1</v>
      </c>
      <c r="G36" s="57">
        <v>1.0318287037037037E-4</v>
      </c>
      <c r="H36" s="5">
        <f t="shared" si="1"/>
        <v>1</v>
      </c>
      <c r="I36" s="50">
        <v>1</v>
      </c>
      <c r="J36" s="52">
        <v>1</v>
      </c>
      <c r="K36" s="52">
        <v>1</v>
      </c>
      <c r="L36" s="63">
        <v>1</v>
      </c>
      <c r="M36" s="70">
        <v>9.6354166666666666E-5</v>
      </c>
      <c r="N36" s="5">
        <f t="shared" si="2"/>
        <v>1</v>
      </c>
      <c r="O36" s="80">
        <v>1</v>
      </c>
      <c r="P36" s="82">
        <v>1</v>
      </c>
      <c r="Q36" s="82">
        <v>1</v>
      </c>
      <c r="R36" s="83">
        <v>1</v>
      </c>
      <c r="S36" s="84">
        <v>1.5109953703703704E-4</v>
      </c>
    </row>
    <row r="37" spans="1:19" x14ac:dyDescent="0.25">
      <c r="A37" s="73" t="s">
        <v>51</v>
      </c>
      <c r="B37" s="5">
        <f t="shared" si="0"/>
        <v>13609.000000000002</v>
      </c>
      <c r="C37" s="13">
        <v>2019</v>
      </c>
      <c r="D37" s="15">
        <v>0.14835770446028362</v>
      </c>
      <c r="E37" s="15">
        <v>0.40379999999999999</v>
      </c>
      <c r="F37" s="56">
        <v>1</v>
      </c>
      <c r="G37" s="57">
        <v>8.9178240740740743E-5</v>
      </c>
      <c r="H37" s="5">
        <f t="shared" si="1"/>
        <v>13609</v>
      </c>
      <c r="I37" s="50">
        <v>2880</v>
      </c>
      <c r="J37" s="52">
        <v>0.21162466015137041</v>
      </c>
      <c r="K37" s="52">
        <v>0.57599999999999996</v>
      </c>
      <c r="L37" s="63">
        <v>6.6666666666666666E-2</v>
      </c>
      <c r="M37" s="70">
        <v>3.2175925925925928E-5</v>
      </c>
      <c r="N37" s="5">
        <f t="shared" si="2"/>
        <v>13609</v>
      </c>
      <c r="O37" s="80">
        <v>2097</v>
      </c>
      <c r="P37" s="82">
        <v>0.15408920567271658</v>
      </c>
      <c r="Q37" s="82">
        <v>0.4194</v>
      </c>
      <c r="R37" s="83">
        <v>1</v>
      </c>
      <c r="S37" s="84">
        <v>1.0456018518518518E-4</v>
      </c>
    </row>
    <row r="38" spans="1:19" x14ac:dyDescent="0.25">
      <c r="A38" s="73" t="s">
        <v>52</v>
      </c>
      <c r="B38" s="5">
        <f t="shared" si="0"/>
        <v>12</v>
      </c>
      <c r="C38" s="13">
        <v>5</v>
      </c>
      <c r="D38" s="15">
        <v>0.41666666666666669</v>
      </c>
      <c r="E38" s="15">
        <v>0.41666666666666669</v>
      </c>
      <c r="F38" s="56">
        <v>1</v>
      </c>
      <c r="G38" s="57">
        <v>3.4594907407407407E-5</v>
      </c>
      <c r="H38" s="5">
        <f t="shared" si="1"/>
        <v>12</v>
      </c>
      <c r="I38" s="50">
        <v>11</v>
      </c>
      <c r="J38" s="52">
        <v>0.91666666666666663</v>
      </c>
      <c r="K38" s="52">
        <v>0.91666666666666663</v>
      </c>
      <c r="L38" s="63">
        <v>1</v>
      </c>
      <c r="M38" s="70">
        <v>4.0023148148148147E-5</v>
      </c>
      <c r="N38" s="5">
        <f t="shared" si="2"/>
        <v>12</v>
      </c>
      <c r="O38" s="80">
        <v>5</v>
      </c>
      <c r="P38" s="82">
        <v>0.41666666666666669</v>
      </c>
      <c r="Q38" s="82">
        <v>0.41666666666666669</v>
      </c>
      <c r="R38" s="83">
        <v>1</v>
      </c>
      <c r="S38" s="84">
        <v>7.5185185185185186E-5</v>
      </c>
    </row>
    <row r="39" spans="1:19" x14ac:dyDescent="0.25">
      <c r="A39" s="73" t="s">
        <v>53</v>
      </c>
      <c r="B39" s="5">
        <f t="shared" si="0"/>
        <v>2</v>
      </c>
      <c r="C39" s="13">
        <v>2</v>
      </c>
      <c r="D39" s="15">
        <v>1</v>
      </c>
      <c r="E39" s="15">
        <v>1</v>
      </c>
      <c r="F39" s="56">
        <v>1</v>
      </c>
      <c r="G39" s="57">
        <v>5.0555555555555559E-5</v>
      </c>
      <c r="H39" s="5">
        <f t="shared" si="1"/>
        <v>2</v>
      </c>
      <c r="I39" s="50">
        <v>2</v>
      </c>
      <c r="J39" s="52">
        <v>1</v>
      </c>
      <c r="K39" s="52">
        <v>1</v>
      </c>
      <c r="L39" s="63">
        <v>1</v>
      </c>
      <c r="M39" s="70">
        <v>5.3356481481481484E-5</v>
      </c>
      <c r="N39" s="5">
        <f t="shared" si="2"/>
        <v>2</v>
      </c>
      <c r="O39" s="80">
        <v>2</v>
      </c>
      <c r="P39" s="82">
        <v>1</v>
      </c>
      <c r="Q39" s="82">
        <v>1</v>
      </c>
      <c r="R39" s="83">
        <v>1</v>
      </c>
      <c r="S39" s="84">
        <v>1.0082175925925925E-4</v>
      </c>
    </row>
    <row r="40" spans="1:19" x14ac:dyDescent="0.25">
      <c r="A40" s="73" t="s">
        <v>54</v>
      </c>
      <c r="B40" s="5">
        <f t="shared" si="0"/>
        <v>5</v>
      </c>
      <c r="C40" s="13">
        <v>5</v>
      </c>
      <c r="D40" s="15">
        <v>1</v>
      </c>
      <c r="E40" s="15">
        <v>1</v>
      </c>
      <c r="F40" s="56">
        <v>0.33333333333333331</v>
      </c>
      <c r="G40" s="57">
        <v>1.2914351851851851E-4</v>
      </c>
      <c r="H40" s="5">
        <f t="shared" si="1"/>
        <v>5</v>
      </c>
      <c r="I40" s="50">
        <v>5</v>
      </c>
      <c r="J40" s="52">
        <v>1</v>
      </c>
      <c r="K40" s="52">
        <v>1</v>
      </c>
      <c r="L40" s="63">
        <v>0.33333333333333331</v>
      </c>
      <c r="M40" s="70">
        <v>1.0083333333333334E-4</v>
      </c>
      <c r="N40" s="5">
        <f t="shared" si="2"/>
        <v>5</v>
      </c>
      <c r="O40" s="80">
        <v>5</v>
      </c>
      <c r="P40" s="82">
        <v>1</v>
      </c>
      <c r="Q40" s="82">
        <v>1</v>
      </c>
      <c r="R40" s="83">
        <v>0.16666666666666666</v>
      </c>
      <c r="S40" s="84">
        <v>1.4924768518518518E-4</v>
      </c>
    </row>
    <row r="41" spans="1:19" x14ac:dyDescent="0.25">
      <c r="A41" s="73" t="s">
        <v>55</v>
      </c>
      <c r="B41" s="5">
        <f t="shared" si="0"/>
        <v>62</v>
      </c>
      <c r="C41" s="13">
        <v>62</v>
      </c>
      <c r="D41" s="15">
        <v>1</v>
      </c>
      <c r="E41" s="15">
        <v>1</v>
      </c>
      <c r="F41" s="56">
        <v>1</v>
      </c>
      <c r="G41" s="57">
        <v>1.2177083333333334E-4</v>
      </c>
      <c r="H41" s="5">
        <f t="shared" si="1"/>
        <v>62</v>
      </c>
      <c r="I41" s="50">
        <v>62</v>
      </c>
      <c r="J41" s="52">
        <v>1</v>
      </c>
      <c r="K41" s="52">
        <v>1</v>
      </c>
      <c r="L41" s="63">
        <v>1</v>
      </c>
      <c r="M41" s="70">
        <v>7.0069444444444446E-5</v>
      </c>
      <c r="N41" s="5">
        <f t="shared" si="2"/>
        <v>62</v>
      </c>
      <c r="O41" s="80">
        <v>62</v>
      </c>
      <c r="P41" s="82">
        <v>1</v>
      </c>
      <c r="Q41" s="82">
        <v>1</v>
      </c>
      <c r="R41" s="83">
        <v>1</v>
      </c>
      <c r="S41" s="84">
        <v>1.0069444444444445E-4</v>
      </c>
    </row>
    <row r="42" spans="1:19" x14ac:dyDescent="0.25">
      <c r="A42" s="73" t="s">
        <v>56</v>
      </c>
      <c r="B42" s="5">
        <f t="shared" si="0"/>
        <v>19</v>
      </c>
      <c r="C42" s="13">
        <v>19</v>
      </c>
      <c r="D42" s="15">
        <v>1</v>
      </c>
      <c r="E42" s="15">
        <v>1</v>
      </c>
      <c r="F42" s="56">
        <v>1</v>
      </c>
      <c r="G42" s="57">
        <v>6.0833333333333333E-5</v>
      </c>
      <c r="H42" s="5">
        <f t="shared" si="1"/>
        <v>19</v>
      </c>
      <c r="I42" s="50">
        <v>19</v>
      </c>
      <c r="J42" s="52">
        <v>1</v>
      </c>
      <c r="K42" s="52">
        <v>1</v>
      </c>
      <c r="L42" s="63">
        <v>1</v>
      </c>
      <c r="M42" s="70">
        <v>5.2488425925925927E-5</v>
      </c>
      <c r="N42" s="5">
        <f t="shared" si="2"/>
        <v>19</v>
      </c>
      <c r="O42" s="80">
        <v>19</v>
      </c>
      <c r="P42" s="82">
        <v>1</v>
      </c>
      <c r="Q42" s="82">
        <v>1</v>
      </c>
      <c r="R42" s="83">
        <v>1</v>
      </c>
      <c r="S42" s="84">
        <v>1.0719907407407408E-4</v>
      </c>
    </row>
    <row r="43" spans="1:19" x14ac:dyDescent="0.25">
      <c r="A43" s="73" t="s">
        <v>57</v>
      </c>
      <c r="B43" s="5">
        <f t="shared" si="0"/>
        <v>1</v>
      </c>
      <c r="C43" s="13">
        <v>1</v>
      </c>
      <c r="D43" s="15">
        <v>1</v>
      </c>
      <c r="E43" s="15">
        <v>1</v>
      </c>
      <c r="F43" s="56">
        <v>1</v>
      </c>
      <c r="G43" s="57">
        <v>1.4030092592592593E-4</v>
      </c>
      <c r="H43" s="5">
        <f t="shared" si="1"/>
        <v>1</v>
      </c>
      <c r="I43" s="50">
        <v>1</v>
      </c>
      <c r="J43" s="52">
        <v>1</v>
      </c>
      <c r="K43" s="52">
        <v>1</v>
      </c>
      <c r="L43" s="63">
        <v>1</v>
      </c>
      <c r="M43" s="70">
        <v>1.325E-4</v>
      </c>
      <c r="N43" s="5">
        <f t="shared" si="2"/>
        <v>1</v>
      </c>
      <c r="O43" s="80">
        <v>1</v>
      </c>
      <c r="P43" s="82">
        <v>1</v>
      </c>
      <c r="Q43" s="82">
        <v>1</v>
      </c>
      <c r="R43" s="83">
        <v>1</v>
      </c>
      <c r="S43" s="84">
        <v>1.7331018518518517E-4</v>
      </c>
    </row>
    <row r="44" spans="1:19" x14ac:dyDescent="0.25">
      <c r="A44" s="73" t="s">
        <v>58</v>
      </c>
      <c r="B44" s="5">
        <f t="shared" si="0"/>
        <v>1</v>
      </c>
      <c r="C44" s="13">
        <v>1</v>
      </c>
      <c r="D44" s="15">
        <v>1</v>
      </c>
      <c r="E44" s="15">
        <v>1</v>
      </c>
      <c r="F44" s="56">
        <v>1</v>
      </c>
      <c r="G44" s="57">
        <v>4.0428240740740737E-5</v>
      </c>
      <c r="H44" s="5">
        <f t="shared" si="1"/>
        <v>1</v>
      </c>
      <c r="I44" s="50">
        <v>1</v>
      </c>
      <c r="J44" s="52">
        <v>1</v>
      </c>
      <c r="K44" s="52">
        <v>1</v>
      </c>
      <c r="L44" s="63">
        <v>1</v>
      </c>
      <c r="M44" s="70">
        <v>4.4641203703703701E-5</v>
      </c>
      <c r="N44" s="5">
        <f t="shared" si="2"/>
        <v>1</v>
      </c>
      <c r="O44" s="80">
        <v>1</v>
      </c>
      <c r="P44" s="82">
        <v>1</v>
      </c>
      <c r="Q44" s="82">
        <v>1</v>
      </c>
      <c r="R44" s="83">
        <v>1</v>
      </c>
      <c r="S44" s="84">
        <v>7.2233796296296301E-5</v>
      </c>
    </row>
    <row r="45" spans="1:19" x14ac:dyDescent="0.25">
      <c r="A45" s="73" t="s">
        <v>98</v>
      </c>
      <c r="B45" s="5">
        <f t="shared" si="0"/>
        <v>1</v>
      </c>
      <c r="C45" s="13">
        <v>1</v>
      </c>
      <c r="D45" s="15">
        <v>1</v>
      </c>
      <c r="E45" s="15">
        <v>1</v>
      </c>
      <c r="F45" s="56">
        <v>1</v>
      </c>
      <c r="G45" s="57">
        <v>8.1539351851851846E-5</v>
      </c>
      <c r="H45" s="5">
        <f t="shared" si="1"/>
        <v>1</v>
      </c>
      <c r="I45" s="50">
        <v>1</v>
      </c>
      <c r="J45" s="52">
        <v>1</v>
      </c>
      <c r="K45" s="52">
        <v>1</v>
      </c>
      <c r="L45" s="63">
        <v>1</v>
      </c>
      <c r="M45" s="70">
        <v>7.7025462962962958E-5</v>
      </c>
      <c r="N45" s="5">
        <f t="shared" si="2"/>
        <v>1</v>
      </c>
      <c r="O45" s="80">
        <v>1</v>
      </c>
      <c r="P45" s="82">
        <v>1</v>
      </c>
      <c r="Q45" s="82">
        <v>1</v>
      </c>
      <c r="R45" s="83">
        <v>1</v>
      </c>
      <c r="S45" s="84">
        <v>9.6944444444444449E-5</v>
      </c>
    </row>
    <row r="46" spans="1:19" x14ac:dyDescent="0.25">
      <c r="A46" s="73" t="s">
        <v>59</v>
      </c>
      <c r="B46" s="5">
        <f t="shared" si="0"/>
        <v>1</v>
      </c>
      <c r="C46" s="13">
        <v>1</v>
      </c>
      <c r="D46" s="15">
        <v>1</v>
      </c>
      <c r="E46" s="15">
        <v>1</v>
      </c>
      <c r="F46" s="56">
        <v>4.8543689320388345E-3</v>
      </c>
      <c r="G46" s="57">
        <v>4.2546296296296298E-5</v>
      </c>
      <c r="H46" s="5">
        <f t="shared" si="1"/>
        <v>1</v>
      </c>
      <c r="I46" s="50">
        <v>1</v>
      </c>
      <c r="J46" s="52">
        <v>1</v>
      </c>
      <c r="K46" s="52">
        <v>1</v>
      </c>
      <c r="L46" s="63">
        <v>1</v>
      </c>
      <c r="M46" s="70">
        <v>3.0266203703703704E-5</v>
      </c>
      <c r="N46" s="5">
        <f t="shared" si="2"/>
        <v>1</v>
      </c>
      <c r="O46" s="80">
        <v>1</v>
      </c>
      <c r="P46" s="82">
        <v>1</v>
      </c>
      <c r="Q46" s="82">
        <v>1</v>
      </c>
      <c r="R46" s="83">
        <v>0.125</v>
      </c>
      <c r="S46" s="84">
        <v>6.3935185185185183E-5</v>
      </c>
    </row>
    <row r="47" spans="1:19" x14ac:dyDescent="0.25">
      <c r="A47" s="73" t="s">
        <v>99</v>
      </c>
      <c r="B47" s="5">
        <f t="shared" si="0"/>
        <v>106</v>
      </c>
      <c r="C47" s="13">
        <v>106</v>
      </c>
      <c r="D47" s="15">
        <v>1</v>
      </c>
      <c r="E47" s="15">
        <v>1</v>
      </c>
      <c r="F47" s="56">
        <v>1</v>
      </c>
      <c r="G47" s="57">
        <v>2.5196759259259259E-5</v>
      </c>
      <c r="H47" s="5">
        <f t="shared" si="1"/>
        <v>106</v>
      </c>
      <c r="I47" s="50">
        <v>106</v>
      </c>
      <c r="J47" s="52">
        <v>1</v>
      </c>
      <c r="K47" s="52">
        <v>1</v>
      </c>
      <c r="L47" s="63">
        <v>1</v>
      </c>
      <c r="M47" s="70">
        <v>3.0775462962962965E-5</v>
      </c>
      <c r="N47" s="5">
        <f t="shared" si="2"/>
        <v>106</v>
      </c>
      <c r="O47" s="80">
        <v>106</v>
      </c>
      <c r="P47" s="82">
        <v>1</v>
      </c>
      <c r="Q47" s="82">
        <v>1</v>
      </c>
      <c r="R47" s="83">
        <v>6.25E-2</v>
      </c>
      <c r="S47" s="84">
        <v>3.7881944444444443E-5</v>
      </c>
    </row>
    <row r="48" spans="1:19" x14ac:dyDescent="0.25">
      <c r="A48" s="73" t="s">
        <v>60</v>
      </c>
      <c r="B48" s="5">
        <f t="shared" si="0"/>
        <v>2</v>
      </c>
      <c r="C48" s="13">
        <v>2</v>
      </c>
      <c r="D48" s="15">
        <v>1</v>
      </c>
      <c r="E48" s="15">
        <v>1</v>
      </c>
      <c r="F48" s="56">
        <v>1</v>
      </c>
      <c r="G48" s="57">
        <v>1.4414351851851852E-4</v>
      </c>
      <c r="H48" s="5">
        <f t="shared" si="1"/>
        <v>2</v>
      </c>
      <c r="I48" s="50">
        <v>2</v>
      </c>
      <c r="J48" s="52">
        <v>1</v>
      </c>
      <c r="K48" s="52">
        <v>1</v>
      </c>
      <c r="L48" s="63">
        <v>1</v>
      </c>
      <c r="M48" s="70">
        <v>1.3877314814814815E-4</v>
      </c>
      <c r="N48" s="5">
        <f t="shared" si="2"/>
        <v>2</v>
      </c>
      <c r="O48" s="80">
        <v>2</v>
      </c>
      <c r="P48" s="82">
        <v>1</v>
      </c>
      <c r="Q48" s="82">
        <v>1</v>
      </c>
      <c r="R48" s="83">
        <v>1</v>
      </c>
      <c r="S48" s="84">
        <v>1.7966435185185186E-4</v>
      </c>
    </row>
    <row r="49" spans="1:19" x14ac:dyDescent="0.25">
      <c r="A49" s="74" t="s">
        <v>100</v>
      </c>
      <c r="B49" s="5">
        <f t="shared" si="0"/>
        <v>1</v>
      </c>
      <c r="C49" s="13">
        <v>1</v>
      </c>
      <c r="D49" s="15">
        <v>1</v>
      </c>
      <c r="E49" s="15">
        <v>1</v>
      </c>
      <c r="F49" s="56">
        <v>1</v>
      </c>
      <c r="G49" s="57">
        <v>3.7962962962962964E-5</v>
      </c>
      <c r="H49" s="5">
        <f t="shared" si="1"/>
        <v>1</v>
      </c>
      <c r="I49" s="50">
        <v>1</v>
      </c>
      <c r="J49" s="52">
        <v>1</v>
      </c>
      <c r="K49" s="52">
        <v>1</v>
      </c>
      <c r="L49" s="63">
        <v>1</v>
      </c>
      <c r="M49" s="70">
        <v>2.9965277777777778E-5</v>
      </c>
      <c r="N49" s="5">
        <f t="shared" si="2"/>
        <v>1</v>
      </c>
      <c r="O49" s="80">
        <v>1</v>
      </c>
      <c r="P49" s="82">
        <v>1</v>
      </c>
      <c r="Q49" s="82">
        <v>1</v>
      </c>
      <c r="R49" s="83">
        <v>0.5</v>
      </c>
      <c r="S49" s="84">
        <v>4.6932870370370371E-5</v>
      </c>
    </row>
    <row r="50" spans="1:19" x14ac:dyDescent="0.25">
      <c r="A50" s="73" t="s">
        <v>61</v>
      </c>
      <c r="B50" s="5">
        <f t="shared" si="0"/>
        <v>1</v>
      </c>
      <c r="C50" s="13">
        <v>1</v>
      </c>
      <c r="D50" s="15">
        <v>1</v>
      </c>
      <c r="E50" s="15">
        <v>1</v>
      </c>
      <c r="F50" s="56">
        <v>1</v>
      </c>
      <c r="G50" s="57">
        <v>9.6851851851851846E-5</v>
      </c>
      <c r="H50" s="5">
        <f t="shared" si="1"/>
        <v>1</v>
      </c>
      <c r="I50" s="50">
        <v>1</v>
      </c>
      <c r="J50" s="52">
        <v>1</v>
      </c>
      <c r="K50" s="52">
        <v>1</v>
      </c>
      <c r="L50" s="63">
        <v>1</v>
      </c>
      <c r="M50" s="70">
        <v>7.9375000000000005E-5</v>
      </c>
      <c r="N50" s="5">
        <f t="shared" si="2"/>
        <v>1</v>
      </c>
      <c r="O50" s="80">
        <v>1</v>
      </c>
      <c r="P50" s="82">
        <v>1</v>
      </c>
      <c r="Q50" s="82">
        <v>1</v>
      </c>
      <c r="R50" s="83">
        <v>1</v>
      </c>
      <c r="S50" s="84">
        <v>1.3988425925925925E-4</v>
      </c>
    </row>
    <row r="51" spans="1:19" x14ac:dyDescent="0.25">
      <c r="A51" s="73" t="s">
        <v>62</v>
      </c>
      <c r="B51" s="5">
        <f t="shared" si="0"/>
        <v>1759</v>
      </c>
      <c r="C51" s="13">
        <v>1438</v>
      </c>
      <c r="D51" s="15">
        <v>0.81750994883456507</v>
      </c>
      <c r="E51" s="15">
        <v>0.81750994883456507</v>
      </c>
      <c r="F51" s="56">
        <v>5.2002080083203334E-4</v>
      </c>
      <c r="G51" s="57">
        <v>1.6053240740740741E-5</v>
      </c>
      <c r="H51" s="5">
        <f t="shared" si="1"/>
        <v>1759</v>
      </c>
      <c r="I51" s="50">
        <v>1759</v>
      </c>
      <c r="J51" s="52">
        <v>1</v>
      </c>
      <c r="K51" s="52">
        <v>1</v>
      </c>
      <c r="L51" s="63">
        <v>0.25</v>
      </c>
      <c r="M51" s="70">
        <v>1.795138888888889E-5</v>
      </c>
      <c r="N51" s="5">
        <f t="shared" si="2"/>
        <v>1759</v>
      </c>
      <c r="O51" s="80">
        <v>1759</v>
      </c>
      <c r="P51" s="82">
        <v>1</v>
      </c>
      <c r="Q51" s="82">
        <v>1</v>
      </c>
      <c r="R51" s="83">
        <v>0.25</v>
      </c>
      <c r="S51" s="84">
        <v>2.7650462962962964E-5</v>
      </c>
    </row>
    <row r="52" spans="1:19" x14ac:dyDescent="0.25">
      <c r="A52" s="73" t="s">
        <v>63</v>
      </c>
      <c r="B52" s="5">
        <f t="shared" si="0"/>
        <v>934</v>
      </c>
      <c r="C52" s="13">
        <v>934</v>
      </c>
      <c r="D52" s="15">
        <v>1</v>
      </c>
      <c r="E52" s="15">
        <v>1</v>
      </c>
      <c r="F52" s="56">
        <v>5.8823529411764705E-2</v>
      </c>
      <c r="G52" s="57">
        <v>1.8483796296296296E-5</v>
      </c>
      <c r="H52" s="5">
        <f t="shared" si="1"/>
        <v>934</v>
      </c>
      <c r="I52" s="50">
        <v>934</v>
      </c>
      <c r="J52" s="52">
        <v>1</v>
      </c>
      <c r="K52" s="52">
        <v>1</v>
      </c>
      <c r="L52" s="63">
        <v>1</v>
      </c>
      <c r="M52" s="70">
        <v>2.1851851851851852E-5</v>
      </c>
      <c r="N52" s="5">
        <f t="shared" si="2"/>
        <v>934</v>
      </c>
      <c r="O52" s="80">
        <v>934</v>
      </c>
      <c r="P52" s="82">
        <v>1</v>
      </c>
      <c r="Q52" s="82">
        <v>1</v>
      </c>
      <c r="R52" s="83">
        <v>0.25</v>
      </c>
      <c r="S52" s="84">
        <v>2.8020833333333335E-5</v>
      </c>
    </row>
    <row r="53" spans="1:19" x14ac:dyDescent="0.25">
      <c r="A53" s="77" t="s">
        <v>64</v>
      </c>
      <c r="B53" s="5">
        <f t="shared" si="0"/>
        <v>88</v>
      </c>
      <c r="C53" s="13">
        <v>88</v>
      </c>
      <c r="D53" s="15">
        <v>1</v>
      </c>
      <c r="E53" s="15">
        <v>1</v>
      </c>
      <c r="F53" s="56">
        <v>9.0909090909090912E-2</v>
      </c>
      <c r="G53" s="57">
        <v>6.7754629629629632E-5</v>
      </c>
      <c r="H53" s="5">
        <f t="shared" si="1"/>
        <v>88</v>
      </c>
      <c r="I53" s="50">
        <v>88</v>
      </c>
      <c r="J53" s="52">
        <v>1</v>
      </c>
      <c r="K53" s="52">
        <v>1</v>
      </c>
      <c r="L53" s="63">
        <v>1</v>
      </c>
      <c r="M53" s="70">
        <v>5.6574074074074075E-5</v>
      </c>
      <c r="N53" s="5">
        <f t="shared" si="2"/>
        <v>88</v>
      </c>
      <c r="O53" s="80">
        <v>88</v>
      </c>
      <c r="P53" s="82">
        <v>1</v>
      </c>
      <c r="Q53" s="82">
        <v>1</v>
      </c>
      <c r="R53" s="83">
        <v>1.4492753623188406E-2</v>
      </c>
      <c r="S53" s="84">
        <v>9.7233796296296299E-5</v>
      </c>
    </row>
    <row r="54" spans="1:19" x14ac:dyDescent="0.25">
      <c r="A54" s="76" t="s">
        <v>65</v>
      </c>
      <c r="B54" s="5">
        <f t="shared" si="0"/>
        <v>676</v>
      </c>
      <c r="C54" s="13">
        <v>676</v>
      </c>
      <c r="D54" s="15">
        <v>1</v>
      </c>
      <c r="E54" s="15">
        <v>1</v>
      </c>
      <c r="F54" s="56">
        <v>1.3020833333333333E-3</v>
      </c>
      <c r="G54" s="57">
        <v>2.5516203703703703E-4</v>
      </c>
      <c r="H54" s="5">
        <f t="shared" si="1"/>
        <v>676</v>
      </c>
      <c r="I54" s="50">
        <v>676</v>
      </c>
      <c r="J54" s="52">
        <v>1</v>
      </c>
      <c r="K54" s="52">
        <v>1</v>
      </c>
      <c r="L54" s="63">
        <v>1</v>
      </c>
      <c r="M54" s="70">
        <v>1.0346064814814815E-4</v>
      </c>
      <c r="N54" s="5">
        <f t="shared" si="2"/>
        <v>676</v>
      </c>
      <c r="O54" s="80">
        <v>676</v>
      </c>
      <c r="P54" s="82">
        <v>1</v>
      </c>
      <c r="Q54" s="82">
        <v>1</v>
      </c>
      <c r="R54" s="83">
        <v>9.0909090909090912E-2</v>
      </c>
      <c r="S54" s="84">
        <v>4.4444444444444447E-4</v>
      </c>
    </row>
    <row r="55" spans="1:19" x14ac:dyDescent="0.25">
      <c r="A55" s="73" t="s">
        <v>66</v>
      </c>
      <c r="B55" s="5">
        <f t="shared" si="0"/>
        <v>67</v>
      </c>
      <c r="C55" s="13">
        <v>67</v>
      </c>
      <c r="D55" s="15">
        <v>1</v>
      </c>
      <c r="E55" s="15">
        <v>1</v>
      </c>
      <c r="F55" s="56">
        <v>1</v>
      </c>
      <c r="G55" s="57">
        <v>4.5879629629629628E-5</v>
      </c>
      <c r="H55" s="5">
        <f t="shared" si="1"/>
        <v>67</v>
      </c>
      <c r="I55" s="50">
        <v>67</v>
      </c>
      <c r="J55" s="52">
        <v>1</v>
      </c>
      <c r="K55" s="52">
        <v>1</v>
      </c>
      <c r="L55" s="63">
        <v>1</v>
      </c>
      <c r="M55" s="70">
        <v>3.6990740740740742E-5</v>
      </c>
      <c r="N55" s="5">
        <f t="shared" si="2"/>
        <v>67</v>
      </c>
      <c r="O55" s="80">
        <v>67</v>
      </c>
      <c r="P55" s="82">
        <v>1</v>
      </c>
      <c r="Q55" s="82">
        <v>1</v>
      </c>
      <c r="R55" s="83">
        <v>1</v>
      </c>
      <c r="S55" s="84">
        <v>8.8888888888888893E-5</v>
      </c>
    </row>
    <row r="56" spans="1:19" x14ac:dyDescent="0.25">
      <c r="A56" s="73" t="s">
        <v>67</v>
      </c>
      <c r="B56" s="5">
        <f t="shared" si="0"/>
        <v>3393</v>
      </c>
      <c r="C56" s="13">
        <v>2683</v>
      </c>
      <c r="D56" s="15">
        <v>0.79074565281461828</v>
      </c>
      <c r="E56" s="15">
        <v>0.79074565281461828</v>
      </c>
      <c r="F56" s="56">
        <v>5.2631578947368418E-2</v>
      </c>
      <c r="G56" s="57">
        <v>1.943287037037037E-5</v>
      </c>
      <c r="H56" s="5">
        <f t="shared" si="1"/>
        <v>3393</v>
      </c>
      <c r="I56" s="50">
        <v>3393</v>
      </c>
      <c r="J56" s="52">
        <v>1</v>
      </c>
      <c r="K56" s="52">
        <v>1</v>
      </c>
      <c r="L56" s="63">
        <v>1</v>
      </c>
      <c r="M56" s="70">
        <v>1.542824074074074E-5</v>
      </c>
      <c r="N56" s="5">
        <f t="shared" si="2"/>
        <v>3393</v>
      </c>
      <c r="O56" s="80">
        <v>2841</v>
      </c>
      <c r="P56" s="82">
        <v>0.83731211317418219</v>
      </c>
      <c r="Q56" s="82">
        <v>0.83731211317418219</v>
      </c>
      <c r="R56" s="83">
        <v>1</v>
      </c>
      <c r="S56" s="84">
        <v>3.1608796296296296E-5</v>
      </c>
    </row>
    <row r="57" spans="1:19" x14ac:dyDescent="0.25">
      <c r="A57" s="73" t="s">
        <v>68</v>
      </c>
      <c r="B57" s="5">
        <f t="shared" si="0"/>
        <v>14</v>
      </c>
      <c r="C57" s="13">
        <v>13</v>
      </c>
      <c r="D57" s="15">
        <v>0.9285714285714286</v>
      </c>
      <c r="E57" s="15">
        <v>0.9285714285714286</v>
      </c>
      <c r="F57" s="56">
        <v>7.0921985815602835E-3</v>
      </c>
      <c r="G57" s="57">
        <v>4.7731481481481483E-5</v>
      </c>
      <c r="H57" s="5">
        <f t="shared" si="1"/>
        <v>14</v>
      </c>
      <c r="I57" s="50">
        <v>14</v>
      </c>
      <c r="J57" s="52">
        <v>1</v>
      </c>
      <c r="K57" s="52">
        <v>1</v>
      </c>
      <c r="L57" s="63">
        <v>0.5</v>
      </c>
      <c r="M57" s="70">
        <v>4.8553240740740738E-5</v>
      </c>
      <c r="N57" s="5">
        <f t="shared" si="2"/>
        <v>14</v>
      </c>
      <c r="O57" s="80">
        <v>14</v>
      </c>
      <c r="P57" s="82">
        <v>1</v>
      </c>
      <c r="Q57" s="82">
        <v>1</v>
      </c>
      <c r="R57" s="83">
        <v>1</v>
      </c>
      <c r="S57" s="84">
        <v>1.1049768518518518E-4</v>
      </c>
    </row>
    <row r="58" spans="1:19" x14ac:dyDescent="0.25">
      <c r="A58" s="73" t="s">
        <v>69</v>
      </c>
      <c r="B58" s="5">
        <f t="shared" si="0"/>
        <v>2</v>
      </c>
      <c r="C58" s="13">
        <v>2</v>
      </c>
      <c r="D58" s="15">
        <v>1</v>
      </c>
      <c r="E58" s="15">
        <v>1</v>
      </c>
      <c r="F58" s="56">
        <v>1</v>
      </c>
      <c r="G58" s="57">
        <v>5.3553240740740738E-5</v>
      </c>
      <c r="H58" s="5">
        <f t="shared" si="1"/>
        <v>2</v>
      </c>
      <c r="I58" s="50">
        <v>2</v>
      </c>
      <c r="J58" s="52">
        <v>1</v>
      </c>
      <c r="K58" s="52">
        <v>1</v>
      </c>
      <c r="L58" s="63">
        <v>1</v>
      </c>
      <c r="M58" s="70">
        <v>4.3402777777777779E-5</v>
      </c>
      <c r="N58" s="5">
        <f t="shared" si="2"/>
        <v>2</v>
      </c>
      <c r="O58" s="80">
        <v>2</v>
      </c>
      <c r="P58" s="82">
        <v>1</v>
      </c>
      <c r="Q58" s="82">
        <v>1</v>
      </c>
      <c r="R58" s="83">
        <v>7.7519379844961239E-3</v>
      </c>
      <c r="S58" s="84">
        <v>8.2997685185185179E-5</v>
      </c>
    </row>
    <row r="59" spans="1:19" x14ac:dyDescent="0.25">
      <c r="A59" s="73" t="s">
        <v>101</v>
      </c>
      <c r="B59" s="5">
        <f t="shared" si="0"/>
        <v>1</v>
      </c>
      <c r="C59" s="13">
        <v>1</v>
      </c>
      <c r="D59" s="15">
        <v>1</v>
      </c>
      <c r="E59" s="15">
        <v>1</v>
      </c>
      <c r="F59" s="56">
        <v>1</v>
      </c>
      <c r="G59" s="57">
        <v>9.8460648148148151E-5</v>
      </c>
      <c r="H59" s="5">
        <f t="shared" si="1"/>
        <v>1</v>
      </c>
      <c r="I59" s="50">
        <v>1</v>
      </c>
      <c r="J59" s="52">
        <v>1</v>
      </c>
      <c r="K59" s="52">
        <v>1</v>
      </c>
      <c r="L59" s="63">
        <v>1</v>
      </c>
      <c r="M59" s="70">
        <v>9.2407407407407409E-5</v>
      </c>
      <c r="N59" s="5">
        <f t="shared" si="2"/>
        <v>1</v>
      </c>
      <c r="O59" s="80">
        <v>1</v>
      </c>
      <c r="P59" s="82">
        <v>1</v>
      </c>
      <c r="Q59" s="82">
        <v>1</v>
      </c>
      <c r="R59" s="83">
        <v>0.33333333333333331</v>
      </c>
      <c r="S59" s="84">
        <v>1.4108796296296295E-4</v>
      </c>
    </row>
    <row r="60" spans="1:19" x14ac:dyDescent="0.25">
      <c r="A60" s="73" t="s">
        <v>70</v>
      </c>
      <c r="B60" s="5">
        <f t="shared" si="0"/>
        <v>1</v>
      </c>
      <c r="C60" s="13">
        <v>1</v>
      </c>
      <c r="D60" s="15">
        <v>1</v>
      </c>
      <c r="E60" s="15">
        <v>1</v>
      </c>
      <c r="F60" s="56">
        <v>1</v>
      </c>
      <c r="G60" s="57">
        <v>5.7905092592592592E-5</v>
      </c>
      <c r="H60" s="5">
        <f t="shared" si="1"/>
        <v>1</v>
      </c>
      <c r="I60" s="50">
        <v>1</v>
      </c>
      <c r="J60" s="52">
        <v>1</v>
      </c>
      <c r="K60" s="52">
        <v>1</v>
      </c>
      <c r="L60" s="63">
        <v>1</v>
      </c>
      <c r="M60" s="70">
        <v>4.3356481481481485E-5</v>
      </c>
      <c r="N60" s="5">
        <f t="shared" si="2"/>
        <v>1</v>
      </c>
      <c r="O60" s="80">
        <v>1</v>
      </c>
      <c r="P60" s="82">
        <v>1</v>
      </c>
      <c r="Q60" s="82">
        <v>1</v>
      </c>
      <c r="R60" s="83">
        <v>1</v>
      </c>
      <c r="S60" s="84">
        <v>8.9236111111111113E-5</v>
      </c>
    </row>
    <row r="61" spans="1:19" x14ac:dyDescent="0.25">
      <c r="A61" s="73" t="s">
        <v>102</v>
      </c>
      <c r="B61" s="5">
        <f t="shared" si="0"/>
        <v>15904</v>
      </c>
      <c r="C61" s="13">
        <v>4888</v>
      </c>
      <c r="D61" s="15">
        <v>0.30734406438631789</v>
      </c>
      <c r="E61" s="15">
        <v>0.97760000000000002</v>
      </c>
      <c r="F61" s="56">
        <v>1</v>
      </c>
      <c r="G61" s="57">
        <v>1.6273148148148149E-5</v>
      </c>
      <c r="H61" s="5">
        <f t="shared" si="1"/>
        <v>15904</v>
      </c>
      <c r="I61" s="50">
        <v>4994</v>
      </c>
      <c r="J61" s="52">
        <v>0.31400905432595572</v>
      </c>
      <c r="K61" s="52">
        <v>0.99880000000000002</v>
      </c>
      <c r="L61" s="63">
        <v>1</v>
      </c>
      <c r="M61" s="70">
        <v>1.4988425925925927E-5</v>
      </c>
      <c r="N61" s="5">
        <f t="shared" si="2"/>
        <v>15904.000000000002</v>
      </c>
      <c r="O61" s="80">
        <v>4606</v>
      </c>
      <c r="P61" s="82">
        <v>0.289612676056338</v>
      </c>
      <c r="Q61" s="82">
        <v>0.92120000000000002</v>
      </c>
      <c r="R61" s="83">
        <v>1</v>
      </c>
      <c r="S61" s="84">
        <v>2.5856481481481483E-5</v>
      </c>
    </row>
    <row r="62" spans="1:19" x14ac:dyDescent="0.25">
      <c r="A62" s="73" t="s">
        <v>71</v>
      </c>
      <c r="B62" s="5">
        <f t="shared" si="0"/>
        <v>2</v>
      </c>
      <c r="C62" s="13">
        <v>2</v>
      </c>
      <c r="D62" s="15">
        <v>1</v>
      </c>
      <c r="E62" s="15">
        <v>1</v>
      </c>
      <c r="F62" s="56">
        <v>1</v>
      </c>
      <c r="G62" s="57">
        <v>5.0069444444444448E-5</v>
      </c>
      <c r="H62" s="5">
        <f t="shared" si="1"/>
        <v>2</v>
      </c>
      <c r="I62" s="50">
        <v>2</v>
      </c>
      <c r="J62" s="52">
        <v>1</v>
      </c>
      <c r="K62" s="52">
        <v>1</v>
      </c>
      <c r="L62" s="63">
        <v>1</v>
      </c>
      <c r="M62" s="70">
        <v>4.3310185185185183E-5</v>
      </c>
      <c r="N62" s="5">
        <f t="shared" si="2"/>
        <v>2</v>
      </c>
      <c r="O62" s="80">
        <v>2</v>
      </c>
      <c r="P62" s="82">
        <v>1</v>
      </c>
      <c r="Q62" s="82">
        <v>1</v>
      </c>
      <c r="R62" s="83">
        <v>1</v>
      </c>
      <c r="S62" s="84">
        <v>8.1851851851851847E-5</v>
      </c>
    </row>
    <row r="63" spans="1:19" x14ac:dyDescent="0.25">
      <c r="A63" s="73" t="s">
        <v>72</v>
      </c>
      <c r="B63" s="5">
        <f t="shared" si="0"/>
        <v>5</v>
      </c>
      <c r="C63" s="13">
        <v>5</v>
      </c>
      <c r="D63" s="15">
        <v>1</v>
      </c>
      <c r="E63" s="15">
        <v>1</v>
      </c>
      <c r="F63" s="56">
        <v>1</v>
      </c>
      <c r="G63" s="57">
        <v>3.8020833333333334E-5</v>
      </c>
      <c r="H63" s="5">
        <f t="shared" si="1"/>
        <v>5</v>
      </c>
      <c r="I63" s="50">
        <v>5</v>
      </c>
      <c r="J63" s="52">
        <v>1</v>
      </c>
      <c r="K63" s="52">
        <v>1</v>
      </c>
      <c r="L63" s="63">
        <v>1</v>
      </c>
      <c r="M63" s="70">
        <v>3.6678240740740741E-5</v>
      </c>
      <c r="N63" s="5">
        <f t="shared" si="2"/>
        <v>5</v>
      </c>
      <c r="O63" s="80">
        <v>5</v>
      </c>
      <c r="P63" s="82">
        <v>1</v>
      </c>
      <c r="Q63" s="82">
        <v>1</v>
      </c>
      <c r="R63" s="83">
        <v>1</v>
      </c>
      <c r="S63" s="84">
        <v>6.3599537037037032E-5</v>
      </c>
    </row>
    <row r="64" spans="1:19" x14ac:dyDescent="0.25">
      <c r="A64" s="73" t="s">
        <v>73</v>
      </c>
      <c r="B64" s="5">
        <f t="shared" si="0"/>
        <v>7</v>
      </c>
      <c r="C64" s="13">
        <v>7</v>
      </c>
      <c r="D64" s="15">
        <v>1</v>
      </c>
      <c r="E64" s="15">
        <v>1</v>
      </c>
      <c r="F64" s="56">
        <v>1</v>
      </c>
      <c r="G64" s="57">
        <v>4.4907407407407407E-5</v>
      </c>
      <c r="H64" s="5">
        <f t="shared" si="1"/>
        <v>7</v>
      </c>
      <c r="I64" s="50">
        <v>7</v>
      </c>
      <c r="J64" s="52">
        <v>1</v>
      </c>
      <c r="K64" s="52">
        <v>1</v>
      </c>
      <c r="L64" s="63">
        <v>1</v>
      </c>
      <c r="M64" s="70">
        <v>4.365740740740741E-5</v>
      </c>
      <c r="N64" s="5">
        <f t="shared" si="2"/>
        <v>7</v>
      </c>
      <c r="O64" s="80">
        <v>7</v>
      </c>
      <c r="P64" s="82">
        <v>1</v>
      </c>
      <c r="Q64" s="82">
        <v>1</v>
      </c>
      <c r="R64" s="83">
        <v>1</v>
      </c>
      <c r="S64" s="84">
        <v>6.7500000000000001E-5</v>
      </c>
    </row>
    <row r="65" spans="1:19" x14ac:dyDescent="0.25">
      <c r="A65" s="73" t="s">
        <v>74</v>
      </c>
      <c r="B65" s="5">
        <f t="shared" si="0"/>
        <v>5</v>
      </c>
      <c r="C65" s="13">
        <v>5</v>
      </c>
      <c r="D65" s="15">
        <v>1</v>
      </c>
      <c r="E65" s="15">
        <v>1</v>
      </c>
      <c r="F65" s="56">
        <v>1</v>
      </c>
      <c r="G65" s="57">
        <v>9.6041666666666666E-5</v>
      </c>
      <c r="H65" s="5">
        <f t="shared" si="1"/>
        <v>5</v>
      </c>
      <c r="I65" s="50">
        <v>5</v>
      </c>
      <c r="J65" s="52">
        <v>1</v>
      </c>
      <c r="K65" s="52">
        <v>1</v>
      </c>
      <c r="L65" s="63">
        <v>1</v>
      </c>
      <c r="M65" s="70">
        <v>4.5023148148148147E-5</v>
      </c>
      <c r="N65" s="5">
        <f t="shared" si="2"/>
        <v>5</v>
      </c>
      <c r="O65" s="80">
        <v>5</v>
      </c>
      <c r="P65" s="82">
        <v>1</v>
      </c>
      <c r="Q65" s="82">
        <v>1</v>
      </c>
      <c r="R65" s="83">
        <v>1</v>
      </c>
      <c r="S65" s="84">
        <v>1.2127314814814814E-4</v>
      </c>
    </row>
    <row r="66" spans="1:19" x14ac:dyDescent="0.25">
      <c r="A66" s="73" t="s">
        <v>108</v>
      </c>
      <c r="B66" s="5">
        <f t="shared" si="0"/>
        <v>38</v>
      </c>
      <c r="C66" s="13">
        <v>32</v>
      </c>
      <c r="D66" s="15">
        <v>0.84210526315789469</v>
      </c>
      <c r="E66" s="15">
        <v>0.84210526315789469</v>
      </c>
      <c r="F66" s="56">
        <v>1</v>
      </c>
      <c r="G66" s="57">
        <v>3.7013888888888886E-5</v>
      </c>
      <c r="H66" s="5">
        <f t="shared" si="1"/>
        <v>38</v>
      </c>
      <c r="I66" s="50">
        <v>37</v>
      </c>
      <c r="J66" s="52">
        <v>0.97368421052631582</v>
      </c>
      <c r="K66" s="52">
        <v>0.97368421052631582</v>
      </c>
      <c r="L66" s="63">
        <v>1</v>
      </c>
      <c r="M66" s="70">
        <v>3.9560185185185187E-5</v>
      </c>
      <c r="N66" s="5">
        <f t="shared" si="2"/>
        <v>38</v>
      </c>
      <c r="O66" s="80">
        <v>32</v>
      </c>
      <c r="P66" s="82">
        <v>0.84210526315789469</v>
      </c>
      <c r="Q66" s="82">
        <v>0.84210526315789469</v>
      </c>
      <c r="R66" s="83">
        <v>1</v>
      </c>
      <c r="S66" s="84">
        <v>5.4016203703703705E-5</v>
      </c>
    </row>
    <row r="67" spans="1:19" x14ac:dyDescent="0.25">
      <c r="A67" s="73" t="s">
        <v>75</v>
      </c>
      <c r="B67" s="5">
        <f t="shared" si="0"/>
        <v>7718</v>
      </c>
      <c r="C67" s="13">
        <v>1525</v>
      </c>
      <c r="D67" s="15">
        <v>0.19759004923555326</v>
      </c>
      <c r="E67" s="15">
        <v>0.30499999999999999</v>
      </c>
      <c r="F67" s="56">
        <v>7.3529411764705881E-3</v>
      </c>
      <c r="G67" s="57">
        <v>1.6307870370370372E-5</v>
      </c>
      <c r="H67" s="5">
        <f t="shared" si="1"/>
        <v>7717.9999999999991</v>
      </c>
      <c r="I67" s="50">
        <v>5000</v>
      </c>
      <c r="J67" s="52">
        <v>0.64783622700181398</v>
      </c>
      <c r="K67" s="52">
        <v>1</v>
      </c>
      <c r="L67" s="63">
        <v>1</v>
      </c>
      <c r="M67" s="70">
        <v>1.7094907407407408E-5</v>
      </c>
      <c r="N67" s="5">
        <f t="shared" si="2"/>
        <v>7718</v>
      </c>
      <c r="O67" s="80">
        <v>3160</v>
      </c>
      <c r="P67" s="82">
        <v>0.40943249546514643</v>
      </c>
      <c r="Q67" s="82">
        <v>0.63200000000000001</v>
      </c>
      <c r="R67" s="83">
        <v>5.5555555555555552E-2</v>
      </c>
      <c r="S67" s="84">
        <v>2.9525462962962962E-5</v>
      </c>
    </row>
    <row r="68" spans="1:19" x14ac:dyDescent="0.25">
      <c r="A68" s="73" t="s">
        <v>103</v>
      </c>
      <c r="B68" s="5">
        <f t="shared" si="0"/>
        <v>14</v>
      </c>
      <c r="C68" s="13">
        <v>14</v>
      </c>
      <c r="D68" s="15">
        <v>1</v>
      </c>
      <c r="E68" s="15">
        <v>1</v>
      </c>
      <c r="F68" s="56">
        <v>1</v>
      </c>
      <c r="G68" s="57">
        <v>3.6678240740740741E-5</v>
      </c>
      <c r="H68" s="5">
        <f t="shared" si="1"/>
        <v>14</v>
      </c>
      <c r="I68" s="50">
        <v>14</v>
      </c>
      <c r="J68" s="52">
        <v>1</v>
      </c>
      <c r="K68" s="52">
        <v>1</v>
      </c>
      <c r="L68" s="63">
        <v>1</v>
      </c>
      <c r="M68" s="70">
        <v>3.4999999999999997E-5</v>
      </c>
      <c r="N68" s="5">
        <f t="shared" si="2"/>
        <v>14</v>
      </c>
      <c r="O68" s="80">
        <v>14</v>
      </c>
      <c r="P68" s="82">
        <v>1</v>
      </c>
      <c r="Q68" s="82">
        <v>1</v>
      </c>
      <c r="R68" s="83">
        <v>1</v>
      </c>
      <c r="S68" s="84">
        <v>5.2870370370370373E-5</v>
      </c>
    </row>
    <row r="69" spans="1:19" x14ac:dyDescent="0.25">
      <c r="A69" s="73" t="str">
        <f>A76</f>
        <v>_ --&gt;import static ID.ID.ID.ID;</v>
      </c>
      <c r="B69" s="5">
        <f t="shared" si="0"/>
        <v>24</v>
      </c>
      <c r="C69" s="13">
        <v>19</v>
      </c>
      <c r="D69" s="15">
        <v>0.79166666666666663</v>
      </c>
      <c r="E69" s="15">
        <v>0.79166666666666663</v>
      </c>
      <c r="F69" s="56">
        <v>1</v>
      </c>
      <c r="G69" s="57">
        <v>3.0081018518518518E-5</v>
      </c>
      <c r="H69" s="5">
        <f t="shared" si="1"/>
        <v>24</v>
      </c>
      <c r="I69" s="50">
        <v>21</v>
      </c>
      <c r="J69" s="52">
        <v>0.875</v>
      </c>
      <c r="K69" s="52">
        <v>0.875</v>
      </c>
      <c r="L69" s="63">
        <v>1</v>
      </c>
      <c r="M69" s="70">
        <v>4.0393518518518518E-5</v>
      </c>
      <c r="N69" s="5">
        <f t="shared" si="2"/>
        <v>24</v>
      </c>
      <c r="O69" s="80">
        <v>18</v>
      </c>
      <c r="P69" s="82">
        <v>0.75</v>
      </c>
      <c r="Q69" s="82">
        <v>0.75</v>
      </c>
      <c r="R69" s="83">
        <v>3.3333333333333333E-2</v>
      </c>
      <c r="S69" s="84">
        <v>4.8333333333333334E-5</v>
      </c>
    </row>
    <row r="70" spans="1:19" x14ac:dyDescent="0.25">
      <c r="A70" s="73" t="s">
        <v>76</v>
      </c>
      <c r="B70" s="5">
        <f t="shared" si="0"/>
        <v>6</v>
      </c>
      <c r="C70" s="13">
        <v>6</v>
      </c>
      <c r="D70" s="15">
        <v>1</v>
      </c>
      <c r="E70" s="15">
        <v>1</v>
      </c>
      <c r="F70" s="56">
        <v>1</v>
      </c>
      <c r="G70" s="57">
        <v>4.06712962962963E-5</v>
      </c>
      <c r="H70" s="5">
        <f t="shared" si="1"/>
        <v>6</v>
      </c>
      <c r="I70" s="50">
        <v>6</v>
      </c>
      <c r="J70" s="52">
        <v>1</v>
      </c>
      <c r="K70" s="52">
        <v>1</v>
      </c>
      <c r="L70" s="63">
        <v>1</v>
      </c>
      <c r="M70" s="70">
        <v>3.3043981481481485E-5</v>
      </c>
      <c r="N70" s="5">
        <f t="shared" si="2"/>
        <v>6</v>
      </c>
      <c r="O70" s="80">
        <v>6</v>
      </c>
      <c r="P70" s="82">
        <v>1</v>
      </c>
      <c r="Q70" s="82">
        <v>1</v>
      </c>
      <c r="R70" s="83">
        <v>1</v>
      </c>
      <c r="S70" s="84">
        <v>7.4710648148148143E-5</v>
      </c>
    </row>
    <row r="71" spans="1:19" x14ac:dyDescent="0.25">
      <c r="A71" s="73" t="s">
        <v>77</v>
      </c>
      <c r="B71" s="5">
        <f t="shared" si="0"/>
        <v>1</v>
      </c>
      <c r="C71" s="13">
        <v>1</v>
      </c>
      <c r="D71" s="15">
        <v>1</v>
      </c>
      <c r="E71" s="15">
        <v>1</v>
      </c>
      <c r="F71" s="56">
        <v>1</v>
      </c>
      <c r="G71" s="57">
        <v>4.5034722222222222E-5</v>
      </c>
      <c r="H71" s="5">
        <f t="shared" si="1"/>
        <v>1</v>
      </c>
      <c r="I71" s="50">
        <v>1</v>
      </c>
      <c r="J71" s="52">
        <v>1</v>
      </c>
      <c r="K71" s="52">
        <v>1</v>
      </c>
      <c r="L71" s="63">
        <v>1</v>
      </c>
      <c r="M71" s="70">
        <v>4.1793981481481481E-5</v>
      </c>
      <c r="N71" s="5">
        <f t="shared" si="2"/>
        <v>1</v>
      </c>
      <c r="O71" s="80">
        <v>1</v>
      </c>
      <c r="P71" s="82">
        <v>1</v>
      </c>
      <c r="Q71" s="82">
        <v>1</v>
      </c>
      <c r="R71" s="83">
        <v>1</v>
      </c>
      <c r="S71" s="84">
        <v>6.5740740740740736E-5</v>
      </c>
    </row>
    <row r="72" spans="1:19" x14ac:dyDescent="0.25">
      <c r="A72" s="73" t="s">
        <v>78</v>
      </c>
      <c r="B72" s="5">
        <f t="shared" si="0"/>
        <v>6289.0000000000009</v>
      </c>
      <c r="C72" s="13">
        <v>3724</v>
      </c>
      <c r="D72" s="15">
        <v>0.59214501510574014</v>
      </c>
      <c r="E72" s="15">
        <v>0.74480000000000002</v>
      </c>
      <c r="F72" s="56">
        <v>1</v>
      </c>
      <c r="G72" s="57">
        <v>2.3645833333333333E-5</v>
      </c>
      <c r="H72" s="5">
        <f t="shared" si="1"/>
        <v>6289</v>
      </c>
      <c r="I72" s="50">
        <v>2497</v>
      </c>
      <c r="J72" s="52">
        <v>0.39704245508029895</v>
      </c>
      <c r="K72" s="52">
        <v>0.49940000000000001</v>
      </c>
      <c r="L72" s="63">
        <v>1</v>
      </c>
      <c r="M72" s="70">
        <v>2.0173611111111112E-5</v>
      </c>
      <c r="N72" s="5">
        <f t="shared" si="2"/>
        <v>6289.0000000000009</v>
      </c>
      <c r="O72" s="80">
        <v>3722</v>
      </c>
      <c r="P72" s="82">
        <v>0.59182699952297657</v>
      </c>
      <c r="Q72" s="82">
        <v>0.74439999999999995</v>
      </c>
      <c r="R72" s="83">
        <v>1</v>
      </c>
      <c r="S72" s="84">
        <v>3.7939814814814813E-5</v>
      </c>
    </row>
    <row r="73" spans="1:19" x14ac:dyDescent="0.25">
      <c r="A73" s="77" t="s">
        <v>79</v>
      </c>
      <c r="B73" s="5">
        <f t="shared" si="0"/>
        <v>3</v>
      </c>
      <c r="C73" s="13">
        <v>3</v>
      </c>
      <c r="D73" s="15">
        <v>1</v>
      </c>
      <c r="E73" s="15">
        <v>1</v>
      </c>
      <c r="F73" s="56">
        <v>9.0909090909090912E-2</v>
      </c>
      <c r="G73" s="57">
        <v>6.8576388888888894E-5</v>
      </c>
      <c r="H73" s="5">
        <f t="shared" si="1"/>
        <v>3</v>
      </c>
      <c r="I73" s="50">
        <v>3</v>
      </c>
      <c r="J73" s="52">
        <v>1</v>
      </c>
      <c r="K73" s="52">
        <v>1</v>
      </c>
      <c r="L73" s="63">
        <v>1</v>
      </c>
      <c r="M73" s="70">
        <v>3.4699074074074071E-5</v>
      </c>
      <c r="N73" s="5">
        <f t="shared" si="2"/>
        <v>3</v>
      </c>
      <c r="O73" s="80">
        <v>3</v>
      </c>
      <c r="P73" s="82">
        <v>1</v>
      </c>
      <c r="Q73" s="82">
        <v>1</v>
      </c>
      <c r="R73" s="83">
        <v>0.125</v>
      </c>
      <c r="S73" s="84">
        <v>1.0140046296296297E-4</v>
      </c>
    </row>
    <row r="74" spans="1:19" x14ac:dyDescent="0.25">
      <c r="A74" s="71" t="s">
        <v>104</v>
      </c>
      <c r="B74" s="5">
        <f t="shared" si="0"/>
        <v>9</v>
      </c>
      <c r="C74" s="13">
        <v>4</v>
      </c>
      <c r="D74" s="15">
        <v>0.44444444444444442</v>
      </c>
      <c r="E74" s="15">
        <v>0.44444444444444442</v>
      </c>
      <c r="F74" s="56">
        <v>1</v>
      </c>
      <c r="G74" s="57">
        <v>2.9965277777777778E-5</v>
      </c>
      <c r="H74" s="5">
        <f t="shared" si="1"/>
        <v>9</v>
      </c>
      <c r="I74" s="50">
        <v>9</v>
      </c>
      <c r="J74" s="52">
        <v>1</v>
      </c>
      <c r="K74" s="52">
        <v>1</v>
      </c>
      <c r="L74" s="63">
        <v>1</v>
      </c>
      <c r="M74" s="70">
        <v>5.7129629629629631E-5</v>
      </c>
      <c r="N74" s="5">
        <f t="shared" si="2"/>
        <v>9</v>
      </c>
      <c r="O74" s="80">
        <v>5</v>
      </c>
      <c r="P74" s="82">
        <v>0.55555555555555558</v>
      </c>
      <c r="Q74" s="82">
        <v>0.55555555555555558</v>
      </c>
      <c r="R74" s="83">
        <v>8.3333333333333329E-2</v>
      </c>
      <c r="S74" s="84">
        <v>6.2870370370370372E-5</v>
      </c>
    </row>
    <row r="75" spans="1:19" x14ac:dyDescent="0.25">
      <c r="A75" s="71" t="s">
        <v>80</v>
      </c>
      <c r="B75" s="5">
        <f t="shared" si="0"/>
        <v>302</v>
      </c>
      <c r="C75" s="13">
        <v>287</v>
      </c>
      <c r="D75" s="15">
        <v>0.95033112582781454</v>
      </c>
      <c r="E75" s="15">
        <v>0.95033112582781454</v>
      </c>
      <c r="F75" s="56">
        <v>0.16666666666666666</v>
      </c>
      <c r="G75" s="57">
        <v>4.2627314814814812E-5</v>
      </c>
      <c r="H75" s="5">
        <f t="shared" si="1"/>
        <v>302</v>
      </c>
      <c r="I75" s="50">
        <v>302</v>
      </c>
      <c r="J75" s="52">
        <v>1</v>
      </c>
      <c r="K75" s="52">
        <v>1</v>
      </c>
      <c r="L75" s="63">
        <v>0.14285714285714285</v>
      </c>
      <c r="M75" s="70">
        <v>4.0949074074074074E-5</v>
      </c>
      <c r="N75" s="5">
        <f t="shared" si="2"/>
        <v>302</v>
      </c>
      <c r="O75" s="80">
        <v>284</v>
      </c>
      <c r="P75" s="82">
        <v>0.94039735099337751</v>
      </c>
      <c r="Q75" s="82">
        <v>0.94039735099337751</v>
      </c>
      <c r="R75" s="83">
        <v>0.2</v>
      </c>
      <c r="S75" s="84">
        <v>5.3414351851851854E-5</v>
      </c>
    </row>
    <row r="76" spans="1:19" x14ac:dyDescent="0.25">
      <c r="A76" s="71" t="s">
        <v>105</v>
      </c>
      <c r="B76" s="5">
        <f t="shared" si="0"/>
        <v>968</v>
      </c>
      <c r="C76" s="13">
        <v>968</v>
      </c>
      <c r="D76" s="15">
        <v>1</v>
      </c>
      <c r="E76" s="15">
        <v>1</v>
      </c>
      <c r="F76" s="56">
        <v>0.33333333333333331</v>
      </c>
      <c r="G76" s="57">
        <v>3.070601851851852E-5</v>
      </c>
      <c r="H76" s="5">
        <f t="shared" si="1"/>
        <v>968</v>
      </c>
      <c r="I76" s="50">
        <v>968</v>
      </c>
      <c r="J76" s="52">
        <v>1</v>
      </c>
      <c r="K76" s="52">
        <v>1</v>
      </c>
      <c r="L76" s="63">
        <v>1</v>
      </c>
      <c r="M76" s="70">
        <v>2.3217592592592592E-5</v>
      </c>
      <c r="N76" s="5">
        <f t="shared" si="2"/>
        <v>968</v>
      </c>
      <c r="O76" s="80">
        <v>968</v>
      </c>
      <c r="P76" s="82">
        <v>1</v>
      </c>
      <c r="Q76" s="82">
        <v>1</v>
      </c>
      <c r="R76" s="83">
        <v>0.2</v>
      </c>
      <c r="S76" s="84">
        <v>4.6307870370370369E-5</v>
      </c>
    </row>
    <row r="77" spans="1:19" x14ac:dyDescent="0.25">
      <c r="A77" s="71" t="s">
        <v>81</v>
      </c>
      <c r="B77" s="5">
        <f t="shared" si="0"/>
        <v>368</v>
      </c>
      <c r="C77" s="13">
        <v>359</v>
      </c>
      <c r="D77" s="15">
        <v>0.97554347826086951</v>
      </c>
      <c r="E77" s="15">
        <v>0.97554347826086951</v>
      </c>
      <c r="F77" s="56">
        <v>1</v>
      </c>
      <c r="G77" s="57">
        <v>3.0868055555555554E-5</v>
      </c>
      <c r="H77" s="5">
        <f t="shared" si="1"/>
        <v>368</v>
      </c>
      <c r="I77" s="50">
        <v>363</v>
      </c>
      <c r="J77" s="52">
        <v>0.98641304347826086</v>
      </c>
      <c r="K77" s="52">
        <v>0.98641304347826086</v>
      </c>
      <c r="L77" s="63">
        <v>1</v>
      </c>
      <c r="M77" s="70">
        <v>2.980324074074074E-5</v>
      </c>
      <c r="N77" s="5">
        <f t="shared" si="2"/>
        <v>368</v>
      </c>
      <c r="O77" s="80">
        <v>357</v>
      </c>
      <c r="P77" s="82">
        <v>0.97010869565217395</v>
      </c>
      <c r="Q77" s="82">
        <v>0.97010869565217395</v>
      </c>
      <c r="R77" s="83">
        <v>0.5</v>
      </c>
      <c r="S77" s="84">
        <v>4.3460648148148149E-5</v>
      </c>
    </row>
    <row r="78" spans="1:19" x14ac:dyDescent="0.25">
      <c r="A78" s="71" t="s">
        <v>82</v>
      </c>
      <c r="B78" s="5">
        <f t="shared" si="0"/>
        <v>1842</v>
      </c>
      <c r="C78" s="13">
        <v>930</v>
      </c>
      <c r="D78" s="15">
        <v>0.50488599348534202</v>
      </c>
      <c r="E78" s="15">
        <v>0.50488599348534202</v>
      </c>
      <c r="F78" s="56">
        <v>1</v>
      </c>
      <c r="G78" s="57">
        <v>2.6076388888888888E-5</v>
      </c>
      <c r="H78" s="5">
        <f t="shared" si="1"/>
        <v>1842</v>
      </c>
      <c r="I78" s="50">
        <v>932</v>
      </c>
      <c r="J78" s="52">
        <v>0.50597176981541803</v>
      </c>
      <c r="K78" s="52">
        <v>0.50597176981541803</v>
      </c>
      <c r="L78" s="63">
        <v>1</v>
      </c>
      <c r="M78" s="70">
        <v>2.3668981481481481E-5</v>
      </c>
      <c r="N78" s="5">
        <f t="shared" si="2"/>
        <v>1842</v>
      </c>
      <c r="O78" s="80">
        <v>925</v>
      </c>
      <c r="P78" s="82">
        <v>0.50217155266015201</v>
      </c>
      <c r="Q78" s="82">
        <v>0.50217155266015201</v>
      </c>
      <c r="R78" s="83">
        <v>1</v>
      </c>
      <c r="S78" s="84">
        <v>3.5856481481481479E-5</v>
      </c>
    </row>
    <row r="79" spans="1:19" x14ac:dyDescent="0.25">
      <c r="A79" s="71" t="s">
        <v>83</v>
      </c>
      <c r="B79" s="5">
        <f t="shared" ref="B79:B93" si="3">C79 / D79</f>
        <v>1419</v>
      </c>
      <c r="C79" s="13">
        <v>1361</v>
      </c>
      <c r="D79" s="15">
        <v>0.95912614517265682</v>
      </c>
      <c r="E79" s="15">
        <v>0.95912614517265682</v>
      </c>
      <c r="F79" s="56">
        <v>1</v>
      </c>
      <c r="G79" s="57">
        <v>2.576388888888889E-5</v>
      </c>
      <c r="H79" s="5">
        <f t="shared" ref="H79:H93" si="4">I79 / J79</f>
        <v>1419</v>
      </c>
      <c r="I79" s="50">
        <v>1378</v>
      </c>
      <c r="J79" s="52">
        <v>0.97110641296687805</v>
      </c>
      <c r="K79" s="52">
        <v>0.97110641296687805</v>
      </c>
      <c r="L79" s="63">
        <v>1</v>
      </c>
      <c r="M79" s="70">
        <v>2.4583333333333332E-5</v>
      </c>
      <c r="N79" s="5">
        <f t="shared" ref="N79:N93" si="5">O79 / P79</f>
        <v>1419</v>
      </c>
      <c r="O79" s="80">
        <v>1362</v>
      </c>
      <c r="P79" s="82">
        <v>0.95983086680761098</v>
      </c>
      <c r="Q79" s="82">
        <v>0.95983086680761098</v>
      </c>
      <c r="R79" s="83">
        <v>1</v>
      </c>
      <c r="S79" s="84">
        <v>3.7743055555555559E-5</v>
      </c>
    </row>
    <row r="80" spans="1:19" x14ac:dyDescent="0.25">
      <c r="A80" s="71" t="s">
        <v>106</v>
      </c>
      <c r="B80" s="5">
        <f t="shared" si="3"/>
        <v>184.00000000000003</v>
      </c>
      <c r="C80" s="13">
        <v>99</v>
      </c>
      <c r="D80" s="15">
        <v>0.53804347826086951</v>
      </c>
      <c r="E80" s="15">
        <v>0.53804347826086951</v>
      </c>
      <c r="F80" s="56">
        <v>1</v>
      </c>
      <c r="G80" s="57">
        <v>3.6643518518518522E-5</v>
      </c>
      <c r="H80" s="5">
        <f t="shared" si="4"/>
        <v>184</v>
      </c>
      <c r="I80" s="50">
        <v>184</v>
      </c>
      <c r="J80" s="52">
        <v>1</v>
      </c>
      <c r="K80" s="52">
        <v>1</v>
      </c>
      <c r="L80" s="63">
        <v>0.25</v>
      </c>
      <c r="M80" s="70">
        <v>7.9097222222222223E-5</v>
      </c>
      <c r="N80" s="5">
        <f t="shared" si="5"/>
        <v>184</v>
      </c>
      <c r="O80" s="80">
        <v>163</v>
      </c>
      <c r="P80" s="82">
        <v>0.88586956521739135</v>
      </c>
      <c r="Q80" s="82">
        <v>0.88586956521739135</v>
      </c>
      <c r="R80" s="83">
        <v>0.33333333333333331</v>
      </c>
      <c r="S80" s="84">
        <v>1.8664351851851852E-4</v>
      </c>
    </row>
    <row r="81" spans="1:19" x14ac:dyDescent="0.25">
      <c r="A81" s="71" t="s">
        <v>84</v>
      </c>
      <c r="B81" s="5">
        <f t="shared" si="3"/>
        <v>3147</v>
      </c>
      <c r="C81" s="13">
        <v>1861</v>
      </c>
      <c r="D81" s="15">
        <v>0.59135684779154751</v>
      </c>
      <c r="E81" s="15">
        <v>0.59135684779154751</v>
      </c>
      <c r="F81" s="56">
        <v>1</v>
      </c>
      <c r="G81" s="57">
        <v>3.0416666666666666E-5</v>
      </c>
      <c r="H81" s="5">
        <f t="shared" si="4"/>
        <v>3147</v>
      </c>
      <c r="I81" s="50">
        <v>1917</v>
      </c>
      <c r="J81" s="52">
        <v>0.60915157292659672</v>
      </c>
      <c r="K81" s="52">
        <v>0.60915157292659672</v>
      </c>
      <c r="L81" s="63">
        <v>0.1111111111111111</v>
      </c>
      <c r="M81" s="70">
        <v>3.116898148148148E-5</v>
      </c>
      <c r="N81" s="5">
        <f t="shared" si="5"/>
        <v>3147</v>
      </c>
      <c r="O81" s="80">
        <v>1865</v>
      </c>
      <c r="P81" s="82">
        <v>0.5926278995869082</v>
      </c>
      <c r="Q81" s="82">
        <v>0.5926278995869082</v>
      </c>
      <c r="R81" s="83">
        <v>1</v>
      </c>
      <c r="S81" s="84">
        <v>4.3958333333333336E-5</v>
      </c>
    </row>
    <row r="82" spans="1:19" x14ac:dyDescent="0.25">
      <c r="A82" s="71" t="s">
        <v>85</v>
      </c>
      <c r="B82" s="5">
        <f t="shared" si="3"/>
        <v>30</v>
      </c>
      <c r="C82" s="13">
        <v>30</v>
      </c>
      <c r="D82" s="15">
        <v>1</v>
      </c>
      <c r="E82" s="15">
        <v>1</v>
      </c>
      <c r="F82" s="56">
        <v>1</v>
      </c>
      <c r="G82" s="57">
        <v>4.5069444444444441E-5</v>
      </c>
      <c r="H82" s="5">
        <f t="shared" si="4"/>
        <v>30</v>
      </c>
      <c r="I82" s="50">
        <v>30</v>
      </c>
      <c r="J82" s="52">
        <v>1</v>
      </c>
      <c r="K82" s="52">
        <v>1</v>
      </c>
      <c r="L82" s="63">
        <v>1</v>
      </c>
      <c r="M82" s="70">
        <v>3.4594907407407407E-5</v>
      </c>
      <c r="N82" s="5">
        <f t="shared" si="5"/>
        <v>30</v>
      </c>
      <c r="O82" s="80">
        <v>30</v>
      </c>
      <c r="P82" s="82">
        <v>1</v>
      </c>
      <c r="Q82" s="82">
        <v>1</v>
      </c>
      <c r="R82" s="83">
        <v>0.2</v>
      </c>
      <c r="S82" s="84">
        <v>7.2372685185185192E-5</v>
      </c>
    </row>
    <row r="83" spans="1:19" x14ac:dyDescent="0.25">
      <c r="A83" s="71" t="s">
        <v>86</v>
      </c>
      <c r="B83" s="5">
        <f t="shared" si="3"/>
        <v>1186</v>
      </c>
      <c r="C83" s="13">
        <v>1091</v>
      </c>
      <c r="D83" s="15">
        <v>0.9198988195615514</v>
      </c>
      <c r="E83" s="15">
        <v>0.9198988195615514</v>
      </c>
      <c r="F83" s="56">
        <v>1</v>
      </c>
      <c r="G83" s="57">
        <v>1.5699074074074074E-4</v>
      </c>
      <c r="H83" s="5">
        <f t="shared" si="4"/>
        <v>1186</v>
      </c>
      <c r="I83" s="50">
        <v>1089</v>
      </c>
      <c r="J83" s="52">
        <v>0.91821247892074198</v>
      </c>
      <c r="K83" s="52">
        <v>0.91821247892074198</v>
      </c>
      <c r="L83" s="63">
        <v>7.1428571428571425E-2</v>
      </c>
      <c r="M83" s="70">
        <v>1.6162037037037037E-4</v>
      </c>
      <c r="N83" s="5">
        <f t="shared" si="5"/>
        <v>1186</v>
      </c>
      <c r="O83" s="80">
        <v>1023</v>
      </c>
      <c r="P83" s="82">
        <v>0.86256323777403032</v>
      </c>
      <c r="Q83" s="82">
        <v>0.86256323777403032</v>
      </c>
      <c r="R83" s="83">
        <v>0.14285714285714285</v>
      </c>
      <c r="S83" s="84">
        <v>1.9744212962962963E-4</v>
      </c>
    </row>
    <row r="84" spans="1:19" x14ac:dyDescent="0.25">
      <c r="A84" s="71" t="s">
        <v>87</v>
      </c>
      <c r="B84" s="5">
        <f t="shared" si="3"/>
        <v>22</v>
      </c>
      <c r="C84" s="13">
        <v>22</v>
      </c>
      <c r="D84" s="15">
        <v>1</v>
      </c>
      <c r="E84" s="15">
        <v>1</v>
      </c>
      <c r="F84" s="56">
        <v>1</v>
      </c>
      <c r="G84" s="57">
        <v>5.7812500000000003E-5</v>
      </c>
      <c r="H84" s="5">
        <f t="shared" si="4"/>
        <v>22</v>
      </c>
      <c r="I84" s="50">
        <v>22</v>
      </c>
      <c r="J84" s="52">
        <v>1</v>
      </c>
      <c r="K84" s="52">
        <v>1</v>
      </c>
      <c r="L84" s="63">
        <v>1</v>
      </c>
      <c r="M84" s="70">
        <v>5.1516203703703705E-5</v>
      </c>
      <c r="N84" s="5">
        <f t="shared" si="5"/>
        <v>22</v>
      </c>
      <c r="O84" s="80">
        <v>22</v>
      </c>
      <c r="P84" s="82">
        <v>1</v>
      </c>
      <c r="Q84" s="82">
        <v>1</v>
      </c>
      <c r="R84" s="83">
        <v>1</v>
      </c>
      <c r="S84" s="84">
        <v>9.1168981481481488E-5</v>
      </c>
    </row>
    <row r="85" spans="1:19" x14ac:dyDescent="0.25">
      <c r="A85" s="71" t="s">
        <v>88</v>
      </c>
      <c r="B85" s="5">
        <f t="shared" si="3"/>
        <v>146</v>
      </c>
      <c r="C85" s="13">
        <v>99</v>
      </c>
      <c r="D85" s="15">
        <v>0.67808219178082196</v>
      </c>
      <c r="E85" s="15">
        <v>0.67808219178082196</v>
      </c>
      <c r="F85" s="56">
        <v>1</v>
      </c>
      <c r="G85" s="57">
        <v>3.0277777777777779E-5</v>
      </c>
      <c r="H85" s="5">
        <f t="shared" si="4"/>
        <v>146</v>
      </c>
      <c r="I85" s="50">
        <v>129</v>
      </c>
      <c r="J85" s="52">
        <v>0.88356164383561642</v>
      </c>
      <c r="K85" s="52">
        <v>0.88356164383561642</v>
      </c>
      <c r="L85" s="63">
        <v>1</v>
      </c>
      <c r="M85" s="70">
        <v>3.2372685185185189E-5</v>
      </c>
      <c r="N85" s="5">
        <f t="shared" si="5"/>
        <v>146</v>
      </c>
      <c r="O85" s="80">
        <v>99</v>
      </c>
      <c r="P85" s="82">
        <v>0.67808219178082196</v>
      </c>
      <c r="Q85" s="82">
        <v>0.67808219178082196</v>
      </c>
      <c r="R85" s="83">
        <v>1</v>
      </c>
      <c r="S85" s="84">
        <v>4.2604166666666668E-5</v>
      </c>
    </row>
    <row r="86" spans="1:19" x14ac:dyDescent="0.25">
      <c r="A86" s="71" t="s">
        <v>89</v>
      </c>
      <c r="B86" s="5">
        <f t="shared" si="3"/>
        <v>2</v>
      </c>
      <c r="C86" s="13">
        <v>2</v>
      </c>
      <c r="D86" s="15">
        <v>1</v>
      </c>
      <c r="E86" s="15">
        <v>1</v>
      </c>
      <c r="F86" s="56">
        <v>2.5188916876574307E-3</v>
      </c>
      <c r="G86" s="57">
        <v>1.3009259259259259E-4</v>
      </c>
      <c r="H86" s="5">
        <f t="shared" si="4"/>
        <v>2</v>
      </c>
      <c r="I86" s="50">
        <v>2</v>
      </c>
      <c r="J86" s="52">
        <v>1</v>
      </c>
      <c r="K86" s="52">
        <v>1</v>
      </c>
      <c r="L86" s="63">
        <v>1.0526315789473684E-2</v>
      </c>
      <c r="M86" s="70">
        <v>1.2657407407407406E-4</v>
      </c>
      <c r="N86" s="5">
        <f t="shared" si="5"/>
        <v>2</v>
      </c>
      <c r="O86" s="80">
        <v>2</v>
      </c>
      <c r="P86" s="82">
        <v>1</v>
      </c>
      <c r="Q86" s="82">
        <v>1</v>
      </c>
      <c r="R86" s="83">
        <v>2.7624309392265192E-3</v>
      </c>
      <c r="S86" s="84">
        <v>1.5003472222222222E-4</v>
      </c>
    </row>
    <row r="87" spans="1:19" x14ac:dyDescent="0.25">
      <c r="A87" s="71" t="s">
        <v>90</v>
      </c>
      <c r="B87" s="5">
        <f t="shared" si="3"/>
        <v>903</v>
      </c>
      <c r="C87" s="13">
        <v>891</v>
      </c>
      <c r="D87" s="15">
        <v>0.98671096345514953</v>
      </c>
      <c r="E87" s="15">
        <v>0.98671096345514953</v>
      </c>
      <c r="F87" s="56">
        <v>0.5</v>
      </c>
      <c r="G87" s="57">
        <v>4.6018518518518519E-5</v>
      </c>
      <c r="H87" s="5">
        <f t="shared" si="4"/>
        <v>903</v>
      </c>
      <c r="I87" s="50">
        <v>899</v>
      </c>
      <c r="J87" s="52">
        <v>0.99557032115171651</v>
      </c>
      <c r="K87" s="52">
        <v>0.99557032115171651</v>
      </c>
      <c r="L87" s="63">
        <v>1</v>
      </c>
      <c r="M87" s="70">
        <v>3.9282407407407406E-5</v>
      </c>
      <c r="N87" s="5">
        <f t="shared" si="5"/>
        <v>903</v>
      </c>
      <c r="O87" s="80">
        <v>891</v>
      </c>
      <c r="P87" s="82">
        <v>0.98671096345514953</v>
      </c>
      <c r="Q87" s="82">
        <v>0.98671096345514953</v>
      </c>
      <c r="R87" s="83">
        <v>1</v>
      </c>
      <c r="S87" s="84">
        <v>4.3356481481481485E-5</v>
      </c>
    </row>
    <row r="88" spans="1:19" x14ac:dyDescent="0.25">
      <c r="A88" s="71" t="s">
        <v>91</v>
      </c>
      <c r="B88" s="5">
        <f t="shared" si="3"/>
        <v>419</v>
      </c>
      <c r="C88" s="13">
        <v>377</v>
      </c>
      <c r="D88" s="15">
        <v>0.89976133651551315</v>
      </c>
      <c r="E88" s="15">
        <v>0.89976133651551315</v>
      </c>
      <c r="F88" s="56">
        <v>0.25</v>
      </c>
      <c r="G88" s="57">
        <v>3.1770833333333331E-5</v>
      </c>
      <c r="H88" s="5">
        <f t="shared" si="4"/>
        <v>419</v>
      </c>
      <c r="I88" s="50">
        <v>403</v>
      </c>
      <c r="J88" s="52">
        <v>0.96181384248210022</v>
      </c>
      <c r="K88" s="52">
        <v>0.96181384248210022</v>
      </c>
      <c r="L88" s="63">
        <v>1</v>
      </c>
      <c r="M88" s="70">
        <v>5.391203703703704E-5</v>
      </c>
      <c r="N88" s="5">
        <f t="shared" si="5"/>
        <v>419</v>
      </c>
      <c r="O88" s="80">
        <v>376</v>
      </c>
      <c r="P88" s="82">
        <v>0.89737470167064437</v>
      </c>
      <c r="Q88" s="82">
        <v>0.89737470167064437</v>
      </c>
      <c r="R88" s="83">
        <v>0.25</v>
      </c>
      <c r="S88" s="84">
        <v>4.9328703703703706E-5</v>
      </c>
    </row>
    <row r="89" spans="1:19" x14ac:dyDescent="0.25">
      <c r="A89" s="71" t="s">
        <v>92</v>
      </c>
      <c r="B89" s="5">
        <f t="shared" si="3"/>
        <v>971.00000000000011</v>
      </c>
      <c r="C89" s="13">
        <v>313</v>
      </c>
      <c r="D89" s="15">
        <v>0.32234809474768278</v>
      </c>
      <c r="E89" s="15">
        <v>0.32234809474768278</v>
      </c>
      <c r="F89" s="56">
        <v>7.6923076923076927E-2</v>
      </c>
      <c r="G89" s="57">
        <v>3.7430555555555558E-5</v>
      </c>
      <c r="H89" s="5">
        <f t="shared" si="4"/>
        <v>971</v>
      </c>
      <c r="I89" s="50">
        <v>378</v>
      </c>
      <c r="J89" s="52">
        <v>0.38928939237899074</v>
      </c>
      <c r="K89" s="52">
        <v>0.38928939237899074</v>
      </c>
      <c r="L89" s="63">
        <v>0.125</v>
      </c>
      <c r="M89" s="70">
        <v>3.4421296296296297E-5</v>
      </c>
      <c r="N89" s="5">
        <f t="shared" si="5"/>
        <v>971</v>
      </c>
      <c r="O89" s="80">
        <v>277</v>
      </c>
      <c r="P89" s="82">
        <v>0.28527291452111225</v>
      </c>
      <c r="Q89" s="82">
        <v>0.28527291452111225</v>
      </c>
      <c r="R89" s="83">
        <v>0.125</v>
      </c>
      <c r="S89" s="84">
        <v>5.896990740740741E-5</v>
      </c>
    </row>
    <row r="90" spans="1:19" x14ac:dyDescent="0.25">
      <c r="A90" s="71" t="s">
        <v>93</v>
      </c>
      <c r="B90" s="5">
        <f t="shared" si="3"/>
        <v>42</v>
      </c>
      <c r="C90" s="13">
        <v>42</v>
      </c>
      <c r="D90" s="15">
        <v>1</v>
      </c>
      <c r="E90" s="15">
        <v>1</v>
      </c>
      <c r="F90" s="56">
        <v>0.16666666666666666</v>
      </c>
      <c r="G90" s="57">
        <v>6.3379629629629634E-5</v>
      </c>
      <c r="H90" s="5">
        <f t="shared" si="4"/>
        <v>42</v>
      </c>
      <c r="I90" s="50">
        <v>42</v>
      </c>
      <c r="J90" s="52">
        <v>1</v>
      </c>
      <c r="K90" s="52">
        <v>1</v>
      </c>
      <c r="L90" s="63">
        <v>1</v>
      </c>
      <c r="M90" s="70">
        <v>5.8136574074074072E-5</v>
      </c>
      <c r="N90" s="5">
        <f t="shared" si="5"/>
        <v>42</v>
      </c>
      <c r="O90" s="80">
        <v>42</v>
      </c>
      <c r="P90" s="82">
        <v>1</v>
      </c>
      <c r="Q90" s="82">
        <v>1</v>
      </c>
      <c r="R90" s="83">
        <v>0.2</v>
      </c>
      <c r="S90" s="84">
        <v>9.1018518518518515E-5</v>
      </c>
    </row>
    <row r="91" spans="1:19" x14ac:dyDescent="0.25">
      <c r="A91" s="71" t="s">
        <v>94</v>
      </c>
      <c r="B91" s="5">
        <f t="shared" si="3"/>
        <v>14</v>
      </c>
      <c r="C91" s="13">
        <v>11</v>
      </c>
      <c r="D91" s="15">
        <v>0.7857142857142857</v>
      </c>
      <c r="E91" s="15">
        <v>0.7857142857142857</v>
      </c>
      <c r="F91" s="56">
        <v>0.2</v>
      </c>
      <c r="G91" s="57">
        <v>7.8912037037037031E-5</v>
      </c>
      <c r="H91" s="5">
        <f t="shared" si="4"/>
        <v>14</v>
      </c>
      <c r="I91" s="50">
        <v>10</v>
      </c>
      <c r="J91" s="52">
        <v>0.7142857142857143</v>
      </c>
      <c r="K91" s="52">
        <v>0.7142857142857143</v>
      </c>
      <c r="L91" s="63">
        <v>8.3333333333333329E-2</v>
      </c>
      <c r="M91" s="70">
        <v>6.1157407407407409E-5</v>
      </c>
      <c r="N91" s="5">
        <f t="shared" si="5"/>
        <v>14</v>
      </c>
      <c r="O91" s="80">
        <v>13</v>
      </c>
      <c r="P91" s="82">
        <v>0.9285714285714286</v>
      </c>
      <c r="Q91" s="82">
        <v>0.9285714285714286</v>
      </c>
      <c r="R91" s="83">
        <v>1</v>
      </c>
      <c r="S91" s="84">
        <v>1.1530092592592592E-4</v>
      </c>
    </row>
    <row r="92" spans="1:19" x14ac:dyDescent="0.25">
      <c r="A92" s="71" t="s">
        <v>95</v>
      </c>
      <c r="B92" s="5">
        <f t="shared" si="3"/>
        <v>55</v>
      </c>
      <c r="C92" s="13">
        <v>55</v>
      </c>
      <c r="D92" s="15">
        <v>1</v>
      </c>
      <c r="E92" s="15">
        <v>1</v>
      </c>
      <c r="F92" s="56">
        <v>1</v>
      </c>
      <c r="G92" s="57">
        <v>8.8807870370370372E-5</v>
      </c>
      <c r="H92" s="5">
        <f t="shared" si="4"/>
        <v>55</v>
      </c>
      <c r="I92" s="50">
        <v>55</v>
      </c>
      <c r="J92" s="52">
        <v>1</v>
      </c>
      <c r="K92" s="52">
        <v>1</v>
      </c>
      <c r="L92" s="63">
        <v>1</v>
      </c>
      <c r="M92" s="70">
        <v>7.0937499999999996E-5</v>
      </c>
      <c r="N92" s="5">
        <f t="shared" si="5"/>
        <v>55</v>
      </c>
      <c r="O92" s="80">
        <v>55</v>
      </c>
      <c r="P92" s="82">
        <v>1</v>
      </c>
      <c r="Q92" s="82">
        <v>1</v>
      </c>
      <c r="R92" s="83">
        <v>1</v>
      </c>
      <c r="S92" s="84">
        <v>1.04375E-4</v>
      </c>
    </row>
    <row r="93" spans="1:19" x14ac:dyDescent="0.25">
      <c r="A93" s="71" t="s">
        <v>107</v>
      </c>
      <c r="B93" s="5">
        <f t="shared" si="3"/>
        <v>319</v>
      </c>
      <c r="C93" s="13">
        <v>244</v>
      </c>
      <c r="D93" s="15">
        <v>0.76489028213166144</v>
      </c>
      <c r="E93" s="15">
        <v>0.76489028213166144</v>
      </c>
      <c r="F93" s="56">
        <v>1</v>
      </c>
      <c r="G93" s="57">
        <v>2.7962962962962965E-5</v>
      </c>
      <c r="H93" s="5">
        <f t="shared" si="4"/>
        <v>319</v>
      </c>
      <c r="I93" s="50">
        <v>251</v>
      </c>
      <c r="J93" s="52">
        <v>0.78683385579937304</v>
      </c>
      <c r="K93" s="52">
        <v>0.78683385579937304</v>
      </c>
      <c r="L93" s="63">
        <v>1</v>
      </c>
      <c r="M93" s="70">
        <v>2.8055555555555557E-5</v>
      </c>
      <c r="N93" s="5">
        <f t="shared" si="5"/>
        <v>319</v>
      </c>
      <c r="O93" s="80">
        <v>248</v>
      </c>
      <c r="P93" s="82">
        <v>0.77742946708463945</v>
      </c>
      <c r="Q93" s="82">
        <v>0.77742946708463945</v>
      </c>
      <c r="R93" s="83">
        <v>1</v>
      </c>
      <c r="S93" s="84">
        <v>3.9930555555555558E-5</v>
      </c>
    </row>
    <row r="94" spans="1:19" ht="15.75" thickBot="1" x14ac:dyDescent="0.3">
      <c r="A94" s="6" t="s">
        <v>16</v>
      </c>
      <c r="B94" s="26">
        <f>SUM(B14:B93)</f>
        <v>66937</v>
      </c>
      <c r="C94" s="17">
        <f>SUM(C14:C93)</f>
        <v>30904</v>
      </c>
      <c r="D94" s="42">
        <f>AVERAGE(D14:D93)</f>
        <v>0.90056411730794594</v>
      </c>
      <c r="E94" s="42">
        <f>AVERAGE(E14:E93)</f>
        <v>0.91538615689309721</v>
      </c>
      <c r="F94" s="58">
        <f>AVERAGE(F14:F93)</f>
        <v>0.79188537348256638</v>
      </c>
      <c r="G94" s="59">
        <f>AVERAGE(G14:G93)</f>
        <v>6.3899160879629611E-5</v>
      </c>
      <c r="H94" s="27">
        <f>SUM(H14:H93)</f>
        <v>66937</v>
      </c>
      <c r="I94" s="54">
        <f>SUM(I14:I93)</f>
        <v>35798</v>
      </c>
      <c r="J94" s="55">
        <f>AVERAGE(J14:J93)</f>
        <v>0.93822591652242249</v>
      </c>
      <c r="K94" s="55">
        <f>AVERAGE(K14:K93)</f>
        <v>0.95702201156542954</v>
      </c>
      <c r="L94" s="39">
        <f>AVERAGE(L14:L93)</f>
        <v>0.88680320593149542</v>
      </c>
      <c r="M94" s="60">
        <f>AVERAGE(M14:M93)</f>
        <v>5.255541087962963E-5</v>
      </c>
      <c r="N94" s="27">
        <f>SUM(N14:N93)</f>
        <v>66937</v>
      </c>
      <c r="O94" s="41">
        <f>SUM(O14:O93)</f>
        <v>32280</v>
      </c>
      <c r="P94" s="43">
        <f>AVERAGE(P14:P93)</f>
        <v>0.91044792541586439</v>
      </c>
      <c r="Q94" s="43">
        <f>AVERAGE(Q14:Q93)</f>
        <v>0.92634840820689957</v>
      </c>
      <c r="R94" s="61">
        <f>AVERAGE(R14:R93)</f>
        <v>0.74689786139835912</v>
      </c>
      <c r="S94" s="62">
        <f>AVERAGE(S14:S93)</f>
        <v>9.2358796296296302E-5</v>
      </c>
    </row>
    <row r="95" spans="1:19" ht="15.75" thickTop="1" x14ac:dyDescent="0.25"/>
    <row r="96" spans="1:19" ht="23.25" x14ac:dyDescent="0.35">
      <c r="A96" s="1" t="s">
        <v>17</v>
      </c>
      <c r="C96" s="29"/>
      <c r="D96" s="29"/>
    </row>
    <row r="97" spans="1:4" ht="20.25" thickBot="1" x14ac:dyDescent="0.35">
      <c r="A97" s="28" t="str">
        <f>C1</f>
        <v>Beta 1</v>
      </c>
      <c r="B97" s="28"/>
      <c r="C97" s="29"/>
      <c r="D97" s="29"/>
    </row>
    <row r="98" spans="1:4" ht="15.75" thickTop="1" x14ac:dyDescent="0.25">
      <c r="A98" s="18" t="s">
        <v>12</v>
      </c>
      <c r="B98" s="44">
        <f>D94</f>
        <v>0.90056411730794594</v>
      </c>
      <c r="C98" s="29"/>
      <c r="D98" s="29"/>
    </row>
    <row r="99" spans="1:4" x14ac:dyDescent="0.25">
      <c r="A99" s="18" t="s">
        <v>18</v>
      </c>
      <c r="B99" s="44">
        <f>E94</f>
        <v>0.91538615689309721</v>
      </c>
    </row>
    <row r="100" spans="1:4" x14ac:dyDescent="0.25">
      <c r="A100" s="18" t="s">
        <v>19</v>
      </c>
      <c r="B100" s="47">
        <f>F94</f>
        <v>0.79188537348256638</v>
      </c>
    </row>
    <row r="101" spans="1:4" x14ac:dyDescent="0.25">
      <c r="A101" s="18" t="s">
        <v>27</v>
      </c>
      <c r="B101" s="67">
        <f>G94</f>
        <v>6.3899160879629611E-5</v>
      </c>
    </row>
    <row r="102" spans="1:4" ht="20.25" thickBot="1" x14ac:dyDescent="0.35">
      <c r="A102" s="30" t="str">
        <f>I1</f>
        <v>Beta 2</v>
      </c>
      <c r="B102" s="30"/>
    </row>
    <row r="103" spans="1:4" ht="15.75" thickTop="1" x14ac:dyDescent="0.25">
      <c r="A103" s="25" t="s">
        <v>12</v>
      </c>
      <c r="B103" s="45">
        <f>J94</f>
        <v>0.93822591652242249</v>
      </c>
    </row>
    <row r="104" spans="1:4" x14ac:dyDescent="0.25">
      <c r="A104" s="25" t="s">
        <v>18</v>
      </c>
      <c r="B104" s="45">
        <f>K94</f>
        <v>0.95702201156542954</v>
      </c>
    </row>
    <row r="105" spans="1:4" x14ac:dyDescent="0.25">
      <c r="A105" s="25" t="s">
        <v>19</v>
      </c>
      <c r="B105" s="48">
        <f>L94</f>
        <v>0.88680320593149542</v>
      </c>
    </row>
    <row r="106" spans="1:4" x14ac:dyDescent="0.25">
      <c r="A106" s="25" t="s">
        <v>27</v>
      </c>
      <c r="B106" s="68">
        <f>M94</f>
        <v>5.255541087962963E-5</v>
      </c>
    </row>
    <row r="107" spans="1:4" ht="20.25" thickBot="1" x14ac:dyDescent="0.35">
      <c r="A107" s="37" t="str">
        <f>O1</f>
        <v>Beta 2</v>
      </c>
      <c r="B107" s="37"/>
    </row>
    <row r="108" spans="1:4" ht="15.75" thickTop="1" x14ac:dyDescent="0.25">
      <c r="A108" s="38" t="s">
        <v>12</v>
      </c>
      <c r="B108" s="46">
        <f>P94</f>
        <v>0.91044792541586439</v>
      </c>
    </row>
    <row r="109" spans="1:4" x14ac:dyDescent="0.25">
      <c r="A109" s="38" t="s">
        <v>18</v>
      </c>
      <c r="B109" s="46">
        <f>Q94</f>
        <v>0.92634840820689957</v>
      </c>
    </row>
    <row r="110" spans="1:4" x14ac:dyDescent="0.25">
      <c r="A110" s="38" t="s">
        <v>19</v>
      </c>
      <c r="B110" s="49">
        <f>R94</f>
        <v>0.74689786139835912</v>
      </c>
    </row>
    <row r="111" spans="1:4" x14ac:dyDescent="0.25">
      <c r="A111" s="38" t="s">
        <v>27</v>
      </c>
      <c r="B111" s="69">
        <f>S94</f>
        <v>9.2358796296296302E-5</v>
      </c>
    </row>
    <row r="112" spans="1:4" ht="20.25" thickBot="1" x14ac:dyDescent="0.35">
      <c r="A112" s="2" t="s">
        <v>20</v>
      </c>
      <c r="B112" s="2"/>
    </row>
    <row r="113" spans="1:2" ht="15.75" thickTop="1" x14ac:dyDescent="0.25">
      <c r="A113" t="s">
        <v>21</v>
      </c>
      <c r="B113" t="str">
        <f>IF(AND(B98 &gt; B103,B98 &gt; B108), A97, IF(B103 &gt; B108, A102, A107))</f>
        <v>Beta 2</v>
      </c>
    </row>
    <row r="114" spans="1:2" x14ac:dyDescent="0.25">
      <c r="A114" t="s">
        <v>22</v>
      </c>
      <c r="B114" t="str">
        <f>IF(AND(B99 &gt; B104,B99 &gt; B109), A97, IF(B104 &gt; B109, A102, A107))</f>
        <v>Beta 2</v>
      </c>
    </row>
    <row r="115" spans="1:2" x14ac:dyDescent="0.25">
      <c r="A115" t="s">
        <v>23</v>
      </c>
      <c r="B115" t="str">
        <f>IF(AND(B100 &gt; B105,B100 &gt; B110), $A$97, IF(B105 &gt; B110, $A$102, $A$107))</f>
        <v>Beta 2</v>
      </c>
    </row>
    <row r="116" spans="1:2" x14ac:dyDescent="0.25">
      <c r="A116" t="s">
        <v>28</v>
      </c>
      <c r="B116" t="str">
        <f>IF(AND(B101 &lt; B106,B101 &lt; B111), $A$97, IF(B106 &lt; B111, $A$102, $A$107))</f>
        <v>Beta 2</v>
      </c>
    </row>
  </sheetData>
  <mergeCells count="51">
    <mergeCell ref="C10:D10"/>
    <mergeCell ref="I10:J10"/>
    <mergeCell ref="O10:P10"/>
    <mergeCell ref="C12:G12"/>
    <mergeCell ref="I12:M12"/>
    <mergeCell ref="O12:S12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C1:G1"/>
    <mergeCell ref="I1:M1"/>
    <mergeCell ref="O1:S1"/>
    <mergeCell ref="C3:D3"/>
    <mergeCell ref="E3:G3"/>
    <mergeCell ref="I3:J3"/>
    <mergeCell ref="K3:M3"/>
    <mergeCell ref="O3:P3"/>
    <mergeCell ref="Q3:S3"/>
  </mergeCells>
  <conditionalFormatting sqref="D94:G94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{CDD942FA-23D7-4286-92A9-405F68BF622F}</x14:id>
        </ext>
      </extLst>
    </cfRule>
  </conditionalFormatting>
  <conditionalFormatting sqref="P94:S94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{B91EB715-1DCD-4D0E-B1FA-53DDCEF354C8}</x14:id>
        </ext>
      </extLst>
    </cfRule>
  </conditionalFormatting>
  <conditionalFormatting sqref="D83:G8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{70A7C56E-670D-47C0-9980-43A31D4C3117}</x14:id>
        </ext>
      </extLst>
    </cfRule>
  </conditionalFormatting>
  <conditionalFormatting sqref="J83:M8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{6641E78A-5231-44FF-8FCD-CC5A84012056}</x14:id>
        </ext>
      </extLst>
    </cfRule>
  </conditionalFormatting>
  <conditionalFormatting sqref="F83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{D06AD011-9603-4045-BE1D-B328E436C7CD}</x14:id>
        </ext>
      </extLst>
    </cfRule>
  </conditionalFormatting>
  <conditionalFormatting sqref="E83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{6C895B5A-6FC0-4460-84E9-5C561808F1F0}</x14:id>
        </ext>
      </extLst>
    </cfRule>
  </conditionalFormatting>
  <conditionalFormatting sqref="P83:S8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{B668AE46-97EB-47C1-A704-F87657EDF1B1}</x14:id>
        </ext>
      </extLst>
    </cfRule>
  </conditionalFormatting>
  <conditionalFormatting sqref="D14:G82 D84:G93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{A5D2CF2F-D5F7-4F8C-800D-D1C08C068993}</x14:id>
        </ext>
      </extLst>
    </cfRule>
  </conditionalFormatting>
  <conditionalFormatting sqref="J14:M82 J84:M94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{8BFCEACC-1E4D-4D78-80EA-72E2180318F5}</x14:id>
        </ext>
      </extLst>
    </cfRule>
  </conditionalFormatting>
  <conditionalFormatting sqref="D93:F94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{BF300873-FA71-4B48-9676-56923F5E9DEA}</x14:id>
        </ext>
      </extLst>
    </cfRule>
  </conditionalFormatting>
  <conditionalFormatting sqref="D86:D94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{EE746C93-EFE2-4D08-B403-56EE26348BC8}</x14:id>
        </ext>
      </extLst>
    </cfRule>
  </conditionalFormatting>
  <conditionalFormatting sqref="E88:E94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{990B869F-42E9-4DED-BDC7-D01C436630C1}</x14:id>
        </ext>
      </extLst>
    </cfRule>
  </conditionalFormatting>
  <conditionalFormatting sqref="F62:F82 F84:F94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{7B1BB11B-F263-4E4F-8DBA-C7F6B527F8F6}</x14:id>
        </ext>
      </extLst>
    </cfRule>
  </conditionalFormatting>
  <conditionalFormatting sqref="E64:E82 E84:E94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{A85C7FE8-F929-4326-9224-98EE56099D0E}</x14:id>
        </ext>
      </extLst>
    </cfRule>
  </conditionalFormatting>
  <conditionalFormatting sqref="P14:S82 P84:S93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{761680D5-32A3-4284-8AF4-D8F28724EAAF}</x14:id>
        </ext>
      </extLst>
    </cfRule>
  </conditionalFormatting>
  <conditionalFormatting sqref="P14:P93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{8520921B-EC03-499C-AE55-DD5D3EC1787F}</x14:id>
        </ext>
      </extLst>
    </cfRule>
  </conditionalFormatting>
  <conditionalFormatting sqref="Q14:Q93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{AED7DB43-80E1-487D-88B9-C6AC81D1804D}</x14:id>
        </ext>
      </extLst>
    </cfRule>
  </conditionalFormatting>
  <conditionalFormatting sqref="R14:R9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{CD204BE8-DB4A-4174-9A2B-A7FB6678BCF8}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D942FA-23D7-4286-92A9-405F68BF62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D94:G94</xm:sqref>
        </x14:conditionalFormatting>
        <x14:conditionalFormatting xmlns:xm="http://schemas.microsoft.com/office/excel/2006/main">
          <x14:cfRule type="dataBar" id="{B91EB715-1DCD-4D0E-B1FA-53DDCEF354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P94:S94</xm:sqref>
        </x14:conditionalFormatting>
        <x14:conditionalFormatting xmlns:xm="http://schemas.microsoft.com/office/excel/2006/main">
          <x14:cfRule type="dataBar" id="{70A7C56E-670D-47C0-9980-43A31D4C31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D83:G83</xm:sqref>
        </x14:conditionalFormatting>
        <x14:conditionalFormatting xmlns:xm="http://schemas.microsoft.com/office/excel/2006/main">
          <x14:cfRule type="dataBar" id="{6641E78A-5231-44FF-8FCD-CC5A84012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J83:M83</xm:sqref>
        </x14:conditionalFormatting>
        <x14:conditionalFormatting xmlns:xm="http://schemas.microsoft.com/office/excel/2006/main">
          <x14:cfRule type="dataBar" id="{D06AD011-9603-4045-BE1D-B328E436C7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F83</xm:sqref>
        </x14:conditionalFormatting>
        <x14:conditionalFormatting xmlns:xm="http://schemas.microsoft.com/office/excel/2006/main">
          <x14:cfRule type="dataBar" id="{6C895B5A-6FC0-4460-84E9-5C561808F1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E83</xm:sqref>
        </x14:conditionalFormatting>
        <x14:conditionalFormatting xmlns:xm="http://schemas.microsoft.com/office/excel/2006/main">
          <x14:cfRule type="dataBar" id="{B668AE46-97EB-47C1-A704-F87657EDF1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P83:S83</xm:sqref>
        </x14:conditionalFormatting>
        <x14:conditionalFormatting xmlns:xm="http://schemas.microsoft.com/office/excel/2006/main">
          <x14:cfRule type="dataBar" id="{A5D2CF2F-D5F7-4F8C-800D-D1C08C0689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D14:G82 D84:G93</xm:sqref>
        </x14:conditionalFormatting>
        <x14:conditionalFormatting xmlns:xm="http://schemas.microsoft.com/office/excel/2006/main">
          <x14:cfRule type="dataBar" id="{8BFCEACC-1E4D-4D78-80EA-72E2180318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J14:M82 J84:M94</xm:sqref>
        </x14:conditionalFormatting>
        <x14:conditionalFormatting xmlns:xm="http://schemas.microsoft.com/office/excel/2006/main">
          <x14:cfRule type="dataBar" id="{BF300873-FA71-4B48-9676-56923F5E9D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D93:F94</xm:sqref>
        </x14:conditionalFormatting>
        <x14:conditionalFormatting xmlns:xm="http://schemas.microsoft.com/office/excel/2006/main">
          <x14:cfRule type="dataBar" id="{EE746C93-EFE2-4D08-B403-56EE26348B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D86:D94</xm:sqref>
        </x14:conditionalFormatting>
        <x14:conditionalFormatting xmlns:xm="http://schemas.microsoft.com/office/excel/2006/main">
          <x14:cfRule type="dataBar" id="{990B869F-42E9-4DED-BDC7-D01C436630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E88:E94</xm:sqref>
        </x14:conditionalFormatting>
        <x14:conditionalFormatting xmlns:xm="http://schemas.microsoft.com/office/excel/2006/main">
          <x14:cfRule type="dataBar" id="{7B1BB11B-F263-4E4F-8DBA-C7F6B527F8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F62:F82 F84:F94</xm:sqref>
        </x14:conditionalFormatting>
        <x14:conditionalFormatting xmlns:xm="http://schemas.microsoft.com/office/excel/2006/main">
          <x14:cfRule type="dataBar" id="{A85C7FE8-F929-4326-9224-98EE56099D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E64:E82 E84:E94</xm:sqref>
        </x14:conditionalFormatting>
        <x14:conditionalFormatting xmlns:xm="http://schemas.microsoft.com/office/excel/2006/main">
          <x14:cfRule type="dataBar" id="{761680D5-32A3-4284-8AF4-D8F28724EA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P14:S82 P84:S93</xm:sqref>
        </x14:conditionalFormatting>
        <x14:conditionalFormatting xmlns:xm="http://schemas.microsoft.com/office/excel/2006/main">
          <x14:cfRule type="dataBar" id="{8520921B-EC03-499C-AE55-DD5D3EC178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P14:P93</xm:sqref>
        </x14:conditionalFormatting>
        <x14:conditionalFormatting xmlns:xm="http://schemas.microsoft.com/office/excel/2006/main">
          <x14:cfRule type="dataBar" id="{AED7DB43-80E1-487D-88B9-C6AC81D180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Q14:Q93</xm:sqref>
        </x14:conditionalFormatting>
        <x14:conditionalFormatting xmlns:xm="http://schemas.microsoft.com/office/excel/2006/main">
          <x14:cfRule type="dataBar" id="{CD204BE8-DB4A-4174-9A2B-A7FB6678BC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R14:R93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66850-A4EA-480C-BF1A-4DBC3C69022E}">
  <sheetPr>
    <tabColor theme="7" tint="0.79998168889431442"/>
  </sheetPr>
  <dimension ref="A1:S116"/>
  <sheetViews>
    <sheetView topLeftCell="B64" zoomScale="115" zoomScaleNormal="115" workbookViewId="0">
      <selection activeCell="J38" sqref="J38"/>
    </sheetView>
  </sheetViews>
  <sheetFormatPr baseColWidth="10" defaultRowHeight="15" x14ac:dyDescent="0.25"/>
  <cols>
    <col min="1" max="1" width="115.140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2" t="s">
        <v>109</v>
      </c>
      <c r="B1" s="20"/>
      <c r="C1" s="131" t="s">
        <v>110</v>
      </c>
      <c r="D1" s="132"/>
      <c r="E1" s="132"/>
      <c r="F1" s="132"/>
      <c r="G1" s="133"/>
      <c r="H1" s="20"/>
      <c r="I1" s="134" t="s">
        <v>112</v>
      </c>
      <c r="J1" s="135"/>
      <c r="K1" s="135"/>
      <c r="L1" s="135"/>
      <c r="M1" s="136"/>
      <c r="N1" s="20"/>
      <c r="O1" s="137" t="s">
        <v>116</v>
      </c>
      <c r="P1" s="138"/>
      <c r="Q1" s="138"/>
      <c r="R1" s="138"/>
      <c r="S1" s="139"/>
    </row>
    <row r="2" spans="1:19" x14ac:dyDescent="0.25">
      <c r="A2" s="3"/>
      <c r="B2" s="21"/>
      <c r="C2" s="13"/>
      <c r="D2" s="16"/>
      <c r="E2" s="16"/>
      <c r="F2" s="16"/>
      <c r="G2" s="16"/>
      <c r="H2" s="21"/>
      <c r="I2" s="50"/>
      <c r="J2" s="78"/>
      <c r="K2" s="78"/>
      <c r="L2" s="78"/>
      <c r="M2" s="78"/>
      <c r="N2" s="21"/>
      <c r="O2" s="35"/>
      <c r="P2" s="36"/>
      <c r="Q2" s="36"/>
      <c r="R2" s="36"/>
      <c r="S2" s="40"/>
    </row>
    <row r="3" spans="1:19" x14ac:dyDescent="0.25">
      <c r="A3" s="3"/>
      <c r="B3" s="21"/>
      <c r="C3" s="127" t="s">
        <v>0</v>
      </c>
      <c r="D3" s="127"/>
      <c r="E3" s="127" t="s">
        <v>115</v>
      </c>
      <c r="F3" s="127"/>
      <c r="G3" s="130"/>
      <c r="H3" s="21"/>
      <c r="I3" s="128" t="s">
        <v>0</v>
      </c>
      <c r="J3" s="129"/>
      <c r="K3" s="129" t="s">
        <v>113</v>
      </c>
      <c r="L3" s="129"/>
      <c r="M3" s="140"/>
      <c r="N3" s="21"/>
      <c r="O3" s="141" t="s">
        <v>0</v>
      </c>
      <c r="P3" s="142"/>
      <c r="Q3" s="142" t="s">
        <v>114</v>
      </c>
      <c r="R3" s="142"/>
      <c r="S3" s="143"/>
    </row>
    <row r="4" spans="1:19" x14ac:dyDescent="0.25">
      <c r="A4" s="3"/>
      <c r="B4" s="21"/>
      <c r="C4" s="127" t="s">
        <v>1</v>
      </c>
      <c r="D4" s="127"/>
      <c r="E4" s="127">
        <v>5000</v>
      </c>
      <c r="F4" s="127"/>
      <c r="G4" s="130"/>
      <c r="H4" s="21"/>
      <c r="I4" s="128" t="s">
        <v>1</v>
      </c>
      <c r="J4" s="129"/>
      <c r="K4" s="129">
        <v>5000</v>
      </c>
      <c r="L4" s="129"/>
      <c r="M4" s="140"/>
      <c r="N4" s="21"/>
      <c r="O4" s="141" t="s">
        <v>1</v>
      </c>
      <c r="P4" s="142"/>
      <c r="Q4" s="142">
        <v>500</v>
      </c>
      <c r="R4" s="142"/>
      <c r="S4" s="143"/>
    </row>
    <row r="5" spans="1:19" x14ac:dyDescent="0.25">
      <c r="A5" s="3"/>
      <c r="B5" s="21"/>
      <c r="C5" s="127" t="s">
        <v>2</v>
      </c>
      <c r="D5" s="127"/>
      <c r="E5" s="127">
        <v>256</v>
      </c>
      <c r="F5" s="127"/>
      <c r="G5" s="130"/>
      <c r="H5" s="21"/>
      <c r="I5" s="128" t="s">
        <v>2</v>
      </c>
      <c r="J5" s="129"/>
      <c r="K5" s="129">
        <v>256</v>
      </c>
      <c r="L5" s="129"/>
      <c r="M5" s="140"/>
      <c r="N5" s="21"/>
      <c r="O5" s="141" t="s">
        <v>2</v>
      </c>
      <c r="P5" s="142"/>
      <c r="Q5" s="142">
        <v>256</v>
      </c>
      <c r="R5" s="142"/>
      <c r="S5" s="143"/>
    </row>
    <row r="6" spans="1:19" x14ac:dyDescent="0.25">
      <c r="A6" s="3"/>
      <c r="B6" s="21"/>
      <c r="C6" s="127" t="s">
        <v>3</v>
      </c>
      <c r="D6" s="127"/>
      <c r="E6" s="127">
        <v>1024</v>
      </c>
      <c r="F6" s="127"/>
      <c r="G6" s="130"/>
      <c r="H6" s="21"/>
      <c r="I6" s="128" t="s">
        <v>3</v>
      </c>
      <c r="J6" s="129"/>
      <c r="K6" s="129">
        <v>1792</v>
      </c>
      <c r="L6" s="129"/>
      <c r="M6" s="140"/>
      <c r="N6" s="21"/>
      <c r="O6" s="141" t="s">
        <v>3</v>
      </c>
      <c r="P6" s="142"/>
      <c r="Q6" s="142">
        <v>1024</v>
      </c>
      <c r="R6" s="142"/>
      <c r="S6" s="143"/>
    </row>
    <row r="7" spans="1:19" x14ac:dyDescent="0.25">
      <c r="A7" s="3"/>
      <c r="B7" s="21"/>
      <c r="C7" s="127" t="s">
        <v>4</v>
      </c>
      <c r="D7" s="127"/>
      <c r="E7" s="127" t="s">
        <v>29</v>
      </c>
      <c r="F7" s="127"/>
      <c r="G7" s="130"/>
      <c r="H7" s="21"/>
      <c r="I7" s="128" t="s">
        <v>4</v>
      </c>
      <c r="J7" s="129"/>
      <c r="K7" s="129" t="s">
        <v>29</v>
      </c>
      <c r="L7" s="129"/>
      <c r="M7" s="140"/>
      <c r="N7" s="21"/>
      <c r="O7" s="141" t="s">
        <v>4</v>
      </c>
      <c r="P7" s="142"/>
      <c r="Q7" s="142" t="s">
        <v>24</v>
      </c>
      <c r="R7" s="142"/>
      <c r="S7" s="143"/>
    </row>
    <row r="8" spans="1:19" x14ac:dyDescent="0.25">
      <c r="A8" s="3"/>
      <c r="B8" s="21"/>
      <c r="C8" s="127" t="s">
        <v>5</v>
      </c>
      <c r="D8" s="127"/>
      <c r="E8" s="127" t="s">
        <v>25</v>
      </c>
      <c r="F8" s="127"/>
      <c r="G8" s="130"/>
      <c r="H8" s="21"/>
      <c r="I8" s="128" t="s">
        <v>5</v>
      </c>
      <c r="J8" s="129"/>
      <c r="K8" s="129" t="s">
        <v>25</v>
      </c>
      <c r="L8" s="129"/>
      <c r="M8" s="140"/>
      <c r="N8" s="21"/>
      <c r="O8" s="141" t="s">
        <v>5</v>
      </c>
      <c r="P8" s="142"/>
      <c r="Q8" s="142" t="s">
        <v>25</v>
      </c>
      <c r="R8" s="142"/>
      <c r="S8" s="143"/>
    </row>
    <row r="9" spans="1:19" x14ac:dyDescent="0.25">
      <c r="A9" s="3"/>
      <c r="B9" s="21"/>
      <c r="C9" s="127" t="s">
        <v>6</v>
      </c>
      <c r="D9" s="127"/>
      <c r="E9" s="127">
        <v>1</v>
      </c>
      <c r="F9" s="127"/>
      <c r="G9" s="130"/>
      <c r="H9" s="21"/>
      <c r="I9" s="128" t="s">
        <v>6</v>
      </c>
      <c r="J9" s="129"/>
      <c r="K9" s="129">
        <v>1</v>
      </c>
      <c r="L9" s="129"/>
      <c r="M9" s="140"/>
      <c r="N9" s="21"/>
      <c r="O9" s="141" t="s">
        <v>6</v>
      </c>
      <c r="P9" s="142"/>
      <c r="Q9" s="144">
        <v>1</v>
      </c>
      <c r="R9" s="144"/>
      <c r="S9" s="145"/>
    </row>
    <row r="10" spans="1:19" x14ac:dyDescent="0.25">
      <c r="A10" s="3"/>
      <c r="B10" s="21"/>
      <c r="C10" s="127" t="s">
        <v>7</v>
      </c>
      <c r="D10" s="127"/>
      <c r="E10" s="19"/>
      <c r="F10" s="19"/>
      <c r="G10" s="16"/>
      <c r="H10" s="21"/>
      <c r="I10" s="128" t="s">
        <v>7</v>
      </c>
      <c r="J10" s="129"/>
      <c r="K10" s="79"/>
      <c r="L10" s="79"/>
      <c r="M10" s="78"/>
      <c r="N10" s="21"/>
      <c r="O10" s="141" t="s">
        <v>7</v>
      </c>
      <c r="P10" s="142"/>
      <c r="Q10" s="31"/>
      <c r="R10" s="53"/>
      <c r="S10" s="31"/>
    </row>
    <row r="11" spans="1:19" x14ac:dyDescent="0.25">
      <c r="A11" s="3"/>
      <c r="B11" s="21"/>
      <c r="C11" s="13"/>
      <c r="D11" s="16"/>
      <c r="E11" s="16"/>
      <c r="F11" s="16"/>
      <c r="G11" s="16"/>
      <c r="H11" s="21"/>
      <c r="I11" s="25"/>
      <c r="J11" s="25"/>
      <c r="K11" s="25"/>
      <c r="L11" s="25"/>
      <c r="M11" s="25"/>
      <c r="N11" s="21"/>
      <c r="O11" s="64"/>
      <c r="P11" s="65"/>
      <c r="Q11" s="65"/>
      <c r="R11" s="65"/>
      <c r="S11" s="66"/>
    </row>
    <row r="12" spans="1:19" ht="18" thickBot="1" x14ac:dyDescent="0.35">
      <c r="A12" s="23" t="s">
        <v>10</v>
      </c>
      <c r="B12" s="24" t="s">
        <v>15</v>
      </c>
      <c r="C12" s="146">
        <v>1</v>
      </c>
      <c r="D12" s="147"/>
      <c r="E12" s="147"/>
      <c r="F12" s="147"/>
      <c r="G12" s="148"/>
      <c r="H12" s="24" t="s">
        <v>15</v>
      </c>
      <c r="I12" s="149">
        <v>1</v>
      </c>
      <c r="J12" s="150"/>
      <c r="K12" s="150"/>
      <c r="L12" s="150"/>
      <c r="M12" s="151"/>
      <c r="N12" s="24" t="s">
        <v>15</v>
      </c>
      <c r="O12" s="152">
        <v>1</v>
      </c>
      <c r="P12" s="152"/>
      <c r="Q12" s="152"/>
      <c r="R12" s="152"/>
      <c r="S12" s="153"/>
    </row>
    <row r="13" spans="1:19" ht="20.25" thickBot="1" x14ac:dyDescent="0.35">
      <c r="A13" s="4" t="s">
        <v>8</v>
      </c>
      <c r="B13" s="7" t="s">
        <v>9</v>
      </c>
      <c r="C13" s="11" t="s">
        <v>11</v>
      </c>
      <c r="D13" s="12" t="s">
        <v>12</v>
      </c>
      <c r="E13" s="12" t="s">
        <v>13</v>
      </c>
      <c r="F13" s="12" t="s">
        <v>14</v>
      </c>
      <c r="G13" s="12" t="s">
        <v>26</v>
      </c>
      <c r="H13" s="7" t="s">
        <v>9</v>
      </c>
      <c r="I13" s="8" t="s">
        <v>11</v>
      </c>
      <c r="J13" s="9" t="s">
        <v>12</v>
      </c>
      <c r="K13" s="9" t="s">
        <v>13</v>
      </c>
      <c r="L13" s="9" t="s">
        <v>14</v>
      </c>
      <c r="M13" s="10" t="s">
        <v>26</v>
      </c>
      <c r="N13" s="7" t="s">
        <v>9</v>
      </c>
      <c r="O13" s="32" t="s">
        <v>11</v>
      </c>
      <c r="P13" s="33" t="s">
        <v>12</v>
      </c>
      <c r="Q13" s="33" t="s">
        <v>13</v>
      </c>
      <c r="R13" s="33" t="s">
        <v>14</v>
      </c>
      <c r="S13" s="34" t="s">
        <v>26</v>
      </c>
    </row>
    <row r="14" spans="1:19" ht="15.75" thickTop="1" x14ac:dyDescent="0.25">
      <c r="A14" s="72" t="s">
        <v>96</v>
      </c>
      <c r="B14" s="5">
        <f>C14 / D14</f>
        <v>405</v>
      </c>
      <c r="C14" s="13">
        <v>405</v>
      </c>
      <c r="D14" s="14">
        <v>1</v>
      </c>
      <c r="E14" s="15">
        <v>1</v>
      </c>
      <c r="F14" s="56">
        <v>1</v>
      </c>
      <c r="G14" s="57">
        <v>2.7708333333333334E-5</v>
      </c>
      <c r="H14" s="5">
        <f>I14 / J14</f>
        <v>405</v>
      </c>
      <c r="I14" s="50">
        <v>405</v>
      </c>
      <c r="J14" s="51">
        <v>1</v>
      </c>
      <c r="K14" s="52">
        <v>1</v>
      </c>
      <c r="L14" s="63">
        <v>1</v>
      </c>
      <c r="M14" s="70">
        <v>2.6238425925925926E-5</v>
      </c>
      <c r="N14" s="5">
        <v>405</v>
      </c>
      <c r="O14" s="80">
        <v>405</v>
      </c>
      <c r="P14" s="81">
        <v>1</v>
      </c>
      <c r="Q14" s="82">
        <v>1</v>
      </c>
      <c r="R14" s="83">
        <v>0.25</v>
      </c>
      <c r="S14" s="84">
        <v>3.1423611111111111E-5</v>
      </c>
    </row>
    <row r="15" spans="1:19" x14ac:dyDescent="0.25">
      <c r="A15" s="73" t="s">
        <v>30</v>
      </c>
      <c r="B15" s="5">
        <f t="shared" ref="B15:B78" si="0">C15 / D15</f>
        <v>2</v>
      </c>
      <c r="C15" s="13">
        <v>2</v>
      </c>
      <c r="D15" s="15">
        <v>1</v>
      </c>
      <c r="E15" s="15">
        <v>1</v>
      </c>
      <c r="F15" s="56">
        <v>1</v>
      </c>
      <c r="G15" s="57">
        <v>7.5173611111111117E-5</v>
      </c>
      <c r="H15" s="5">
        <f t="shared" ref="H15:H78" si="1">I15 / J15</f>
        <v>2</v>
      </c>
      <c r="I15" s="50">
        <v>2</v>
      </c>
      <c r="J15" s="52">
        <v>1</v>
      </c>
      <c r="K15" s="52">
        <v>1</v>
      </c>
      <c r="L15" s="63">
        <v>0.5</v>
      </c>
      <c r="M15" s="70">
        <v>7.9930555555555554E-5</v>
      </c>
      <c r="N15" s="5">
        <v>2</v>
      </c>
      <c r="O15" s="80">
        <v>2</v>
      </c>
      <c r="P15" s="82">
        <v>1</v>
      </c>
      <c r="Q15" s="82">
        <v>1</v>
      </c>
      <c r="R15" s="83">
        <v>1</v>
      </c>
      <c r="S15" s="84">
        <v>7.0046296296296295E-5</v>
      </c>
    </row>
    <row r="16" spans="1:19" x14ac:dyDescent="0.25">
      <c r="A16" s="73" t="s">
        <v>31</v>
      </c>
      <c r="B16" s="5">
        <f t="shared" si="0"/>
        <v>143</v>
      </c>
      <c r="C16" s="13">
        <v>143</v>
      </c>
      <c r="D16" s="15">
        <v>1</v>
      </c>
      <c r="E16" s="15">
        <v>1</v>
      </c>
      <c r="F16" s="56">
        <v>1</v>
      </c>
      <c r="G16" s="57">
        <v>5.5810185185185182E-5</v>
      </c>
      <c r="H16" s="5">
        <f t="shared" si="1"/>
        <v>143</v>
      </c>
      <c r="I16" s="50">
        <v>143</v>
      </c>
      <c r="J16" s="52">
        <v>1</v>
      </c>
      <c r="K16" s="52">
        <v>1</v>
      </c>
      <c r="L16" s="63">
        <v>1</v>
      </c>
      <c r="M16" s="70">
        <v>5.3668981481481485E-5</v>
      </c>
      <c r="N16" s="5">
        <v>143</v>
      </c>
      <c r="O16" s="80">
        <v>143</v>
      </c>
      <c r="P16" s="82">
        <v>1</v>
      </c>
      <c r="Q16" s="82">
        <v>1</v>
      </c>
      <c r="R16" s="83">
        <v>1</v>
      </c>
      <c r="S16" s="84">
        <v>6.0138888888888886E-5</v>
      </c>
    </row>
    <row r="17" spans="1:19" ht="25.5" x14ac:dyDescent="0.25">
      <c r="A17" s="74" t="s">
        <v>97</v>
      </c>
      <c r="B17" s="5">
        <f t="shared" si="0"/>
        <v>1</v>
      </c>
      <c r="C17" s="13">
        <v>1</v>
      </c>
      <c r="D17" s="15">
        <v>1</v>
      </c>
      <c r="E17" s="15">
        <v>1</v>
      </c>
      <c r="F17" s="56">
        <v>1</v>
      </c>
      <c r="G17" s="57">
        <v>1.2085648148148148E-4</v>
      </c>
      <c r="H17" s="5">
        <f t="shared" si="1"/>
        <v>1</v>
      </c>
      <c r="I17" s="50">
        <v>1</v>
      </c>
      <c r="J17" s="52">
        <v>1</v>
      </c>
      <c r="K17" s="52">
        <v>1</v>
      </c>
      <c r="L17" s="63">
        <v>1</v>
      </c>
      <c r="M17" s="70">
        <v>8.4652777777777772E-5</v>
      </c>
      <c r="N17" s="5">
        <v>1</v>
      </c>
      <c r="O17" s="80">
        <v>1</v>
      </c>
      <c r="P17" s="82">
        <v>1</v>
      </c>
      <c r="Q17" s="82">
        <v>1</v>
      </c>
      <c r="R17" s="83">
        <v>1</v>
      </c>
      <c r="S17" s="84">
        <v>9.321759259259259E-5</v>
      </c>
    </row>
    <row r="18" spans="1:19" x14ac:dyDescent="0.25">
      <c r="A18" s="73" t="s">
        <v>32</v>
      </c>
      <c r="B18" s="5">
        <f t="shared" si="0"/>
        <v>34</v>
      </c>
      <c r="C18" s="13">
        <v>34</v>
      </c>
      <c r="D18" s="15">
        <v>1</v>
      </c>
      <c r="E18" s="15">
        <v>1</v>
      </c>
      <c r="F18" s="56">
        <v>1</v>
      </c>
      <c r="G18" s="57">
        <v>2.175925925925926E-5</v>
      </c>
      <c r="H18" s="5">
        <f t="shared" si="1"/>
        <v>34</v>
      </c>
      <c r="I18" s="50">
        <v>34</v>
      </c>
      <c r="J18" s="52">
        <v>1</v>
      </c>
      <c r="K18" s="52">
        <v>1</v>
      </c>
      <c r="L18" s="63">
        <v>1</v>
      </c>
      <c r="M18" s="70">
        <v>2.2488425925925926E-5</v>
      </c>
      <c r="N18" s="5">
        <v>34</v>
      </c>
      <c r="O18" s="80">
        <v>34</v>
      </c>
      <c r="P18" s="82">
        <v>1</v>
      </c>
      <c r="Q18" s="82">
        <v>1</v>
      </c>
      <c r="R18" s="83">
        <v>0.2</v>
      </c>
      <c r="S18" s="84">
        <v>2.9050925925925926E-5</v>
      </c>
    </row>
    <row r="19" spans="1:19" x14ac:dyDescent="0.25">
      <c r="A19" s="73" t="s">
        <v>33</v>
      </c>
      <c r="B19" s="5">
        <f t="shared" si="0"/>
        <v>3</v>
      </c>
      <c r="C19" s="13">
        <v>3</v>
      </c>
      <c r="D19" s="15">
        <v>1</v>
      </c>
      <c r="E19" s="15">
        <v>1</v>
      </c>
      <c r="F19" s="56">
        <v>1</v>
      </c>
      <c r="G19" s="57">
        <v>7.0208333333333337E-5</v>
      </c>
      <c r="H19" s="5">
        <f t="shared" si="1"/>
        <v>3</v>
      </c>
      <c r="I19" s="50">
        <v>3</v>
      </c>
      <c r="J19" s="52">
        <v>1</v>
      </c>
      <c r="K19" s="52">
        <v>1</v>
      </c>
      <c r="L19" s="63">
        <v>1</v>
      </c>
      <c r="M19" s="70">
        <v>5.7291666666666666E-5</v>
      </c>
      <c r="N19" s="5">
        <v>3</v>
      </c>
      <c r="O19" s="80">
        <v>3</v>
      </c>
      <c r="P19" s="82">
        <v>1</v>
      </c>
      <c r="Q19" s="82">
        <v>1</v>
      </c>
      <c r="R19" s="83">
        <v>1</v>
      </c>
      <c r="S19" s="84">
        <v>6.7754629629629632E-5</v>
      </c>
    </row>
    <row r="20" spans="1:19" ht="25.5" x14ac:dyDescent="0.25">
      <c r="A20" s="74" t="s">
        <v>34</v>
      </c>
      <c r="B20" s="5">
        <f t="shared" si="0"/>
        <v>1</v>
      </c>
      <c r="C20" s="13">
        <v>1</v>
      </c>
      <c r="D20" s="15">
        <v>1</v>
      </c>
      <c r="E20" s="15">
        <v>1</v>
      </c>
      <c r="F20" s="56">
        <v>1</v>
      </c>
      <c r="G20" s="57">
        <v>1.6479166666666666E-4</v>
      </c>
      <c r="H20" s="5">
        <f t="shared" si="1"/>
        <v>1</v>
      </c>
      <c r="I20" s="50">
        <v>1</v>
      </c>
      <c r="J20" s="52">
        <v>1</v>
      </c>
      <c r="K20" s="52">
        <v>1</v>
      </c>
      <c r="L20" s="63">
        <v>1</v>
      </c>
      <c r="M20" s="70">
        <v>1.3443287037037037E-4</v>
      </c>
      <c r="N20" s="5">
        <v>1</v>
      </c>
      <c r="O20" s="80">
        <v>1</v>
      </c>
      <c r="P20" s="82">
        <v>1</v>
      </c>
      <c r="Q20" s="82">
        <v>1</v>
      </c>
      <c r="R20" s="83">
        <v>1</v>
      </c>
      <c r="S20" s="84">
        <v>1.7012731481481482E-4</v>
      </c>
    </row>
    <row r="21" spans="1:19" ht="25.5" x14ac:dyDescent="0.25">
      <c r="A21" s="74" t="s">
        <v>35</v>
      </c>
      <c r="B21" s="5">
        <f t="shared" si="0"/>
        <v>1</v>
      </c>
      <c r="C21" s="13">
        <v>1</v>
      </c>
      <c r="D21" s="15">
        <v>1</v>
      </c>
      <c r="E21" s="15">
        <v>1</v>
      </c>
      <c r="F21" s="56">
        <v>1</v>
      </c>
      <c r="G21" s="57">
        <v>8.8958333333333332E-5</v>
      </c>
      <c r="H21" s="5">
        <f t="shared" si="1"/>
        <v>1</v>
      </c>
      <c r="I21" s="50">
        <v>1</v>
      </c>
      <c r="J21" s="52">
        <v>1</v>
      </c>
      <c r="K21" s="52">
        <v>1</v>
      </c>
      <c r="L21" s="63">
        <v>1</v>
      </c>
      <c r="M21" s="70">
        <v>7.2638888888888891E-5</v>
      </c>
      <c r="N21" s="5">
        <v>1</v>
      </c>
      <c r="O21" s="80">
        <v>1</v>
      </c>
      <c r="P21" s="82">
        <v>1</v>
      </c>
      <c r="Q21" s="82">
        <v>1</v>
      </c>
      <c r="R21" s="83">
        <v>1</v>
      </c>
      <c r="S21" s="84">
        <v>8.1817129629629628E-5</v>
      </c>
    </row>
    <row r="22" spans="1:19" x14ac:dyDescent="0.25">
      <c r="A22" s="73" t="s">
        <v>36</v>
      </c>
      <c r="B22" s="5">
        <f t="shared" si="0"/>
        <v>2</v>
      </c>
      <c r="C22" s="13">
        <v>2</v>
      </c>
      <c r="D22" s="15">
        <v>1</v>
      </c>
      <c r="E22" s="15">
        <v>1</v>
      </c>
      <c r="F22" s="56">
        <v>1</v>
      </c>
      <c r="G22" s="57">
        <v>2.3090277777777777E-5</v>
      </c>
      <c r="H22" s="5">
        <f t="shared" si="1"/>
        <v>2</v>
      </c>
      <c r="I22" s="50">
        <v>2</v>
      </c>
      <c r="J22" s="52">
        <v>1</v>
      </c>
      <c r="K22" s="52">
        <v>1</v>
      </c>
      <c r="L22" s="63">
        <v>1</v>
      </c>
      <c r="M22" s="70">
        <v>2.1909722222222222E-5</v>
      </c>
      <c r="N22" s="5">
        <v>2</v>
      </c>
      <c r="O22" s="80">
        <v>2</v>
      </c>
      <c r="P22" s="82">
        <v>1</v>
      </c>
      <c r="Q22" s="82">
        <v>1</v>
      </c>
      <c r="R22" s="83">
        <v>1</v>
      </c>
      <c r="S22" s="84">
        <v>2.9467592592592592E-5</v>
      </c>
    </row>
    <row r="23" spans="1:19" x14ac:dyDescent="0.25">
      <c r="A23" s="73" t="s">
        <v>37</v>
      </c>
      <c r="B23" s="5">
        <f t="shared" si="0"/>
        <v>1</v>
      </c>
      <c r="C23" s="13">
        <v>1</v>
      </c>
      <c r="D23" s="15">
        <v>1</v>
      </c>
      <c r="E23" s="15">
        <v>1</v>
      </c>
      <c r="F23" s="56">
        <v>1</v>
      </c>
      <c r="G23" s="57">
        <v>6.5486111111111105E-5</v>
      </c>
      <c r="H23" s="5">
        <f t="shared" si="1"/>
        <v>1</v>
      </c>
      <c r="I23" s="50">
        <v>1</v>
      </c>
      <c r="J23" s="52">
        <v>1</v>
      </c>
      <c r="K23" s="52">
        <v>1</v>
      </c>
      <c r="L23" s="63">
        <v>1</v>
      </c>
      <c r="M23" s="70">
        <v>5.5624999999999997E-5</v>
      </c>
      <c r="N23" s="5">
        <v>1</v>
      </c>
      <c r="O23" s="80">
        <v>1</v>
      </c>
      <c r="P23" s="82">
        <v>1</v>
      </c>
      <c r="Q23" s="82">
        <v>1</v>
      </c>
      <c r="R23" s="83">
        <v>1</v>
      </c>
      <c r="S23" s="84">
        <v>7.1423611111111107E-5</v>
      </c>
    </row>
    <row r="24" spans="1:19" x14ac:dyDescent="0.25">
      <c r="A24" s="73" t="s">
        <v>38</v>
      </c>
      <c r="B24" s="5">
        <f t="shared" si="0"/>
        <v>1</v>
      </c>
      <c r="C24" s="13">
        <v>1</v>
      </c>
      <c r="D24" s="15">
        <v>1</v>
      </c>
      <c r="E24" s="15">
        <v>1</v>
      </c>
      <c r="F24" s="56">
        <v>1</v>
      </c>
      <c r="G24" s="57">
        <v>1.0398148148148148E-4</v>
      </c>
      <c r="H24" s="5">
        <f t="shared" si="1"/>
        <v>1</v>
      </c>
      <c r="I24" s="50">
        <v>1</v>
      </c>
      <c r="J24" s="52">
        <v>1</v>
      </c>
      <c r="K24" s="52">
        <v>1</v>
      </c>
      <c r="L24" s="63">
        <v>1</v>
      </c>
      <c r="M24" s="70">
        <v>1.1062500000000001E-4</v>
      </c>
      <c r="N24" s="5">
        <v>1</v>
      </c>
      <c r="O24" s="80">
        <v>1</v>
      </c>
      <c r="P24" s="82">
        <v>1</v>
      </c>
      <c r="Q24" s="82">
        <v>1</v>
      </c>
      <c r="R24" s="83">
        <v>1</v>
      </c>
      <c r="S24" s="84">
        <v>1.2870370370370371E-4</v>
      </c>
    </row>
    <row r="25" spans="1:19" x14ac:dyDescent="0.25">
      <c r="A25" s="73" t="s">
        <v>39</v>
      </c>
      <c r="B25" s="5">
        <f t="shared" si="0"/>
        <v>3</v>
      </c>
      <c r="C25" s="13">
        <v>3</v>
      </c>
      <c r="D25" s="15">
        <v>1</v>
      </c>
      <c r="E25" s="15">
        <v>1</v>
      </c>
      <c r="F25" s="56">
        <v>1</v>
      </c>
      <c r="G25" s="57">
        <v>2.2187500000000001E-5</v>
      </c>
      <c r="H25" s="5">
        <f t="shared" si="1"/>
        <v>3</v>
      </c>
      <c r="I25" s="50">
        <v>3</v>
      </c>
      <c r="J25" s="52">
        <v>1</v>
      </c>
      <c r="K25" s="52">
        <v>1</v>
      </c>
      <c r="L25" s="63">
        <v>1</v>
      </c>
      <c r="M25" s="70">
        <v>2.1111111111111111E-5</v>
      </c>
      <c r="N25" s="5">
        <v>3</v>
      </c>
      <c r="O25" s="80">
        <v>3</v>
      </c>
      <c r="P25" s="82">
        <v>1</v>
      </c>
      <c r="Q25" s="82">
        <v>1</v>
      </c>
      <c r="R25" s="83">
        <v>1</v>
      </c>
      <c r="S25" s="84">
        <v>2.8344907407407407E-5</v>
      </c>
    </row>
    <row r="26" spans="1:19" x14ac:dyDescent="0.25">
      <c r="A26" s="73" t="s">
        <v>40</v>
      </c>
      <c r="B26" s="5">
        <f t="shared" si="0"/>
        <v>4</v>
      </c>
      <c r="C26" s="13">
        <v>4</v>
      </c>
      <c r="D26" s="15">
        <v>1</v>
      </c>
      <c r="E26" s="15">
        <v>1</v>
      </c>
      <c r="F26" s="56">
        <v>1</v>
      </c>
      <c r="G26" s="57">
        <v>4.2812499999999997E-5</v>
      </c>
      <c r="H26" s="5">
        <f t="shared" si="1"/>
        <v>4</v>
      </c>
      <c r="I26" s="50">
        <v>4</v>
      </c>
      <c r="J26" s="52">
        <v>1</v>
      </c>
      <c r="K26" s="52">
        <v>1</v>
      </c>
      <c r="L26" s="63">
        <v>1</v>
      </c>
      <c r="M26" s="70">
        <v>4.8807870370370369E-5</v>
      </c>
      <c r="N26" s="5">
        <v>4</v>
      </c>
      <c r="O26" s="80">
        <v>4</v>
      </c>
      <c r="P26" s="82">
        <v>1</v>
      </c>
      <c r="Q26" s="82">
        <v>1</v>
      </c>
      <c r="R26" s="83">
        <v>1</v>
      </c>
      <c r="S26" s="84">
        <v>4.5543981481481484E-5</v>
      </c>
    </row>
    <row r="27" spans="1:19" x14ac:dyDescent="0.25">
      <c r="A27" s="73" t="s">
        <v>41</v>
      </c>
      <c r="B27" s="5">
        <f t="shared" si="0"/>
        <v>179</v>
      </c>
      <c r="C27" s="13">
        <v>179</v>
      </c>
      <c r="D27" s="15">
        <v>1</v>
      </c>
      <c r="E27" s="15">
        <v>1</v>
      </c>
      <c r="F27" s="56">
        <v>1</v>
      </c>
      <c r="G27" s="57">
        <v>5.8611111111111114E-5</v>
      </c>
      <c r="H27" s="5">
        <f t="shared" si="1"/>
        <v>179</v>
      </c>
      <c r="I27" s="50">
        <v>179</v>
      </c>
      <c r="J27" s="52">
        <v>1</v>
      </c>
      <c r="K27" s="52">
        <v>1</v>
      </c>
      <c r="L27" s="63">
        <v>1</v>
      </c>
      <c r="M27" s="70">
        <v>6.4247685185185184E-5</v>
      </c>
      <c r="N27" s="5">
        <v>179</v>
      </c>
      <c r="O27" s="80">
        <v>179</v>
      </c>
      <c r="P27" s="82">
        <v>1</v>
      </c>
      <c r="Q27" s="82">
        <v>1</v>
      </c>
      <c r="R27" s="83">
        <v>1</v>
      </c>
      <c r="S27" s="84">
        <v>7.0821759259259256E-5</v>
      </c>
    </row>
    <row r="28" spans="1:19" x14ac:dyDescent="0.25">
      <c r="A28" s="73" t="s">
        <v>42</v>
      </c>
      <c r="B28" s="5">
        <f t="shared" si="0"/>
        <v>2</v>
      </c>
      <c r="C28" s="13">
        <v>2</v>
      </c>
      <c r="D28" s="15">
        <v>1</v>
      </c>
      <c r="E28" s="15">
        <v>1</v>
      </c>
      <c r="F28" s="56">
        <v>1</v>
      </c>
      <c r="G28" s="57">
        <v>8.7268518518518519E-5</v>
      </c>
      <c r="H28" s="5">
        <f t="shared" si="1"/>
        <v>2</v>
      </c>
      <c r="I28" s="50">
        <v>2</v>
      </c>
      <c r="J28" s="52">
        <v>1</v>
      </c>
      <c r="K28" s="52">
        <v>1</v>
      </c>
      <c r="L28" s="63">
        <v>1</v>
      </c>
      <c r="M28" s="70">
        <v>7.4733796296296294E-5</v>
      </c>
      <c r="N28" s="5">
        <v>2</v>
      </c>
      <c r="O28" s="80">
        <v>2</v>
      </c>
      <c r="P28" s="82">
        <v>1</v>
      </c>
      <c r="Q28" s="82">
        <v>1</v>
      </c>
      <c r="R28" s="83">
        <v>1</v>
      </c>
      <c r="S28" s="84">
        <v>7.7708333333333329E-5</v>
      </c>
    </row>
    <row r="29" spans="1:19" ht="25.5" x14ac:dyDescent="0.25">
      <c r="A29" s="74" t="s">
        <v>43</v>
      </c>
      <c r="B29" s="5">
        <f t="shared" si="0"/>
        <v>1</v>
      </c>
      <c r="C29" s="13">
        <v>1</v>
      </c>
      <c r="D29" s="15">
        <v>1</v>
      </c>
      <c r="E29" s="15">
        <v>1</v>
      </c>
      <c r="F29" s="56">
        <v>1</v>
      </c>
      <c r="G29" s="57">
        <v>1.5719907407407406E-4</v>
      </c>
      <c r="H29" s="5">
        <f t="shared" si="1"/>
        <v>1</v>
      </c>
      <c r="I29" s="50">
        <v>1</v>
      </c>
      <c r="J29" s="52">
        <v>1</v>
      </c>
      <c r="K29" s="52">
        <v>1</v>
      </c>
      <c r="L29" s="63">
        <v>1</v>
      </c>
      <c r="M29" s="70">
        <v>1.6253472222222223E-4</v>
      </c>
      <c r="N29" s="5">
        <v>1</v>
      </c>
      <c r="O29" s="80">
        <v>1</v>
      </c>
      <c r="P29" s="82">
        <v>1</v>
      </c>
      <c r="Q29" s="82">
        <v>1</v>
      </c>
      <c r="R29" s="83">
        <v>1</v>
      </c>
      <c r="S29" s="84">
        <v>1.6944444444444445E-4</v>
      </c>
    </row>
    <row r="30" spans="1:19" x14ac:dyDescent="0.25">
      <c r="A30" s="73" t="s">
        <v>44</v>
      </c>
      <c r="B30" s="5">
        <f t="shared" si="0"/>
        <v>2</v>
      </c>
      <c r="C30" s="13">
        <v>2</v>
      </c>
      <c r="D30" s="15">
        <v>1</v>
      </c>
      <c r="E30" s="15">
        <v>1</v>
      </c>
      <c r="F30" s="56">
        <v>1</v>
      </c>
      <c r="G30" s="57">
        <v>8.0763888888888885E-5</v>
      </c>
      <c r="H30" s="5">
        <f t="shared" si="1"/>
        <v>2</v>
      </c>
      <c r="I30" s="50">
        <v>2</v>
      </c>
      <c r="J30" s="52">
        <v>1</v>
      </c>
      <c r="K30" s="52">
        <v>1</v>
      </c>
      <c r="L30" s="63">
        <v>1</v>
      </c>
      <c r="M30" s="70">
        <v>8.9166666666666661E-5</v>
      </c>
      <c r="N30" s="5">
        <v>2</v>
      </c>
      <c r="O30" s="80">
        <v>2</v>
      </c>
      <c r="P30" s="82">
        <v>1</v>
      </c>
      <c r="Q30" s="82">
        <v>1</v>
      </c>
      <c r="R30" s="83">
        <v>1</v>
      </c>
      <c r="S30" s="84">
        <v>9.829861111111111E-5</v>
      </c>
    </row>
    <row r="31" spans="1:19" x14ac:dyDescent="0.25">
      <c r="A31" s="73" t="s">
        <v>45</v>
      </c>
      <c r="B31" s="5">
        <f t="shared" si="0"/>
        <v>110</v>
      </c>
      <c r="C31" s="13">
        <v>110</v>
      </c>
      <c r="D31" s="15">
        <v>1</v>
      </c>
      <c r="E31" s="15">
        <v>1</v>
      </c>
      <c r="F31" s="56">
        <v>1</v>
      </c>
      <c r="G31" s="57">
        <v>2.2280092592592593E-5</v>
      </c>
      <c r="H31" s="5">
        <f t="shared" si="1"/>
        <v>110</v>
      </c>
      <c r="I31" s="50">
        <v>110</v>
      </c>
      <c r="J31" s="52">
        <v>1</v>
      </c>
      <c r="K31" s="52">
        <v>1</v>
      </c>
      <c r="L31" s="63">
        <v>1</v>
      </c>
      <c r="M31" s="70">
        <v>2.4594907407407408E-5</v>
      </c>
      <c r="N31" s="5">
        <v>110</v>
      </c>
      <c r="O31" s="80">
        <v>108</v>
      </c>
      <c r="P31" s="82">
        <v>0.98181818181818181</v>
      </c>
      <c r="Q31" s="82">
        <v>0.98181818181818181</v>
      </c>
      <c r="R31" s="83">
        <v>1</v>
      </c>
      <c r="S31" s="84">
        <v>3.1921296296296297E-5</v>
      </c>
    </row>
    <row r="32" spans="1:19" ht="25.5" x14ac:dyDescent="0.25">
      <c r="A32" s="74" t="s">
        <v>46</v>
      </c>
      <c r="B32" s="5">
        <f t="shared" si="0"/>
        <v>1</v>
      </c>
      <c r="C32" s="13">
        <v>1</v>
      </c>
      <c r="D32" s="15">
        <v>1</v>
      </c>
      <c r="E32" s="15">
        <v>1</v>
      </c>
      <c r="F32" s="56">
        <v>1</v>
      </c>
      <c r="G32" s="57">
        <v>6.3379629629629634E-5</v>
      </c>
      <c r="H32" s="5">
        <f t="shared" si="1"/>
        <v>1</v>
      </c>
      <c r="I32" s="50">
        <v>1</v>
      </c>
      <c r="J32" s="52">
        <v>1</v>
      </c>
      <c r="K32" s="52">
        <v>1</v>
      </c>
      <c r="L32" s="63">
        <v>1</v>
      </c>
      <c r="M32" s="70">
        <v>7.0891203703703708E-5</v>
      </c>
      <c r="N32" s="5">
        <v>1</v>
      </c>
      <c r="O32" s="80">
        <v>1</v>
      </c>
      <c r="P32" s="82">
        <v>1</v>
      </c>
      <c r="Q32" s="82">
        <v>1</v>
      </c>
      <c r="R32" s="83">
        <v>1</v>
      </c>
      <c r="S32" s="84">
        <v>7.4814814814814815E-5</v>
      </c>
    </row>
    <row r="33" spans="1:19" ht="25.5" x14ac:dyDescent="0.25">
      <c r="A33" s="75" t="s">
        <v>47</v>
      </c>
      <c r="B33" s="5">
        <f t="shared" si="0"/>
        <v>1</v>
      </c>
      <c r="C33" s="13">
        <v>1</v>
      </c>
      <c r="D33" s="15">
        <v>1</v>
      </c>
      <c r="E33" s="15">
        <v>1</v>
      </c>
      <c r="F33" s="56">
        <v>1</v>
      </c>
      <c r="G33" s="57">
        <v>8.4131944444444442E-5</v>
      </c>
      <c r="H33" s="5">
        <f t="shared" si="1"/>
        <v>1</v>
      </c>
      <c r="I33" s="50">
        <v>1</v>
      </c>
      <c r="J33" s="52">
        <v>1</v>
      </c>
      <c r="K33" s="52">
        <v>1</v>
      </c>
      <c r="L33" s="63">
        <v>1</v>
      </c>
      <c r="M33" s="70">
        <v>7.6527777777777778E-5</v>
      </c>
      <c r="N33" s="5">
        <v>1</v>
      </c>
      <c r="O33" s="80">
        <v>1</v>
      </c>
      <c r="P33" s="82">
        <v>1</v>
      </c>
      <c r="Q33" s="82">
        <v>1</v>
      </c>
      <c r="R33" s="83">
        <v>1</v>
      </c>
      <c r="S33" s="84">
        <v>9.2511574074074081E-5</v>
      </c>
    </row>
    <row r="34" spans="1:19" x14ac:dyDescent="0.25">
      <c r="A34" s="76" t="s">
        <v>48</v>
      </c>
      <c r="B34" s="5">
        <f t="shared" si="0"/>
        <v>2916</v>
      </c>
      <c r="C34" s="13">
        <v>2621</v>
      </c>
      <c r="D34" s="15">
        <v>0.89883401920438954</v>
      </c>
      <c r="E34" s="15">
        <v>0.89883401920438954</v>
      </c>
      <c r="F34" s="56">
        <v>9.7087378640776691E-3</v>
      </c>
      <c r="G34" s="57">
        <v>2.5115740740740741E-5</v>
      </c>
      <c r="H34" s="5">
        <f t="shared" si="1"/>
        <v>2916</v>
      </c>
      <c r="I34" s="50">
        <v>2536</v>
      </c>
      <c r="J34" s="52">
        <v>0.86968449931412894</v>
      </c>
      <c r="K34" s="52">
        <v>0.86968449931412894</v>
      </c>
      <c r="L34" s="63">
        <v>0.2</v>
      </c>
      <c r="M34" s="70">
        <v>2.4837962962962963E-5</v>
      </c>
      <c r="N34" s="5">
        <v>2916</v>
      </c>
      <c r="O34" s="80">
        <v>2529</v>
      </c>
      <c r="P34" s="82">
        <v>0.86728395061728392</v>
      </c>
      <c r="Q34" s="82">
        <v>0.86728395061728392</v>
      </c>
      <c r="R34" s="83">
        <v>1</v>
      </c>
      <c r="S34" s="84">
        <v>3.0370370370370372E-5</v>
      </c>
    </row>
    <row r="35" spans="1:19" x14ac:dyDescent="0.25">
      <c r="A35" s="73" t="s">
        <v>49</v>
      </c>
      <c r="B35" s="5">
        <f t="shared" si="0"/>
        <v>1</v>
      </c>
      <c r="C35" s="13">
        <v>1</v>
      </c>
      <c r="D35" s="15">
        <v>1</v>
      </c>
      <c r="E35" s="15">
        <v>1</v>
      </c>
      <c r="F35" s="56">
        <v>1</v>
      </c>
      <c r="G35" s="57">
        <v>7.9618055555555554E-5</v>
      </c>
      <c r="H35" s="5">
        <f t="shared" si="1"/>
        <v>1</v>
      </c>
      <c r="I35" s="50">
        <v>1</v>
      </c>
      <c r="J35" s="52">
        <v>1</v>
      </c>
      <c r="K35" s="52">
        <v>1</v>
      </c>
      <c r="L35" s="63">
        <v>1</v>
      </c>
      <c r="M35" s="70">
        <v>7.6539351851851847E-5</v>
      </c>
      <c r="N35" s="5">
        <v>1</v>
      </c>
      <c r="O35" s="80">
        <v>1</v>
      </c>
      <c r="P35" s="82">
        <v>1</v>
      </c>
      <c r="Q35" s="82">
        <v>1</v>
      </c>
      <c r="R35" s="83">
        <v>1</v>
      </c>
      <c r="S35" s="84">
        <v>8.3506944444444441E-5</v>
      </c>
    </row>
    <row r="36" spans="1:19" x14ac:dyDescent="0.25">
      <c r="A36" s="73" t="s">
        <v>50</v>
      </c>
      <c r="B36" s="5">
        <f t="shared" si="0"/>
        <v>1</v>
      </c>
      <c r="C36" s="13">
        <v>1</v>
      </c>
      <c r="D36" s="15">
        <v>1</v>
      </c>
      <c r="E36" s="15">
        <v>1</v>
      </c>
      <c r="F36" s="56">
        <v>1</v>
      </c>
      <c r="G36" s="57">
        <v>1.3447916666666667E-4</v>
      </c>
      <c r="H36" s="5">
        <f t="shared" si="1"/>
        <v>1</v>
      </c>
      <c r="I36" s="50">
        <v>1</v>
      </c>
      <c r="J36" s="52">
        <v>1</v>
      </c>
      <c r="K36" s="52">
        <v>1</v>
      </c>
      <c r="L36" s="63">
        <v>1</v>
      </c>
      <c r="M36" s="70">
        <v>9.2685185185185191E-5</v>
      </c>
      <c r="N36" s="5">
        <v>1</v>
      </c>
      <c r="O36" s="80">
        <v>1</v>
      </c>
      <c r="P36" s="82">
        <v>1</v>
      </c>
      <c r="Q36" s="82">
        <v>1</v>
      </c>
      <c r="R36" s="83">
        <v>1</v>
      </c>
      <c r="S36" s="84">
        <v>1.2923611111111111E-4</v>
      </c>
    </row>
    <row r="37" spans="1:19" x14ac:dyDescent="0.25">
      <c r="A37" s="73" t="s">
        <v>51</v>
      </c>
      <c r="B37" s="5">
        <f t="shared" si="0"/>
        <v>13609.000000000002</v>
      </c>
      <c r="C37" s="13">
        <v>1773</v>
      </c>
      <c r="D37" s="15">
        <v>0.1302814314056874</v>
      </c>
      <c r="E37" s="15">
        <v>0.35460000000000003</v>
      </c>
      <c r="F37" s="56">
        <v>0.1</v>
      </c>
      <c r="G37" s="57">
        <v>3.8194444444444444E-5</v>
      </c>
      <c r="H37" s="5">
        <f t="shared" si="1"/>
        <v>13609</v>
      </c>
      <c r="I37" s="50">
        <v>2070</v>
      </c>
      <c r="J37" s="52">
        <v>0.15210522448379749</v>
      </c>
      <c r="K37" s="52">
        <v>0.41399999999999998</v>
      </c>
      <c r="L37" s="63">
        <v>1</v>
      </c>
      <c r="M37" s="70">
        <v>1.0229166666666667E-4</v>
      </c>
      <c r="N37" s="5">
        <v>13609</v>
      </c>
      <c r="O37" s="80">
        <v>3675</v>
      </c>
      <c r="P37" s="82">
        <v>0.2700418840473216</v>
      </c>
      <c r="Q37" s="82">
        <v>0.73499999999999999</v>
      </c>
      <c r="R37" s="83">
        <v>1</v>
      </c>
      <c r="S37" s="84">
        <v>8.4965277777777773E-5</v>
      </c>
    </row>
    <row r="38" spans="1:19" x14ac:dyDescent="0.25">
      <c r="A38" s="73" t="s">
        <v>52</v>
      </c>
      <c r="B38" s="5">
        <f t="shared" si="0"/>
        <v>12</v>
      </c>
      <c r="C38" s="13">
        <v>5</v>
      </c>
      <c r="D38" s="15">
        <v>0.41666666666666669</v>
      </c>
      <c r="E38" s="15">
        <v>0.41666666666666669</v>
      </c>
      <c r="F38" s="56">
        <v>1</v>
      </c>
      <c r="G38" s="57">
        <v>3.8668981481481479E-5</v>
      </c>
      <c r="H38" s="5">
        <f t="shared" si="1"/>
        <v>12</v>
      </c>
      <c r="I38" s="50">
        <v>5</v>
      </c>
      <c r="J38" s="52">
        <v>0.41666666666666669</v>
      </c>
      <c r="K38" s="52">
        <v>0.41666666666666669</v>
      </c>
      <c r="L38" s="63">
        <v>0.5</v>
      </c>
      <c r="M38" s="70">
        <v>4.5254629629629627E-5</v>
      </c>
      <c r="N38" s="5">
        <v>12</v>
      </c>
      <c r="O38" s="80">
        <v>5</v>
      </c>
      <c r="P38" s="82">
        <v>0.41666666666666669</v>
      </c>
      <c r="Q38" s="82">
        <v>0.41666666666666669</v>
      </c>
      <c r="R38" s="83">
        <v>1</v>
      </c>
      <c r="S38" s="84">
        <v>9.5509259259259253E-5</v>
      </c>
    </row>
    <row r="39" spans="1:19" x14ac:dyDescent="0.25">
      <c r="A39" s="73" t="s">
        <v>53</v>
      </c>
      <c r="B39" s="5">
        <f t="shared" si="0"/>
        <v>2</v>
      </c>
      <c r="C39" s="13">
        <v>2</v>
      </c>
      <c r="D39" s="15">
        <v>1</v>
      </c>
      <c r="E39" s="15">
        <v>1</v>
      </c>
      <c r="F39" s="56">
        <v>1</v>
      </c>
      <c r="G39" s="57">
        <v>5.7743055555555557E-5</v>
      </c>
      <c r="H39" s="5">
        <f t="shared" si="1"/>
        <v>2</v>
      </c>
      <c r="I39" s="50">
        <v>2</v>
      </c>
      <c r="J39" s="52">
        <v>1</v>
      </c>
      <c r="K39" s="52">
        <v>1</v>
      </c>
      <c r="L39" s="63">
        <v>1</v>
      </c>
      <c r="M39" s="70">
        <v>5.3043981481481483E-5</v>
      </c>
      <c r="N39" s="5">
        <v>2</v>
      </c>
      <c r="O39" s="80">
        <v>0</v>
      </c>
      <c r="P39" s="82">
        <v>0</v>
      </c>
      <c r="Q39" s="82">
        <v>0</v>
      </c>
      <c r="R39" s="83">
        <v>0</v>
      </c>
      <c r="S39" s="84">
        <v>1.2331018518518518E-4</v>
      </c>
    </row>
    <row r="40" spans="1:19" x14ac:dyDescent="0.25">
      <c r="A40" s="73" t="s">
        <v>54</v>
      </c>
      <c r="B40" s="5">
        <f t="shared" si="0"/>
        <v>5</v>
      </c>
      <c r="C40" s="13">
        <v>5</v>
      </c>
      <c r="D40" s="15">
        <v>1</v>
      </c>
      <c r="E40" s="15">
        <v>1</v>
      </c>
      <c r="F40" s="56">
        <v>6.6666666666666666E-2</v>
      </c>
      <c r="G40" s="57">
        <v>1.2876157407407408E-4</v>
      </c>
      <c r="H40" s="5">
        <f t="shared" si="1"/>
        <v>5</v>
      </c>
      <c r="I40" s="50">
        <v>5</v>
      </c>
      <c r="J40" s="52">
        <v>1</v>
      </c>
      <c r="K40" s="52">
        <v>1</v>
      </c>
      <c r="L40" s="63">
        <v>1</v>
      </c>
      <c r="M40" s="70">
        <v>1.3813657407407408E-4</v>
      </c>
      <c r="N40" s="5">
        <v>5</v>
      </c>
      <c r="O40" s="80">
        <v>5</v>
      </c>
      <c r="P40" s="82">
        <v>1</v>
      </c>
      <c r="Q40" s="82">
        <v>1</v>
      </c>
      <c r="R40" s="83">
        <v>0.2</v>
      </c>
      <c r="S40" s="84">
        <v>1.3988425925925925E-4</v>
      </c>
    </row>
    <row r="41" spans="1:19" x14ac:dyDescent="0.25">
      <c r="A41" s="73" t="s">
        <v>55</v>
      </c>
      <c r="B41" s="5">
        <f t="shared" si="0"/>
        <v>62</v>
      </c>
      <c r="C41" s="13">
        <v>62</v>
      </c>
      <c r="D41" s="15">
        <v>1</v>
      </c>
      <c r="E41" s="15">
        <v>1</v>
      </c>
      <c r="F41" s="56">
        <v>1</v>
      </c>
      <c r="G41" s="57">
        <v>9.7268518518518518E-5</v>
      </c>
      <c r="H41" s="5">
        <f t="shared" si="1"/>
        <v>62</v>
      </c>
      <c r="I41" s="50">
        <v>62</v>
      </c>
      <c r="J41" s="52">
        <v>1</v>
      </c>
      <c r="K41" s="52">
        <v>1</v>
      </c>
      <c r="L41" s="63">
        <v>1</v>
      </c>
      <c r="M41" s="70">
        <v>9.8055555555555561E-5</v>
      </c>
      <c r="N41" s="5">
        <v>62</v>
      </c>
      <c r="O41" s="80">
        <v>59</v>
      </c>
      <c r="P41" s="82">
        <v>0.95161290322580649</v>
      </c>
      <c r="Q41" s="82">
        <v>0.95161290322580649</v>
      </c>
      <c r="R41" s="83">
        <v>0.33333333333333331</v>
      </c>
      <c r="S41" s="84">
        <v>9.7337962962962957E-5</v>
      </c>
    </row>
    <row r="42" spans="1:19" x14ac:dyDescent="0.25">
      <c r="A42" s="73" t="s">
        <v>56</v>
      </c>
      <c r="B42" s="5">
        <f t="shared" si="0"/>
        <v>19</v>
      </c>
      <c r="C42" s="13">
        <v>19</v>
      </c>
      <c r="D42" s="15">
        <v>1</v>
      </c>
      <c r="E42" s="15">
        <v>1</v>
      </c>
      <c r="F42" s="56">
        <v>1</v>
      </c>
      <c r="G42" s="57">
        <v>6.3229166666666661E-5</v>
      </c>
      <c r="H42" s="5">
        <f t="shared" si="1"/>
        <v>19</v>
      </c>
      <c r="I42" s="50">
        <v>19</v>
      </c>
      <c r="J42" s="52">
        <v>1</v>
      </c>
      <c r="K42" s="52">
        <v>1</v>
      </c>
      <c r="L42" s="63">
        <v>1</v>
      </c>
      <c r="M42" s="70">
        <v>6.0949074074074073E-5</v>
      </c>
      <c r="N42" s="5">
        <v>19</v>
      </c>
      <c r="O42" s="80">
        <v>19</v>
      </c>
      <c r="P42" s="82">
        <v>1</v>
      </c>
      <c r="Q42" s="82">
        <v>1</v>
      </c>
      <c r="R42" s="83">
        <v>0.33333333333333331</v>
      </c>
      <c r="S42" s="84">
        <v>7.1319444444444449E-5</v>
      </c>
    </row>
    <row r="43" spans="1:19" x14ac:dyDescent="0.25">
      <c r="A43" s="73" t="s">
        <v>57</v>
      </c>
      <c r="B43" s="5">
        <f t="shared" si="0"/>
        <v>1</v>
      </c>
      <c r="C43" s="13">
        <v>1</v>
      </c>
      <c r="D43" s="15">
        <v>1</v>
      </c>
      <c r="E43" s="15">
        <v>1</v>
      </c>
      <c r="F43" s="56">
        <v>1</v>
      </c>
      <c r="G43" s="57">
        <v>1.3996527777777778E-4</v>
      </c>
      <c r="H43" s="5">
        <f t="shared" si="1"/>
        <v>1</v>
      </c>
      <c r="I43" s="50">
        <v>1</v>
      </c>
      <c r="J43" s="52">
        <v>1</v>
      </c>
      <c r="K43" s="52">
        <v>1</v>
      </c>
      <c r="L43" s="63">
        <v>1</v>
      </c>
      <c r="M43" s="70">
        <v>1.5784722222222223E-4</v>
      </c>
      <c r="N43" s="5">
        <v>1</v>
      </c>
      <c r="O43" s="80">
        <v>0</v>
      </c>
      <c r="P43" s="82">
        <v>0</v>
      </c>
      <c r="Q43" s="82">
        <v>0</v>
      </c>
      <c r="R43" s="83">
        <v>0</v>
      </c>
      <c r="S43" s="84">
        <v>1.320138888888889E-4</v>
      </c>
    </row>
    <row r="44" spans="1:19" x14ac:dyDescent="0.25">
      <c r="A44" s="73" t="s">
        <v>58</v>
      </c>
      <c r="B44" s="5">
        <f t="shared" si="0"/>
        <v>1</v>
      </c>
      <c r="C44" s="13">
        <v>1</v>
      </c>
      <c r="D44" s="15">
        <v>1</v>
      </c>
      <c r="E44" s="15">
        <v>1</v>
      </c>
      <c r="F44" s="56">
        <v>1</v>
      </c>
      <c r="G44" s="57">
        <v>4.1388888888888891E-5</v>
      </c>
      <c r="H44" s="5">
        <f t="shared" si="1"/>
        <v>1</v>
      </c>
      <c r="I44" s="50">
        <v>1</v>
      </c>
      <c r="J44" s="52">
        <v>1</v>
      </c>
      <c r="K44" s="52">
        <v>1</v>
      </c>
      <c r="L44" s="63">
        <v>1</v>
      </c>
      <c r="M44" s="70">
        <v>4.6006944444444444E-5</v>
      </c>
      <c r="N44" s="5">
        <v>1</v>
      </c>
      <c r="O44" s="80">
        <v>1</v>
      </c>
      <c r="P44" s="82">
        <v>1</v>
      </c>
      <c r="Q44" s="82">
        <v>1</v>
      </c>
      <c r="R44" s="83">
        <v>1</v>
      </c>
      <c r="S44" s="84">
        <v>6.228009259259259E-5</v>
      </c>
    </row>
    <row r="45" spans="1:19" x14ac:dyDescent="0.25">
      <c r="A45" s="73" t="s">
        <v>98</v>
      </c>
      <c r="B45" s="5">
        <f t="shared" si="0"/>
        <v>1</v>
      </c>
      <c r="C45" s="13">
        <v>1</v>
      </c>
      <c r="D45" s="15">
        <v>1</v>
      </c>
      <c r="E45" s="15">
        <v>1</v>
      </c>
      <c r="F45" s="56">
        <v>1</v>
      </c>
      <c r="G45" s="57">
        <v>7.6493055555555559E-5</v>
      </c>
      <c r="H45" s="5">
        <f t="shared" si="1"/>
        <v>1</v>
      </c>
      <c r="I45" s="50">
        <v>1</v>
      </c>
      <c r="J45" s="52">
        <v>1</v>
      </c>
      <c r="K45" s="52">
        <v>1</v>
      </c>
      <c r="L45" s="63">
        <v>1</v>
      </c>
      <c r="M45" s="70">
        <v>8.4143518518518524E-5</v>
      </c>
      <c r="N45" s="5">
        <v>1</v>
      </c>
      <c r="O45" s="80">
        <v>1</v>
      </c>
      <c r="P45" s="82">
        <v>1</v>
      </c>
      <c r="Q45" s="82">
        <v>1</v>
      </c>
      <c r="R45" s="83">
        <v>1</v>
      </c>
      <c r="S45" s="84">
        <v>9.1736111111111106E-5</v>
      </c>
    </row>
    <row r="46" spans="1:19" x14ac:dyDescent="0.25">
      <c r="A46" s="73" t="s">
        <v>59</v>
      </c>
      <c r="B46" s="5">
        <f t="shared" si="0"/>
        <v>1</v>
      </c>
      <c r="C46" s="13">
        <v>1</v>
      </c>
      <c r="D46" s="15">
        <v>1</v>
      </c>
      <c r="E46" s="15">
        <v>1</v>
      </c>
      <c r="F46" s="56">
        <v>3.4129692832764505E-3</v>
      </c>
      <c r="G46" s="57">
        <v>4.5821759259259258E-5</v>
      </c>
      <c r="H46" s="5">
        <f t="shared" si="1"/>
        <v>1</v>
      </c>
      <c r="I46" s="50">
        <v>1</v>
      </c>
      <c r="J46" s="52">
        <v>1</v>
      </c>
      <c r="K46" s="52">
        <v>1</v>
      </c>
      <c r="L46" s="63">
        <v>3.7593984962406013E-3</v>
      </c>
      <c r="M46" s="70">
        <v>5.150462962962963E-5</v>
      </c>
      <c r="N46" s="5">
        <v>1</v>
      </c>
      <c r="O46" s="80">
        <v>0</v>
      </c>
      <c r="P46" s="82">
        <v>0</v>
      </c>
      <c r="Q46" s="82">
        <v>0</v>
      </c>
      <c r="R46" s="83">
        <v>0</v>
      </c>
      <c r="S46" s="84">
        <v>6.0590277777777777E-5</v>
      </c>
    </row>
    <row r="47" spans="1:19" x14ac:dyDescent="0.25">
      <c r="A47" s="73" t="s">
        <v>99</v>
      </c>
      <c r="B47" s="5">
        <f t="shared" si="0"/>
        <v>106</v>
      </c>
      <c r="C47" s="13">
        <v>106</v>
      </c>
      <c r="D47" s="15">
        <v>1</v>
      </c>
      <c r="E47" s="15">
        <v>1</v>
      </c>
      <c r="F47" s="56">
        <v>0.25</v>
      </c>
      <c r="G47" s="57">
        <v>3.0740740740740739E-5</v>
      </c>
      <c r="H47" s="5">
        <f t="shared" si="1"/>
        <v>106</v>
      </c>
      <c r="I47" s="50">
        <v>106</v>
      </c>
      <c r="J47" s="52">
        <v>1</v>
      </c>
      <c r="K47" s="52">
        <v>1</v>
      </c>
      <c r="L47" s="63">
        <v>0.5</v>
      </c>
      <c r="M47" s="70">
        <v>3.1851851851851852E-5</v>
      </c>
      <c r="N47" s="5">
        <v>106</v>
      </c>
      <c r="O47" s="80">
        <v>106</v>
      </c>
      <c r="P47" s="82">
        <v>1</v>
      </c>
      <c r="Q47" s="82">
        <v>1</v>
      </c>
      <c r="R47" s="83">
        <v>0.33333333333333331</v>
      </c>
      <c r="S47" s="84">
        <v>3.8182870370370368E-5</v>
      </c>
    </row>
    <row r="48" spans="1:19" x14ac:dyDescent="0.25">
      <c r="A48" s="73" t="s">
        <v>60</v>
      </c>
      <c r="B48" s="5">
        <f t="shared" si="0"/>
        <v>2</v>
      </c>
      <c r="C48" s="13">
        <v>2</v>
      </c>
      <c r="D48" s="15">
        <v>1</v>
      </c>
      <c r="E48" s="15">
        <v>1</v>
      </c>
      <c r="F48" s="56">
        <v>1</v>
      </c>
      <c r="G48" s="57">
        <v>1.4224537037037038E-4</v>
      </c>
      <c r="H48" s="5">
        <f t="shared" si="1"/>
        <v>2</v>
      </c>
      <c r="I48" s="50">
        <v>2</v>
      </c>
      <c r="J48" s="52">
        <v>1</v>
      </c>
      <c r="K48" s="52">
        <v>1</v>
      </c>
      <c r="L48" s="63">
        <v>1</v>
      </c>
      <c r="M48" s="70">
        <v>1.5252314814814816E-4</v>
      </c>
      <c r="N48" s="5">
        <v>2</v>
      </c>
      <c r="O48" s="80">
        <v>2</v>
      </c>
      <c r="P48" s="82">
        <v>1</v>
      </c>
      <c r="Q48" s="82">
        <v>1</v>
      </c>
      <c r="R48" s="83">
        <v>1</v>
      </c>
      <c r="S48" s="84">
        <v>1.5081018518518519E-4</v>
      </c>
    </row>
    <row r="49" spans="1:19" x14ac:dyDescent="0.25">
      <c r="A49" s="74" t="s">
        <v>100</v>
      </c>
      <c r="B49" s="5">
        <f t="shared" si="0"/>
        <v>1</v>
      </c>
      <c r="C49" s="13">
        <v>1</v>
      </c>
      <c r="D49" s="15">
        <v>1</v>
      </c>
      <c r="E49" s="15">
        <v>1</v>
      </c>
      <c r="F49" s="56">
        <v>1</v>
      </c>
      <c r="G49" s="57">
        <v>4.0115740740740743E-5</v>
      </c>
      <c r="H49" s="5">
        <f t="shared" si="1"/>
        <v>1</v>
      </c>
      <c r="I49" s="50">
        <v>1</v>
      </c>
      <c r="J49" s="52">
        <v>1</v>
      </c>
      <c r="K49" s="52">
        <v>1</v>
      </c>
      <c r="L49" s="63">
        <v>1</v>
      </c>
      <c r="M49" s="70">
        <v>4.1319444444444445E-5</v>
      </c>
      <c r="N49" s="5">
        <v>1</v>
      </c>
      <c r="O49" s="80">
        <v>1</v>
      </c>
      <c r="P49" s="82">
        <v>1</v>
      </c>
      <c r="Q49" s="82">
        <v>1</v>
      </c>
      <c r="R49" s="83">
        <v>6.5359477124183009E-3</v>
      </c>
      <c r="S49" s="84">
        <v>5.5127314814814817E-5</v>
      </c>
    </row>
    <row r="50" spans="1:19" x14ac:dyDescent="0.25">
      <c r="A50" s="73" t="s">
        <v>61</v>
      </c>
      <c r="B50" s="5">
        <f t="shared" si="0"/>
        <v>1</v>
      </c>
      <c r="C50" s="13">
        <v>1</v>
      </c>
      <c r="D50" s="15">
        <v>1</v>
      </c>
      <c r="E50" s="15">
        <v>1</v>
      </c>
      <c r="F50" s="56">
        <v>1</v>
      </c>
      <c r="G50" s="57">
        <v>1.0851851851851852E-4</v>
      </c>
      <c r="H50" s="5">
        <f t="shared" si="1"/>
        <v>1</v>
      </c>
      <c r="I50" s="50">
        <v>1</v>
      </c>
      <c r="J50" s="52">
        <v>1</v>
      </c>
      <c r="K50" s="52">
        <v>1</v>
      </c>
      <c r="L50" s="63">
        <v>1</v>
      </c>
      <c r="M50" s="70">
        <v>1.1824074074074074E-4</v>
      </c>
      <c r="N50" s="5">
        <v>1</v>
      </c>
      <c r="O50" s="80">
        <v>1</v>
      </c>
      <c r="P50" s="82">
        <v>1</v>
      </c>
      <c r="Q50" s="82">
        <v>1</v>
      </c>
      <c r="R50" s="83">
        <v>1</v>
      </c>
      <c r="S50" s="84">
        <v>1.1587962962962964E-4</v>
      </c>
    </row>
    <row r="51" spans="1:19" x14ac:dyDescent="0.25">
      <c r="A51" s="73" t="s">
        <v>62</v>
      </c>
      <c r="B51" s="5">
        <f t="shared" si="0"/>
        <v>1759</v>
      </c>
      <c r="C51" s="13">
        <v>1759</v>
      </c>
      <c r="D51" s="15">
        <v>1</v>
      </c>
      <c r="E51" s="15">
        <v>1</v>
      </c>
      <c r="F51" s="56">
        <v>1.7543859649122806E-2</v>
      </c>
      <c r="G51" s="57">
        <v>2.4282407407407407E-5</v>
      </c>
      <c r="H51" s="5">
        <f t="shared" si="1"/>
        <v>1759</v>
      </c>
      <c r="I51" s="50">
        <v>1759</v>
      </c>
      <c r="J51" s="52">
        <v>1</v>
      </c>
      <c r="K51" s="52">
        <v>1</v>
      </c>
      <c r="L51" s="63">
        <v>0.25</v>
      </c>
      <c r="M51" s="70">
        <v>2.3796296296296296E-5</v>
      </c>
      <c r="N51" s="5">
        <v>1759</v>
      </c>
      <c r="O51" s="80">
        <v>1759</v>
      </c>
      <c r="P51" s="82">
        <v>1</v>
      </c>
      <c r="Q51" s="82">
        <v>1</v>
      </c>
      <c r="R51" s="83">
        <v>0.25</v>
      </c>
      <c r="S51" s="84">
        <v>3.0034722222222223E-5</v>
      </c>
    </row>
    <row r="52" spans="1:19" x14ac:dyDescent="0.25">
      <c r="A52" s="73" t="s">
        <v>63</v>
      </c>
      <c r="B52" s="5">
        <f t="shared" si="0"/>
        <v>934</v>
      </c>
      <c r="C52" s="13">
        <v>934</v>
      </c>
      <c r="D52" s="15">
        <v>1</v>
      </c>
      <c r="E52" s="15">
        <v>1</v>
      </c>
      <c r="F52" s="56">
        <v>1.6129032258064516E-2</v>
      </c>
      <c r="G52" s="57">
        <v>2.3518518518518518E-5</v>
      </c>
      <c r="H52" s="5">
        <f t="shared" si="1"/>
        <v>934</v>
      </c>
      <c r="I52" s="50">
        <v>934</v>
      </c>
      <c r="J52" s="52">
        <v>1</v>
      </c>
      <c r="K52" s="52">
        <v>1</v>
      </c>
      <c r="L52" s="63">
        <v>0.25</v>
      </c>
      <c r="M52" s="70">
        <v>2.8368055555555555E-5</v>
      </c>
      <c r="N52" s="5">
        <v>934</v>
      </c>
      <c r="O52" s="80">
        <v>934</v>
      </c>
      <c r="P52" s="82">
        <v>1</v>
      </c>
      <c r="Q52" s="82">
        <v>1</v>
      </c>
      <c r="R52" s="83">
        <v>0.2</v>
      </c>
      <c r="S52" s="84">
        <v>3.087962962962963E-5</v>
      </c>
    </row>
    <row r="53" spans="1:19" x14ac:dyDescent="0.25">
      <c r="A53" s="77" t="s">
        <v>64</v>
      </c>
      <c r="B53" s="5">
        <f t="shared" si="0"/>
        <v>88</v>
      </c>
      <c r="C53" s="13">
        <v>88</v>
      </c>
      <c r="D53" s="15">
        <v>1</v>
      </c>
      <c r="E53" s="15">
        <v>1</v>
      </c>
      <c r="F53" s="56">
        <v>0.16666666666666666</v>
      </c>
      <c r="G53" s="57">
        <v>6.6516203703703697E-5</v>
      </c>
      <c r="H53" s="5">
        <f t="shared" si="1"/>
        <v>88</v>
      </c>
      <c r="I53" s="50">
        <v>88</v>
      </c>
      <c r="J53" s="52">
        <v>1</v>
      </c>
      <c r="K53" s="52">
        <v>1</v>
      </c>
      <c r="L53" s="63">
        <v>2.0408163265306121E-2</v>
      </c>
      <c r="M53" s="70">
        <v>7.9467592592592594E-5</v>
      </c>
      <c r="N53" s="5">
        <v>88</v>
      </c>
      <c r="O53" s="80">
        <v>88</v>
      </c>
      <c r="P53" s="82">
        <v>1</v>
      </c>
      <c r="Q53" s="82">
        <v>1</v>
      </c>
      <c r="R53" s="83">
        <v>8.9285714285714281E-3</v>
      </c>
      <c r="S53" s="84">
        <v>8.2893518518518521E-5</v>
      </c>
    </row>
    <row r="54" spans="1:19" x14ac:dyDescent="0.25">
      <c r="A54" s="76" t="s">
        <v>65</v>
      </c>
      <c r="B54" s="5">
        <f t="shared" si="0"/>
        <v>676</v>
      </c>
      <c r="C54" s="13">
        <v>676</v>
      </c>
      <c r="D54" s="15">
        <v>1</v>
      </c>
      <c r="E54" s="15">
        <v>1</v>
      </c>
      <c r="F54" s="56">
        <v>1.2500000000000001E-2</v>
      </c>
      <c r="G54" s="57">
        <v>3.6430555555555554E-4</v>
      </c>
      <c r="H54" s="5">
        <f t="shared" si="1"/>
        <v>676</v>
      </c>
      <c r="I54" s="50">
        <v>676</v>
      </c>
      <c r="J54" s="52">
        <v>1</v>
      </c>
      <c r="K54" s="52">
        <v>1</v>
      </c>
      <c r="L54" s="63">
        <v>0.5</v>
      </c>
      <c r="M54" s="70">
        <v>4.1372685185185186E-4</v>
      </c>
      <c r="N54" s="5">
        <v>676</v>
      </c>
      <c r="O54" s="80">
        <v>676</v>
      </c>
      <c r="P54" s="82">
        <v>1</v>
      </c>
      <c r="Q54" s="82">
        <v>1</v>
      </c>
      <c r="R54" s="83">
        <v>0.04</v>
      </c>
      <c r="S54" s="84">
        <v>5.8001157407407404E-4</v>
      </c>
    </row>
    <row r="55" spans="1:19" x14ac:dyDescent="0.25">
      <c r="A55" s="73" t="s">
        <v>66</v>
      </c>
      <c r="B55" s="5">
        <f t="shared" si="0"/>
        <v>67</v>
      </c>
      <c r="C55" s="13">
        <v>67</v>
      </c>
      <c r="D55" s="15">
        <v>1</v>
      </c>
      <c r="E55" s="15">
        <v>1</v>
      </c>
      <c r="F55" s="56">
        <v>1</v>
      </c>
      <c r="G55" s="57">
        <v>5.6608796296296294E-5</v>
      </c>
      <c r="H55" s="5">
        <f t="shared" si="1"/>
        <v>67</v>
      </c>
      <c r="I55" s="50">
        <v>67</v>
      </c>
      <c r="J55" s="52">
        <v>1</v>
      </c>
      <c r="K55" s="52">
        <v>1</v>
      </c>
      <c r="L55" s="63">
        <v>0.14285714285714285</v>
      </c>
      <c r="M55" s="70">
        <v>5.1458333333333335E-5</v>
      </c>
      <c r="N55" s="5">
        <v>67</v>
      </c>
      <c r="O55" s="80">
        <v>9</v>
      </c>
      <c r="P55" s="82">
        <v>0.13432835820895522</v>
      </c>
      <c r="Q55" s="82">
        <v>0.13432835820895522</v>
      </c>
      <c r="R55" s="83">
        <v>8.3333333333333329E-2</v>
      </c>
      <c r="S55" s="84">
        <v>9.3981481481481482E-5</v>
      </c>
    </row>
    <row r="56" spans="1:19" x14ac:dyDescent="0.25">
      <c r="A56" s="73" t="s">
        <v>67</v>
      </c>
      <c r="B56" s="5">
        <f t="shared" si="0"/>
        <v>3393</v>
      </c>
      <c r="C56" s="13">
        <v>2728</v>
      </c>
      <c r="D56" s="15">
        <v>0.80400825228411432</v>
      </c>
      <c r="E56" s="15">
        <v>0.80400825228411432</v>
      </c>
      <c r="F56" s="56">
        <v>1</v>
      </c>
      <c r="G56" s="57">
        <v>3.0393518518518519E-5</v>
      </c>
      <c r="H56" s="5">
        <f t="shared" si="1"/>
        <v>3393</v>
      </c>
      <c r="I56" s="50">
        <v>2821</v>
      </c>
      <c r="J56" s="52">
        <v>0.83141762452107282</v>
      </c>
      <c r="K56" s="52">
        <v>0.83141762452107282</v>
      </c>
      <c r="L56" s="63">
        <v>1</v>
      </c>
      <c r="M56" s="70">
        <v>2.6643518518518519E-5</v>
      </c>
      <c r="N56" s="5">
        <v>3393</v>
      </c>
      <c r="O56" s="80">
        <v>1468</v>
      </c>
      <c r="P56" s="82">
        <v>0.43265546713822578</v>
      </c>
      <c r="Q56" s="82">
        <v>0.43265546713822578</v>
      </c>
      <c r="R56" s="83">
        <v>1</v>
      </c>
      <c r="S56" s="84">
        <v>4.1886574074074077E-5</v>
      </c>
    </row>
    <row r="57" spans="1:19" x14ac:dyDescent="0.25">
      <c r="A57" s="73" t="s">
        <v>68</v>
      </c>
      <c r="B57" s="5">
        <f t="shared" si="0"/>
        <v>14</v>
      </c>
      <c r="C57" s="13">
        <v>14</v>
      </c>
      <c r="D57" s="15">
        <v>1</v>
      </c>
      <c r="E57" s="15">
        <v>1</v>
      </c>
      <c r="F57" s="56">
        <v>1</v>
      </c>
      <c r="G57" s="57">
        <v>8.671296296296297E-5</v>
      </c>
      <c r="H57" s="5">
        <f t="shared" si="1"/>
        <v>14</v>
      </c>
      <c r="I57" s="50">
        <v>14</v>
      </c>
      <c r="J57" s="52">
        <v>1</v>
      </c>
      <c r="K57" s="52">
        <v>1</v>
      </c>
      <c r="L57" s="63">
        <v>1</v>
      </c>
      <c r="M57" s="70">
        <v>1.0263888888888889E-4</v>
      </c>
      <c r="N57" s="5">
        <v>14</v>
      </c>
      <c r="O57" s="80">
        <v>14</v>
      </c>
      <c r="P57" s="82">
        <v>1</v>
      </c>
      <c r="Q57" s="82">
        <v>1</v>
      </c>
      <c r="R57" s="83">
        <v>1</v>
      </c>
      <c r="S57" s="84">
        <v>1.1001157407407407E-4</v>
      </c>
    </row>
    <row r="58" spans="1:19" x14ac:dyDescent="0.25">
      <c r="A58" s="73" t="s">
        <v>69</v>
      </c>
      <c r="B58" s="5">
        <f t="shared" si="0"/>
        <v>2</v>
      </c>
      <c r="C58" s="13">
        <v>2</v>
      </c>
      <c r="D58" s="15">
        <v>1</v>
      </c>
      <c r="E58" s="15">
        <v>1</v>
      </c>
      <c r="F58" s="56">
        <v>0.33333333333333331</v>
      </c>
      <c r="G58" s="57">
        <v>5.4618055555555556E-5</v>
      </c>
      <c r="H58" s="5">
        <f t="shared" si="1"/>
        <v>2</v>
      </c>
      <c r="I58" s="50">
        <v>2</v>
      </c>
      <c r="J58" s="52">
        <v>1</v>
      </c>
      <c r="K58" s="52">
        <v>1</v>
      </c>
      <c r="L58" s="63">
        <v>1</v>
      </c>
      <c r="M58" s="70">
        <v>6.741898148148148E-5</v>
      </c>
      <c r="N58" s="5">
        <v>2</v>
      </c>
      <c r="O58" s="80">
        <v>0</v>
      </c>
      <c r="P58" s="82">
        <v>0</v>
      </c>
      <c r="Q58" s="82">
        <v>0</v>
      </c>
      <c r="R58" s="83">
        <v>0</v>
      </c>
      <c r="S58" s="84">
        <v>9.3750000000000002E-5</v>
      </c>
    </row>
    <row r="59" spans="1:19" x14ac:dyDescent="0.25">
      <c r="A59" s="73" t="s">
        <v>101</v>
      </c>
      <c r="B59" s="5">
        <f t="shared" si="0"/>
        <v>1</v>
      </c>
      <c r="C59" s="13">
        <v>1</v>
      </c>
      <c r="D59" s="15">
        <v>1</v>
      </c>
      <c r="E59" s="15">
        <v>1</v>
      </c>
      <c r="F59" s="56">
        <v>1</v>
      </c>
      <c r="G59" s="57">
        <v>1.0833333333333333E-4</v>
      </c>
      <c r="H59" s="5">
        <f t="shared" si="1"/>
        <v>1</v>
      </c>
      <c r="I59" s="50">
        <v>1</v>
      </c>
      <c r="J59" s="52">
        <v>1</v>
      </c>
      <c r="K59" s="52">
        <v>1</v>
      </c>
      <c r="L59" s="63">
        <v>0.1</v>
      </c>
      <c r="M59" s="70">
        <v>1.3145833333333333E-4</v>
      </c>
      <c r="N59" s="5">
        <v>1</v>
      </c>
      <c r="O59" s="80">
        <v>1</v>
      </c>
      <c r="P59" s="82">
        <v>1</v>
      </c>
      <c r="Q59" s="82">
        <v>1</v>
      </c>
      <c r="R59" s="83">
        <v>1.3157894736842105E-2</v>
      </c>
      <c r="S59" s="84">
        <v>1.4804398148148147E-4</v>
      </c>
    </row>
    <row r="60" spans="1:19" x14ac:dyDescent="0.25">
      <c r="A60" s="73" t="s">
        <v>70</v>
      </c>
      <c r="B60" s="5">
        <f t="shared" si="0"/>
        <v>1</v>
      </c>
      <c r="C60" s="13">
        <v>1</v>
      </c>
      <c r="D60" s="15">
        <v>1</v>
      </c>
      <c r="E60" s="15">
        <v>1</v>
      </c>
      <c r="F60" s="56">
        <v>1</v>
      </c>
      <c r="G60" s="57">
        <v>5.1516203703703705E-5</v>
      </c>
      <c r="H60" s="5">
        <f t="shared" si="1"/>
        <v>1</v>
      </c>
      <c r="I60" s="50">
        <v>1</v>
      </c>
      <c r="J60" s="52">
        <v>1</v>
      </c>
      <c r="K60" s="52">
        <v>1</v>
      </c>
      <c r="L60" s="63">
        <v>1</v>
      </c>
      <c r="M60" s="70">
        <v>7.151620370370371E-5</v>
      </c>
      <c r="N60" s="5">
        <v>1</v>
      </c>
      <c r="O60" s="80">
        <v>1</v>
      </c>
      <c r="P60" s="82">
        <v>1</v>
      </c>
      <c r="Q60" s="82">
        <v>1</v>
      </c>
      <c r="R60" s="83">
        <v>1</v>
      </c>
      <c r="S60" s="84">
        <v>7.0925925925925928E-5</v>
      </c>
    </row>
    <row r="61" spans="1:19" x14ac:dyDescent="0.25">
      <c r="A61" s="73" t="s">
        <v>102</v>
      </c>
      <c r="B61" s="5">
        <f t="shared" si="0"/>
        <v>15904</v>
      </c>
      <c r="C61" s="13">
        <v>4995</v>
      </c>
      <c r="D61" s="15">
        <v>0.31407193158953722</v>
      </c>
      <c r="E61" s="15">
        <v>0.999</v>
      </c>
      <c r="F61" s="56">
        <v>1</v>
      </c>
      <c r="G61" s="57">
        <v>2.3229166666666668E-5</v>
      </c>
      <c r="H61" s="5">
        <f t="shared" si="1"/>
        <v>15904.000000000002</v>
      </c>
      <c r="I61" s="50">
        <v>4975</v>
      </c>
      <c r="J61" s="52">
        <v>0.31281438631790742</v>
      </c>
      <c r="K61" s="52">
        <v>0.995</v>
      </c>
      <c r="L61" s="63">
        <v>1</v>
      </c>
      <c r="M61" s="70">
        <v>2.2349537037037039E-5</v>
      </c>
      <c r="N61" s="5">
        <v>15904.000000000002</v>
      </c>
      <c r="O61" s="80">
        <v>1775</v>
      </c>
      <c r="P61" s="82">
        <v>0.11160714285714286</v>
      </c>
      <c r="Q61" s="82">
        <v>0.35499999999999998</v>
      </c>
      <c r="R61" s="83">
        <v>1</v>
      </c>
      <c r="S61" s="84">
        <v>3.1064814814814815E-5</v>
      </c>
    </row>
    <row r="62" spans="1:19" x14ac:dyDescent="0.25">
      <c r="A62" s="73" t="s">
        <v>71</v>
      </c>
      <c r="B62" s="5">
        <f t="shared" si="0"/>
        <v>2</v>
      </c>
      <c r="C62" s="13">
        <v>2</v>
      </c>
      <c r="D62" s="15">
        <v>1</v>
      </c>
      <c r="E62" s="15">
        <v>1</v>
      </c>
      <c r="F62" s="56">
        <v>1</v>
      </c>
      <c r="G62" s="57">
        <v>5.0162037037037037E-5</v>
      </c>
      <c r="H62" s="5">
        <f t="shared" si="1"/>
        <v>2</v>
      </c>
      <c r="I62" s="50">
        <v>2</v>
      </c>
      <c r="J62" s="52">
        <v>1</v>
      </c>
      <c r="K62" s="52">
        <v>1</v>
      </c>
      <c r="L62" s="63">
        <v>0.125</v>
      </c>
      <c r="M62" s="70">
        <v>5.6724537037037034E-5</v>
      </c>
      <c r="N62" s="5">
        <v>2</v>
      </c>
      <c r="O62" s="80">
        <v>2</v>
      </c>
      <c r="P62" s="82">
        <v>1</v>
      </c>
      <c r="Q62" s="82">
        <v>1</v>
      </c>
      <c r="R62" s="83">
        <v>1.1235955056179775E-2</v>
      </c>
      <c r="S62" s="84">
        <v>6.1979166666666671E-5</v>
      </c>
    </row>
    <row r="63" spans="1:19" x14ac:dyDescent="0.25">
      <c r="A63" s="73" t="s">
        <v>72</v>
      </c>
      <c r="B63" s="5">
        <f t="shared" si="0"/>
        <v>5</v>
      </c>
      <c r="C63" s="13">
        <v>5</v>
      </c>
      <c r="D63" s="15">
        <v>1</v>
      </c>
      <c r="E63" s="15">
        <v>1</v>
      </c>
      <c r="F63" s="56">
        <v>1</v>
      </c>
      <c r="G63" s="57">
        <v>4.5694444444444443E-5</v>
      </c>
      <c r="H63" s="5">
        <f t="shared" si="1"/>
        <v>5</v>
      </c>
      <c r="I63" s="50">
        <v>5</v>
      </c>
      <c r="J63" s="52">
        <v>1</v>
      </c>
      <c r="K63" s="52">
        <v>1</v>
      </c>
      <c r="L63" s="63">
        <v>1</v>
      </c>
      <c r="M63" s="70">
        <v>4.5567129629629628E-5</v>
      </c>
      <c r="N63" s="5">
        <v>5</v>
      </c>
      <c r="O63" s="80">
        <v>5</v>
      </c>
      <c r="P63" s="82">
        <v>1</v>
      </c>
      <c r="Q63" s="82">
        <v>1</v>
      </c>
      <c r="R63" s="83">
        <v>1</v>
      </c>
      <c r="S63" s="84">
        <v>5.6041666666666669E-5</v>
      </c>
    </row>
    <row r="64" spans="1:19" x14ac:dyDescent="0.25">
      <c r="A64" s="73" t="s">
        <v>73</v>
      </c>
      <c r="B64" s="5">
        <f t="shared" si="0"/>
        <v>7</v>
      </c>
      <c r="C64" s="13">
        <v>7</v>
      </c>
      <c r="D64" s="15">
        <v>1</v>
      </c>
      <c r="E64" s="15">
        <v>1</v>
      </c>
      <c r="F64" s="56">
        <v>1</v>
      </c>
      <c r="G64" s="57">
        <v>5.0208333333333332E-5</v>
      </c>
      <c r="H64" s="5">
        <f t="shared" si="1"/>
        <v>7</v>
      </c>
      <c r="I64" s="50">
        <v>7</v>
      </c>
      <c r="J64" s="52">
        <v>1</v>
      </c>
      <c r="K64" s="52">
        <v>1</v>
      </c>
      <c r="L64" s="63">
        <v>1</v>
      </c>
      <c r="M64" s="70">
        <v>5.8599537037037039E-5</v>
      </c>
      <c r="N64" s="5">
        <v>7</v>
      </c>
      <c r="O64" s="80">
        <v>7</v>
      </c>
      <c r="P64" s="82">
        <v>1</v>
      </c>
      <c r="Q64" s="82">
        <v>1</v>
      </c>
      <c r="R64" s="83">
        <v>1</v>
      </c>
      <c r="S64" s="84">
        <v>7.8344907407407413E-5</v>
      </c>
    </row>
    <row r="65" spans="1:19" x14ac:dyDescent="0.25">
      <c r="A65" s="73" t="s">
        <v>74</v>
      </c>
      <c r="B65" s="5">
        <f t="shared" si="0"/>
        <v>5</v>
      </c>
      <c r="C65" s="13">
        <v>5</v>
      </c>
      <c r="D65" s="15">
        <v>1</v>
      </c>
      <c r="E65" s="15">
        <v>1</v>
      </c>
      <c r="F65" s="56">
        <v>0.5</v>
      </c>
      <c r="G65" s="57">
        <v>1.014236111111111E-4</v>
      </c>
      <c r="H65" s="5">
        <f t="shared" si="1"/>
        <v>5</v>
      </c>
      <c r="I65" s="50">
        <v>5</v>
      </c>
      <c r="J65" s="52">
        <v>1</v>
      </c>
      <c r="K65" s="52">
        <v>1</v>
      </c>
      <c r="L65" s="63">
        <v>0.33333333333333331</v>
      </c>
      <c r="M65" s="70">
        <v>7.6203703703703709E-5</v>
      </c>
      <c r="N65" s="5">
        <v>5</v>
      </c>
      <c r="O65" s="80">
        <v>5</v>
      </c>
      <c r="P65" s="82">
        <v>1</v>
      </c>
      <c r="Q65" s="82">
        <v>1</v>
      </c>
      <c r="R65" s="83">
        <v>0.5</v>
      </c>
      <c r="S65" s="84">
        <v>8.0844907407407406E-5</v>
      </c>
    </row>
    <row r="66" spans="1:19" x14ac:dyDescent="0.25">
      <c r="A66" s="73" t="s">
        <v>108</v>
      </c>
      <c r="B66" s="5">
        <f t="shared" si="0"/>
        <v>38</v>
      </c>
      <c r="C66" s="13">
        <v>32</v>
      </c>
      <c r="D66" s="15">
        <v>0.84210526315789469</v>
      </c>
      <c r="E66" s="15">
        <v>0.84210526315789469</v>
      </c>
      <c r="F66" s="56">
        <v>1</v>
      </c>
      <c r="G66" s="57">
        <v>4.2893518518518518E-5</v>
      </c>
      <c r="H66" s="5">
        <f t="shared" si="1"/>
        <v>38</v>
      </c>
      <c r="I66" s="50">
        <v>32</v>
      </c>
      <c r="J66" s="52">
        <v>0.84210526315789469</v>
      </c>
      <c r="K66" s="52">
        <v>0.84210526315789469</v>
      </c>
      <c r="L66" s="63">
        <v>1</v>
      </c>
      <c r="M66" s="70">
        <v>4.6782407407407405E-5</v>
      </c>
      <c r="N66" s="5">
        <v>38</v>
      </c>
      <c r="O66" s="80">
        <v>37</v>
      </c>
      <c r="P66" s="82">
        <v>0.97368421052631582</v>
      </c>
      <c r="Q66" s="82">
        <v>0.97368421052631582</v>
      </c>
      <c r="R66" s="83">
        <v>1</v>
      </c>
      <c r="S66" s="84">
        <v>7.0057870370370364E-5</v>
      </c>
    </row>
    <row r="67" spans="1:19" x14ac:dyDescent="0.25">
      <c r="A67" s="73" t="s">
        <v>75</v>
      </c>
      <c r="B67" s="5">
        <f t="shared" si="0"/>
        <v>7718</v>
      </c>
      <c r="C67" s="13">
        <v>619</v>
      </c>
      <c r="D67" s="15">
        <v>8.0202124902824565E-2</v>
      </c>
      <c r="E67" s="15">
        <v>0.12379999999999999</v>
      </c>
      <c r="F67" s="56">
        <v>6.2893081761006293E-3</v>
      </c>
      <c r="G67" s="57">
        <v>2.2442129629629628E-5</v>
      </c>
      <c r="H67" s="5">
        <f t="shared" si="1"/>
        <v>7718</v>
      </c>
      <c r="I67" s="50">
        <v>1758</v>
      </c>
      <c r="J67" s="52">
        <v>0.22777921741383778</v>
      </c>
      <c r="K67" s="52">
        <v>0.35160000000000002</v>
      </c>
      <c r="L67" s="63">
        <v>0.33333333333333331</v>
      </c>
      <c r="M67" s="70">
        <v>2.4791666666666665E-5</v>
      </c>
      <c r="N67" s="5">
        <v>7718</v>
      </c>
      <c r="O67" s="80">
        <v>1898</v>
      </c>
      <c r="P67" s="82">
        <v>0.24591863176988857</v>
      </c>
      <c r="Q67" s="82">
        <v>0.37959999999999999</v>
      </c>
      <c r="R67" s="83">
        <v>1</v>
      </c>
      <c r="S67" s="84">
        <v>3.099537037037037E-5</v>
      </c>
    </row>
    <row r="68" spans="1:19" x14ac:dyDescent="0.25">
      <c r="A68" s="73" t="s">
        <v>103</v>
      </c>
      <c r="B68" s="5">
        <f t="shared" si="0"/>
        <v>14</v>
      </c>
      <c r="C68" s="13">
        <v>14</v>
      </c>
      <c r="D68" s="15">
        <v>1</v>
      </c>
      <c r="E68" s="15">
        <v>1</v>
      </c>
      <c r="F68" s="56">
        <v>1</v>
      </c>
      <c r="G68" s="57">
        <v>4.2974537037037039E-5</v>
      </c>
      <c r="H68" s="5">
        <f t="shared" si="1"/>
        <v>14</v>
      </c>
      <c r="I68" s="50">
        <v>14</v>
      </c>
      <c r="J68" s="52">
        <v>1</v>
      </c>
      <c r="K68" s="52">
        <v>1</v>
      </c>
      <c r="L68" s="63">
        <v>1</v>
      </c>
      <c r="M68" s="70">
        <v>4.5949074074074074E-5</v>
      </c>
      <c r="N68" s="5">
        <v>14</v>
      </c>
      <c r="O68" s="80">
        <v>14</v>
      </c>
      <c r="P68" s="82">
        <v>1</v>
      </c>
      <c r="Q68" s="82">
        <v>1</v>
      </c>
      <c r="R68" s="83">
        <v>0.33333333333333331</v>
      </c>
      <c r="S68" s="84">
        <v>4.9212962962962966E-5</v>
      </c>
    </row>
    <row r="69" spans="1:19" x14ac:dyDescent="0.25">
      <c r="A69" s="73" t="str">
        <f>A76</f>
        <v>_ --&gt;import static ID.ID.ID.ID;</v>
      </c>
      <c r="B69" s="5">
        <f t="shared" si="0"/>
        <v>24</v>
      </c>
      <c r="C69" s="13">
        <v>17</v>
      </c>
      <c r="D69" s="15">
        <v>0.70833333333333337</v>
      </c>
      <c r="E69" s="15">
        <v>0.70833333333333337</v>
      </c>
      <c r="F69" s="56">
        <v>9.0909090909090912E-2</v>
      </c>
      <c r="G69" s="57">
        <v>3.7511574074074072E-5</v>
      </c>
      <c r="H69" s="5">
        <f t="shared" si="1"/>
        <v>24</v>
      </c>
      <c r="I69" s="50">
        <v>17</v>
      </c>
      <c r="J69" s="52">
        <v>0.70833333333333337</v>
      </c>
      <c r="K69" s="52">
        <v>0.70833333333333337</v>
      </c>
      <c r="L69" s="63">
        <v>8.3333333333333329E-2</v>
      </c>
      <c r="M69" s="70">
        <v>4.1875000000000001E-5</v>
      </c>
      <c r="N69" s="5">
        <v>24</v>
      </c>
      <c r="O69" s="80">
        <v>5</v>
      </c>
      <c r="P69" s="82">
        <v>0.20833333333333334</v>
      </c>
      <c r="Q69" s="82">
        <v>0.20833333333333334</v>
      </c>
      <c r="R69" s="83">
        <v>1.282051282051282E-2</v>
      </c>
      <c r="S69" s="84">
        <v>8.6932870370370367E-5</v>
      </c>
    </row>
    <row r="70" spans="1:19" x14ac:dyDescent="0.25">
      <c r="A70" s="73" t="s">
        <v>76</v>
      </c>
      <c r="B70" s="5">
        <f t="shared" si="0"/>
        <v>6</v>
      </c>
      <c r="C70" s="13">
        <v>6</v>
      </c>
      <c r="D70" s="15">
        <v>1</v>
      </c>
      <c r="E70" s="15">
        <v>1</v>
      </c>
      <c r="F70" s="56">
        <v>1</v>
      </c>
      <c r="G70" s="57">
        <v>4.8136574074074073E-5</v>
      </c>
      <c r="H70" s="5">
        <f t="shared" si="1"/>
        <v>6</v>
      </c>
      <c r="I70" s="50">
        <v>6</v>
      </c>
      <c r="J70" s="52">
        <v>1</v>
      </c>
      <c r="K70" s="52">
        <v>1</v>
      </c>
      <c r="L70" s="63">
        <v>1</v>
      </c>
      <c r="M70" s="70">
        <v>4.877314814814815E-5</v>
      </c>
      <c r="N70" s="5">
        <v>6</v>
      </c>
      <c r="O70" s="80">
        <v>6</v>
      </c>
      <c r="P70" s="82">
        <v>1</v>
      </c>
      <c r="Q70" s="82">
        <v>1</v>
      </c>
      <c r="R70" s="83">
        <v>1</v>
      </c>
      <c r="S70" s="84">
        <v>7.5150462962962966E-5</v>
      </c>
    </row>
    <row r="71" spans="1:19" x14ac:dyDescent="0.25">
      <c r="A71" s="73" t="s">
        <v>77</v>
      </c>
      <c r="B71" s="5">
        <f t="shared" si="0"/>
        <v>1</v>
      </c>
      <c r="C71" s="13">
        <v>1</v>
      </c>
      <c r="D71" s="15">
        <v>1</v>
      </c>
      <c r="E71" s="15">
        <v>1</v>
      </c>
      <c r="F71" s="56">
        <v>1</v>
      </c>
      <c r="G71" s="57">
        <v>4.8900462962962965E-5</v>
      </c>
      <c r="H71" s="5">
        <f t="shared" si="1"/>
        <v>1</v>
      </c>
      <c r="I71" s="50">
        <v>1</v>
      </c>
      <c r="J71" s="52">
        <v>1</v>
      </c>
      <c r="K71" s="52">
        <v>1</v>
      </c>
      <c r="L71" s="63">
        <v>1</v>
      </c>
      <c r="M71" s="70">
        <v>5.4062499999999999E-5</v>
      </c>
      <c r="N71" s="5">
        <v>1</v>
      </c>
      <c r="O71" s="80">
        <v>1</v>
      </c>
      <c r="P71" s="82">
        <v>1</v>
      </c>
      <c r="Q71" s="82">
        <v>1</v>
      </c>
      <c r="R71" s="83">
        <v>1.3513513513513514E-2</v>
      </c>
      <c r="S71" s="84">
        <v>7.1435185185185189E-5</v>
      </c>
    </row>
    <row r="72" spans="1:19" x14ac:dyDescent="0.25">
      <c r="A72" s="73" t="s">
        <v>78</v>
      </c>
      <c r="B72" s="5">
        <f t="shared" si="0"/>
        <v>6289</v>
      </c>
      <c r="C72" s="13">
        <v>2383</v>
      </c>
      <c r="D72" s="15">
        <v>0.37891556686277628</v>
      </c>
      <c r="E72" s="15">
        <v>0.47660000000000002</v>
      </c>
      <c r="F72" s="56">
        <v>1</v>
      </c>
      <c r="G72" s="57">
        <v>2.9247685185185184E-5</v>
      </c>
      <c r="H72" s="5">
        <f t="shared" si="1"/>
        <v>6289</v>
      </c>
      <c r="I72" s="50">
        <v>3718</v>
      </c>
      <c r="J72" s="52">
        <v>0.59119096835744955</v>
      </c>
      <c r="K72" s="52">
        <v>0.74360000000000004</v>
      </c>
      <c r="L72" s="63">
        <v>1</v>
      </c>
      <c r="M72" s="70">
        <v>3.1261574074074076E-5</v>
      </c>
      <c r="N72" s="5">
        <v>6289</v>
      </c>
      <c r="O72" s="80">
        <v>2812</v>
      </c>
      <c r="P72" s="82">
        <v>0.44712990936555891</v>
      </c>
      <c r="Q72" s="82">
        <v>0.56240000000000001</v>
      </c>
      <c r="R72" s="83">
        <v>1</v>
      </c>
      <c r="S72" s="84">
        <v>4.5532407407407408E-5</v>
      </c>
    </row>
    <row r="73" spans="1:19" x14ac:dyDescent="0.25">
      <c r="A73" s="77" t="s">
        <v>79</v>
      </c>
      <c r="B73" s="5">
        <f t="shared" si="0"/>
        <v>3</v>
      </c>
      <c r="C73" s="13">
        <v>3</v>
      </c>
      <c r="D73" s="15">
        <v>1</v>
      </c>
      <c r="E73" s="15">
        <v>1</v>
      </c>
      <c r="F73" s="56">
        <v>8.3333333333333329E-2</v>
      </c>
      <c r="G73" s="57">
        <v>7.4548611111111115E-5</v>
      </c>
      <c r="H73" s="5">
        <f t="shared" si="1"/>
        <v>3</v>
      </c>
      <c r="I73" s="50">
        <v>3</v>
      </c>
      <c r="J73" s="52">
        <v>1</v>
      </c>
      <c r="K73" s="52">
        <v>1</v>
      </c>
      <c r="L73" s="63">
        <v>1.0869565217391304E-2</v>
      </c>
      <c r="M73" s="70">
        <v>5.0462962962962963E-5</v>
      </c>
      <c r="N73" s="5">
        <v>3</v>
      </c>
      <c r="O73" s="80">
        <v>0</v>
      </c>
      <c r="P73" s="82">
        <v>0</v>
      </c>
      <c r="Q73" s="82">
        <v>0</v>
      </c>
      <c r="R73" s="83">
        <v>0</v>
      </c>
      <c r="S73" s="84">
        <v>9.208333333333334E-5</v>
      </c>
    </row>
    <row r="74" spans="1:19" x14ac:dyDescent="0.25">
      <c r="A74" s="71" t="s">
        <v>104</v>
      </c>
      <c r="B74" s="5">
        <f t="shared" si="0"/>
        <v>9</v>
      </c>
      <c r="C74" s="13">
        <v>8</v>
      </c>
      <c r="D74" s="15">
        <v>0.88888888888888884</v>
      </c>
      <c r="E74" s="15">
        <v>0.88888888888888884</v>
      </c>
      <c r="F74" s="56">
        <v>1</v>
      </c>
      <c r="G74" s="57">
        <v>5.2511574074074071E-5</v>
      </c>
      <c r="H74" s="5">
        <f t="shared" si="1"/>
        <v>9</v>
      </c>
      <c r="I74" s="50">
        <v>8</v>
      </c>
      <c r="J74" s="52">
        <v>0.88888888888888884</v>
      </c>
      <c r="K74" s="52">
        <v>0.88888888888888884</v>
      </c>
      <c r="L74" s="63">
        <v>1</v>
      </c>
      <c r="M74" s="70">
        <v>6.0925925925925929E-5</v>
      </c>
      <c r="N74" s="5">
        <v>9</v>
      </c>
      <c r="O74" s="80">
        <v>8</v>
      </c>
      <c r="P74" s="82">
        <v>0.88888888888888884</v>
      </c>
      <c r="Q74" s="82">
        <v>0.88888888888888884</v>
      </c>
      <c r="R74" s="83">
        <v>1</v>
      </c>
      <c r="S74" s="84">
        <v>7.0960648148148147E-5</v>
      </c>
    </row>
    <row r="75" spans="1:19" x14ac:dyDescent="0.25">
      <c r="A75" s="71" t="s">
        <v>80</v>
      </c>
      <c r="B75" s="5">
        <f t="shared" si="0"/>
        <v>302</v>
      </c>
      <c r="C75" s="13">
        <v>287</v>
      </c>
      <c r="D75" s="15">
        <v>0.95033112582781454</v>
      </c>
      <c r="E75" s="15">
        <v>0.95033112582781454</v>
      </c>
      <c r="F75" s="56">
        <v>0.33333333333333331</v>
      </c>
      <c r="G75" s="57">
        <v>4.429398148148148E-5</v>
      </c>
      <c r="H75" s="5">
        <f t="shared" si="1"/>
        <v>302</v>
      </c>
      <c r="I75" s="50">
        <v>289</v>
      </c>
      <c r="J75" s="52">
        <v>0.95695364238410596</v>
      </c>
      <c r="K75" s="52">
        <v>0.95695364238410596</v>
      </c>
      <c r="L75" s="63">
        <v>0.33333333333333331</v>
      </c>
      <c r="M75" s="70">
        <v>5.0937499999999998E-5</v>
      </c>
      <c r="N75" s="5">
        <v>302</v>
      </c>
      <c r="O75" s="80">
        <v>267</v>
      </c>
      <c r="P75" s="82">
        <v>0.88410596026490063</v>
      </c>
      <c r="Q75" s="82">
        <v>0.88410596026490063</v>
      </c>
      <c r="R75" s="83">
        <v>0.25</v>
      </c>
      <c r="S75" s="84">
        <v>6.1053240740740737E-5</v>
      </c>
    </row>
    <row r="76" spans="1:19" x14ac:dyDescent="0.25">
      <c r="A76" s="71" t="s">
        <v>105</v>
      </c>
      <c r="B76" s="5">
        <f t="shared" si="0"/>
        <v>968</v>
      </c>
      <c r="C76" s="13">
        <v>968</v>
      </c>
      <c r="D76" s="15">
        <v>1</v>
      </c>
      <c r="E76" s="15">
        <v>1</v>
      </c>
      <c r="F76" s="56">
        <v>1</v>
      </c>
      <c r="G76" s="57">
        <v>2.8101851851851852E-5</v>
      </c>
      <c r="H76" s="5">
        <f t="shared" si="1"/>
        <v>968</v>
      </c>
      <c r="I76" s="50">
        <v>968</v>
      </c>
      <c r="J76" s="52">
        <v>1</v>
      </c>
      <c r="K76" s="52">
        <v>1</v>
      </c>
      <c r="L76" s="63">
        <v>1</v>
      </c>
      <c r="M76" s="70">
        <v>4.0173611111111113E-5</v>
      </c>
      <c r="N76" s="5">
        <v>968</v>
      </c>
      <c r="O76" s="80">
        <v>968</v>
      </c>
      <c r="P76" s="82">
        <v>1</v>
      </c>
      <c r="Q76" s="82">
        <v>1</v>
      </c>
      <c r="R76" s="83">
        <v>1</v>
      </c>
      <c r="S76" s="84">
        <v>5.0775462962962963E-5</v>
      </c>
    </row>
    <row r="77" spans="1:19" x14ac:dyDescent="0.25">
      <c r="A77" s="71" t="s">
        <v>81</v>
      </c>
      <c r="B77" s="5">
        <f t="shared" si="0"/>
        <v>368</v>
      </c>
      <c r="C77" s="13">
        <v>359</v>
      </c>
      <c r="D77" s="15">
        <v>0.97554347826086951</v>
      </c>
      <c r="E77" s="15">
        <v>0.97554347826086951</v>
      </c>
      <c r="F77" s="56">
        <v>1</v>
      </c>
      <c r="G77" s="57">
        <v>3.619212962962963E-5</v>
      </c>
      <c r="H77" s="5">
        <f t="shared" si="1"/>
        <v>368</v>
      </c>
      <c r="I77" s="50">
        <v>359</v>
      </c>
      <c r="J77" s="52">
        <v>0.97554347826086951</v>
      </c>
      <c r="K77" s="52">
        <v>0.97554347826086951</v>
      </c>
      <c r="L77" s="63">
        <v>1</v>
      </c>
      <c r="M77" s="70">
        <v>3.9259259259259262E-5</v>
      </c>
      <c r="N77" s="5">
        <v>368</v>
      </c>
      <c r="O77" s="80">
        <v>361</v>
      </c>
      <c r="P77" s="82">
        <v>0.98097826086956519</v>
      </c>
      <c r="Q77" s="82">
        <v>0.98097826086956519</v>
      </c>
      <c r="R77" s="83">
        <v>0.5</v>
      </c>
      <c r="S77" s="84">
        <v>5.8599537037037039E-5</v>
      </c>
    </row>
    <row r="78" spans="1:19" x14ac:dyDescent="0.25">
      <c r="A78" s="71" t="s">
        <v>82</v>
      </c>
      <c r="B78" s="5">
        <f t="shared" si="0"/>
        <v>1842</v>
      </c>
      <c r="C78" s="13">
        <v>935</v>
      </c>
      <c r="D78" s="15">
        <v>0.50760043431053203</v>
      </c>
      <c r="E78" s="15">
        <v>0.50760043431053203</v>
      </c>
      <c r="F78" s="56">
        <v>1</v>
      </c>
      <c r="G78" s="57">
        <v>2.980324074074074E-5</v>
      </c>
      <c r="H78" s="5">
        <f t="shared" si="1"/>
        <v>1842</v>
      </c>
      <c r="I78" s="50">
        <v>926</v>
      </c>
      <c r="J78" s="52">
        <v>0.50271444082519001</v>
      </c>
      <c r="K78" s="52">
        <v>0.50271444082519001</v>
      </c>
      <c r="L78" s="63">
        <v>1</v>
      </c>
      <c r="M78" s="70">
        <v>3.2499999999999997E-5</v>
      </c>
      <c r="N78" s="5">
        <v>1842</v>
      </c>
      <c r="O78" s="80">
        <v>1037</v>
      </c>
      <c r="P78" s="82">
        <v>0.56297502714440828</v>
      </c>
      <c r="Q78" s="82">
        <v>0.56297502714440828</v>
      </c>
      <c r="R78" s="83">
        <v>1</v>
      </c>
      <c r="S78" s="84">
        <v>5.2037037037037035E-5</v>
      </c>
    </row>
    <row r="79" spans="1:19" x14ac:dyDescent="0.25">
      <c r="A79" s="71" t="s">
        <v>83</v>
      </c>
      <c r="B79" s="5">
        <f t="shared" ref="B79:B93" si="2">C79 / D79</f>
        <v>1419</v>
      </c>
      <c r="C79" s="13">
        <v>1357</v>
      </c>
      <c r="D79" s="15">
        <v>0.95630725863284005</v>
      </c>
      <c r="E79" s="15">
        <v>0.95630725863284005</v>
      </c>
      <c r="F79" s="56">
        <v>1</v>
      </c>
      <c r="G79" s="57">
        <v>2.9421296296296297E-5</v>
      </c>
      <c r="H79" s="5">
        <f t="shared" ref="H79:H93" si="3">I79 / J79</f>
        <v>1419</v>
      </c>
      <c r="I79" s="50">
        <v>1363</v>
      </c>
      <c r="J79" s="52">
        <v>0.96053558844256515</v>
      </c>
      <c r="K79" s="52">
        <v>0.96053558844256515</v>
      </c>
      <c r="L79" s="63">
        <v>1</v>
      </c>
      <c r="M79" s="70">
        <v>3.1979166666666667E-5</v>
      </c>
      <c r="N79" s="5">
        <v>1419</v>
      </c>
      <c r="O79" s="80">
        <v>1408</v>
      </c>
      <c r="P79" s="82">
        <v>0.99224806201550386</v>
      </c>
      <c r="Q79" s="82">
        <v>0.99224806201550386</v>
      </c>
      <c r="R79" s="83">
        <v>1</v>
      </c>
      <c r="S79" s="84">
        <v>4.5787037037037039E-5</v>
      </c>
    </row>
    <row r="80" spans="1:19" x14ac:dyDescent="0.25">
      <c r="A80" s="71" t="s">
        <v>106</v>
      </c>
      <c r="B80" s="5">
        <f t="shared" si="2"/>
        <v>184</v>
      </c>
      <c r="C80" s="13">
        <v>169</v>
      </c>
      <c r="D80" s="15">
        <v>0.91847826086956519</v>
      </c>
      <c r="E80" s="15">
        <v>0.91847826086956519</v>
      </c>
      <c r="F80" s="56">
        <v>1</v>
      </c>
      <c r="G80" s="57">
        <v>1.7876157407407408E-4</v>
      </c>
      <c r="H80" s="5">
        <f t="shared" si="3"/>
        <v>184</v>
      </c>
      <c r="I80" s="50">
        <v>171</v>
      </c>
      <c r="J80" s="52">
        <v>0.92934782608695654</v>
      </c>
      <c r="K80" s="52">
        <v>0.92934782608695654</v>
      </c>
      <c r="L80" s="63">
        <v>1</v>
      </c>
      <c r="M80" s="70">
        <v>1.9266203703703703E-4</v>
      </c>
      <c r="N80" s="5">
        <v>184</v>
      </c>
      <c r="O80" s="80">
        <v>131</v>
      </c>
      <c r="P80" s="82">
        <v>0.71195652173913049</v>
      </c>
      <c r="Q80" s="82">
        <v>0.71195652173913049</v>
      </c>
      <c r="R80" s="83">
        <v>0.33333333333333331</v>
      </c>
      <c r="S80" s="84">
        <v>1.8592592592592592E-4</v>
      </c>
    </row>
    <row r="81" spans="1:19" x14ac:dyDescent="0.25">
      <c r="A81" s="71" t="s">
        <v>84</v>
      </c>
      <c r="B81" s="5">
        <f t="shared" si="2"/>
        <v>3147</v>
      </c>
      <c r="C81" s="13">
        <v>1864</v>
      </c>
      <c r="D81" s="15">
        <v>0.59231013663806797</v>
      </c>
      <c r="E81" s="15">
        <v>0.59231013663806797</v>
      </c>
      <c r="F81" s="56">
        <v>0.5</v>
      </c>
      <c r="G81" s="57">
        <v>3.4733796296296298E-5</v>
      </c>
      <c r="H81" s="5">
        <f t="shared" si="3"/>
        <v>3147</v>
      </c>
      <c r="I81" s="50">
        <v>1878</v>
      </c>
      <c r="J81" s="52">
        <v>0.59675881792183028</v>
      </c>
      <c r="K81" s="52">
        <v>0.59675881792183028</v>
      </c>
      <c r="L81" s="63">
        <v>1</v>
      </c>
      <c r="M81" s="70">
        <v>3.9456018518518516E-5</v>
      </c>
      <c r="N81" s="5">
        <v>3147</v>
      </c>
      <c r="O81" s="80">
        <v>165</v>
      </c>
      <c r="P81" s="82">
        <v>5.2430886558627265E-2</v>
      </c>
      <c r="Q81" s="82">
        <v>5.2430886558627265E-2</v>
      </c>
      <c r="R81" s="83">
        <v>5.5555555555555552E-2</v>
      </c>
      <c r="S81" s="84">
        <v>8.4895833333333335E-5</v>
      </c>
    </row>
    <row r="82" spans="1:19" x14ac:dyDescent="0.25">
      <c r="A82" s="71" t="s">
        <v>85</v>
      </c>
      <c r="B82" s="5">
        <f t="shared" si="2"/>
        <v>30</v>
      </c>
      <c r="C82" s="13">
        <v>30</v>
      </c>
      <c r="D82" s="15">
        <v>1</v>
      </c>
      <c r="E82" s="15">
        <v>1</v>
      </c>
      <c r="F82" s="56">
        <v>1</v>
      </c>
      <c r="G82" s="57">
        <v>4.6423611111111109E-5</v>
      </c>
      <c r="H82" s="5">
        <f t="shared" si="3"/>
        <v>30</v>
      </c>
      <c r="I82" s="50">
        <v>30</v>
      </c>
      <c r="J82" s="52">
        <v>1</v>
      </c>
      <c r="K82" s="52">
        <v>1</v>
      </c>
      <c r="L82" s="63">
        <v>1</v>
      </c>
      <c r="M82" s="70">
        <v>5.7187500000000001E-5</v>
      </c>
      <c r="N82" s="5">
        <v>30</v>
      </c>
      <c r="O82" s="80">
        <v>30</v>
      </c>
      <c r="P82" s="82">
        <v>1</v>
      </c>
      <c r="Q82" s="82">
        <v>1</v>
      </c>
      <c r="R82" s="83">
        <v>0.5</v>
      </c>
      <c r="S82" s="84">
        <v>7.3576388888888894E-5</v>
      </c>
    </row>
    <row r="83" spans="1:19" x14ac:dyDescent="0.25">
      <c r="A83" s="71" t="s">
        <v>86</v>
      </c>
      <c r="B83" s="5">
        <f t="shared" si="2"/>
        <v>1186</v>
      </c>
      <c r="C83" s="13">
        <v>1046</v>
      </c>
      <c r="D83" s="15">
        <v>0.88195615514333892</v>
      </c>
      <c r="E83" s="15">
        <v>0.88195615514333892</v>
      </c>
      <c r="F83" s="56">
        <v>0.5</v>
      </c>
      <c r="G83" s="57">
        <v>1.1820601851851852E-4</v>
      </c>
      <c r="H83" s="5">
        <f t="shared" si="3"/>
        <v>1186</v>
      </c>
      <c r="I83" s="50">
        <v>1025</v>
      </c>
      <c r="J83" s="52">
        <v>0.86424957841483985</v>
      </c>
      <c r="K83" s="52">
        <v>0.86424957841483985</v>
      </c>
      <c r="L83" s="63">
        <v>1</v>
      </c>
      <c r="M83" s="70">
        <v>1.2443287037037037E-4</v>
      </c>
      <c r="N83" s="5">
        <v>1186</v>
      </c>
      <c r="O83" s="80">
        <v>889</v>
      </c>
      <c r="P83" s="82">
        <v>0.74957841483979759</v>
      </c>
      <c r="Q83" s="82">
        <v>0.74957841483979759</v>
      </c>
      <c r="R83" s="83">
        <v>1</v>
      </c>
      <c r="S83" s="84">
        <v>2.0729166666666666E-4</v>
      </c>
    </row>
    <row r="84" spans="1:19" x14ac:dyDescent="0.25">
      <c r="A84" s="71" t="s">
        <v>87</v>
      </c>
      <c r="B84" s="5">
        <f t="shared" si="2"/>
        <v>22</v>
      </c>
      <c r="C84" s="13">
        <v>22</v>
      </c>
      <c r="D84" s="15">
        <v>1</v>
      </c>
      <c r="E84" s="15">
        <v>1</v>
      </c>
      <c r="F84" s="56">
        <v>1</v>
      </c>
      <c r="G84" s="57">
        <v>5.5300925925925927E-5</v>
      </c>
      <c r="H84" s="5">
        <f t="shared" si="3"/>
        <v>22</v>
      </c>
      <c r="I84" s="50">
        <v>22</v>
      </c>
      <c r="J84" s="52">
        <v>1</v>
      </c>
      <c r="K84" s="52">
        <v>1</v>
      </c>
      <c r="L84" s="63">
        <v>1</v>
      </c>
      <c r="M84" s="70">
        <v>7.1030092592592599E-5</v>
      </c>
      <c r="N84" s="5">
        <v>22</v>
      </c>
      <c r="O84" s="80">
        <v>22</v>
      </c>
      <c r="P84" s="82">
        <v>1</v>
      </c>
      <c r="Q84" s="82">
        <v>1</v>
      </c>
      <c r="R84" s="83">
        <v>1</v>
      </c>
      <c r="S84" s="84">
        <v>9.6493055555555557E-5</v>
      </c>
    </row>
    <row r="85" spans="1:19" x14ac:dyDescent="0.25">
      <c r="A85" s="71" t="s">
        <v>88</v>
      </c>
      <c r="B85" s="5">
        <f t="shared" si="2"/>
        <v>146</v>
      </c>
      <c r="C85" s="13">
        <v>99</v>
      </c>
      <c r="D85" s="15">
        <v>0.67808219178082196</v>
      </c>
      <c r="E85" s="15">
        <v>0.67808219178082196</v>
      </c>
      <c r="F85" s="56">
        <v>1</v>
      </c>
      <c r="G85" s="57">
        <v>3.4131944444444447E-5</v>
      </c>
      <c r="H85" s="5">
        <f t="shared" si="3"/>
        <v>146</v>
      </c>
      <c r="I85" s="50">
        <v>99</v>
      </c>
      <c r="J85" s="52">
        <v>0.67808219178082196</v>
      </c>
      <c r="K85" s="52">
        <v>0.67808219178082196</v>
      </c>
      <c r="L85" s="63">
        <v>1</v>
      </c>
      <c r="M85" s="70">
        <v>3.7974537037037039E-5</v>
      </c>
      <c r="N85" s="5">
        <v>146</v>
      </c>
      <c r="O85" s="80">
        <v>100</v>
      </c>
      <c r="P85" s="82">
        <v>0.68493150684931503</v>
      </c>
      <c r="Q85" s="82">
        <v>0.68493150684931503</v>
      </c>
      <c r="R85" s="83">
        <v>1</v>
      </c>
      <c r="S85" s="84">
        <v>5.0219907407407407E-5</v>
      </c>
    </row>
    <row r="86" spans="1:19" x14ac:dyDescent="0.25">
      <c r="A86" s="71" t="s">
        <v>89</v>
      </c>
      <c r="B86" s="5">
        <f t="shared" si="2"/>
        <v>2</v>
      </c>
      <c r="C86" s="13">
        <v>2</v>
      </c>
      <c r="D86" s="15">
        <v>1</v>
      </c>
      <c r="E86" s="15">
        <v>1</v>
      </c>
      <c r="F86" s="56">
        <v>2.2624434389140274E-3</v>
      </c>
      <c r="G86" s="57">
        <v>1.3174768518518518E-4</v>
      </c>
      <c r="H86" s="5">
        <f t="shared" si="3"/>
        <v>2</v>
      </c>
      <c r="I86" s="50">
        <v>2</v>
      </c>
      <c r="J86" s="52">
        <v>1</v>
      </c>
      <c r="K86" s="52">
        <v>1</v>
      </c>
      <c r="L86" s="63">
        <v>2.05761316872428E-3</v>
      </c>
      <c r="M86" s="70">
        <v>1.420601851851852E-4</v>
      </c>
      <c r="N86" s="5">
        <v>2</v>
      </c>
      <c r="O86" s="80">
        <v>1</v>
      </c>
      <c r="P86" s="82">
        <v>0.5</v>
      </c>
      <c r="Q86" s="82">
        <v>0.5</v>
      </c>
      <c r="R86" s="83">
        <v>2.6659557451346307E-4</v>
      </c>
      <c r="S86" s="84">
        <v>1.3243055555555556E-4</v>
      </c>
    </row>
    <row r="87" spans="1:19" x14ac:dyDescent="0.25">
      <c r="A87" s="71" t="s">
        <v>90</v>
      </c>
      <c r="B87" s="5">
        <f t="shared" si="2"/>
        <v>903</v>
      </c>
      <c r="C87" s="13">
        <v>892</v>
      </c>
      <c r="D87" s="15">
        <v>0.98781838316722037</v>
      </c>
      <c r="E87" s="15">
        <v>0.98781838316722037</v>
      </c>
      <c r="F87" s="56">
        <v>1</v>
      </c>
      <c r="G87" s="57">
        <v>3.3483796296296294E-5</v>
      </c>
      <c r="H87" s="5">
        <f t="shared" si="3"/>
        <v>903</v>
      </c>
      <c r="I87" s="50">
        <v>891</v>
      </c>
      <c r="J87" s="52">
        <v>0.98671096345514953</v>
      </c>
      <c r="K87" s="52">
        <v>0.98671096345514953</v>
      </c>
      <c r="L87" s="63">
        <v>0.5</v>
      </c>
      <c r="M87" s="70">
        <v>3.8217592592592594E-5</v>
      </c>
      <c r="N87" s="5">
        <v>903</v>
      </c>
      <c r="O87" s="80">
        <v>439</v>
      </c>
      <c r="P87" s="82">
        <v>0.48615725359911405</v>
      </c>
      <c r="Q87" s="82">
        <v>0.48615725359911405</v>
      </c>
      <c r="R87" s="83">
        <v>0.16666666666666666</v>
      </c>
      <c r="S87" s="84">
        <v>4.3738425925925924E-5</v>
      </c>
    </row>
    <row r="88" spans="1:19" x14ac:dyDescent="0.25">
      <c r="A88" s="71" t="s">
        <v>91</v>
      </c>
      <c r="B88" s="5">
        <f t="shared" si="2"/>
        <v>419</v>
      </c>
      <c r="C88" s="13">
        <v>377</v>
      </c>
      <c r="D88" s="15">
        <v>0.89976133651551315</v>
      </c>
      <c r="E88" s="15">
        <v>0.89976133651551315</v>
      </c>
      <c r="F88" s="56">
        <v>0.33333333333333331</v>
      </c>
      <c r="G88" s="57">
        <v>4.101851851851852E-5</v>
      </c>
      <c r="H88" s="5">
        <f t="shared" si="3"/>
        <v>419</v>
      </c>
      <c r="I88" s="50">
        <v>376</v>
      </c>
      <c r="J88" s="52">
        <v>0.89737470167064437</v>
      </c>
      <c r="K88" s="52">
        <v>0.89737470167064437</v>
      </c>
      <c r="L88" s="63">
        <v>0.5</v>
      </c>
      <c r="M88" s="70">
        <v>4.415509259259259E-5</v>
      </c>
      <c r="N88" s="5">
        <v>419</v>
      </c>
      <c r="O88" s="80">
        <v>381</v>
      </c>
      <c r="P88" s="82">
        <v>0.90930787589498807</v>
      </c>
      <c r="Q88" s="82">
        <v>0.90930787589498807</v>
      </c>
      <c r="R88" s="83">
        <v>0.33333333333333331</v>
      </c>
      <c r="S88" s="84">
        <v>4.8078703703703703E-5</v>
      </c>
    </row>
    <row r="89" spans="1:19" x14ac:dyDescent="0.25">
      <c r="A89" s="71" t="s">
        <v>92</v>
      </c>
      <c r="B89" s="5">
        <f t="shared" si="2"/>
        <v>971</v>
      </c>
      <c r="C89" s="13">
        <v>300</v>
      </c>
      <c r="D89" s="15">
        <v>0.30895983522142123</v>
      </c>
      <c r="E89" s="15">
        <v>0.30895983522142123</v>
      </c>
      <c r="F89" s="56">
        <v>4.1666666666666664E-2</v>
      </c>
      <c r="G89" s="57">
        <v>4.1238425925925924E-5</v>
      </c>
      <c r="H89" s="5">
        <f t="shared" si="3"/>
        <v>970.99999999999989</v>
      </c>
      <c r="I89" s="50">
        <v>312</v>
      </c>
      <c r="J89" s="52">
        <v>0.32131822863027809</v>
      </c>
      <c r="K89" s="52">
        <v>0.32131822863027809</v>
      </c>
      <c r="L89" s="63">
        <v>5.8823529411764705E-2</v>
      </c>
      <c r="M89" s="70">
        <v>4.9872685185185187E-5</v>
      </c>
      <c r="N89" s="5">
        <v>970.99999999999989</v>
      </c>
      <c r="O89" s="80">
        <v>135</v>
      </c>
      <c r="P89" s="82">
        <v>0.13903192584963955</v>
      </c>
      <c r="Q89" s="82">
        <v>0.13903192584963955</v>
      </c>
      <c r="R89" s="83">
        <v>1</v>
      </c>
      <c r="S89" s="84">
        <v>9.9756944444444443E-5</v>
      </c>
    </row>
    <row r="90" spans="1:19" x14ac:dyDescent="0.25">
      <c r="A90" s="71" t="s">
        <v>93</v>
      </c>
      <c r="B90" s="5">
        <f t="shared" si="2"/>
        <v>42</v>
      </c>
      <c r="C90" s="13">
        <v>42</v>
      </c>
      <c r="D90" s="15">
        <v>1</v>
      </c>
      <c r="E90" s="15">
        <v>1</v>
      </c>
      <c r="F90" s="56">
        <v>0.2</v>
      </c>
      <c r="G90" s="57">
        <v>6.9722222222222226E-5</v>
      </c>
      <c r="H90" s="5">
        <f t="shared" si="3"/>
        <v>42</v>
      </c>
      <c r="I90" s="50">
        <v>42</v>
      </c>
      <c r="J90" s="52">
        <v>1</v>
      </c>
      <c r="K90" s="52">
        <v>1</v>
      </c>
      <c r="L90" s="63">
        <v>0.16666666666666666</v>
      </c>
      <c r="M90" s="70">
        <v>7.6006944444444448E-5</v>
      </c>
      <c r="N90" s="5">
        <v>42</v>
      </c>
      <c r="O90" s="80">
        <v>20</v>
      </c>
      <c r="P90" s="82">
        <v>0.47619047619047616</v>
      </c>
      <c r="Q90" s="82">
        <v>0.47619047619047616</v>
      </c>
      <c r="R90" s="83">
        <v>2.1739130434782608E-2</v>
      </c>
      <c r="S90" s="84">
        <v>9.0601851851851857E-5</v>
      </c>
    </row>
    <row r="91" spans="1:19" x14ac:dyDescent="0.25">
      <c r="A91" s="71" t="s">
        <v>94</v>
      </c>
      <c r="B91" s="5">
        <f t="shared" si="2"/>
        <v>14</v>
      </c>
      <c r="C91" s="13">
        <v>13</v>
      </c>
      <c r="D91" s="15">
        <v>0.9285714285714286</v>
      </c>
      <c r="E91" s="15">
        <v>0.9285714285714286</v>
      </c>
      <c r="F91" s="56">
        <v>1</v>
      </c>
      <c r="G91" s="57">
        <v>9.6446759259259256E-5</v>
      </c>
      <c r="H91" s="5">
        <f t="shared" si="3"/>
        <v>14</v>
      </c>
      <c r="I91" s="50">
        <v>13</v>
      </c>
      <c r="J91" s="52">
        <v>0.9285714285714286</v>
      </c>
      <c r="K91" s="52">
        <v>0.9285714285714286</v>
      </c>
      <c r="L91" s="63">
        <v>1</v>
      </c>
      <c r="M91" s="70">
        <v>1.1434027777777778E-4</v>
      </c>
      <c r="N91" s="5">
        <v>14</v>
      </c>
      <c r="O91" s="80">
        <v>4</v>
      </c>
      <c r="P91" s="82">
        <v>0.2857142857142857</v>
      </c>
      <c r="Q91" s="82">
        <v>0.2857142857142857</v>
      </c>
      <c r="R91" s="83">
        <v>1</v>
      </c>
      <c r="S91" s="84">
        <v>1.1467592592592592E-4</v>
      </c>
    </row>
    <row r="92" spans="1:19" x14ac:dyDescent="0.25">
      <c r="A92" s="71" t="s">
        <v>95</v>
      </c>
      <c r="B92" s="5">
        <f t="shared" si="2"/>
        <v>55</v>
      </c>
      <c r="C92" s="13">
        <v>55</v>
      </c>
      <c r="D92" s="15">
        <v>1</v>
      </c>
      <c r="E92" s="15">
        <v>1</v>
      </c>
      <c r="F92" s="56">
        <v>1</v>
      </c>
      <c r="G92" s="57">
        <v>8.4930555555555554E-5</v>
      </c>
      <c r="H92" s="5">
        <f t="shared" si="3"/>
        <v>55</v>
      </c>
      <c r="I92" s="50">
        <v>55</v>
      </c>
      <c r="J92" s="52">
        <v>1</v>
      </c>
      <c r="K92" s="52">
        <v>1</v>
      </c>
      <c r="L92" s="63">
        <v>1</v>
      </c>
      <c r="M92" s="70">
        <v>1.0688657407407408E-4</v>
      </c>
      <c r="N92" s="5">
        <v>55</v>
      </c>
      <c r="O92" s="80">
        <v>55</v>
      </c>
      <c r="P92" s="82">
        <v>1</v>
      </c>
      <c r="Q92" s="82">
        <v>1</v>
      </c>
      <c r="R92" s="83">
        <v>1</v>
      </c>
      <c r="S92" s="84">
        <v>8.6840277777777778E-5</v>
      </c>
    </row>
    <row r="93" spans="1:19" x14ac:dyDescent="0.25">
      <c r="A93" s="71" t="s">
        <v>107</v>
      </c>
      <c r="B93" s="5">
        <f t="shared" si="2"/>
        <v>319</v>
      </c>
      <c r="C93" s="13">
        <v>246</v>
      </c>
      <c r="D93" s="15">
        <v>0.7711598746081505</v>
      </c>
      <c r="E93" s="15">
        <v>0.7711598746081505</v>
      </c>
      <c r="F93" s="56">
        <v>1</v>
      </c>
      <c r="G93" s="57">
        <v>3.5185185185185182E-5</v>
      </c>
      <c r="H93" s="5">
        <f t="shared" si="3"/>
        <v>319</v>
      </c>
      <c r="I93" s="50">
        <v>248</v>
      </c>
      <c r="J93" s="52">
        <v>0.77742946708463945</v>
      </c>
      <c r="K93" s="52">
        <v>0.77742946708463945</v>
      </c>
      <c r="L93" s="63">
        <v>1</v>
      </c>
      <c r="M93" s="70">
        <v>3.869212962962963E-5</v>
      </c>
      <c r="N93" s="5">
        <v>319</v>
      </c>
      <c r="O93" s="80">
        <v>115</v>
      </c>
      <c r="P93" s="82">
        <v>0.36050156739811912</v>
      </c>
      <c r="Q93" s="82">
        <v>0.36050156739811912</v>
      </c>
      <c r="R93" s="83">
        <v>1</v>
      </c>
      <c r="S93" s="84">
        <v>4.8055555555555559E-5</v>
      </c>
    </row>
    <row r="94" spans="1:19" ht="15.75" thickBot="1" x14ac:dyDescent="0.3">
      <c r="A94" s="6" t="s">
        <v>16</v>
      </c>
      <c r="B94" s="26">
        <f>SUM(B14:B93)</f>
        <v>66937</v>
      </c>
      <c r="C94" s="17">
        <f>SUM(C14:C93)</f>
        <v>28930</v>
      </c>
      <c r="D94" s="42">
        <f>AVERAGE(D14:D93)</f>
        <v>0.9102398422230461</v>
      </c>
      <c r="E94" s="42">
        <f>AVERAGE(E14:E93)</f>
        <v>0.92337145403853582</v>
      </c>
      <c r="F94" s="58">
        <f>AVERAGE(F14:F93)</f>
        <v>0.78208860968639993</v>
      </c>
      <c r="G94" s="59">
        <f>AVERAGE(G14:G93)</f>
        <v>6.7883246527777793E-5</v>
      </c>
      <c r="H94" s="27">
        <f>SUM(H14:H93)</f>
        <v>66937</v>
      </c>
      <c r="I94" s="54">
        <f>SUM(I14:I93)</f>
        <v>31695</v>
      </c>
      <c r="J94" s="55">
        <f>AVERAGE(J14:J93)</f>
        <v>0.91520720532480371</v>
      </c>
      <c r="K94" s="55">
        <f>AVERAGE(K14:K93)</f>
        <v>0.93046108286764129</v>
      </c>
      <c r="L94" s="39">
        <f>AVERAGE(L14:L93)</f>
        <v>0.79267219265520728</v>
      </c>
      <c r="M94" s="60">
        <f>AVERAGE(M14:M93)</f>
        <v>7.1449942129629655E-5</v>
      </c>
      <c r="N94" s="27">
        <f>SUM(N14:N93)</f>
        <v>66937</v>
      </c>
      <c r="O94" s="41">
        <f>SUM(O14:O93)</f>
        <v>25354</v>
      </c>
      <c r="P94" s="43">
        <f>AVERAGE(P14:P93)</f>
        <v>0.78382596941739302</v>
      </c>
      <c r="Q94" s="43">
        <f>AVERAGE(Q14:Q93)</f>
        <v>0.79579224981689411</v>
      </c>
      <c r="R94" s="61">
        <f>AVERAGE(R14:R93)</f>
        <v>0.66604692096041107</v>
      </c>
      <c r="S94" s="62">
        <f>AVERAGE(S14:S93)</f>
        <v>8.6231626157407399E-5</v>
      </c>
    </row>
    <row r="95" spans="1:19" ht="15.75" thickTop="1" x14ac:dyDescent="0.25"/>
    <row r="96" spans="1:19" ht="23.25" x14ac:dyDescent="0.35">
      <c r="A96" s="1" t="s">
        <v>17</v>
      </c>
      <c r="C96" s="29"/>
      <c r="D96" s="29"/>
    </row>
    <row r="97" spans="1:4" ht="20.25" thickBot="1" x14ac:dyDescent="0.35">
      <c r="A97" s="28" t="str">
        <f>C1</f>
        <v>Beta 1</v>
      </c>
      <c r="B97" s="28"/>
      <c r="C97" s="29"/>
      <c r="D97" s="29"/>
    </row>
    <row r="98" spans="1:4" ht="15.75" thickTop="1" x14ac:dyDescent="0.25">
      <c r="A98" s="18" t="s">
        <v>12</v>
      </c>
      <c r="B98" s="44">
        <f>D94</f>
        <v>0.9102398422230461</v>
      </c>
      <c r="C98" s="29"/>
      <c r="D98" s="29"/>
    </row>
    <row r="99" spans="1:4" x14ac:dyDescent="0.25">
      <c r="A99" s="18" t="s">
        <v>18</v>
      </c>
      <c r="B99" s="44">
        <f>E94</f>
        <v>0.92337145403853582</v>
      </c>
    </row>
    <row r="100" spans="1:4" x14ac:dyDescent="0.25">
      <c r="A100" s="18" t="s">
        <v>19</v>
      </c>
      <c r="B100" s="47">
        <f>F94</f>
        <v>0.78208860968639993</v>
      </c>
    </row>
    <row r="101" spans="1:4" x14ac:dyDescent="0.25">
      <c r="A101" s="18" t="s">
        <v>27</v>
      </c>
      <c r="B101" s="67">
        <f>G94</f>
        <v>6.7883246527777793E-5</v>
      </c>
    </row>
    <row r="102" spans="1:4" ht="20.25" thickBot="1" x14ac:dyDescent="0.35">
      <c r="A102" s="30" t="str">
        <f>I1</f>
        <v>Beta 2</v>
      </c>
      <c r="B102" s="30"/>
    </row>
    <row r="103" spans="1:4" ht="15.75" thickTop="1" x14ac:dyDescent="0.25">
      <c r="A103" s="25" t="s">
        <v>12</v>
      </c>
      <c r="B103" s="45">
        <f>J94</f>
        <v>0.91520720532480371</v>
      </c>
    </row>
    <row r="104" spans="1:4" x14ac:dyDescent="0.25">
      <c r="A104" s="25" t="s">
        <v>18</v>
      </c>
      <c r="B104" s="45">
        <f>K94</f>
        <v>0.93046108286764129</v>
      </c>
    </row>
    <row r="105" spans="1:4" x14ac:dyDescent="0.25">
      <c r="A105" s="25" t="s">
        <v>19</v>
      </c>
      <c r="B105" s="48">
        <f>L94</f>
        <v>0.79267219265520728</v>
      </c>
    </row>
    <row r="106" spans="1:4" x14ac:dyDescent="0.25">
      <c r="A106" s="25" t="s">
        <v>27</v>
      </c>
      <c r="B106" s="68">
        <f>M94</f>
        <v>7.1449942129629655E-5</v>
      </c>
    </row>
    <row r="107" spans="1:4" ht="20.25" thickBot="1" x14ac:dyDescent="0.35">
      <c r="A107" s="37" t="str">
        <f>O1</f>
        <v>Beta 3</v>
      </c>
      <c r="B107" s="37"/>
    </row>
    <row r="108" spans="1:4" ht="15.75" thickTop="1" x14ac:dyDescent="0.25">
      <c r="A108" s="38" t="s">
        <v>12</v>
      </c>
      <c r="B108" s="46">
        <f>P94</f>
        <v>0.78382596941739302</v>
      </c>
    </row>
    <row r="109" spans="1:4" x14ac:dyDescent="0.25">
      <c r="A109" s="38" t="s">
        <v>18</v>
      </c>
      <c r="B109" s="46">
        <f>Q94</f>
        <v>0.79579224981689411</v>
      </c>
    </row>
    <row r="110" spans="1:4" x14ac:dyDescent="0.25">
      <c r="A110" s="38" t="s">
        <v>19</v>
      </c>
      <c r="B110" s="49">
        <f>R94</f>
        <v>0.66604692096041107</v>
      </c>
    </row>
    <row r="111" spans="1:4" x14ac:dyDescent="0.25">
      <c r="A111" s="38" t="s">
        <v>27</v>
      </c>
      <c r="B111" s="69">
        <f>S94</f>
        <v>8.6231626157407399E-5</v>
      </c>
    </row>
    <row r="112" spans="1:4" ht="20.25" thickBot="1" x14ac:dyDescent="0.35">
      <c r="A112" s="2" t="s">
        <v>20</v>
      </c>
      <c r="B112" s="2"/>
    </row>
    <row r="113" spans="1:2" ht="15.75" thickTop="1" x14ac:dyDescent="0.25">
      <c r="A113" t="s">
        <v>21</v>
      </c>
      <c r="B113" t="str">
        <f>IF(AND(B98 &gt; B103,B98 &gt; B108), A97, IF(B103 &gt; B108, A102, A107))</f>
        <v>Beta 2</v>
      </c>
    </row>
    <row r="114" spans="1:2" x14ac:dyDescent="0.25">
      <c r="A114" t="s">
        <v>22</v>
      </c>
      <c r="B114" t="str">
        <f>IF(AND(B99 &gt; B104,B99 &gt; B109), A97, IF(B104 &gt; B109, A102, A107))</f>
        <v>Beta 2</v>
      </c>
    </row>
    <row r="115" spans="1:2" x14ac:dyDescent="0.25">
      <c r="A115" t="s">
        <v>23</v>
      </c>
      <c r="B115" t="str">
        <f>IF(AND(B100 &gt; B105,B100 &gt; B110), $A$97, IF(B105 &gt; B110, $A$102, $A$107))</f>
        <v>Beta 2</v>
      </c>
    </row>
    <row r="116" spans="1:2" x14ac:dyDescent="0.25">
      <c r="A116" t="s">
        <v>28</v>
      </c>
      <c r="B116" t="str">
        <f>IF(AND(B101 &lt; B106,B101 &lt; B111), $A$97, IF(B106 &lt; B111, $A$102, $A$107))</f>
        <v>Beta 1</v>
      </c>
    </row>
  </sheetData>
  <mergeCells count="51">
    <mergeCell ref="C10:D10"/>
    <mergeCell ref="I10:J10"/>
    <mergeCell ref="O10:P10"/>
    <mergeCell ref="C12:G12"/>
    <mergeCell ref="I12:M12"/>
    <mergeCell ref="O12:S12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C1:G1"/>
    <mergeCell ref="I1:M1"/>
    <mergeCell ref="O1:S1"/>
    <mergeCell ref="C3:D3"/>
    <mergeCell ref="E3:G3"/>
    <mergeCell ref="I3:J3"/>
    <mergeCell ref="K3:M3"/>
    <mergeCell ref="O3:P3"/>
    <mergeCell ref="Q3:S3"/>
  </mergeCells>
  <conditionalFormatting sqref="D94:G94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{91B559B1-3D33-4C5A-82A5-69D0DCB04FD3}</x14:id>
        </ext>
      </extLst>
    </cfRule>
  </conditionalFormatting>
  <conditionalFormatting sqref="P94:S94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{DEC06189-1859-4C23-89EB-3329AABCB63F}</x14:id>
        </ext>
      </extLst>
    </cfRule>
  </conditionalFormatting>
  <conditionalFormatting sqref="D83:G83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{41F20283-864B-4A52-9993-72B3141176D3}</x14:id>
        </ext>
      </extLst>
    </cfRule>
  </conditionalFormatting>
  <conditionalFormatting sqref="J83:M83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{69333015-A105-4F59-9922-FA7EC595DD51}</x14:id>
        </ext>
      </extLst>
    </cfRule>
  </conditionalFormatting>
  <conditionalFormatting sqref="F83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{7ADC5BFD-BDC0-42BA-B4BE-70C1F03755D2}</x14:id>
        </ext>
      </extLst>
    </cfRule>
  </conditionalFormatting>
  <conditionalFormatting sqref="E8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{AB449FE9-DC6E-4E96-BCB2-9B3E75267B49}</x14:id>
        </ext>
      </extLst>
    </cfRule>
  </conditionalFormatting>
  <conditionalFormatting sqref="P83:S8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{FE824B46-27D9-4DED-929F-470054E92740}</x14:id>
        </ext>
      </extLst>
    </cfRule>
  </conditionalFormatting>
  <conditionalFormatting sqref="D14:G82 D84:G93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{7AE38C43-DC36-4D57-B830-542179DE541A}</x14:id>
        </ext>
      </extLst>
    </cfRule>
  </conditionalFormatting>
  <conditionalFormatting sqref="J14:M82 J84:M94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{6127E9CF-6D35-451D-AF45-DFF41F08AC9A}</x14:id>
        </ext>
      </extLst>
    </cfRule>
  </conditionalFormatting>
  <conditionalFormatting sqref="D93:F94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{4C9CA751-0634-4520-B01E-024D43BC3B64}</x14:id>
        </ext>
      </extLst>
    </cfRule>
  </conditionalFormatting>
  <conditionalFormatting sqref="D86:D94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{7FD5E1BD-E83D-4D20-9F3E-D372D5BA8B2E}</x14:id>
        </ext>
      </extLst>
    </cfRule>
  </conditionalFormatting>
  <conditionalFormatting sqref="E88:E94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{01D94615-7DF0-434C-86B5-0E6DF55129BD}</x14:id>
        </ext>
      </extLst>
    </cfRule>
  </conditionalFormatting>
  <conditionalFormatting sqref="F62:F82 F84:F94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{2B2E49C2-2F18-4264-A7C1-B733C8AC00D9}</x14:id>
        </ext>
      </extLst>
    </cfRule>
  </conditionalFormatting>
  <conditionalFormatting sqref="E64:E82 E84:E94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{81513D8B-2F31-4FEB-9889-935244A1B263}</x14:id>
        </ext>
      </extLst>
    </cfRule>
  </conditionalFormatting>
  <conditionalFormatting sqref="P14:S82 P84:S93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{BABE7F84-2B2F-429B-8397-C7234B541D72}</x14:id>
        </ext>
      </extLst>
    </cfRule>
  </conditionalFormatting>
  <conditionalFormatting sqref="P14:P93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{D8D0CD2B-FB40-42C3-AFD4-DA690DDABE3C}</x14:id>
        </ext>
      </extLst>
    </cfRule>
  </conditionalFormatting>
  <conditionalFormatting sqref="Q14:Q93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{34A3A636-3049-4740-BB43-7C62326A6E8E}</x14:id>
        </ext>
      </extLst>
    </cfRule>
  </conditionalFormatting>
  <conditionalFormatting sqref="R14:R93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{C0693598-688F-4E11-8A27-6E768DD22DA2}</x14:id>
        </ext>
      </extLst>
    </cfRule>
  </conditionalFormatting>
  <conditionalFormatting sqref="D89:D9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{EEAB5652-E27F-4B15-A2A1-529E6724DAE3}</x14:id>
        </ext>
      </extLst>
    </cfRule>
  </conditionalFormatting>
  <conditionalFormatting sqref="P92:P94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{F91538D1-C848-4255-8D92-83AF8808A08D}</x14:id>
        </ext>
      </extLst>
    </cfRule>
  </conditionalFormatting>
  <conditionalFormatting sqref="Q92:Q9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{2D5D805F-C1D3-43D6-A688-BEA63F85A341}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B559B1-3D33-4C5A-82A5-69D0DCB04F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D94:G94</xm:sqref>
        </x14:conditionalFormatting>
        <x14:conditionalFormatting xmlns:xm="http://schemas.microsoft.com/office/excel/2006/main">
          <x14:cfRule type="dataBar" id="{DEC06189-1859-4C23-89EB-3329AABCB6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P94:S94</xm:sqref>
        </x14:conditionalFormatting>
        <x14:conditionalFormatting xmlns:xm="http://schemas.microsoft.com/office/excel/2006/main">
          <x14:cfRule type="dataBar" id="{41F20283-864B-4A52-9993-72B3141176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D83:G83</xm:sqref>
        </x14:conditionalFormatting>
        <x14:conditionalFormatting xmlns:xm="http://schemas.microsoft.com/office/excel/2006/main">
          <x14:cfRule type="dataBar" id="{69333015-A105-4F59-9922-FA7EC595DD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J83:M83</xm:sqref>
        </x14:conditionalFormatting>
        <x14:conditionalFormatting xmlns:xm="http://schemas.microsoft.com/office/excel/2006/main">
          <x14:cfRule type="dataBar" id="{7ADC5BFD-BDC0-42BA-B4BE-70C1F03755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F83</xm:sqref>
        </x14:conditionalFormatting>
        <x14:conditionalFormatting xmlns:xm="http://schemas.microsoft.com/office/excel/2006/main">
          <x14:cfRule type="dataBar" id="{AB449FE9-DC6E-4E96-BCB2-9B3E75267B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E83</xm:sqref>
        </x14:conditionalFormatting>
        <x14:conditionalFormatting xmlns:xm="http://schemas.microsoft.com/office/excel/2006/main">
          <x14:cfRule type="dataBar" id="{FE824B46-27D9-4DED-929F-470054E927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P83:S83</xm:sqref>
        </x14:conditionalFormatting>
        <x14:conditionalFormatting xmlns:xm="http://schemas.microsoft.com/office/excel/2006/main">
          <x14:cfRule type="dataBar" id="{7AE38C43-DC36-4D57-B830-542179DE54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D14:G82 D84:G93</xm:sqref>
        </x14:conditionalFormatting>
        <x14:conditionalFormatting xmlns:xm="http://schemas.microsoft.com/office/excel/2006/main">
          <x14:cfRule type="dataBar" id="{6127E9CF-6D35-451D-AF45-DFF41F08AC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J14:M82 J84:M94</xm:sqref>
        </x14:conditionalFormatting>
        <x14:conditionalFormatting xmlns:xm="http://schemas.microsoft.com/office/excel/2006/main">
          <x14:cfRule type="dataBar" id="{4C9CA751-0634-4520-B01E-024D43BC3B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D93:F94</xm:sqref>
        </x14:conditionalFormatting>
        <x14:conditionalFormatting xmlns:xm="http://schemas.microsoft.com/office/excel/2006/main">
          <x14:cfRule type="dataBar" id="{7FD5E1BD-E83D-4D20-9F3E-D372D5BA8B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D86:D94</xm:sqref>
        </x14:conditionalFormatting>
        <x14:conditionalFormatting xmlns:xm="http://schemas.microsoft.com/office/excel/2006/main">
          <x14:cfRule type="dataBar" id="{01D94615-7DF0-434C-86B5-0E6DF55129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E88:E94</xm:sqref>
        </x14:conditionalFormatting>
        <x14:conditionalFormatting xmlns:xm="http://schemas.microsoft.com/office/excel/2006/main">
          <x14:cfRule type="dataBar" id="{2B2E49C2-2F18-4264-A7C1-B733C8AC00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F62:F82 F84:F94</xm:sqref>
        </x14:conditionalFormatting>
        <x14:conditionalFormatting xmlns:xm="http://schemas.microsoft.com/office/excel/2006/main">
          <x14:cfRule type="dataBar" id="{81513D8B-2F31-4FEB-9889-935244A1B2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E64:E82 E84:E94</xm:sqref>
        </x14:conditionalFormatting>
        <x14:conditionalFormatting xmlns:xm="http://schemas.microsoft.com/office/excel/2006/main">
          <x14:cfRule type="dataBar" id="{BABE7F84-2B2F-429B-8397-C7234B541D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P14:S82 P84:S93</xm:sqref>
        </x14:conditionalFormatting>
        <x14:conditionalFormatting xmlns:xm="http://schemas.microsoft.com/office/excel/2006/main">
          <x14:cfRule type="dataBar" id="{D8D0CD2B-FB40-42C3-AFD4-DA690DDABE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P14:P93</xm:sqref>
        </x14:conditionalFormatting>
        <x14:conditionalFormatting xmlns:xm="http://schemas.microsoft.com/office/excel/2006/main">
          <x14:cfRule type="dataBar" id="{34A3A636-3049-4740-BB43-7C62326A6E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Q14:Q93</xm:sqref>
        </x14:conditionalFormatting>
        <x14:conditionalFormatting xmlns:xm="http://schemas.microsoft.com/office/excel/2006/main">
          <x14:cfRule type="dataBar" id="{C0693598-688F-4E11-8A27-6E768DD22D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R14:R93</xm:sqref>
        </x14:conditionalFormatting>
        <x14:conditionalFormatting xmlns:xm="http://schemas.microsoft.com/office/excel/2006/main">
          <x14:cfRule type="dataBar" id="{EEAB5652-E27F-4B15-A2A1-529E6724DA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D89:D94</xm:sqref>
        </x14:conditionalFormatting>
        <x14:conditionalFormatting xmlns:xm="http://schemas.microsoft.com/office/excel/2006/main">
          <x14:cfRule type="dataBar" id="{F91538D1-C848-4255-8D92-83AF8808A0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P92:P94</xm:sqref>
        </x14:conditionalFormatting>
        <x14:conditionalFormatting xmlns:xm="http://schemas.microsoft.com/office/excel/2006/main">
          <x14:cfRule type="dataBar" id="{2D5D805F-C1D3-43D6-A688-BEA63F85A3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Q92:Q94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49CDB-A347-4B83-A71C-FC8E704AC89B}">
  <sheetPr>
    <tabColor theme="9" tint="0.79998168889431442"/>
  </sheetPr>
  <dimension ref="A1:S116"/>
  <sheetViews>
    <sheetView topLeftCell="B76" zoomScale="115" zoomScaleNormal="115" workbookViewId="0">
      <selection activeCell="B114" sqref="B114"/>
    </sheetView>
  </sheetViews>
  <sheetFormatPr baseColWidth="10" defaultRowHeight="15" x14ac:dyDescent="0.25"/>
  <cols>
    <col min="1" max="1" width="115.140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2" t="s">
        <v>124</v>
      </c>
      <c r="B1" s="20"/>
      <c r="C1" s="131" t="s">
        <v>125</v>
      </c>
      <c r="D1" s="132"/>
      <c r="E1" s="132"/>
      <c r="F1" s="132"/>
      <c r="G1" s="133"/>
      <c r="H1" s="20"/>
      <c r="I1" s="134" t="s">
        <v>126</v>
      </c>
      <c r="J1" s="135"/>
      <c r="K1" s="135"/>
      <c r="L1" s="135"/>
      <c r="M1" s="136"/>
      <c r="N1" s="20"/>
      <c r="O1" s="137" t="s">
        <v>155</v>
      </c>
      <c r="P1" s="138"/>
      <c r="Q1" s="138"/>
      <c r="R1" s="138"/>
      <c r="S1" s="139"/>
    </row>
    <row r="2" spans="1:19" x14ac:dyDescent="0.25">
      <c r="A2" s="3"/>
      <c r="B2" s="21"/>
      <c r="C2" s="13"/>
      <c r="D2" s="16"/>
      <c r="E2" s="16"/>
      <c r="F2" s="16"/>
      <c r="G2" s="16"/>
      <c r="H2" s="21"/>
      <c r="I2" s="50"/>
      <c r="J2" s="78"/>
      <c r="K2" s="78"/>
      <c r="L2" s="78"/>
      <c r="M2" s="78"/>
      <c r="N2" s="21"/>
      <c r="O2" s="35"/>
      <c r="P2" s="36"/>
      <c r="Q2" s="36"/>
      <c r="R2" s="36"/>
      <c r="S2" s="40"/>
    </row>
    <row r="3" spans="1:19" x14ac:dyDescent="0.25">
      <c r="A3" s="3"/>
      <c r="B3" s="21"/>
      <c r="C3" s="127" t="s">
        <v>0</v>
      </c>
      <c r="D3" s="127"/>
      <c r="E3" s="127" t="s">
        <v>127</v>
      </c>
      <c r="F3" s="127"/>
      <c r="G3" s="130"/>
      <c r="H3" s="21"/>
      <c r="I3" s="128" t="s">
        <v>0</v>
      </c>
      <c r="J3" s="129"/>
      <c r="K3" s="129" t="s">
        <v>156</v>
      </c>
      <c r="L3" s="129"/>
      <c r="M3" s="140"/>
      <c r="N3" s="21"/>
      <c r="O3" s="141"/>
      <c r="P3" s="142"/>
      <c r="Q3" s="142"/>
      <c r="R3" s="142"/>
      <c r="S3" s="143"/>
    </row>
    <row r="4" spans="1:19" x14ac:dyDescent="0.25">
      <c r="A4" s="3"/>
      <c r="B4" s="21"/>
      <c r="C4" s="127" t="s">
        <v>1</v>
      </c>
      <c r="D4" s="127"/>
      <c r="E4" s="127">
        <v>5000</v>
      </c>
      <c r="F4" s="127"/>
      <c r="G4" s="130"/>
      <c r="H4" s="21"/>
      <c r="I4" s="128" t="s">
        <v>1</v>
      </c>
      <c r="J4" s="129"/>
      <c r="K4" s="129">
        <v>5000</v>
      </c>
      <c r="L4" s="129"/>
      <c r="M4" s="140"/>
      <c r="N4" s="21"/>
      <c r="O4" s="141"/>
      <c r="P4" s="142"/>
      <c r="Q4" s="142"/>
      <c r="R4" s="142"/>
      <c r="S4" s="143"/>
    </row>
    <row r="5" spans="1:19" x14ac:dyDescent="0.25">
      <c r="A5" s="3"/>
      <c r="B5" s="21"/>
      <c r="C5" s="127" t="s">
        <v>2</v>
      </c>
      <c r="D5" s="127"/>
      <c r="E5" s="127">
        <v>300</v>
      </c>
      <c r="F5" s="127"/>
      <c r="G5" s="130"/>
      <c r="H5" s="21"/>
      <c r="I5" s="128" t="s">
        <v>2</v>
      </c>
      <c r="J5" s="129"/>
      <c r="K5" s="129">
        <v>300</v>
      </c>
      <c r="L5" s="129"/>
      <c r="M5" s="140"/>
      <c r="N5" s="21"/>
      <c r="O5" s="141"/>
      <c r="P5" s="142"/>
      <c r="Q5" s="142"/>
      <c r="R5" s="142"/>
      <c r="S5" s="143"/>
    </row>
    <row r="6" spans="1:19" x14ac:dyDescent="0.25">
      <c r="A6" s="3"/>
      <c r="B6" s="21"/>
      <c r="C6" s="127" t="s">
        <v>3</v>
      </c>
      <c r="D6" s="127"/>
      <c r="E6" s="127">
        <v>2000</v>
      </c>
      <c r="F6" s="127"/>
      <c r="G6" s="130"/>
      <c r="H6" s="21"/>
      <c r="I6" s="128" t="s">
        <v>3</v>
      </c>
      <c r="J6" s="129"/>
      <c r="K6" s="129">
        <v>2000</v>
      </c>
      <c r="L6" s="129"/>
      <c r="M6" s="140"/>
      <c r="N6" s="21"/>
      <c r="O6" s="141"/>
      <c r="P6" s="142"/>
      <c r="Q6" s="142"/>
      <c r="R6" s="142"/>
      <c r="S6" s="143"/>
    </row>
    <row r="7" spans="1:19" x14ac:dyDescent="0.25">
      <c r="A7" s="3"/>
      <c r="B7" s="21"/>
      <c r="C7" s="127" t="s">
        <v>4</v>
      </c>
      <c r="D7" s="127"/>
      <c r="E7" s="127" t="s">
        <v>29</v>
      </c>
      <c r="F7" s="127"/>
      <c r="G7" s="130"/>
      <c r="H7" s="21"/>
      <c r="I7" s="128" t="s">
        <v>4</v>
      </c>
      <c r="J7" s="129"/>
      <c r="K7" s="129" t="s">
        <v>29</v>
      </c>
      <c r="L7" s="129"/>
      <c r="M7" s="140"/>
      <c r="N7" s="21"/>
      <c r="O7" s="141"/>
      <c r="P7" s="142"/>
      <c r="Q7" s="142"/>
      <c r="R7" s="142"/>
      <c r="S7" s="143"/>
    </row>
    <row r="8" spans="1:19" x14ac:dyDescent="0.25">
      <c r="A8" s="3"/>
      <c r="B8" s="21"/>
      <c r="C8" s="127" t="s">
        <v>5</v>
      </c>
      <c r="D8" s="127"/>
      <c r="E8" s="127" t="s">
        <v>25</v>
      </c>
      <c r="F8" s="127"/>
      <c r="G8" s="130"/>
      <c r="H8" s="21"/>
      <c r="I8" s="128" t="s">
        <v>5</v>
      </c>
      <c r="J8" s="129"/>
      <c r="K8" s="129" t="s">
        <v>25</v>
      </c>
      <c r="L8" s="129"/>
      <c r="M8" s="140"/>
      <c r="N8" s="21"/>
      <c r="O8" s="141"/>
      <c r="P8" s="142"/>
      <c r="Q8" s="142"/>
      <c r="R8" s="142"/>
      <c r="S8" s="143"/>
    </row>
    <row r="9" spans="1:19" x14ac:dyDescent="0.25">
      <c r="A9" s="3"/>
      <c r="B9" s="21"/>
      <c r="C9" s="127" t="s">
        <v>6</v>
      </c>
      <c r="D9" s="127"/>
      <c r="E9" s="127">
        <v>1</v>
      </c>
      <c r="F9" s="127"/>
      <c r="G9" s="130"/>
      <c r="H9" s="21"/>
      <c r="I9" s="128" t="s">
        <v>6</v>
      </c>
      <c r="J9" s="129"/>
      <c r="K9" s="129">
        <v>1</v>
      </c>
      <c r="L9" s="129"/>
      <c r="M9" s="140"/>
      <c r="N9" s="21"/>
      <c r="O9" s="141"/>
      <c r="P9" s="142"/>
      <c r="Q9" s="144"/>
      <c r="R9" s="144"/>
      <c r="S9" s="145"/>
    </row>
    <row r="10" spans="1:19" x14ac:dyDescent="0.25">
      <c r="A10" s="3"/>
      <c r="B10" s="21"/>
      <c r="C10" s="127" t="s">
        <v>7</v>
      </c>
      <c r="D10" s="127"/>
      <c r="E10" s="19"/>
      <c r="F10" s="19"/>
      <c r="G10" s="16"/>
      <c r="H10" s="21"/>
      <c r="I10" s="128" t="s">
        <v>7</v>
      </c>
      <c r="J10" s="129"/>
      <c r="K10" s="79"/>
      <c r="L10" s="79"/>
      <c r="M10" s="78"/>
      <c r="N10" s="21"/>
      <c r="O10" s="141"/>
      <c r="P10" s="142"/>
      <c r="Q10" s="31"/>
      <c r="R10" s="53"/>
      <c r="S10" s="31"/>
    </row>
    <row r="11" spans="1:19" x14ac:dyDescent="0.25">
      <c r="A11" s="3"/>
      <c r="B11" s="21"/>
      <c r="C11" s="13"/>
      <c r="D11" s="16"/>
      <c r="E11" s="16"/>
      <c r="F11" s="16"/>
      <c r="G11" s="16"/>
      <c r="H11" s="21"/>
      <c r="I11" s="25"/>
      <c r="J11" s="25"/>
      <c r="K11" s="25"/>
      <c r="L11" s="25"/>
      <c r="M11" s="25"/>
      <c r="N11" s="21"/>
      <c r="O11" s="64"/>
      <c r="P11" s="65"/>
      <c r="Q11" s="65"/>
      <c r="R11" s="65"/>
      <c r="S11" s="66"/>
    </row>
    <row r="12" spans="1:19" ht="18" thickBot="1" x14ac:dyDescent="0.35">
      <c r="A12" s="23" t="s">
        <v>10</v>
      </c>
      <c r="B12" s="24" t="s">
        <v>15</v>
      </c>
      <c r="C12" s="146">
        <v>1</v>
      </c>
      <c r="D12" s="147"/>
      <c r="E12" s="147"/>
      <c r="F12" s="147"/>
      <c r="G12" s="148"/>
      <c r="H12" s="24" t="s">
        <v>15</v>
      </c>
      <c r="I12" s="149">
        <v>1</v>
      </c>
      <c r="J12" s="150"/>
      <c r="K12" s="150"/>
      <c r="L12" s="150"/>
      <c r="M12" s="151"/>
      <c r="N12" s="24" t="s">
        <v>15</v>
      </c>
      <c r="O12" s="152">
        <v>1</v>
      </c>
      <c r="P12" s="152"/>
      <c r="Q12" s="152"/>
      <c r="R12" s="152"/>
      <c r="S12" s="153"/>
    </row>
    <row r="13" spans="1:19" ht="20.25" thickBot="1" x14ac:dyDescent="0.35">
      <c r="A13" s="4" t="s">
        <v>8</v>
      </c>
      <c r="B13" s="7" t="s">
        <v>9</v>
      </c>
      <c r="C13" s="11" t="s">
        <v>11</v>
      </c>
      <c r="D13" s="12" t="s">
        <v>12</v>
      </c>
      <c r="E13" s="12" t="s">
        <v>13</v>
      </c>
      <c r="F13" s="12" t="s">
        <v>14</v>
      </c>
      <c r="G13" s="12" t="s">
        <v>26</v>
      </c>
      <c r="H13" s="7" t="s">
        <v>9</v>
      </c>
      <c r="I13" s="8" t="s">
        <v>11</v>
      </c>
      <c r="J13" s="9" t="s">
        <v>12</v>
      </c>
      <c r="K13" s="9" t="s">
        <v>13</v>
      </c>
      <c r="L13" s="9" t="s">
        <v>14</v>
      </c>
      <c r="M13" s="10" t="s">
        <v>26</v>
      </c>
      <c r="N13" s="7" t="s">
        <v>9</v>
      </c>
      <c r="O13" s="32" t="s">
        <v>11</v>
      </c>
      <c r="P13" s="33" t="s">
        <v>12</v>
      </c>
      <c r="Q13" s="33" t="s">
        <v>13</v>
      </c>
      <c r="R13" s="33" t="s">
        <v>14</v>
      </c>
      <c r="S13" s="34" t="s">
        <v>26</v>
      </c>
    </row>
    <row r="14" spans="1:19" ht="15.75" thickTop="1" x14ac:dyDescent="0.25">
      <c r="A14" s="72" t="s">
        <v>96</v>
      </c>
      <c r="B14" s="5">
        <f>C14 / D14</f>
        <v>405</v>
      </c>
      <c r="C14" s="13">
        <v>405</v>
      </c>
      <c r="D14" s="14">
        <v>1</v>
      </c>
      <c r="E14" s="15">
        <v>1</v>
      </c>
      <c r="F14" s="56">
        <v>1</v>
      </c>
      <c r="G14" s="57">
        <v>3.1701388888888892E-5</v>
      </c>
      <c r="H14" s="5">
        <f>I14 / J14</f>
        <v>405</v>
      </c>
      <c r="I14" s="50">
        <v>405</v>
      </c>
      <c r="J14" s="51">
        <v>1</v>
      </c>
      <c r="K14" s="52">
        <v>1</v>
      </c>
      <c r="L14" s="63">
        <v>1</v>
      </c>
      <c r="M14" s="70">
        <v>4.096064814814815E-5</v>
      </c>
      <c r="N14" s="5">
        <v>405</v>
      </c>
      <c r="O14" s="80">
        <v>405</v>
      </c>
      <c r="P14" s="81">
        <v>1</v>
      </c>
      <c r="Q14" s="82">
        <v>1</v>
      </c>
      <c r="R14" s="83">
        <v>1</v>
      </c>
      <c r="S14" s="84">
        <v>3.5567129629629629E-5</v>
      </c>
    </row>
    <row r="15" spans="1:19" x14ac:dyDescent="0.25">
      <c r="A15" s="73" t="s">
        <v>30</v>
      </c>
      <c r="B15" s="5">
        <f t="shared" ref="B15:B78" si="0">C15 / D15</f>
        <v>2</v>
      </c>
      <c r="C15" s="13">
        <v>2</v>
      </c>
      <c r="D15" s="15">
        <v>1</v>
      </c>
      <c r="E15" s="15">
        <v>1</v>
      </c>
      <c r="F15" s="56">
        <v>1</v>
      </c>
      <c r="G15" s="57">
        <v>8.1041666666666667E-5</v>
      </c>
      <c r="H15" s="5">
        <f t="shared" ref="H15:H78" si="1">I15 / J15</f>
        <v>2</v>
      </c>
      <c r="I15" s="50">
        <v>2</v>
      </c>
      <c r="J15" s="52">
        <v>1</v>
      </c>
      <c r="K15" s="52">
        <v>1</v>
      </c>
      <c r="L15" s="63">
        <v>1</v>
      </c>
      <c r="M15" s="70">
        <v>6.8807870370370374E-5</v>
      </c>
      <c r="N15" s="5">
        <v>2</v>
      </c>
      <c r="O15" s="80">
        <v>2</v>
      </c>
      <c r="P15" s="82">
        <v>1</v>
      </c>
      <c r="Q15" s="82">
        <v>1</v>
      </c>
      <c r="R15" s="83">
        <v>1</v>
      </c>
      <c r="S15" s="84">
        <v>7.4999999999999993E-5</v>
      </c>
    </row>
    <row r="16" spans="1:19" x14ac:dyDescent="0.25">
      <c r="A16" s="73" t="s">
        <v>31</v>
      </c>
      <c r="B16" s="5">
        <f t="shared" si="0"/>
        <v>143</v>
      </c>
      <c r="C16" s="13">
        <v>143</v>
      </c>
      <c r="D16" s="15">
        <v>1</v>
      </c>
      <c r="E16" s="15">
        <v>1</v>
      </c>
      <c r="F16" s="56">
        <v>1</v>
      </c>
      <c r="G16" s="57">
        <v>5.7245370370370371E-5</v>
      </c>
      <c r="H16" s="5">
        <f t="shared" si="1"/>
        <v>143</v>
      </c>
      <c r="I16" s="50">
        <v>143</v>
      </c>
      <c r="J16" s="52">
        <v>1</v>
      </c>
      <c r="K16" s="52">
        <v>1</v>
      </c>
      <c r="L16" s="63">
        <v>1</v>
      </c>
      <c r="M16" s="70">
        <v>5.5555555555555558E-5</v>
      </c>
      <c r="N16" s="5">
        <v>143</v>
      </c>
      <c r="O16" s="80">
        <v>143</v>
      </c>
      <c r="P16" s="82">
        <v>1</v>
      </c>
      <c r="Q16" s="82">
        <v>1</v>
      </c>
      <c r="R16" s="83">
        <v>1</v>
      </c>
      <c r="S16" s="84">
        <v>5.9456018518518521E-5</v>
      </c>
    </row>
    <row r="17" spans="1:19" ht="25.5" x14ac:dyDescent="0.25">
      <c r="A17" s="74" t="s">
        <v>97</v>
      </c>
      <c r="B17" s="5">
        <f t="shared" si="0"/>
        <v>1</v>
      </c>
      <c r="C17" s="13">
        <v>1</v>
      </c>
      <c r="D17" s="15">
        <v>1</v>
      </c>
      <c r="E17" s="15">
        <v>1</v>
      </c>
      <c r="F17" s="56">
        <v>1</v>
      </c>
      <c r="G17" s="57">
        <v>8.5995370370370365E-5</v>
      </c>
      <c r="H17" s="5">
        <f t="shared" si="1"/>
        <v>1</v>
      </c>
      <c r="I17" s="50">
        <v>1</v>
      </c>
      <c r="J17" s="52">
        <v>1</v>
      </c>
      <c r="K17" s="52">
        <v>1</v>
      </c>
      <c r="L17" s="63">
        <v>1</v>
      </c>
      <c r="M17" s="70">
        <v>8.7013888888888888E-5</v>
      </c>
      <c r="N17" s="5">
        <v>1</v>
      </c>
      <c r="O17" s="80">
        <v>1</v>
      </c>
      <c r="P17" s="82">
        <v>1</v>
      </c>
      <c r="Q17" s="82">
        <v>1</v>
      </c>
      <c r="R17" s="83">
        <v>1</v>
      </c>
      <c r="S17" s="84">
        <v>9.9363425925925921E-5</v>
      </c>
    </row>
    <row r="18" spans="1:19" x14ac:dyDescent="0.25">
      <c r="A18" s="73" t="s">
        <v>32</v>
      </c>
      <c r="B18" s="5">
        <f t="shared" si="0"/>
        <v>34</v>
      </c>
      <c r="C18" s="13">
        <v>34</v>
      </c>
      <c r="D18" s="15">
        <v>1</v>
      </c>
      <c r="E18" s="15">
        <v>1</v>
      </c>
      <c r="F18" s="56">
        <v>1</v>
      </c>
      <c r="G18" s="57">
        <v>2.6307870370370371E-5</v>
      </c>
      <c r="H18" s="5">
        <f t="shared" si="1"/>
        <v>34</v>
      </c>
      <c r="I18" s="50">
        <v>34</v>
      </c>
      <c r="J18" s="52">
        <v>1</v>
      </c>
      <c r="K18" s="52">
        <v>1</v>
      </c>
      <c r="L18" s="63">
        <v>1</v>
      </c>
      <c r="M18" s="70">
        <v>6.5914351851851846E-5</v>
      </c>
      <c r="N18" s="5">
        <v>34</v>
      </c>
      <c r="O18" s="80">
        <v>34</v>
      </c>
      <c r="P18" s="82">
        <v>1</v>
      </c>
      <c r="Q18" s="82">
        <v>1</v>
      </c>
      <c r="R18" s="83">
        <v>1</v>
      </c>
      <c r="S18" s="84">
        <v>3.0856481481481479E-5</v>
      </c>
    </row>
    <row r="19" spans="1:19" x14ac:dyDescent="0.25">
      <c r="A19" s="73" t="s">
        <v>33</v>
      </c>
      <c r="B19" s="5">
        <f t="shared" si="0"/>
        <v>3</v>
      </c>
      <c r="C19" s="13">
        <v>3</v>
      </c>
      <c r="D19" s="15">
        <v>1</v>
      </c>
      <c r="E19" s="15">
        <v>1</v>
      </c>
      <c r="F19" s="56">
        <v>1</v>
      </c>
      <c r="G19" s="57">
        <v>6.1238425925925929E-5</v>
      </c>
      <c r="H19" s="5">
        <f t="shared" si="1"/>
        <v>3</v>
      </c>
      <c r="I19" s="50">
        <v>3</v>
      </c>
      <c r="J19" s="52">
        <v>1</v>
      </c>
      <c r="K19" s="52">
        <v>1</v>
      </c>
      <c r="L19" s="63">
        <v>0.16666666666666666</v>
      </c>
      <c r="M19" s="70">
        <v>6.0069444444444447E-5</v>
      </c>
      <c r="N19" s="5">
        <v>3</v>
      </c>
      <c r="O19" s="80">
        <v>3</v>
      </c>
      <c r="P19" s="82">
        <v>1</v>
      </c>
      <c r="Q19" s="82">
        <v>1</v>
      </c>
      <c r="R19" s="83">
        <v>1</v>
      </c>
      <c r="S19" s="84">
        <v>6.9606481481481486E-5</v>
      </c>
    </row>
    <row r="20" spans="1:19" ht="25.5" x14ac:dyDescent="0.25">
      <c r="A20" s="74" t="s">
        <v>34</v>
      </c>
      <c r="B20" s="5">
        <f t="shared" si="0"/>
        <v>1</v>
      </c>
      <c r="C20" s="13">
        <v>1</v>
      </c>
      <c r="D20" s="15">
        <v>1</v>
      </c>
      <c r="E20" s="15">
        <v>1</v>
      </c>
      <c r="F20" s="56">
        <v>1</v>
      </c>
      <c r="G20" s="57">
        <v>1.4898148148148149E-4</v>
      </c>
      <c r="H20" s="5">
        <f t="shared" si="1"/>
        <v>1</v>
      </c>
      <c r="I20" s="50">
        <v>1</v>
      </c>
      <c r="J20" s="52">
        <v>1</v>
      </c>
      <c r="K20" s="52">
        <v>1</v>
      </c>
      <c r="L20" s="63">
        <v>1</v>
      </c>
      <c r="M20" s="70">
        <v>1.7780092592592592E-4</v>
      </c>
      <c r="N20" s="5">
        <v>1</v>
      </c>
      <c r="O20" s="80">
        <v>1</v>
      </c>
      <c r="P20" s="82">
        <v>1</v>
      </c>
      <c r="Q20" s="82">
        <v>1</v>
      </c>
      <c r="R20" s="83">
        <v>1</v>
      </c>
      <c r="S20" s="84">
        <v>1.703125E-4</v>
      </c>
    </row>
    <row r="21" spans="1:19" ht="25.5" x14ac:dyDescent="0.25">
      <c r="A21" s="74" t="s">
        <v>35</v>
      </c>
      <c r="B21" s="5">
        <f t="shared" si="0"/>
        <v>1</v>
      </c>
      <c r="C21" s="13">
        <v>1</v>
      </c>
      <c r="D21" s="15">
        <v>1</v>
      </c>
      <c r="E21" s="15">
        <v>1</v>
      </c>
      <c r="F21" s="56">
        <v>1</v>
      </c>
      <c r="G21" s="57">
        <v>1.1378472222222222E-4</v>
      </c>
      <c r="H21" s="5">
        <f t="shared" si="1"/>
        <v>1</v>
      </c>
      <c r="I21" s="50">
        <v>1</v>
      </c>
      <c r="J21" s="52">
        <v>1</v>
      </c>
      <c r="K21" s="52">
        <v>1</v>
      </c>
      <c r="L21" s="63">
        <v>1</v>
      </c>
      <c r="M21" s="70">
        <v>8.1261574074074078E-5</v>
      </c>
      <c r="N21" s="5">
        <v>1</v>
      </c>
      <c r="O21" s="80">
        <v>1</v>
      </c>
      <c r="P21" s="82">
        <v>1</v>
      </c>
      <c r="Q21" s="82">
        <v>1</v>
      </c>
      <c r="R21" s="83">
        <v>1</v>
      </c>
      <c r="S21" s="84">
        <v>1.0074074074074075E-4</v>
      </c>
    </row>
    <row r="22" spans="1:19" x14ac:dyDescent="0.25">
      <c r="A22" s="73" t="s">
        <v>36</v>
      </c>
      <c r="B22" s="5">
        <f t="shared" si="0"/>
        <v>2</v>
      </c>
      <c r="C22" s="13">
        <v>2</v>
      </c>
      <c r="D22" s="15">
        <v>1</v>
      </c>
      <c r="E22" s="15">
        <v>1</v>
      </c>
      <c r="F22" s="56">
        <v>1</v>
      </c>
      <c r="G22" s="57">
        <v>2.7627314814814816E-5</v>
      </c>
      <c r="H22" s="5">
        <f t="shared" si="1"/>
        <v>2</v>
      </c>
      <c r="I22" s="50">
        <v>2</v>
      </c>
      <c r="J22" s="52">
        <v>1</v>
      </c>
      <c r="K22" s="52">
        <v>1</v>
      </c>
      <c r="L22" s="63">
        <v>1</v>
      </c>
      <c r="M22" s="70">
        <v>2.7638888888888888E-5</v>
      </c>
      <c r="N22" s="5">
        <v>2</v>
      </c>
      <c r="O22" s="80">
        <v>2</v>
      </c>
      <c r="P22" s="82">
        <v>1</v>
      </c>
      <c r="Q22" s="82">
        <v>1</v>
      </c>
      <c r="R22" s="83">
        <v>1</v>
      </c>
      <c r="S22" s="84">
        <v>3.1331018518518521E-5</v>
      </c>
    </row>
    <row r="23" spans="1:19" x14ac:dyDescent="0.25">
      <c r="A23" s="73" t="s">
        <v>37</v>
      </c>
      <c r="B23" s="5">
        <f t="shared" si="0"/>
        <v>1</v>
      </c>
      <c r="C23" s="13">
        <v>1</v>
      </c>
      <c r="D23" s="15">
        <v>1</v>
      </c>
      <c r="E23" s="15">
        <v>1</v>
      </c>
      <c r="F23" s="56">
        <v>1</v>
      </c>
      <c r="G23" s="57">
        <v>7.238425925925926E-5</v>
      </c>
      <c r="H23" s="5">
        <f t="shared" si="1"/>
        <v>1</v>
      </c>
      <c r="I23" s="50">
        <v>1</v>
      </c>
      <c r="J23" s="52">
        <v>1</v>
      </c>
      <c r="K23" s="52">
        <v>1</v>
      </c>
      <c r="L23" s="63">
        <v>1</v>
      </c>
      <c r="M23" s="70">
        <v>6.649305555555556E-5</v>
      </c>
      <c r="N23" s="5">
        <v>1</v>
      </c>
      <c r="O23" s="80">
        <v>1</v>
      </c>
      <c r="P23" s="82">
        <v>1</v>
      </c>
      <c r="Q23" s="82">
        <v>1</v>
      </c>
      <c r="R23" s="83">
        <v>1</v>
      </c>
      <c r="S23" s="84">
        <v>7.4490740740740745E-5</v>
      </c>
    </row>
    <row r="24" spans="1:19" x14ac:dyDescent="0.25">
      <c r="A24" s="73" t="s">
        <v>38</v>
      </c>
      <c r="B24" s="5">
        <f t="shared" si="0"/>
        <v>1</v>
      </c>
      <c r="C24" s="13">
        <v>1</v>
      </c>
      <c r="D24" s="15">
        <v>1</v>
      </c>
      <c r="E24" s="15">
        <v>1</v>
      </c>
      <c r="F24" s="56">
        <v>1</v>
      </c>
      <c r="G24" s="57">
        <v>1.2390046296296297E-4</v>
      </c>
      <c r="H24" s="5">
        <f t="shared" si="1"/>
        <v>1</v>
      </c>
      <c r="I24" s="50">
        <v>1</v>
      </c>
      <c r="J24" s="52">
        <v>1</v>
      </c>
      <c r="K24" s="52">
        <v>1</v>
      </c>
      <c r="L24" s="63">
        <v>1</v>
      </c>
      <c r="M24" s="70">
        <v>1.1952546296296296E-4</v>
      </c>
      <c r="N24" s="5">
        <v>1</v>
      </c>
      <c r="O24" s="80">
        <v>1</v>
      </c>
      <c r="P24" s="82">
        <v>1</v>
      </c>
      <c r="Q24" s="82">
        <v>1</v>
      </c>
      <c r="R24" s="83">
        <v>1</v>
      </c>
      <c r="S24" s="84">
        <v>1.2142361111111112E-4</v>
      </c>
    </row>
    <row r="25" spans="1:19" x14ac:dyDescent="0.25">
      <c r="A25" s="73" t="s">
        <v>39</v>
      </c>
      <c r="B25" s="5">
        <f t="shared" si="0"/>
        <v>3</v>
      </c>
      <c r="C25" s="13">
        <v>3</v>
      </c>
      <c r="D25" s="15">
        <v>1</v>
      </c>
      <c r="E25" s="15">
        <v>1</v>
      </c>
      <c r="F25" s="56">
        <v>1</v>
      </c>
      <c r="G25" s="57">
        <v>2.8969907407407409E-5</v>
      </c>
      <c r="H25" s="5">
        <f t="shared" si="1"/>
        <v>3</v>
      </c>
      <c r="I25" s="50">
        <v>3</v>
      </c>
      <c r="J25" s="52">
        <v>1</v>
      </c>
      <c r="K25" s="52">
        <v>1</v>
      </c>
      <c r="L25" s="63">
        <v>1</v>
      </c>
      <c r="M25" s="70">
        <v>2.8182870370370369E-5</v>
      </c>
      <c r="N25" s="5">
        <v>3</v>
      </c>
      <c r="O25" s="80">
        <v>3</v>
      </c>
      <c r="P25" s="82">
        <v>1</v>
      </c>
      <c r="Q25" s="82">
        <v>1</v>
      </c>
      <c r="R25" s="83">
        <v>1</v>
      </c>
      <c r="S25" s="84">
        <v>3.2268518518518517E-5</v>
      </c>
    </row>
    <row r="26" spans="1:19" x14ac:dyDescent="0.25">
      <c r="A26" s="73" t="s">
        <v>40</v>
      </c>
      <c r="B26" s="5">
        <f t="shared" si="0"/>
        <v>4</v>
      </c>
      <c r="C26" s="13">
        <v>4</v>
      </c>
      <c r="D26" s="15">
        <v>1</v>
      </c>
      <c r="E26" s="15">
        <v>1</v>
      </c>
      <c r="F26" s="56">
        <v>1</v>
      </c>
      <c r="G26" s="57">
        <v>6.4097222222222225E-5</v>
      </c>
      <c r="H26" s="5">
        <f t="shared" si="1"/>
        <v>4</v>
      </c>
      <c r="I26" s="50">
        <v>4</v>
      </c>
      <c r="J26" s="52">
        <v>1</v>
      </c>
      <c r="K26" s="52">
        <v>1</v>
      </c>
      <c r="L26" s="63">
        <v>1</v>
      </c>
      <c r="M26" s="70">
        <v>4.7615740740740743E-5</v>
      </c>
      <c r="N26" s="5">
        <v>4</v>
      </c>
      <c r="O26" s="80">
        <v>4</v>
      </c>
      <c r="P26" s="82">
        <v>1</v>
      </c>
      <c r="Q26" s="82">
        <v>1</v>
      </c>
      <c r="R26" s="83">
        <v>1</v>
      </c>
      <c r="S26" s="84">
        <v>5.8078703703703702E-5</v>
      </c>
    </row>
    <row r="27" spans="1:19" x14ac:dyDescent="0.25">
      <c r="A27" s="73" t="s">
        <v>41</v>
      </c>
      <c r="B27" s="5">
        <f t="shared" si="0"/>
        <v>179</v>
      </c>
      <c r="C27" s="13">
        <v>179</v>
      </c>
      <c r="D27" s="15">
        <v>1</v>
      </c>
      <c r="E27" s="15">
        <v>1</v>
      </c>
      <c r="F27" s="56">
        <v>1</v>
      </c>
      <c r="G27" s="57">
        <v>6.0925925925925929E-5</v>
      </c>
      <c r="H27" s="5">
        <f t="shared" si="1"/>
        <v>179</v>
      </c>
      <c r="I27" s="50">
        <v>179</v>
      </c>
      <c r="J27" s="52">
        <v>1</v>
      </c>
      <c r="K27" s="52">
        <v>1</v>
      </c>
      <c r="L27" s="63">
        <v>1</v>
      </c>
      <c r="M27" s="70">
        <v>5.6898148148148151E-5</v>
      </c>
      <c r="N27" s="5">
        <v>179</v>
      </c>
      <c r="O27" s="80">
        <v>179</v>
      </c>
      <c r="P27" s="82">
        <v>1</v>
      </c>
      <c r="Q27" s="82">
        <v>1</v>
      </c>
      <c r="R27" s="83">
        <v>1</v>
      </c>
      <c r="S27" s="84">
        <v>7.2407407407407411E-5</v>
      </c>
    </row>
    <row r="28" spans="1:19" x14ac:dyDescent="0.25">
      <c r="A28" s="73" t="s">
        <v>42</v>
      </c>
      <c r="B28" s="5">
        <f t="shared" si="0"/>
        <v>2</v>
      </c>
      <c r="C28" s="13">
        <v>2</v>
      </c>
      <c r="D28" s="15">
        <v>1</v>
      </c>
      <c r="E28" s="15">
        <v>1</v>
      </c>
      <c r="F28" s="56">
        <v>1</v>
      </c>
      <c r="G28" s="57">
        <v>7.8217592592592591E-5</v>
      </c>
      <c r="H28" s="5">
        <f t="shared" si="1"/>
        <v>2</v>
      </c>
      <c r="I28" s="50">
        <v>2</v>
      </c>
      <c r="J28" s="52">
        <v>1</v>
      </c>
      <c r="K28" s="52">
        <v>1</v>
      </c>
      <c r="L28" s="63">
        <v>1</v>
      </c>
      <c r="M28" s="70">
        <v>7.5081018518518514E-5</v>
      </c>
      <c r="N28" s="5">
        <v>2</v>
      </c>
      <c r="O28" s="80">
        <v>2</v>
      </c>
      <c r="P28" s="82">
        <v>1</v>
      </c>
      <c r="Q28" s="82">
        <v>1</v>
      </c>
      <c r="R28" s="83">
        <v>1</v>
      </c>
      <c r="S28" s="84">
        <v>8.9780092592592594E-5</v>
      </c>
    </row>
    <row r="29" spans="1:19" ht="25.5" x14ac:dyDescent="0.25">
      <c r="A29" s="74" t="s">
        <v>43</v>
      </c>
      <c r="B29" s="5">
        <f t="shared" si="0"/>
        <v>1</v>
      </c>
      <c r="C29" s="13">
        <v>1</v>
      </c>
      <c r="D29" s="15">
        <v>1</v>
      </c>
      <c r="E29" s="15">
        <v>1</v>
      </c>
      <c r="F29" s="56">
        <v>1</v>
      </c>
      <c r="G29" s="57">
        <v>1.5092592592592593E-4</v>
      </c>
      <c r="H29" s="5">
        <f t="shared" si="1"/>
        <v>1</v>
      </c>
      <c r="I29" s="50">
        <v>1</v>
      </c>
      <c r="J29" s="52">
        <v>1</v>
      </c>
      <c r="K29" s="52">
        <v>1</v>
      </c>
      <c r="L29" s="63">
        <v>0.5</v>
      </c>
      <c r="M29" s="70">
        <v>1.573263888888889E-4</v>
      </c>
      <c r="N29" s="5">
        <v>1</v>
      </c>
      <c r="O29" s="80">
        <v>1</v>
      </c>
      <c r="P29" s="82">
        <v>1</v>
      </c>
      <c r="Q29" s="82">
        <v>1</v>
      </c>
      <c r="R29" s="83">
        <v>1</v>
      </c>
      <c r="S29" s="84">
        <v>1.8229166666666667E-4</v>
      </c>
    </row>
    <row r="30" spans="1:19" x14ac:dyDescent="0.25">
      <c r="A30" s="73" t="s">
        <v>44</v>
      </c>
      <c r="B30" s="5">
        <f t="shared" si="0"/>
        <v>2</v>
      </c>
      <c r="C30" s="13">
        <v>2</v>
      </c>
      <c r="D30" s="15">
        <v>1</v>
      </c>
      <c r="E30" s="15">
        <v>1</v>
      </c>
      <c r="F30" s="56">
        <v>1</v>
      </c>
      <c r="G30" s="57">
        <v>6.6921296296296301E-5</v>
      </c>
      <c r="H30" s="5">
        <f t="shared" si="1"/>
        <v>2</v>
      </c>
      <c r="I30" s="50">
        <v>2</v>
      </c>
      <c r="J30" s="52">
        <v>1</v>
      </c>
      <c r="K30" s="52">
        <v>1</v>
      </c>
      <c r="L30" s="63">
        <v>1</v>
      </c>
      <c r="M30" s="70">
        <v>7.7476851851851849E-5</v>
      </c>
      <c r="N30" s="5">
        <v>2</v>
      </c>
      <c r="O30" s="80">
        <v>2</v>
      </c>
      <c r="P30" s="82">
        <v>1</v>
      </c>
      <c r="Q30" s="82">
        <v>1</v>
      </c>
      <c r="R30" s="83">
        <v>1</v>
      </c>
      <c r="S30" s="84">
        <v>7.6273148148148147E-5</v>
      </c>
    </row>
    <row r="31" spans="1:19" x14ac:dyDescent="0.25">
      <c r="A31" s="73" t="s">
        <v>45</v>
      </c>
      <c r="B31" s="5">
        <f t="shared" si="0"/>
        <v>110</v>
      </c>
      <c r="C31" s="13">
        <v>109</v>
      </c>
      <c r="D31" s="15">
        <v>0.99090909090909096</v>
      </c>
      <c r="E31" s="15">
        <v>0.99090909090909096</v>
      </c>
      <c r="F31" s="56">
        <v>1</v>
      </c>
      <c r="G31" s="57">
        <v>2.7835648148148149E-5</v>
      </c>
      <c r="H31" s="5">
        <f t="shared" si="1"/>
        <v>110</v>
      </c>
      <c r="I31" s="50">
        <v>109</v>
      </c>
      <c r="J31" s="52">
        <v>0.99090909090909096</v>
      </c>
      <c r="K31" s="52">
        <v>0.99090909090909096</v>
      </c>
      <c r="L31" s="63">
        <v>1</v>
      </c>
      <c r="M31" s="70">
        <v>2.6793981481481482E-5</v>
      </c>
      <c r="N31" s="5">
        <v>110</v>
      </c>
      <c r="O31" s="80">
        <v>109</v>
      </c>
      <c r="P31" s="82">
        <v>0.99090909090909096</v>
      </c>
      <c r="Q31" s="82">
        <v>0.99090909090909096</v>
      </c>
      <c r="R31" s="83">
        <v>1</v>
      </c>
      <c r="S31" s="84">
        <v>3.1886574074074071E-5</v>
      </c>
    </row>
    <row r="32" spans="1:19" ht="25.5" x14ac:dyDescent="0.25">
      <c r="A32" s="74" t="s">
        <v>46</v>
      </c>
      <c r="B32" s="5">
        <f t="shared" si="0"/>
        <v>1</v>
      </c>
      <c r="C32" s="13">
        <v>1</v>
      </c>
      <c r="D32" s="15">
        <v>1</v>
      </c>
      <c r="E32" s="15">
        <v>1</v>
      </c>
      <c r="F32" s="56">
        <v>1</v>
      </c>
      <c r="G32" s="57">
        <v>6.9548611111111116E-5</v>
      </c>
      <c r="H32" s="5">
        <f t="shared" si="1"/>
        <v>1</v>
      </c>
      <c r="I32" s="50">
        <v>1</v>
      </c>
      <c r="J32" s="52">
        <v>1</v>
      </c>
      <c r="K32" s="52">
        <v>1</v>
      </c>
      <c r="L32" s="63">
        <v>1</v>
      </c>
      <c r="M32" s="70">
        <v>7.6238425925925928E-5</v>
      </c>
      <c r="N32" s="5">
        <v>1</v>
      </c>
      <c r="O32" s="80">
        <v>1</v>
      </c>
      <c r="P32" s="82">
        <v>1</v>
      </c>
      <c r="Q32" s="82">
        <v>1</v>
      </c>
      <c r="R32" s="83">
        <v>1</v>
      </c>
      <c r="S32" s="84">
        <v>8.0532407407407405E-5</v>
      </c>
    </row>
    <row r="33" spans="1:19" ht="25.5" x14ac:dyDescent="0.25">
      <c r="A33" s="75" t="s">
        <v>47</v>
      </c>
      <c r="B33" s="5">
        <f t="shared" si="0"/>
        <v>1</v>
      </c>
      <c r="C33" s="13">
        <v>1</v>
      </c>
      <c r="D33" s="15">
        <v>1</v>
      </c>
      <c r="E33" s="15">
        <v>1</v>
      </c>
      <c r="F33" s="56">
        <v>1</v>
      </c>
      <c r="G33" s="57">
        <v>8.8206018518518521E-5</v>
      </c>
      <c r="H33" s="5">
        <f t="shared" si="1"/>
        <v>1</v>
      </c>
      <c r="I33" s="50">
        <v>1</v>
      </c>
      <c r="J33" s="52">
        <v>1</v>
      </c>
      <c r="K33" s="52">
        <v>1</v>
      </c>
      <c r="L33" s="63">
        <v>1</v>
      </c>
      <c r="M33" s="70">
        <v>8.4398148148148142E-5</v>
      </c>
      <c r="N33" s="5">
        <v>1</v>
      </c>
      <c r="O33" s="80">
        <v>1</v>
      </c>
      <c r="P33" s="82">
        <v>1</v>
      </c>
      <c r="Q33" s="82">
        <v>1</v>
      </c>
      <c r="R33" s="83">
        <v>1</v>
      </c>
      <c r="S33" s="84">
        <v>9.2152777777777779E-5</v>
      </c>
    </row>
    <row r="34" spans="1:19" x14ac:dyDescent="0.25">
      <c r="A34" s="76" t="s">
        <v>48</v>
      </c>
      <c r="B34" s="5">
        <f t="shared" si="0"/>
        <v>2916</v>
      </c>
      <c r="C34" s="13">
        <v>2916</v>
      </c>
      <c r="D34" s="15">
        <v>1</v>
      </c>
      <c r="E34" s="15">
        <v>1</v>
      </c>
      <c r="F34" s="56">
        <v>1</v>
      </c>
      <c r="G34" s="57">
        <v>2.9525462962962962E-5</v>
      </c>
      <c r="H34" s="5">
        <f t="shared" si="1"/>
        <v>2916</v>
      </c>
      <c r="I34" s="50">
        <v>2916</v>
      </c>
      <c r="J34" s="52">
        <v>1</v>
      </c>
      <c r="K34" s="52">
        <v>1</v>
      </c>
      <c r="L34" s="63">
        <v>1</v>
      </c>
      <c r="M34" s="70">
        <v>3.1481481481481481E-5</v>
      </c>
      <c r="N34" s="5">
        <v>2916</v>
      </c>
      <c r="O34" s="80">
        <v>2916</v>
      </c>
      <c r="P34" s="82">
        <v>1</v>
      </c>
      <c r="Q34" s="82">
        <v>1</v>
      </c>
      <c r="R34" s="83">
        <v>1</v>
      </c>
      <c r="S34" s="84">
        <v>3.6041666666666664E-5</v>
      </c>
    </row>
    <row r="35" spans="1:19" x14ac:dyDescent="0.25">
      <c r="A35" s="73" t="s">
        <v>49</v>
      </c>
      <c r="B35" s="5">
        <f t="shared" si="0"/>
        <v>1</v>
      </c>
      <c r="C35" s="13">
        <v>1</v>
      </c>
      <c r="D35" s="15">
        <v>1</v>
      </c>
      <c r="E35" s="15">
        <v>1</v>
      </c>
      <c r="F35" s="56">
        <v>1</v>
      </c>
      <c r="G35" s="57">
        <v>7.4895833333333336E-5</v>
      </c>
      <c r="H35" s="5">
        <f t="shared" si="1"/>
        <v>1</v>
      </c>
      <c r="I35" s="50">
        <v>1</v>
      </c>
      <c r="J35" s="52">
        <v>1</v>
      </c>
      <c r="K35" s="52">
        <v>1</v>
      </c>
      <c r="L35" s="63">
        <v>1</v>
      </c>
      <c r="M35" s="70">
        <v>6.9571759259259253E-5</v>
      </c>
      <c r="N35" s="5">
        <v>1</v>
      </c>
      <c r="O35" s="80">
        <v>1</v>
      </c>
      <c r="P35" s="82">
        <v>1</v>
      </c>
      <c r="Q35" s="82">
        <v>1</v>
      </c>
      <c r="R35" s="83">
        <v>1</v>
      </c>
      <c r="S35" s="84">
        <v>8.3344907407407413E-5</v>
      </c>
    </row>
    <row r="36" spans="1:19" x14ac:dyDescent="0.25">
      <c r="A36" s="73" t="s">
        <v>50</v>
      </c>
      <c r="B36" s="5">
        <f t="shared" si="0"/>
        <v>1</v>
      </c>
      <c r="C36" s="13">
        <v>1</v>
      </c>
      <c r="D36" s="15">
        <v>1</v>
      </c>
      <c r="E36" s="15">
        <v>1</v>
      </c>
      <c r="F36" s="56">
        <v>1</v>
      </c>
      <c r="G36" s="57">
        <v>1.1498842592592592E-4</v>
      </c>
      <c r="H36" s="5">
        <f t="shared" si="1"/>
        <v>1</v>
      </c>
      <c r="I36" s="50">
        <v>1</v>
      </c>
      <c r="J36" s="52">
        <v>1</v>
      </c>
      <c r="K36" s="52">
        <v>1</v>
      </c>
      <c r="L36" s="63">
        <v>1</v>
      </c>
      <c r="M36" s="70">
        <v>1.1106481481481481E-4</v>
      </c>
      <c r="N36" s="5">
        <v>1</v>
      </c>
      <c r="O36" s="80">
        <v>1</v>
      </c>
      <c r="P36" s="82">
        <v>1</v>
      </c>
      <c r="Q36" s="82">
        <v>1</v>
      </c>
      <c r="R36" s="83">
        <v>1</v>
      </c>
      <c r="S36" s="84">
        <v>1.2496527777777777E-4</v>
      </c>
    </row>
    <row r="37" spans="1:19" x14ac:dyDescent="0.25">
      <c r="A37" s="73" t="s">
        <v>51</v>
      </c>
      <c r="B37" s="5">
        <f t="shared" si="0"/>
        <v>13609</v>
      </c>
      <c r="C37" s="13">
        <v>2816</v>
      </c>
      <c r="D37" s="15">
        <v>0.20692188992578442</v>
      </c>
      <c r="E37" s="15">
        <v>0.56320000000000003</v>
      </c>
      <c r="F37" s="56">
        <v>1</v>
      </c>
      <c r="G37" s="57">
        <v>4.3564814814814814E-5</v>
      </c>
      <c r="H37" s="5">
        <f t="shared" si="1"/>
        <v>13609</v>
      </c>
      <c r="I37" s="50">
        <v>2806</v>
      </c>
      <c r="J37" s="52">
        <v>0.2061870820780366</v>
      </c>
      <c r="K37" s="52">
        <v>0.56120000000000003</v>
      </c>
      <c r="L37" s="63">
        <v>0.5</v>
      </c>
      <c r="M37" s="70">
        <v>6.6631944444444451E-5</v>
      </c>
      <c r="N37" s="5">
        <v>13609</v>
      </c>
      <c r="O37" s="80">
        <v>2800</v>
      </c>
      <c r="P37" s="82">
        <v>0.2057461973693879</v>
      </c>
      <c r="Q37" s="82">
        <v>0.56000000000000005</v>
      </c>
      <c r="R37" s="83">
        <v>0.5</v>
      </c>
      <c r="S37" s="84">
        <v>6.9525462962962965E-5</v>
      </c>
    </row>
    <row r="38" spans="1:19" x14ac:dyDescent="0.25">
      <c r="A38" s="73" t="s">
        <v>52</v>
      </c>
      <c r="B38" s="5">
        <f t="shared" si="0"/>
        <v>12</v>
      </c>
      <c r="C38" s="13">
        <v>5</v>
      </c>
      <c r="D38" s="15">
        <v>0.41666666666666669</v>
      </c>
      <c r="E38" s="15">
        <v>0.41666666666666669</v>
      </c>
      <c r="F38" s="56">
        <v>1</v>
      </c>
      <c r="G38" s="57">
        <v>8.2048611111111108E-5</v>
      </c>
      <c r="H38" s="5">
        <f t="shared" si="1"/>
        <v>12</v>
      </c>
      <c r="I38" s="50">
        <v>5</v>
      </c>
      <c r="J38" s="52">
        <v>0.41666666666666669</v>
      </c>
      <c r="K38" s="52">
        <v>0.41666666666666669</v>
      </c>
      <c r="L38" s="63">
        <v>0.33333333333333331</v>
      </c>
      <c r="M38" s="70">
        <v>5.658564814814815E-5</v>
      </c>
      <c r="N38" s="5">
        <v>12</v>
      </c>
      <c r="O38" s="80">
        <v>5</v>
      </c>
      <c r="P38" s="82">
        <v>0.41666666666666669</v>
      </c>
      <c r="Q38" s="82">
        <v>0.41666666666666669</v>
      </c>
      <c r="R38" s="83">
        <v>1</v>
      </c>
      <c r="S38" s="84">
        <v>7.0335648148148145E-5</v>
      </c>
    </row>
    <row r="39" spans="1:19" x14ac:dyDescent="0.25">
      <c r="A39" s="73" t="s">
        <v>53</v>
      </c>
      <c r="B39" s="5">
        <f t="shared" si="0"/>
        <v>2</v>
      </c>
      <c r="C39" s="13">
        <v>2</v>
      </c>
      <c r="D39" s="15">
        <v>1</v>
      </c>
      <c r="E39" s="15">
        <v>1</v>
      </c>
      <c r="F39" s="56">
        <v>1</v>
      </c>
      <c r="G39" s="57">
        <v>7.3032407407407413E-5</v>
      </c>
      <c r="H39" s="5">
        <f t="shared" si="1"/>
        <v>2</v>
      </c>
      <c r="I39" s="50">
        <v>2</v>
      </c>
      <c r="J39" s="52">
        <v>1</v>
      </c>
      <c r="K39" s="52">
        <v>1</v>
      </c>
      <c r="L39" s="63">
        <v>1</v>
      </c>
      <c r="M39" s="70">
        <v>6.4189814814814814E-5</v>
      </c>
      <c r="N39" s="5">
        <v>2</v>
      </c>
      <c r="O39" s="80">
        <v>2</v>
      </c>
      <c r="P39" s="82">
        <v>1</v>
      </c>
      <c r="Q39" s="82">
        <v>1</v>
      </c>
      <c r="R39" s="83">
        <v>0.5</v>
      </c>
      <c r="S39" s="84">
        <v>8.1516203703703709E-5</v>
      </c>
    </row>
    <row r="40" spans="1:19" x14ac:dyDescent="0.25">
      <c r="A40" s="73" t="s">
        <v>54</v>
      </c>
      <c r="B40" s="5">
        <f t="shared" si="0"/>
        <v>5</v>
      </c>
      <c r="C40" s="13">
        <v>5</v>
      </c>
      <c r="D40" s="15">
        <v>1</v>
      </c>
      <c r="E40" s="15">
        <v>1</v>
      </c>
      <c r="F40" s="56">
        <v>0.25</v>
      </c>
      <c r="G40" s="57">
        <v>1.187037037037037E-4</v>
      </c>
      <c r="H40" s="5">
        <f t="shared" si="1"/>
        <v>5</v>
      </c>
      <c r="I40" s="50">
        <v>5</v>
      </c>
      <c r="J40" s="52">
        <v>1</v>
      </c>
      <c r="K40" s="52">
        <v>1</v>
      </c>
      <c r="L40" s="63">
        <v>4.7619047619047616E-2</v>
      </c>
      <c r="M40" s="70">
        <v>1.3354166666666666E-4</v>
      </c>
      <c r="N40" s="5">
        <v>5</v>
      </c>
      <c r="O40" s="80">
        <v>5</v>
      </c>
      <c r="P40" s="82">
        <v>1</v>
      </c>
      <c r="Q40" s="82">
        <v>1</v>
      </c>
      <c r="R40" s="83">
        <v>0.25</v>
      </c>
      <c r="S40" s="84">
        <v>1.3337962962962964E-4</v>
      </c>
    </row>
    <row r="41" spans="1:19" x14ac:dyDescent="0.25">
      <c r="A41" s="73" t="s">
        <v>55</v>
      </c>
      <c r="B41" s="5">
        <f t="shared" si="0"/>
        <v>62</v>
      </c>
      <c r="C41" s="13">
        <v>60</v>
      </c>
      <c r="D41" s="15">
        <v>0.967741935483871</v>
      </c>
      <c r="E41" s="15">
        <v>0.967741935483871</v>
      </c>
      <c r="F41" s="56">
        <v>1</v>
      </c>
      <c r="G41" s="57">
        <v>9.6782407407407407E-5</v>
      </c>
      <c r="H41" s="5">
        <f t="shared" si="1"/>
        <v>62</v>
      </c>
      <c r="I41" s="50">
        <v>62</v>
      </c>
      <c r="J41" s="52">
        <v>1</v>
      </c>
      <c r="K41" s="52">
        <v>1</v>
      </c>
      <c r="L41" s="63">
        <v>0.33333333333333331</v>
      </c>
      <c r="M41" s="70">
        <v>1.0710648148148148E-4</v>
      </c>
      <c r="N41" s="5">
        <v>62</v>
      </c>
      <c r="O41" s="80">
        <v>62</v>
      </c>
      <c r="P41" s="82">
        <v>1</v>
      </c>
      <c r="Q41" s="82">
        <v>1</v>
      </c>
      <c r="R41" s="83">
        <v>1</v>
      </c>
      <c r="S41" s="84">
        <v>9.8969907407407413E-5</v>
      </c>
    </row>
    <row r="42" spans="1:19" x14ac:dyDescent="0.25">
      <c r="A42" s="73" t="s">
        <v>56</v>
      </c>
      <c r="B42" s="5">
        <f t="shared" si="0"/>
        <v>19</v>
      </c>
      <c r="C42" s="13">
        <v>19</v>
      </c>
      <c r="D42" s="15">
        <v>1</v>
      </c>
      <c r="E42" s="15">
        <v>1</v>
      </c>
      <c r="F42" s="56">
        <v>1</v>
      </c>
      <c r="G42" s="57">
        <v>7.8472222222222222E-5</v>
      </c>
      <c r="H42" s="5">
        <f t="shared" si="1"/>
        <v>19</v>
      </c>
      <c r="I42" s="50">
        <v>19</v>
      </c>
      <c r="J42" s="52">
        <v>1</v>
      </c>
      <c r="K42" s="52">
        <v>1</v>
      </c>
      <c r="L42" s="63">
        <v>0.5</v>
      </c>
      <c r="M42" s="70">
        <v>7.3090277777777783E-5</v>
      </c>
      <c r="N42" s="5">
        <v>19</v>
      </c>
      <c r="O42" s="80">
        <v>19</v>
      </c>
      <c r="P42" s="82">
        <v>1</v>
      </c>
      <c r="Q42" s="82">
        <v>1</v>
      </c>
      <c r="R42" s="83">
        <v>1</v>
      </c>
      <c r="S42" s="84">
        <v>7.9942129629629623E-5</v>
      </c>
    </row>
    <row r="43" spans="1:19" x14ac:dyDescent="0.25">
      <c r="A43" s="73" t="s">
        <v>57</v>
      </c>
      <c r="B43" s="5">
        <f t="shared" si="0"/>
        <v>1</v>
      </c>
      <c r="C43" s="13">
        <v>1</v>
      </c>
      <c r="D43" s="15">
        <v>1</v>
      </c>
      <c r="E43" s="15">
        <v>1</v>
      </c>
      <c r="F43" s="56">
        <v>1</v>
      </c>
      <c r="G43" s="57">
        <v>1.5085648148148147E-4</v>
      </c>
      <c r="H43" s="5">
        <f t="shared" si="1"/>
        <v>1</v>
      </c>
      <c r="I43" s="50">
        <v>1</v>
      </c>
      <c r="J43" s="52">
        <v>1</v>
      </c>
      <c r="K43" s="52">
        <v>1</v>
      </c>
      <c r="L43" s="63">
        <v>1</v>
      </c>
      <c r="M43" s="70">
        <v>1.5697916666666668E-4</v>
      </c>
      <c r="N43" s="5">
        <v>1</v>
      </c>
      <c r="O43" s="80">
        <v>1</v>
      </c>
      <c r="P43" s="82">
        <v>1</v>
      </c>
      <c r="Q43" s="82">
        <v>1</v>
      </c>
      <c r="R43" s="83">
        <v>1</v>
      </c>
      <c r="S43" s="84">
        <v>1.6519675925925925E-4</v>
      </c>
    </row>
    <row r="44" spans="1:19" x14ac:dyDescent="0.25">
      <c r="A44" s="73" t="s">
        <v>58</v>
      </c>
      <c r="B44" s="5">
        <f t="shared" si="0"/>
        <v>1</v>
      </c>
      <c r="C44" s="13">
        <v>1</v>
      </c>
      <c r="D44" s="15">
        <v>1</v>
      </c>
      <c r="E44" s="15">
        <v>1</v>
      </c>
      <c r="F44" s="56">
        <v>1</v>
      </c>
      <c r="G44" s="57">
        <v>4.8634259259259259E-5</v>
      </c>
      <c r="H44" s="5">
        <f t="shared" si="1"/>
        <v>1</v>
      </c>
      <c r="I44" s="50">
        <v>1</v>
      </c>
      <c r="J44" s="52">
        <v>1</v>
      </c>
      <c r="K44" s="52">
        <v>1</v>
      </c>
      <c r="L44" s="63">
        <v>1</v>
      </c>
      <c r="M44" s="70">
        <v>4.859953703703704E-5</v>
      </c>
      <c r="N44" s="5">
        <v>1</v>
      </c>
      <c r="O44" s="80">
        <v>1</v>
      </c>
      <c r="P44" s="82">
        <v>1</v>
      </c>
      <c r="Q44" s="82">
        <v>1</v>
      </c>
      <c r="R44" s="83">
        <v>1</v>
      </c>
      <c r="S44" s="84">
        <v>5.5787037037037038E-5</v>
      </c>
    </row>
    <row r="45" spans="1:19" x14ac:dyDescent="0.25">
      <c r="A45" s="73" t="s">
        <v>98</v>
      </c>
      <c r="B45" s="5">
        <f t="shared" si="0"/>
        <v>1</v>
      </c>
      <c r="C45" s="13">
        <v>1</v>
      </c>
      <c r="D45" s="15">
        <v>1</v>
      </c>
      <c r="E45" s="15">
        <v>1</v>
      </c>
      <c r="F45" s="56">
        <v>1</v>
      </c>
      <c r="G45" s="57">
        <v>8.6516203703703709E-5</v>
      </c>
      <c r="H45" s="5">
        <f t="shared" si="1"/>
        <v>1</v>
      </c>
      <c r="I45" s="50">
        <v>1</v>
      </c>
      <c r="J45" s="52">
        <v>1</v>
      </c>
      <c r="K45" s="52">
        <v>1</v>
      </c>
      <c r="L45" s="63">
        <v>1</v>
      </c>
      <c r="M45" s="70">
        <v>8.9537037037037032E-5</v>
      </c>
      <c r="N45" s="5">
        <v>1</v>
      </c>
      <c r="O45" s="80">
        <v>1</v>
      </c>
      <c r="P45" s="82">
        <v>1</v>
      </c>
      <c r="Q45" s="82">
        <v>1</v>
      </c>
      <c r="R45" s="83">
        <v>1</v>
      </c>
      <c r="S45" s="84">
        <v>1.0063657407407408E-4</v>
      </c>
    </row>
    <row r="46" spans="1:19" x14ac:dyDescent="0.25">
      <c r="A46" s="73" t="s">
        <v>59</v>
      </c>
      <c r="B46" s="5">
        <f t="shared" si="0"/>
        <v>1</v>
      </c>
      <c r="C46" s="13">
        <v>1</v>
      </c>
      <c r="D46" s="15">
        <v>1</v>
      </c>
      <c r="E46" s="15">
        <v>1</v>
      </c>
      <c r="F46" s="56">
        <v>0.5</v>
      </c>
      <c r="G46" s="57">
        <v>4.5740740740740738E-5</v>
      </c>
      <c r="H46" s="5">
        <f t="shared" si="1"/>
        <v>1</v>
      </c>
      <c r="I46" s="50">
        <v>1</v>
      </c>
      <c r="J46" s="52">
        <v>1</v>
      </c>
      <c r="K46" s="52">
        <v>1</v>
      </c>
      <c r="L46" s="63">
        <v>3.0959752321981426E-3</v>
      </c>
      <c r="M46" s="70">
        <v>4.8958333333333335E-5</v>
      </c>
      <c r="N46" s="5">
        <v>1</v>
      </c>
      <c r="O46" s="80">
        <v>1</v>
      </c>
      <c r="P46" s="82">
        <v>1</v>
      </c>
      <c r="Q46" s="82">
        <v>1</v>
      </c>
      <c r="R46" s="83">
        <v>0.5</v>
      </c>
      <c r="S46" s="84">
        <v>4.7905092592592593E-5</v>
      </c>
    </row>
    <row r="47" spans="1:19" x14ac:dyDescent="0.25">
      <c r="A47" s="73" t="s">
        <v>99</v>
      </c>
      <c r="B47" s="5">
        <f t="shared" si="0"/>
        <v>106</v>
      </c>
      <c r="C47" s="13">
        <v>106</v>
      </c>
      <c r="D47" s="15">
        <v>1</v>
      </c>
      <c r="E47" s="15">
        <v>1</v>
      </c>
      <c r="F47" s="56">
        <v>1</v>
      </c>
      <c r="G47" s="57">
        <v>3.5659722222222225E-5</v>
      </c>
      <c r="H47" s="5">
        <f t="shared" si="1"/>
        <v>106</v>
      </c>
      <c r="I47" s="50">
        <v>106</v>
      </c>
      <c r="J47" s="52">
        <v>1</v>
      </c>
      <c r="K47" s="52">
        <v>1</v>
      </c>
      <c r="L47" s="63">
        <v>0.25</v>
      </c>
      <c r="M47" s="70">
        <v>3.8032407407407409E-5</v>
      </c>
      <c r="N47" s="5">
        <v>106</v>
      </c>
      <c r="O47" s="80">
        <v>106</v>
      </c>
      <c r="P47" s="82">
        <v>1</v>
      </c>
      <c r="Q47" s="82">
        <v>1</v>
      </c>
      <c r="R47" s="83">
        <v>1</v>
      </c>
      <c r="S47" s="84">
        <v>4.9768518518518516E-5</v>
      </c>
    </row>
    <row r="48" spans="1:19" x14ac:dyDescent="0.25">
      <c r="A48" s="73" t="s">
        <v>60</v>
      </c>
      <c r="B48" s="5">
        <f t="shared" si="0"/>
        <v>2</v>
      </c>
      <c r="C48" s="13">
        <v>2</v>
      </c>
      <c r="D48" s="15">
        <v>1</v>
      </c>
      <c r="E48" s="15">
        <v>1</v>
      </c>
      <c r="F48" s="56">
        <v>1</v>
      </c>
      <c r="G48" s="57">
        <v>1.4969907407407407E-4</v>
      </c>
      <c r="H48" s="5">
        <f t="shared" si="1"/>
        <v>2</v>
      </c>
      <c r="I48" s="50">
        <v>2</v>
      </c>
      <c r="J48" s="52">
        <v>1</v>
      </c>
      <c r="K48" s="52">
        <v>1</v>
      </c>
      <c r="L48" s="63">
        <v>1</v>
      </c>
      <c r="M48" s="70">
        <v>1.4958333333333333E-4</v>
      </c>
      <c r="N48" s="5">
        <v>2</v>
      </c>
      <c r="O48" s="80">
        <v>2</v>
      </c>
      <c r="P48" s="82">
        <v>1</v>
      </c>
      <c r="Q48" s="82">
        <v>1</v>
      </c>
      <c r="R48" s="83">
        <v>1</v>
      </c>
      <c r="S48" s="84">
        <v>1.6369212962962963E-4</v>
      </c>
    </row>
    <row r="49" spans="1:19" x14ac:dyDescent="0.25">
      <c r="A49" s="74" t="s">
        <v>100</v>
      </c>
      <c r="B49" s="5">
        <f t="shared" si="0"/>
        <v>1</v>
      </c>
      <c r="C49" s="13">
        <v>1</v>
      </c>
      <c r="D49" s="15">
        <v>1</v>
      </c>
      <c r="E49" s="15">
        <v>1</v>
      </c>
      <c r="F49" s="56">
        <v>1</v>
      </c>
      <c r="G49" s="57">
        <v>4.0335648148148148E-5</v>
      </c>
      <c r="H49" s="5">
        <f t="shared" si="1"/>
        <v>1</v>
      </c>
      <c r="I49" s="50">
        <v>1</v>
      </c>
      <c r="J49" s="52">
        <v>1</v>
      </c>
      <c r="K49" s="52">
        <v>1</v>
      </c>
      <c r="L49" s="63">
        <v>0.5</v>
      </c>
      <c r="M49" s="70">
        <v>4.5347222222222223E-5</v>
      </c>
      <c r="N49" s="5">
        <v>1</v>
      </c>
      <c r="O49" s="80">
        <v>1</v>
      </c>
      <c r="P49" s="82">
        <v>1</v>
      </c>
      <c r="Q49" s="82">
        <v>1</v>
      </c>
      <c r="R49" s="83">
        <v>1</v>
      </c>
      <c r="S49" s="84">
        <v>4.5509259259259258E-5</v>
      </c>
    </row>
    <row r="50" spans="1:19" x14ac:dyDescent="0.25">
      <c r="A50" s="73" t="s">
        <v>61</v>
      </c>
      <c r="B50" s="5">
        <f t="shared" si="0"/>
        <v>1</v>
      </c>
      <c r="C50" s="13">
        <v>1</v>
      </c>
      <c r="D50" s="15">
        <v>1</v>
      </c>
      <c r="E50" s="15">
        <v>1</v>
      </c>
      <c r="F50" s="56">
        <v>1</v>
      </c>
      <c r="G50" s="57">
        <v>1.0377314814814815E-4</v>
      </c>
      <c r="H50" s="5">
        <f t="shared" si="1"/>
        <v>1</v>
      </c>
      <c r="I50" s="50">
        <v>1</v>
      </c>
      <c r="J50" s="52">
        <v>1</v>
      </c>
      <c r="K50" s="52">
        <v>1</v>
      </c>
      <c r="L50" s="63">
        <v>1</v>
      </c>
      <c r="M50" s="70">
        <v>1.1216435185185185E-4</v>
      </c>
      <c r="N50" s="5">
        <v>1</v>
      </c>
      <c r="O50" s="80">
        <v>1</v>
      </c>
      <c r="P50" s="82">
        <v>1</v>
      </c>
      <c r="Q50" s="82">
        <v>1</v>
      </c>
      <c r="R50" s="83">
        <v>1</v>
      </c>
      <c r="S50" s="84">
        <v>1.1613425925925925E-4</v>
      </c>
    </row>
    <row r="51" spans="1:19" x14ac:dyDescent="0.25">
      <c r="A51" s="73" t="s">
        <v>62</v>
      </c>
      <c r="B51" s="5">
        <f t="shared" si="0"/>
        <v>1759</v>
      </c>
      <c r="C51" s="13">
        <v>1759</v>
      </c>
      <c r="D51" s="15">
        <v>1</v>
      </c>
      <c r="E51" s="15">
        <v>1</v>
      </c>
      <c r="F51" s="56">
        <v>0.5</v>
      </c>
      <c r="G51" s="57">
        <v>2.8506944444444445E-5</v>
      </c>
      <c r="H51" s="5">
        <f t="shared" si="1"/>
        <v>1759</v>
      </c>
      <c r="I51" s="50">
        <v>1759</v>
      </c>
      <c r="J51" s="52">
        <v>1</v>
      </c>
      <c r="K51" s="52">
        <v>1</v>
      </c>
      <c r="L51" s="63">
        <v>1</v>
      </c>
      <c r="M51" s="70">
        <v>3.0555555555555554E-5</v>
      </c>
      <c r="N51" s="5">
        <v>1759</v>
      </c>
      <c r="O51" s="80">
        <v>1759</v>
      </c>
      <c r="P51" s="82">
        <v>1</v>
      </c>
      <c r="Q51" s="82">
        <v>1</v>
      </c>
      <c r="R51" s="83">
        <v>1</v>
      </c>
      <c r="S51" s="84">
        <v>3.2824074074074073E-5</v>
      </c>
    </row>
    <row r="52" spans="1:19" x14ac:dyDescent="0.25">
      <c r="A52" s="73" t="s">
        <v>63</v>
      </c>
      <c r="B52" s="5">
        <f t="shared" si="0"/>
        <v>934</v>
      </c>
      <c r="C52" s="13">
        <v>934</v>
      </c>
      <c r="D52" s="15">
        <v>1</v>
      </c>
      <c r="E52" s="15">
        <v>1</v>
      </c>
      <c r="F52" s="56">
        <v>1</v>
      </c>
      <c r="G52" s="57">
        <v>2.9965277777777778E-5</v>
      </c>
      <c r="H52" s="5">
        <f t="shared" si="1"/>
        <v>934</v>
      </c>
      <c r="I52" s="50">
        <v>934</v>
      </c>
      <c r="J52" s="52">
        <v>1</v>
      </c>
      <c r="K52" s="52">
        <v>1</v>
      </c>
      <c r="L52" s="63">
        <v>1</v>
      </c>
      <c r="M52" s="70">
        <v>3.1840277777777776E-5</v>
      </c>
      <c r="N52" s="5">
        <v>934</v>
      </c>
      <c r="O52" s="80">
        <v>934</v>
      </c>
      <c r="P52" s="82">
        <v>1</v>
      </c>
      <c r="Q52" s="82">
        <v>1</v>
      </c>
      <c r="R52" s="83">
        <v>1</v>
      </c>
      <c r="S52" s="84">
        <v>3.6527777777777775E-5</v>
      </c>
    </row>
    <row r="53" spans="1:19" x14ac:dyDescent="0.25">
      <c r="A53" s="77" t="s">
        <v>64</v>
      </c>
      <c r="B53" s="5">
        <f t="shared" si="0"/>
        <v>88</v>
      </c>
      <c r="C53" s="13">
        <v>88</v>
      </c>
      <c r="D53" s="15">
        <v>1</v>
      </c>
      <c r="E53" s="15">
        <v>1</v>
      </c>
      <c r="F53" s="56">
        <v>1</v>
      </c>
      <c r="G53" s="57">
        <v>6.5208333333333337E-5</v>
      </c>
      <c r="H53" s="5">
        <f t="shared" si="1"/>
        <v>88</v>
      </c>
      <c r="I53" s="50">
        <v>88</v>
      </c>
      <c r="J53" s="52">
        <v>1</v>
      </c>
      <c r="K53" s="52">
        <v>1</v>
      </c>
      <c r="L53" s="63">
        <v>0.02</v>
      </c>
      <c r="M53" s="70">
        <v>8.3530092592592591E-5</v>
      </c>
      <c r="N53" s="5">
        <v>88</v>
      </c>
      <c r="O53" s="80">
        <v>88</v>
      </c>
      <c r="P53" s="82">
        <v>1</v>
      </c>
      <c r="Q53" s="82">
        <v>1</v>
      </c>
      <c r="R53" s="83">
        <v>0.1</v>
      </c>
      <c r="S53" s="84">
        <v>9.2361111111111108E-5</v>
      </c>
    </row>
    <row r="54" spans="1:19" x14ac:dyDescent="0.25">
      <c r="A54" s="76" t="s">
        <v>65</v>
      </c>
      <c r="B54" s="5">
        <f t="shared" si="0"/>
        <v>676</v>
      </c>
      <c r="C54" s="13">
        <v>676</v>
      </c>
      <c r="D54" s="15">
        <v>1</v>
      </c>
      <c r="E54" s="15">
        <v>1</v>
      </c>
      <c r="F54" s="56">
        <v>1</v>
      </c>
      <c r="G54" s="57">
        <v>3.2611111111111111E-4</v>
      </c>
      <c r="H54" s="5">
        <f t="shared" si="1"/>
        <v>676</v>
      </c>
      <c r="I54" s="50">
        <v>676</v>
      </c>
      <c r="J54" s="52">
        <v>1</v>
      </c>
      <c r="K54" s="52">
        <v>1</v>
      </c>
      <c r="L54" s="63">
        <v>1</v>
      </c>
      <c r="M54" s="70">
        <v>4.5319444444444443E-4</v>
      </c>
      <c r="N54" s="5">
        <v>676</v>
      </c>
      <c r="O54" s="80">
        <v>676</v>
      </c>
      <c r="P54" s="82">
        <v>1</v>
      </c>
      <c r="Q54" s="82">
        <v>1</v>
      </c>
      <c r="R54" s="83">
        <v>1</v>
      </c>
      <c r="S54" s="84">
        <v>4.5032407407407407E-4</v>
      </c>
    </row>
    <row r="55" spans="1:19" x14ac:dyDescent="0.25">
      <c r="A55" s="73" t="s">
        <v>66</v>
      </c>
      <c r="B55" s="5">
        <f t="shared" si="0"/>
        <v>67</v>
      </c>
      <c r="C55" s="13">
        <v>67</v>
      </c>
      <c r="D55" s="15">
        <v>1</v>
      </c>
      <c r="E55" s="15">
        <v>1</v>
      </c>
      <c r="F55" s="56">
        <v>1</v>
      </c>
      <c r="G55" s="57">
        <v>6.3680555555555552E-5</v>
      </c>
      <c r="H55" s="5">
        <f t="shared" si="1"/>
        <v>67</v>
      </c>
      <c r="I55" s="50">
        <v>67</v>
      </c>
      <c r="J55" s="52">
        <v>1</v>
      </c>
      <c r="K55" s="52">
        <v>1</v>
      </c>
      <c r="L55" s="63">
        <v>1</v>
      </c>
      <c r="M55" s="70">
        <v>5.5300925925925927E-5</v>
      </c>
      <c r="N55" s="5">
        <v>67</v>
      </c>
      <c r="O55" s="80">
        <v>67</v>
      </c>
      <c r="P55" s="82">
        <v>1</v>
      </c>
      <c r="Q55" s="82">
        <v>1</v>
      </c>
      <c r="R55" s="83">
        <v>1</v>
      </c>
      <c r="S55" s="84">
        <v>5.9710648148148151E-5</v>
      </c>
    </row>
    <row r="56" spans="1:19" x14ac:dyDescent="0.25">
      <c r="A56" s="73" t="s">
        <v>67</v>
      </c>
      <c r="B56" s="5">
        <f t="shared" si="0"/>
        <v>3393</v>
      </c>
      <c r="C56" s="13">
        <v>3393</v>
      </c>
      <c r="D56" s="15">
        <v>1</v>
      </c>
      <c r="E56" s="15">
        <v>1</v>
      </c>
      <c r="F56" s="56">
        <v>1</v>
      </c>
      <c r="G56" s="57">
        <v>3.1215277777777775E-5</v>
      </c>
      <c r="H56" s="5">
        <f t="shared" si="1"/>
        <v>3393</v>
      </c>
      <c r="I56" s="50">
        <v>1755</v>
      </c>
      <c r="J56" s="52">
        <v>0.51724137931034486</v>
      </c>
      <c r="K56" s="52">
        <v>0.51724137931034486</v>
      </c>
      <c r="L56" s="63">
        <v>1</v>
      </c>
      <c r="M56" s="70">
        <v>3.3715277777777781E-5</v>
      </c>
      <c r="N56" s="5">
        <v>3393</v>
      </c>
      <c r="O56" s="80">
        <v>3393</v>
      </c>
      <c r="P56" s="82">
        <v>1</v>
      </c>
      <c r="Q56" s="82">
        <v>1</v>
      </c>
      <c r="R56" s="83">
        <v>1</v>
      </c>
      <c r="S56" s="84">
        <v>3.665509259259259E-5</v>
      </c>
    </row>
    <row r="57" spans="1:19" x14ac:dyDescent="0.25">
      <c r="A57" s="73" t="s">
        <v>68</v>
      </c>
      <c r="B57" s="5">
        <f t="shared" si="0"/>
        <v>14</v>
      </c>
      <c r="C57" s="13">
        <v>14</v>
      </c>
      <c r="D57" s="15">
        <v>1</v>
      </c>
      <c r="E57" s="15">
        <v>1</v>
      </c>
      <c r="F57" s="56">
        <v>1</v>
      </c>
      <c r="G57" s="57">
        <v>9.2175925925925929E-5</v>
      </c>
      <c r="H57" s="5">
        <f t="shared" si="1"/>
        <v>14</v>
      </c>
      <c r="I57" s="50">
        <v>14</v>
      </c>
      <c r="J57" s="52">
        <v>1</v>
      </c>
      <c r="K57" s="52">
        <v>1</v>
      </c>
      <c r="L57" s="63">
        <v>1</v>
      </c>
      <c r="M57" s="70">
        <v>1.0082175925925925E-4</v>
      </c>
      <c r="N57" s="5">
        <v>14</v>
      </c>
      <c r="O57" s="80">
        <v>14</v>
      </c>
      <c r="P57" s="82">
        <v>1</v>
      </c>
      <c r="Q57" s="82">
        <v>1</v>
      </c>
      <c r="R57" s="83">
        <v>0.25</v>
      </c>
      <c r="S57" s="84">
        <v>9.8368055555555562E-5</v>
      </c>
    </row>
    <row r="58" spans="1:19" x14ac:dyDescent="0.25">
      <c r="A58" s="73" t="s">
        <v>69</v>
      </c>
      <c r="B58" s="5">
        <f t="shared" si="0"/>
        <v>2</v>
      </c>
      <c r="C58" s="13">
        <v>2</v>
      </c>
      <c r="D58" s="15">
        <v>1</v>
      </c>
      <c r="E58" s="15">
        <v>1</v>
      </c>
      <c r="F58" s="56">
        <v>0.5</v>
      </c>
      <c r="G58" s="57">
        <v>5.8738425925925923E-5</v>
      </c>
      <c r="H58" s="5">
        <f t="shared" si="1"/>
        <v>2</v>
      </c>
      <c r="I58" s="50">
        <v>2</v>
      </c>
      <c r="J58" s="52">
        <v>1</v>
      </c>
      <c r="K58" s="52">
        <v>1</v>
      </c>
      <c r="L58" s="63">
        <v>1</v>
      </c>
      <c r="M58" s="70">
        <v>4.7037037037037036E-5</v>
      </c>
      <c r="N58" s="5">
        <v>2</v>
      </c>
      <c r="O58" s="80">
        <v>2</v>
      </c>
      <c r="P58" s="82">
        <v>1</v>
      </c>
      <c r="Q58" s="82">
        <v>1</v>
      </c>
      <c r="R58" s="83">
        <v>3.7037037037037035E-2</v>
      </c>
      <c r="S58" s="84">
        <v>6.9166666666666663E-5</v>
      </c>
    </row>
    <row r="59" spans="1:19" x14ac:dyDescent="0.25">
      <c r="A59" s="73" t="s">
        <v>101</v>
      </c>
      <c r="B59" s="5">
        <f t="shared" si="0"/>
        <v>1</v>
      </c>
      <c r="C59" s="13">
        <v>1</v>
      </c>
      <c r="D59" s="15">
        <v>1</v>
      </c>
      <c r="E59" s="15">
        <v>1</v>
      </c>
      <c r="F59" s="56">
        <v>1</v>
      </c>
      <c r="G59" s="57">
        <v>1.1865740740740741E-4</v>
      </c>
      <c r="H59" s="5">
        <f t="shared" si="1"/>
        <v>1</v>
      </c>
      <c r="I59" s="50">
        <v>1</v>
      </c>
      <c r="J59" s="52">
        <v>1</v>
      </c>
      <c r="K59" s="52">
        <v>1</v>
      </c>
      <c r="L59" s="63">
        <v>0.33333333333333331</v>
      </c>
      <c r="M59" s="70">
        <v>1.2343750000000001E-4</v>
      </c>
      <c r="N59" s="5">
        <v>1</v>
      </c>
      <c r="O59" s="80">
        <v>1</v>
      </c>
      <c r="P59" s="82">
        <v>1</v>
      </c>
      <c r="Q59" s="82">
        <v>1</v>
      </c>
      <c r="R59" s="83">
        <v>1</v>
      </c>
      <c r="S59" s="84">
        <v>1.2048611111111111E-4</v>
      </c>
    </row>
    <row r="60" spans="1:19" x14ac:dyDescent="0.25">
      <c r="A60" s="73" t="s">
        <v>70</v>
      </c>
      <c r="B60" s="5">
        <f t="shared" si="0"/>
        <v>1</v>
      </c>
      <c r="C60" s="13">
        <v>1</v>
      </c>
      <c r="D60" s="15">
        <v>1</v>
      </c>
      <c r="E60" s="15">
        <v>1</v>
      </c>
      <c r="F60" s="56">
        <v>1</v>
      </c>
      <c r="G60" s="57">
        <v>5.3483796296296299E-5</v>
      </c>
      <c r="H60" s="5">
        <f t="shared" si="1"/>
        <v>1</v>
      </c>
      <c r="I60" s="50">
        <v>1</v>
      </c>
      <c r="J60" s="52">
        <v>1</v>
      </c>
      <c r="K60" s="52">
        <v>1</v>
      </c>
      <c r="L60" s="63">
        <v>1</v>
      </c>
      <c r="M60" s="70">
        <v>6.1296296296296299E-5</v>
      </c>
      <c r="N60" s="5">
        <v>1</v>
      </c>
      <c r="O60" s="80">
        <v>1</v>
      </c>
      <c r="P60" s="82">
        <v>1</v>
      </c>
      <c r="Q60" s="82">
        <v>1</v>
      </c>
      <c r="R60" s="83">
        <v>1</v>
      </c>
      <c r="S60" s="84">
        <v>6.126157407407408E-5</v>
      </c>
    </row>
    <row r="61" spans="1:19" x14ac:dyDescent="0.25">
      <c r="A61" s="73" t="s">
        <v>102</v>
      </c>
      <c r="B61" s="5">
        <f t="shared" si="0"/>
        <v>15904.000000000002</v>
      </c>
      <c r="C61" s="13">
        <v>5000</v>
      </c>
      <c r="D61" s="15">
        <v>0.31438631790744465</v>
      </c>
      <c r="E61" s="15">
        <v>1</v>
      </c>
      <c r="F61" s="56">
        <v>1</v>
      </c>
      <c r="G61" s="57">
        <v>2.7465277777777778E-5</v>
      </c>
      <c r="H61" s="5">
        <f t="shared" si="1"/>
        <v>15904.000000000002</v>
      </c>
      <c r="I61" s="50">
        <v>4422</v>
      </c>
      <c r="J61" s="52">
        <v>0.27804325955734405</v>
      </c>
      <c r="K61" s="52">
        <v>0.88439999999999996</v>
      </c>
      <c r="L61" s="63">
        <v>1</v>
      </c>
      <c r="M61" s="70">
        <v>2.8391203703703705E-5</v>
      </c>
      <c r="N61" s="5">
        <v>15904.000000000002</v>
      </c>
      <c r="O61" s="80">
        <v>4999</v>
      </c>
      <c r="P61" s="82">
        <v>0.31432344064386319</v>
      </c>
      <c r="Q61" s="82">
        <v>0.99980000000000002</v>
      </c>
      <c r="R61" s="83">
        <v>1</v>
      </c>
      <c r="S61" s="84">
        <v>3.1087962962962966E-5</v>
      </c>
    </row>
    <row r="62" spans="1:19" x14ac:dyDescent="0.25">
      <c r="A62" s="73" t="s">
        <v>71</v>
      </c>
      <c r="B62" s="5">
        <f t="shared" si="0"/>
        <v>2</v>
      </c>
      <c r="C62" s="13">
        <v>2</v>
      </c>
      <c r="D62" s="15">
        <v>1</v>
      </c>
      <c r="E62" s="15">
        <v>1</v>
      </c>
      <c r="F62" s="56">
        <v>1</v>
      </c>
      <c r="G62" s="57">
        <v>6.1979166666666671E-5</v>
      </c>
      <c r="H62" s="5">
        <f t="shared" si="1"/>
        <v>2</v>
      </c>
      <c r="I62" s="50">
        <v>2</v>
      </c>
      <c r="J62" s="52">
        <v>1</v>
      </c>
      <c r="K62" s="52">
        <v>1</v>
      </c>
      <c r="L62" s="63">
        <v>1</v>
      </c>
      <c r="M62" s="70">
        <v>5.9513888888888891E-5</v>
      </c>
      <c r="N62" s="5">
        <v>2</v>
      </c>
      <c r="O62" s="80">
        <v>2</v>
      </c>
      <c r="P62" s="82">
        <v>1</v>
      </c>
      <c r="Q62" s="82">
        <v>1</v>
      </c>
      <c r="R62" s="83">
        <v>1</v>
      </c>
      <c r="S62" s="84">
        <v>6.9675925925925924E-5</v>
      </c>
    </row>
    <row r="63" spans="1:19" x14ac:dyDescent="0.25">
      <c r="A63" s="73" t="s">
        <v>72</v>
      </c>
      <c r="B63" s="5">
        <f t="shared" si="0"/>
        <v>5</v>
      </c>
      <c r="C63" s="13">
        <v>5</v>
      </c>
      <c r="D63" s="15">
        <v>1</v>
      </c>
      <c r="E63" s="15">
        <v>1</v>
      </c>
      <c r="F63" s="56">
        <v>1</v>
      </c>
      <c r="G63" s="57">
        <v>5.0173611111111112E-5</v>
      </c>
      <c r="H63" s="5">
        <f t="shared" si="1"/>
        <v>5</v>
      </c>
      <c r="I63" s="50">
        <v>5</v>
      </c>
      <c r="J63" s="52">
        <v>1</v>
      </c>
      <c r="K63" s="52">
        <v>1</v>
      </c>
      <c r="L63" s="63">
        <v>1</v>
      </c>
      <c r="M63" s="70">
        <v>5.3229166666666668E-5</v>
      </c>
      <c r="N63" s="5">
        <v>5</v>
      </c>
      <c r="O63" s="80">
        <v>5</v>
      </c>
      <c r="P63" s="82">
        <v>1</v>
      </c>
      <c r="Q63" s="82">
        <v>1</v>
      </c>
      <c r="R63" s="83">
        <v>1</v>
      </c>
      <c r="S63" s="84">
        <v>5.4918981481481481E-5</v>
      </c>
    </row>
    <row r="64" spans="1:19" x14ac:dyDescent="0.25">
      <c r="A64" s="73" t="s">
        <v>73</v>
      </c>
      <c r="B64" s="5">
        <f t="shared" si="0"/>
        <v>7</v>
      </c>
      <c r="C64" s="13">
        <v>7</v>
      </c>
      <c r="D64" s="15">
        <v>1</v>
      </c>
      <c r="E64" s="15">
        <v>1</v>
      </c>
      <c r="F64" s="56">
        <v>9.0909090909090912E-2</v>
      </c>
      <c r="G64" s="57">
        <v>6.7106481481481479E-5</v>
      </c>
      <c r="H64" s="5">
        <f t="shared" si="1"/>
        <v>7</v>
      </c>
      <c r="I64" s="50">
        <v>7</v>
      </c>
      <c r="J64" s="52">
        <v>1</v>
      </c>
      <c r="K64" s="52">
        <v>1</v>
      </c>
      <c r="L64" s="63">
        <v>9.0909090909090912E-2</v>
      </c>
      <c r="M64" s="70">
        <v>6.1018518518518518E-5</v>
      </c>
      <c r="N64" s="5">
        <v>7</v>
      </c>
      <c r="O64" s="80">
        <v>7</v>
      </c>
      <c r="P64" s="82">
        <v>1</v>
      </c>
      <c r="Q64" s="82">
        <v>1</v>
      </c>
      <c r="R64" s="83">
        <v>3.8461538461538464E-2</v>
      </c>
      <c r="S64" s="84">
        <v>7.3807870370370374E-5</v>
      </c>
    </row>
    <row r="65" spans="1:19" x14ac:dyDescent="0.25">
      <c r="A65" s="73" t="s">
        <v>74</v>
      </c>
      <c r="B65" s="5">
        <f t="shared" si="0"/>
        <v>5</v>
      </c>
      <c r="C65" s="13">
        <v>5</v>
      </c>
      <c r="D65" s="15">
        <v>1</v>
      </c>
      <c r="E65" s="15">
        <v>1</v>
      </c>
      <c r="F65" s="56">
        <v>1</v>
      </c>
      <c r="G65" s="57">
        <v>5.9629629629629631E-5</v>
      </c>
      <c r="H65" s="5">
        <f t="shared" si="1"/>
        <v>5</v>
      </c>
      <c r="I65" s="50">
        <v>5</v>
      </c>
      <c r="J65" s="52">
        <v>1</v>
      </c>
      <c r="K65" s="52">
        <v>1</v>
      </c>
      <c r="L65" s="63">
        <v>1</v>
      </c>
      <c r="M65" s="70">
        <v>6.1122685185185189E-5</v>
      </c>
      <c r="N65" s="5">
        <v>5</v>
      </c>
      <c r="O65" s="80">
        <v>5</v>
      </c>
      <c r="P65" s="82">
        <v>1</v>
      </c>
      <c r="Q65" s="82">
        <v>1</v>
      </c>
      <c r="R65" s="83">
        <v>1</v>
      </c>
      <c r="S65" s="84">
        <v>7.5451388888888885E-5</v>
      </c>
    </row>
    <row r="66" spans="1:19" x14ac:dyDescent="0.25">
      <c r="A66" s="73" t="s">
        <v>108</v>
      </c>
      <c r="B66" s="5">
        <f t="shared" si="0"/>
        <v>38</v>
      </c>
      <c r="C66" s="13">
        <v>26</v>
      </c>
      <c r="D66" s="15">
        <v>0.68421052631578949</v>
      </c>
      <c r="E66" s="15">
        <v>0.68421052631578949</v>
      </c>
      <c r="F66" s="56">
        <v>0.25</v>
      </c>
      <c r="G66" s="57">
        <v>5.2129629629629631E-5</v>
      </c>
      <c r="H66" s="5">
        <f t="shared" si="1"/>
        <v>38</v>
      </c>
      <c r="I66" s="50">
        <v>32</v>
      </c>
      <c r="J66" s="52">
        <v>0.84210526315789469</v>
      </c>
      <c r="K66" s="52">
        <v>0.84210526315789469</v>
      </c>
      <c r="L66" s="63">
        <v>1</v>
      </c>
      <c r="M66" s="70">
        <v>5.0833333333333333E-5</v>
      </c>
      <c r="N66" s="5">
        <v>38</v>
      </c>
      <c r="O66" s="80">
        <v>26</v>
      </c>
      <c r="P66" s="82">
        <v>0.68421052631578949</v>
      </c>
      <c r="Q66" s="82">
        <v>0.68421052631578949</v>
      </c>
      <c r="R66" s="83">
        <v>1</v>
      </c>
      <c r="S66" s="84">
        <v>5.6782407407407411E-5</v>
      </c>
    </row>
    <row r="67" spans="1:19" x14ac:dyDescent="0.25">
      <c r="A67" s="73" t="s">
        <v>75</v>
      </c>
      <c r="B67" s="5">
        <f t="shared" si="0"/>
        <v>7717.9999999999991</v>
      </c>
      <c r="C67" s="13">
        <v>5000</v>
      </c>
      <c r="D67" s="15">
        <v>0.64783622700181398</v>
      </c>
      <c r="E67" s="15">
        <v>1</v>
      </c>
      <c r="F67" s="56">
        <v>1</v>
      </c>
      <c r="G67" s="57">
        <v>3.076388888888889E-5</v>
      </c>
      <c r="H67" s="5">
        <f t="shared" si="1"/>
        <v>7717.9999999999991</v>
      </c>
      <c r="I67" s="50">
        <v>4675</v>
      </c>
      <c r="J67" s="52">
        <v>0.60572687224669608</v>
      </c>
      <c r="K67" s="52">
        <v>0.93500000000000005</v>
      </c>
      <c r="L67" s="63">
        <v>1</v>
      </c>
      <c r="M67" s="70">
        <v>3.1539351851851851E-5</v>
      </c>
      <c r="N67" s="5">
        <v>7718</v>
      </c>
      <c r="O67" s="80">
        <v>4976</v>
      </c>
      <c r="P67" s="82">
        <v>0.64472661311220525</v>
      </c>
      <c r="Q67" s="82">
        <v>0.99519999999999997</v>
      </c>
      <c r="R67" s="83">
        <v>1</v>
      </c>
      <c r="S67" s="84">
        <v>3.4039351851851851E-5</v>
      </c>
    </row>
    <row r="68" spans="1:19" x14ac:dyDescent="0.25">
      <c r="A68" s="73" t="s">
        <v>103</v>
      </c>
      <c r="B68" s="5">
        <f t="shared" si="0"/>
        <v>14</v>
      </c>
      <c r="C68" s="13">
        <v>14</v>
      </c>
      <c r="D68" s="15">
        <v>1</v>
      </c>
      <c r="E68" s="15">
        <v>1</v>
      </c>
      <c r="F68" s="56">
        <v>1</v>
      </c>
      <c r="G68" s="57">
        <v>5.0740740740740744E-5</v>
      </c>
      <c r="H68" s="5">
        <f t="shared" si="1"/>
        <v>14</v>
      </c>
      <c r="I68" s="50">
        <v>14</v>
      </c>
      <c r="J68" s="52">
        <v>1</v>
      </c>
      <c r="K68" s="52">
        <v>1</v>
      </c>
      <c r="L68" s="63">
        <v>0.33333333333333331</v>
      </c>
      <c r="M68" s="70">
        <v>4.8784722222222225E-5</v>
      </c>
      <c r="N68" s="5">
        <v>14</v>
      </c>
      <c r="O68" s="80">
        <v>14</v>
      </c>
      <c r="P68" s="82">
        <v>1</v>
      </c>
      <c r="Q68" s="82">
        <v>1</v>
      </c>
      <c r="R68" s="83">
        <v>1</v>
      </c>
      <c r="S68" s="84">
        <v>5.2083333333333337E-5</v>
      </c>
    </row>
    <row r="69" spans="1:19" x14ac:dyDescent="0.25">
      <c r="A69" s="73" t="str">
        <f>A76</f>
        <v>_ --&gt;import static ID.ID.ID.ID;</v>
      </c>
      <c r="B69" s="5">
        <f t="shared" si="0"/>
        <v>24</v>
      </c>
      <c r="C69" s="13">
        <v>20</v>
      </c>
      <c r="D69" s="15">
        <v>0.83333333333333337</v>
      </c>
      <c r="E69" s="15">
        <v>0.83333333333333337</v>
      </c>
      <c r="F69" s="56">
        <v>1</v>
      </c>
      <c r="G69" s="57">
        <v>5.3888888888888889E-5</v>
      </c>
      <c r="H69" s="5">
        <f t="shared" si="1"/>
        <v>24</v>
      </c>
      <c r="I69" s="50">
        <v>17</v>
      </c>
      <c r="J69" s="52">
        <v>0.70833333333333337</v>
      </c>
      <c r="K69" s="52">
        <v>0.70833333333333337</v>
      </c>
      <c r="L69" s="63">
        <v>0.16666666666666666</v>
      </c>
      <c r="M69" s="70">
        <v>4.429398148148148E-5</v>
      </c>
      <c r="N69" s="5">
        <v>24</v>
      </c>
      <c r="O69" s="80">
        <v>18</v>
      </c>
      <c r="P69" s="82">
        <v>0.75</v>
      </c>
      <c r="Q69" s="82">
        <v>0.75</v>
      </c>
      <c r="R69" s="83">
        <v>2.7548209366391185E-3</v>
      </c>
      <c r="S69" s="84">
        <v>6.0648148148148147E-5</v>
      </c>
    </row>
    <row r="70" spans="1:19" x14ac:dyDescent="0.25">
      <c r="A70" s="73" t="s">
        <v>76</v>
      </c>
      <c r="B70" s="5">
        <f t="shared" si="0"/>
        <v>6</v>
      </c>
      <c r="C70" s="13">
        <v>6</v>
      </c>
      <c r="D70" s="15">
        <v>1</v>
      </c>
      <c r="E70" s="15">
        <v>1</v>
      </c>
      <c r="F70" s="56">
        <v>1</v>
      </c>
      <c r="G70" s="57">
        <v>4.5763888888888888E-5</v>
      </c>
      <c r="H70" s="5">
        <f t="shared" si="1"/>
        <v>6</v>
      </c>
      <c r="I70" s="50">
        <v>6</v>
      </c>
      <c r="J70" s="52">
        <v>1</v>
      </c>
      <c r="K70" s="52">
        <v>1</v>
      </c>
      <c r="L70" s="63">
        <v>1</v>
      </c>
      <c r="M70" s="70">
        <v>4.5648148148148148E-5</v>
      </c>
      <c r="N70" s="5">
        <v>6</v>
      </c>
      <c r="O70" s="80">
        <v>6</v>
      </c>
      <c r="P70" s="82">
        <v>1</v>
      </c>
      <c r="Q70" s="82">
        <v>1</v>
      </c>
      <c r="R70" s="83">
        <v>1</v>
      </c>
      <c r="S70" s="84">
        <v>5.0428240740740743E-5</v>
      </c>
    </row>
    <row r="71" spans="1:19" x14ac:dyDescent="0.25">
      <c r="A71" s="73" t="s">
        <v>77</v>
      </c>
      <c r="B71" s="5">
        <f t="shared" si="0"/>
        <v>1</v>
      </c>
      <c r="C71" s="13">
        <v>1</v>
      </c>
      <c r="D71" s="15">
        <v>1</v>
      </c>
      <c r="E71" s="15">
        <v>1</v>
      </c>
      <c r="F71" s="56">
        <v>1</v>
      </c>
      <c r="G71" s="57">
        <v>5.0370370370370373E-5</v>
      </c>
      <c r="H71" s="5">
        <f t="shared" si="1"/>
        <v>1</v>
      </c>
      <c r="I71" s="50">
        <v>1</v>
      </c>
      <c r="J71" s="52">
        <v>1</v>
      </c>
      <c r="K71" s="52">
        <v>1</v>
      </c>
      <c r="L71" s="63">
        <v>0.25</v>
      </c>
      <c r="M71" s="70">
        <v>5.3981481481481479E-5</v>
      </c>
      <c r="N71" s="5">
        <v>1</v>
      </c>
      <c r="O71" s="80">
        <v>1</v>
      </c>
      <c r="P71" s="82">
        <v>1</v>
      </c>
      <c r="Q71" s="82">
        <v>1</v>
      </c>
      <c r="R71" s="83">
        <v>1</v>
      </c>
      <c r="S71" s="84">
        <v>6.0162037037037036E-5</v>
      </c>
    </row>
    <row r="72" spans="1:19" x14ac:dyDescent="0.25">
      <c r="A72" s="73" t="s">
        <v>78</v>
      </c>
      <c r="B72" s="5">
        <f t="shared" si="0"/>
        <v>6289</v>
      </c>
      <c r="C72" s="13">
        <v>2564</v>
      </c>
      <c r="D72" s="15">
        <v>0.40769597710287803</v>
      </c>
      <c r="E72" s="15">
        <v>0.51280000000000003</v>
      </c>
      <c r="F72" s="56">
        <v>1</v>
      </c>
      <c r="G72" s="57">
        <v>3.7766203703703703E-5</v>
      </c>
      <c r="H72" s="5">
        <f t="shared" si="1"/>
        <v>6289</v>
      </c>
      <c r="I72" s="50">
        <v>2221</v>
      </c>
      <c r="J72" s="52">
        <v>0.35315630465892828</v>
      </c>
      <c r="K72" s="52">
        <v>0.44419999999999998</v>
      </c>
      <c r="L72" s="63">
        <v>1</v>
      </c>
      <c r="M72" s="70">
        <v>3.3888888888888891E-5</v>
      </c>
      <c r="N72" s="5">
        <v>6289</v>
      </c>
      <c r="O72" s="80">
        <v>2215</v>
      </c>
      <c r="P72" s="82">
        <v>0.35220225791063764</v>
      </c>
      <c r="Q72" s="82">
        <v>0.443</v>
      </c>
      <c r="R72" s="83">
        <v>1</v>
      </c>
      <c r="S72" s="84">
        <v>3.5763888888888889E-5</v>
      </c>
    </row>
    <row r="73" spans="1:19" x14ac:dyDescent="0.25">
      <c r="A73" s="77" t="s">
        <v>79</v>
      </c>
      <c r="B73" s="5">
        <f t="shared" si="0"/>
        <v>3</v>
      </c>
      <c r="C73" s="13">
        <v>3</v>
      </c>
      <c r="D73" s="15">
        <v>1</v>
      </c>
      <c r="E73" s="15">
        <v>1</v>
      </c>
      <c r="F73" s="56">
        <v>0.33333333333333331</v>
      </c>
      <c r="G73" s="57">
        <v>4.8379629629629628E-5</v>
      </c>
      <c r="H73" s="5">
        <f t="shared" si="1"/>
        <v>3</v>
      </c>
      <c r="I73" s="50">
        <v>3</v>
      </c>
      <c r="J73" s="52">
        <v>1</v>
      </c>
      <c r="K73" s="52">
        <v>1</v>
      </c>
      <c r="L73" s="63">
        <v>4.1425020712510354E-4</v>
      </c>
      <c r="M73" s="70">
        <v>4.7974537037037038E-5</v>
      </c>
      <c r="N73" s="5">
        <v>3</v>
      </c>
      <c r="O73" s="80">
        <v>3</v>
      </c>
      <c r="P73" s="82">
        <v>1</v>
      </c>
      <c r="Q73" s="82">
        <v>1</v>
      </c>
      <c r="R73" s="83">
        <v>0.33333333333333331</v>
      </c>
      <c r="S73" s="84">
        <v>5.2187500000000001E-5</v>
      </c>
    </row>
    <row r="74" spans="1:19" x14ac:dyDescent="0.25">
      <c r="A74" s="71" t="s">
        <v>104</v>
      </c>
      <c r="B74" s="5">
        <f t="shared" si="0"/>
        <v>9</v>
      </c>
      <c r="C74" s="13">
        <v>9</v>
      </c>
      <c r="D74" s="15">
        <v>1</v>
      </c>
      <c r="E74" s="15">
        <v>1</v>
      </c>
      <c r="F74" s="56">
        <v>1</v>
      </c>
      <c r="G74" s="57">
        <v>7.3912037037037032E-5</v>
      </c>
      <c r="H74" s="5">
        <f t="shared" si="1"/>
        <v>9</v>
      </c>
      <c r="I74" s="50">
        <v>8</v>
      </c>
      <c r="J74" s="52">
        <v>0.88888888888888884</v>
      </c>
      <c r="K74" s="52">
        <v>0.88888888888888884</v>
      </c>
      <c r="L74" s="63">
        <v>0.5</v>
      </c>
      <c r="M74" s="70">
        <v>6.6516203703703697E-5</v>
      </c>
      <c r="N74" s="5">
        <v>9</v>
      </c>
      <c r="O74" s="80">
        <v>9</v>
      </c>
      <c r="P74" s="82">
        <v>1</v>
      </c>
      <c r="Q74" s="82">
        <v>1</v>
      </c>
      <c r="R74" s="83">
        <v>5.8823529411764705E-2</v>
      </c>
      <c r="S74" s="84">
        <v>8.5648148148148145E-5</v>
      </c>
    </row>
    <row r="75" spans="1:19" x14ac:dyDescent="0.25">
      <c r="A75" s="71" t="s">
        <v>80</v>
      </c>
      <c r="B75" s="5">
        <f t="shared" si="0"/>
        <v>302</v>
      </c>
      <c r="C75" s="13">
        <v>294</v>
      </c>
      <c r="D75" s="15">
        <v>0.97350993377483441</v>
      </c>
      <c r="E75" s="15">
        <v>0.97350993377483441</v>
      </c>
      <c r="F75" s="56">
        <v>0.5</v>
      </c>
      <c r="G75" s="57">
        <v>5.2858796296296298E-5</v>
      </c>
      <c r="H75" s="5">
        <f t="shared" si="1"/>
        <v>302</v>
      </c>
      <c r="I75" s="50">
        <v>289</v>
      </c>
      <c r="J75" s="52">
        <v>0.95695364238410596</v>
      </c>
      <c r="K75" s="52">
        <v>0.95695364238410596</v>
      </c>
      <c r="L75" s="63">
        <v>1</v>
      </c>
      <c r="M75" s="70">
        <v>5.5081018518518516E-5</v>
      </c>
      <c r="N75" s="5">
        <v>302</v>
      </c>
      <c r="O75" s="80">
        <v>294</v>
      </c>
      <c r="P75" s="82">
        <v>0.97350993377483441</v>
      </c>
      <c r="Q75" s="82">
        <v>0.97350993377483441</v>
      </c>
      <c r="R75" s="83">
        <v>1</v>
      </c>
      <c r="S75" s="84">
        <v>5.7546296296296296E-5</v>
      </c>
    </row>
    <row r="76" spans="1:19" x14ac:dyDescent="0.25">
      <c r="A76" s="71" t="s">
        <v>105</v>
      </c>
      <c r="B76" s="5">
        <f t="shared" si="0"/>
        <v>968</v>
      </c>
      <c r="C76" s="13">
        <v>968</v>
      </c>
      <c r="D76" s="15">
        <v>1</v>
      </c>
      <c r="E76" s="15">
        <v>1</v>
      </c>
      <c r="F76" s="56">
        <v>1</v>
      </c>
      <c r="G76" s="57">
        <v>3.7627314814814812E-5</v>
      </c>
      <c r="H76" s="5">
        <f t="shared" si="1"/>
        <v>968</v>
      </c>
      <c r="I76" s="50">
        <v>968</v>
      </c>
      <c r="J76" s="52">
        <v>1</v>
      </c>
      <c r="K76" s="52">
        <v>1</v>
      </c>
      <c r="L76" s="63">
        <v>0.5</v>
      </c>
      <c r="M76" s="70">
        <v>4.9201388888888891E-5</v>
      </c>
      <c r="N76" s="5">
        <v>968</v>
      </c>
      <c r="O76" s="80">
        <v>968</v>
      </c>
      <c r="P76" s="82">
        <v>1</v>
      </c>
      <c r="Q76" s="82">
        <v>1</v>
      </c>
      <c r="R76" s="83">
        <v>1</v>
      </c>
      <c r="S76" s="84">
        <v>4.5636574074074073E-5</v>
      </c>
    </row>
    <row r="77" spans="1:19" x14ac:dyDescent="0.25">
      <c r="A77" s="71" t="s">
        <v>81</v>
      </c>
      <c r="B77" s="5">
        <f t="shared" si="0"/>
        <v>368</v>
      </c>
      <c r="C77" s="13">
        <v>364</v>
      </c>
      <c r="D77" s="15">
        <v>0.98913043478260865</v>
      </c>
      <c r="E77" s="15">
        <v>0.98913043478260865</v>
      </c>
      <c r="F77" s="56">
        <v>1</v>
      </c>
      <c r="G77" s="57">
        <v>4.2361111111111112E-5</v>
      </c>
      <c r="H77" s="5">
        <f t="shared" si="1"/>
        <v>368</v>
      </c>
      <c r="I77" s="50">
        <v>363</v>
      </c>
      <c r="J77" s="52">
        <v>0.98641304347826086</v>
      </c>
      <c r="K77" s="52">
        <v>0.98641304347826086</v>
      </c>
      <c r="L77" s="63">
        <v>1</v>
      </c>
      <c r="M77" s="70">
        <v>4.667824074074074E-5</v>
      </c>
      <c r="N77" s="5">
        <v>368</v>
      </c>
      <c r="O77" s="80">
        <v>351</v>
      </c>
      <c r="P77" s="82">
        <v>0.95380434782608692</v>
      </c>
      <c r="Q77" s="82">
        <v>0.95380434782608692</v>
      </c>
      <c r="R77" s="83">
        <v>0.5</v>
      </c>
      <c r="S77" s="84">
        <v>5.1296296296296294E-5</v>
      </c>
    </row>
    <row r="78" spans="1:19" x14ac:dyDescent="0.25">
      <c r="A78" s="71" t="s">
        <v>82</v>
      </c>
      <c r="B78" s="5">
        <f t="shared" si="0"/>
        <v>1842</v>
      </c>
      <c r="C78" s="13">
        <v>943</v>
      </c>
      <c r="D78" s="15">
        <v>0.51194353963083605</v>
      </c>
      <c r="E78" s="15">
        <v>0.51194353963083605</v>
      </c>
      <c r="F78" s="56">
        <v>1</v>
      </c>
      <c r="G78" s="57">
        <v>3.6863425925925926E-5</v>
      </c>
      <c r="H78" s="5">
        <f t="shared" si="1"/>
        <v>1842</v>
      </c>
      <c r="I78" s="50">
        <v>941</v>
      </c>
      <c r="J78" s="52">
        <v>0.51085776330076005</v>
      </c>
      <c r="K78" s="52">
        <v>0.51085776330076005</v>
      </c>
      <c r="L78" s="63">
        <v>1</v>
      </c>
      <c r="M78" s="70">
        <v>3.6759259259259262E-5</v>
      </c>
      <c r="N78" s="5">
        <v>1842</v>
      </c>
      <c r="O78" s="80">
        <v>943</v>
      </c>
      <c r="P78" s="82">
        <v>0.51194353963083605</v>
      </c>
      <c r="Q78" s="82">
        <v>0.51194353963083605</v>
      </c>
      <c r="R78" s="83">
        <v>1</v>
      </c>
      <c r="S78" s="84">
        <v>3.8993055555555555E-5</v>
      </c>
    </row>
    <row r="79" spans="1:19" x14ac:dyDescent="0.25">
      <c r="A79" s="71" t="s">
        <v>83</v>
      </c>
      <c r="B79" s="5">
        <f t="shared" ref="B79:B93" si="2">C79 / D79</f>
        <v>1419</v>
      </c>
      <c r="C79" s="13">
        <v>1359</v>
      </c>
      <c r="D79" s="15">
        <v>0.95771670190274838</v>
      </c>
      <c r="E79" s="15">
        <v>0.95771670190274838</v>
      </c>
      <c r="F79" s="56">
        <v>1</v>
      </c>
      <c r="G79" s="57">
        <v>4.0555555555555553E-5</v>
      </c>
      <c r="H79" s="5">
        <f t="shared" ref="H79:H93" si="3">I79 / J79</f>
        <v>1419</v>
      </c>
      <c r="I79" s="50">
        <v>1368</v>
      </c>
      <c r="J79" s="52">
        <v>0.96405919661733619</v>
      </c>
      <c r="K79" s="52">
        <v>0.96405919661733619</v>
      </c>
      <c r="L79" s="63">
        <v>1</v>
      </c>
      <c r="M79" s="70">
        <v>3.9780092592592592E-5</v>
      </c>
      <c r="N79" s="5">
        <v>1419</v>
      </c>
      <c r="O79" s="80">
        <v>1359</v>
      </c>
      <c r="P79" s="82">
        <v>0.95771670190274838</v>
      </c>
      <c r="Q79" s="82">
        <v>0.95771670190274838</v>
      </c>
      <c r="R79" s="83">
        <v>1</v>
      </c>
      <c r="S79" s="84">
        <v>4.2037037037037036E-5</v>
      </c>
    </row>
    <row r="80" spans="1:19" x14ac:dyDescent="0.25">
      <c r="A80" s="71" t="s">
        <v>106</v>
      </c>
      <c r="B80" s="5">
        <f t="shared" si="2"/>
        <v>184</v>
      </c>
      <c r="C80" s="13">
        <v>184</v>
      </c>
      <c r="D80" s="15">
        <v>1</v>
      </c>
      <c r="E80" s="15">
        <v>1</v>
      </c>
      <c r="F80" s="56">
        <v>1</v>
      </c>
      <c r="G80" s="57">
        <v>1.2136574074074075E-4</v>
      </c>
      <c r="H80" s="5">
        <f t="shared" si="3"/>
        <v>184</v>
      </c>
      <c r="I80" s="50">
        <v>163</v>
      </c>
      <c r="J80" s="52">
        <v>0.88586956521739135</v>
      </c>
      <c r="K80" s="52">
        <v>0.88586956521739135</v>
      </c>
      <c r="L80" s="63">
        <v>0.5</v>
      </c>
      <c r="M80" s="70">
        <v>1.9569444444444444E-4</v>
      </c>
      <c r="N80" s="5">
        <v>184</v>
      </c>
      <c r="O80" s="80">
        <v>184</v>
      </c>
      <c r="P80" s="82">
        <v>1</v>
      </c>
      <c r="Q80" s="82">
        <v>1</v>
      </c>
      <c r="R80" s="83">
        <v>0.25</v>
      </c>
      <c r="S80" s="84">
        <v>1.7895833333333332E-4</v>
      </c>
    </row>
    <row r="81" spans="1:19" x14ac:dyDescent="0.25">
      <c r="A81" s="71" t="s">
        <v>84</v>
      </c>
      <c r="B81" s="5">
        <f t="shared" si="2"/>
        <v>3147</v>
      </c>
      <c r="C81" s="13">
        <v>1834</v>
      </c>
      <c r="D81" s="15">
        <v>0.58277724817286303</v>
      </c>
      <c r="E81" s="15">
        <v>0.58277724817286303</v>
      </c>
      <c r="F81" s="56">
        <v>0.2</v>
      </c>
      <c r="G81" s="57">
        <v>4.1898148148148145E-5</v>
      </c>
      <c r="H81" s="5">
        <f t="shared" si="3"/>
        <v>3147</v>
      </c>
      <c r="I81" s="50">
        <v>1787</v>
      </c>
      <c r="J81" s="52">
        <v>0.56784238957737532</v>
      </c>
      <c r="K81" s="52">
        <v>0.56784238957737532</v>
      </c>
      <c r="L81" s="63">
        <v>0.2</v>
      </c>
      <c r="M81" s="70">
        <v>4.3310185185185183E-5</v>
      </c>
      <c r="N81" s="5">
        <v>3147</v>
      </c>
      <c r="O81" s="80">
        <v>1781</v>
      </c>
      <c r="P81" s="82">
        <v>0.56593581188433428</v>
      </c>
      <c r="Q81" s="82">
        <v>0.56593581188433428</v>
      </c>
      <c r="R81" s="83">
        <v>0.5</v>
      </c>
      <c r="S81" s="84">
        <v>4.5613425925925929E-5</v>
      </c>
    </row>
    <row r="82" spans="1:19" x14ac:dyDescent="0.25">
      <c r="A82" s="71" t="s">
        <v>85</v>
      </c>
      <c r="B82" s="5">
        <f t="shared" si="2"/>
        <v>30</v>
      </c>
      <c r="C82" s="13">
        <v>30</v>
      </c>
      <c r="D82" s="15">
        <v>1</v>
      </c>
      <c r="E82" s="15">
        <v>1</v>
      </c>
      <c r="F82" s="56">
        <v>1</v>
      </c>
      <c r="G82" s="57">
        <v>5.5046296296296297E-5</v>
      </c>
      <c r="H82" s="5">
        <f t="shared" si="3"/>
        <v>30</v>
      </c>
      <c r="I82" s="50">
        <v>30</v>
      </c>
      <c r="J82" s="52">
        <v>1</v>
      </c>
      <c r="K82" s="52">
        <v>1</v>
      </c>
      <c r="L82" s="63">
        <v>1</v>
      </c>
      <c r="M82" s="70">
        <v>5.972222222222222E-5</v>
      </c>
      <c r="N82" s="5">
        <v>30</v>
      </c>
      <c r="O82" s="80">
        <v>30</v>
      </c>
      <c r="P82" s="82">
        <v>1</v>
      </c>
      <c r="Q82" s="82">
        <v>1</v>
      </c>
      <c r="R82" s="83">
        <v>0.33333333333333331</v>
      </c>
      <c r="S82" s="84">
        <v>6.0891203703703703E-5</v>
      </c>
    </row>
    <row r="83" spans="1:19" x14ac:dyDescent="0.25">
      <c r="A83" s="71" t="s">
        <v>86</v>
      </c>
      <c r="B83" s="5">
        <f t="shared" si="2"/>
        <v>1186</v>
      </c>
      <c r="C83" s="13">
        <v>983</v>
      </c>
      <c r="D83" s="15">
        <v>0.82883642495784149</v>
      </c>
      <c r="E83" s="15">
        <v>0.82883642495784149</v>
      </c>
      <c r="F83" s="56">
        <v>0.5</v>
      </c>
      <c r="G83" s="57">
        <v>1.7901620370370369E-4</v>
      </c>
      <c r="H83" s="5">
        <f t="shared" si="3"/>
        <v>1186</v>
      </c>
      <c r="I83" s="50">
        <v>975</v>
      </c>
      <c r="J83" s="52">
        <v>0.82209106239460372</v>
      </c>
      <c r="K83" s="52">
        <v>0.82209106239460372</v>
      </c>
      <c r="L83" s="63">
        <v>7.1428571428571425E-2</v>
      </c>
      <c r="M83" s="70">
        <v>1.6523148148148148E-4</v>
      </c>
      <c r="N83" s="5">
        <v>1186</v>
      </c>
      <c r="O83" s="80">
        <v>667</v>
      </c>
      <c r="P83" s="82">
        <v>0.56239460370994943</v>
      </c>
      <c r="Q83" s="82">
        <v>0.56239460370994943</v>
      </c>
      <c r="R83" s="83">
        <v>7.6923076923076927E-2</v>
      </c>
      <c r="S83" s="84">
        <v>2.4793981481481482E-4</v>
      </c>
    </row>
    <row r="84" spans="1:19" x14ac:dyDescent="0.25">
      <c r="A84" s="71" t="s">
        <v>87</v>
      </c>
      <c r="B84" s="5">
        <f t="shared" si="2"/>
        <v>22</v>
      </c>
      <c r="C84" s="13">
        <v>22</v>
      </c>
      <c r="D84" s="15">
        <v>1</v>
      </c>
      <c r="E84" s="15">
        <v>1</v>
      </c>
      <c r="F84" s="56">
        <v>1</v>
      </c>
      <c r="G84" s="57">
        <v>7.1076388888888887E-5</v>
      </c>
      <c r="H84" s="5">
        <f t="shared" si="3"/>
        <v>22</v>
      </c>
      <c r="I84" s="50">
        <v>22</v>
      </c>
      <c r="J84" s="52">
        <v>1</v>
      </c>
      <c r="K84" s="52">
        <v>1</v>
      </c>
      <c r="L84" s="63">
        <v>0.33333333333333331</v>
      </c>
      <c r="M84" s="70">
        <v>8.5011574074074075E-5</v>
      </c>
      <c r="N84" s="5">
        <v>22</v>
      </c>
      <c r="O84" s="80">
        <v>22</v>
      </c>
      <c r="P84" s="82">
        <v>1</v>
      </c>
      <c r="Q84" s="82">
        <v>1</v>
      </c>
      <c r="R84" s="83">
        <v>1.6949152542372881E-2</v>
      </c>
      <c r="S84" s="84">
        <v>8.325231481481481E-5</v>
      </c>
    </row>
    <row r="85" spans="1:19" x14ac:dyDescent="0.25">
      <c r="A85" s="71" t="s">
        <v>88</v>
      </c>
      <c r="B85" s="5">
        <f t="shared" si="2"/>
        <v>146</v>
      </c>
      <c r="C85" s="13">
        <v>125</v>
      </c>
      <c r="D85" s="15">
        <v>0.85616438356164382</v>
      </c>
      <c r="E85" s="15">
        <v>0.85616438356164382</v>
      </c>
      <c r="F85" s="56">
        <v>1</v>
      </c>
      <c r="G85" s="57">
        <v>5.4444444444444446E-5</v>
      </c>
      <c r="H85" s="5">
        <f t="shared" si="3"/>
        <v>146</v>
      </c>
      <c r="I85" s="50">
        <v>98</v>
      </c>
      <c r="J85" s="52">
        <v>0.67123287671232879</v>
      </c>
      <c r="K85" s="52">
        <v>0.67123287671232879</v>
      </c>
      <c r="L85" s="63">
        <v>0.5</v>
      </c>
      <c r="M85" s="70">
        <v>4.0752314814814814E-5</v>
      </c>
      <c r="N85" s="5">
        <v>146</v>
      </c>
      <c r="O85" s="80">
        <v>127</v>
      </c>
      <c r="P85" s="82">
        <v>0.86986301369863017</v>
      </c>
      <c r="Q85" s="82">
        <v>0.86986301369863017</v>
      </c>
      <c r="R85" s="83">
        <v>1</v>
      </c>
      <c r="S85" s="84">
        <v>5.9502314814814815E-5</v>
      </c>
    </row>
    <row r="86" spans="1:19" x14ac:dyDescent="0.25">
      <c r="A86" s="71" t="s">
        <v>89</v>
      </c>
      <c r="B86" s="5">
        <f t="shared" si="2"/>
        <v>2</v>
      </c>
      <c r="C86" s="13">
        <v>2</v>
      </c>
      <c r="D86" s="15">
        <v>1</v>
      </c>
      <c r="E86" s="15">
        <v>1</v>
      </c>
      <c r="F86" s="56">
        <v>5.7803468208092483E-3</v>
      </c>
      <c r="G86" s="57">
        <v>1.3628472222222221E-4</v>
      </c>
      <c r="H86" s="5">
        <f t="shared" si="3"/>
        <v>2</v>
      </c>
      <c r="I86" s="50">
        <v>2</v>
      </c>
      <c r="J86" s="52">
        <v>1</v>
      </c>
      <c r="K86" s="52">
        <v>1</v>
      </c>
      <c r="L86" s="63">
        <v>5.263157894736842E-3</v>
      </c>
      <c r="M86" s="70">
        <v>1.4506944444444444E-4</v>
      </c>
      <c r="N86" s="5">
        <v>2</v>
      </c>
      <c r="O86" s="80">
        <v>2</v>
      </c>
      <c r="P86" s="82">
        <v>1</v>
      </c>
      <c r="Q86" s="82">
        <v>1</v>
      </c>
      <c r="R86" s="83">
        <v>6.1728395061728392E-3</v>
      </c>
      <c r="S86" s="84">
        <v>1.3997685185185185E-4</v>
      </c>
    </row>
    <row r="87" spans="1:19" x14ac:dyDescent="0.25">
      <c r="A87" s="71" t="s">
        <v>90</v>
      </c>
      <c r="B87" s="5">
        <f t="shared" si="2"/>
        <v>903</v>
      </c>
      <c r="C87" s="13">
        <v>900</v>
      </c>
      <c r="D87" s="15">
        <v>0.99667774086378735</v>
      </c>
      <c r="E87" s="15">
        <v>0.99667774086378735</v>
      </c>
      <c r="F87" s="56">
        <v>0.2</v>
      </c>
      <c r="G87" s="57">
        <v>5.3298611111111114E-5</v>
      </c>
      <c r="H87" s="5">
        <f t="shared" si="3"/>
        <v>903</v>
      </c>
      <c r="I87" s="50">
        <v>841</v>
      </c>
      <c r="J87" s="52">
        <v>0.93133997785160572</v>
      </c>
      <c r="K87" s="52">
        <v>0.93133997785160572</v>
      </c>
      <c r="L87" s="63">
        <v>0.25</v>
      </c>
      <c r="M87" s="70">
        <v>4.2303240740740742E-5</v>
      </c>
      <c r="N87" s="5">
        <v>903</v>
      </c>
      <c r="O87" s="80">
        <v>898</v>
      </c>
      <c r="P87" s="82">
        <v>0.99446290143964566</v>
      </c>
      <c r="Q87" s="82">
        <v>0.99446290143964566</v>
      </c>
      <c r="R87" s="83">
        <v>1</v>
      </c>
      <c r="S87" s="84">
        <v>6.0949074074074073E-5</v>
      </c>
    </row>
    <row r="88" spans="1:19" x14ac:dyDescent="0.25">
      <c r="A88" s="71" t="s">
        <v>91</v>
      </c>
      <c r="B88" s="5">
        <f t="shared" si="2"/>
        <v>419</v>
      </c>
      <c r="C88" s="13">
        <v>383</v>
      </c>
      <c r="D88" s="15">
        <v>0.91408114558472553</v>
      </c>
      <c r="E88" s="15">
        <v>0.91408114558472553</v>
      </c>
      <c r="F88" s="56">
        <v>1</v>
      </c>
      <c r="G88" s="57">
        <v>6.1030092592592593E-5</v>
      </c>
      <c r="H88" s="5">
        <f t="shared" si="3"/>
        <v>419</v>
      </c>
      <c r="I88" s="50">
        <v>377</v>
      </c>
      <c r="J88" s="52">
        <v>0.89976133651551315</v>
      </c>
      <c r="K88" s="52">
        <v>0.89976133651551315</v>
      </c>
      <c r="L88" s="63">
        <v>1</v>
      </c>
      <c r="M88" s="70">
        <v>4.7199074074074077E-5</v>
      </c>
      <c r="N88" s="5">
        <v>419</v>
      </c>
      <c r="O88" s="80">
        <v>386</v>
      </c>
      <c r="P88" s="82">
        <v>0.92124105011933177</v>
      </c>
      <c r="Q88" s="82">
        <v>0.92124105011933177</v>
      </c>
      <c r="R88" s="83">
        <v>1</v>
      </c>
      <c r="S88" s="84">
        <v>6.5833333333333339E-5</v>
      </c>
    </row>
    <row r="89" spans="1:19" x14ac:dyDescent="0.25">
      <c r="A89" s="71" t="s">
        <v>92</v>
      </c>
      <c r="B89" s="5">
        <f t="shared" si="2"/>
        <v>970.99999999999989</v>
      </c>
      <c r="C89" s="13">
        <v>421</v>
      </c>
      <c r="D89" s="15">
        <v>0.43357363542739447</v>
      </c>
      <c r="E89" s="15">
        <v>0.43357363542739447</v>
      </c>
      <c r="F89" s="56">
        <v>0.1111111111111111</v>
      </c>
      <c r="G89" s="57">
        <v>5.5613425925925928E-5</v>
      </c>
      <c r="H89" s="5">
        <f t="shared" si="3"/>
        <v>971.00000000000011</v>
      </c>
      <c r="I89" s="50">
        <v>303</v>
      </c>
      <c r="J89" s="52">
        <v>0.3120494335736354</v>
      </c>
      <c r="K89" s="52">
        <v>0.3120494335736354</v>
      </c>
      <c r="L89" s="63">
        <v>0.1111111111111111</v>
      </c>
      <c r="M89" s="70">
        <v>5.7326388888888892E-5</v>
      </c>
      <c r="N89" s="5">
        <v>970.99999999999989</v>
      </c>
      <c r="O89" s="80">
        <v>270</v>
      </c>
      <c r="P89" s="82">
        <v>0.27806385169927911</v>
      </c>
      <c r="Q89" s="82">
        <v>0.27806385169927911</v>
      </c>
      <c r="R89" s="83">
        <v>0.33333333333333331</v>
      </c>
      <c r="S89" s="84">
        <v>6.8252314814814811E-5</v>
      </c>
    </row>
    <row r="90" spans="1:19" x14ac:dyDescent="0.25">
      <c r="A90" s="71" t="s">
        <v>93</v>
      </c>
      <c r="B90" s="5">
        <f t="shared" si="2"/>
        <v>42</v>
      </c>
      <c r="C90" s="13">
        <v>42</v>
      </c>
      <c r="D90" s="15">
        <v>1</v>
      </c>
      <c r="E90" s="15">
        <v>1</v>
      </c>
      <c r="F90" s="56">
        <v>0.5</v>
      </c>
      <c r="G90" s="57">
        <v>7.221064814814815E-5</v>
      </c>
      <c r="H90" s="5">
        <f t="shared" si="3"/>
        <v>42</v>
      </c>
      <c r="I90" s="50">
        <v>42</v>
      </c>
      <c r="J90" s="52">
        <v>1</v>
      </c>
      <c r="K90" s="52">
        <v>1</v>
      </c>
      <c r="L90" s="63">
        <v>0.14285714285714285</v>
      </c>
      <c r="M90" s="70">
        <v>7.1967592592592588E-5</v>
      </c>
      <c r="N90" s="5">
        <v>42</v>
      </c>
      <c r="O90" s="80">
        <v>42</v>
      </c>
      <c r="P90" s="82">
        <v>1</v>
      </c>
      <c r="Q90" s="82">
        <v>1</v>
      </c>
      <c r="R90" s="83">
        <v>0.5</v>
      </c>
      <c r="S90" s="84">
        <v>7.8287037037037043E-5</v>
      </c>
    </row>
    <row r="91" spans="1:19" x14ac:dyDescent="0.25">
      <c r="A91" s="71" t="s">
        <v>94</v>
      </c>
      <c r="B91" s="5">
        <f t="shared" si="2"/>
        <v>14</v>
      </c>
      <c r="C91" s="13">
        <v>13</v>
      </c>
      <c r="D91" s="15">
        <v>0.9285714285714286</v>
      </c>
      <c r="E91" s="15">
        <v>0.9285714285714286</v>
      </c>
      <c r="F91" s="56">
        <v>1.3513513513513514E-2</v>
      </c>
      <c r="G91" s="57">
        <v>9.7060185185185189E-5</v>
      </c>
      <c r="H91" s="5">
        <f t="shared" si="3"/>
        <v>14</v>
      </c>
      <c r="I91" s="50">
        <v>13</v>
      </c>
      <c r="J91" s="52">
        <v>0.9285714285714286</v>
      </c>
      <c r="K91" s="52">
        <v>0.9285714285714286</v>
      </c>
      <c r="L91" s="63">
        <v>9.0909090909090912E-2</v>
      </c>
      <c r="M91" s="70">
        <v>1.2438657407407407E-4</v>
      </c>
      <c r="N91" s="5">
        <v>14</v>
      </c>
      <c r="O91" s="80">
        <v>13</v>
      </c>
      <c r="P91" s="82">
        <v>0.9285714285714286</v>
      </c>
      <c r="Q91" s="82">
        <v>0.9285714285714286</v>
      </c>
      <c r="R91" s="83">
        <v>1.5384615384615385E-2</v>
      </c>
      <c r="S91" s="84">
        <v>1.122800925925926E-4</v>
      </c>
    </row>
    <row r="92" spans="1:19" x14ac:dyDescent="0.25">
      <c r="A92" s="71" t="s">
        <v>95</v>
      </c>
      <c r="B92" s="5">
        <f t="shared" si="2"/>
        <v>55</v>
      </c>
      <c r="C92" s="13">
        <v>55</v>
      </c>
      <c r="D92" s="15">
        <v>1</v>
      </c>
      <c r="E92" s="15">
        <v>1</v>
      </c>
      <c r="F92" s="56">
        <v>1</v>
      </c>
      <c r="G92" s="57">
        <v>8.3055555555555549E-5</v>
      </c>
      <c r="H92" s="5">
        <f t="shared" si="3"/>
        <v>55</v>
      </c>
      <c r="I92" s="50">
        <v>55</v>
      </c>
      <c r="J92" s="52">
        <v>1</v>
      </c>
      <c r="K92" s="52">
        <v>1</v>
      </c>
      <c r="L92" s="63">
        <v>1</v>
      </c>
      <c r="M92" s="70">
        <v>1.0415509259259259E-4</v>
      </c>
      <c r="N92" s="5">
        <v>55</v>
      </c>
      <c r="O92" s="80">
        <v>55</v>
      </c>
      <c r="P92" s="82">
        <v>1</v>
      </c>
      <c r="Q92" s="82">
        <v>1</v>
      </c>
      <c r="R92" s="83">
        <v>1</v>
      </c>
      <c r="S92" s="84">
        <v>1.0009259259259259E-4</v>
      </c>
    </row>
    <row r="93" spans="1:19" x14ac:dyDescent="0.25">
      <c r="A93" s="71" t="s">
        <v>107</v>
      </c>
      <c r="B93" s="5">
        <f t="shared" si="2"/>
        <v>319</v>
      </c>
      <c r="C93" s="13">
        <v>252</v>
      </c>
      <c r="D93" s="15">
        <v>0.78996865203761757</v>
      </c>
      <c r="E93" s="15">
        <v>0.78996865203761757</v>
      </c>
      <c r="F93" s="56">
        <v>1</v>
      </c>
      <c r="G93" s="57">
        <v>4.0613425925925923E-5</v>
      </c>
      <c r="H93" s="5">
        <f t="shared" si="3"/>
        <v>319</v>
      </c>
      <c r="I93" s="50">
        <v>251</v>
      </c>
      <c r="J93" s="52">
        <v>0.78683385579937304</v>
      </c>
      <c r="K93" s="52">
        <v>0.78683385579937304</v>
      </c>
      <c r="L93" s="63">
        <v>1</v>
      </c>
      <c r="M93" s="70">
        <v>4.2025462962962961E-5</v>
      </c>
      <c r="N93" s="5">
        <v>319</v>
      </c>
      <c r="O93" s="80">
        <v>245</v>
      </c>
      <c r="P93" s="82">
        <v>0.76802507836990597</v>
      </c>
      <c r="Q93" s="82">
        <v>0.76802507836990597</v>
      </c>
      <c r="R93" s="83">
        <v>0.25</v>
      </c>
      <c r="S93" s="84">
        <v>4.6701388888888891E-5</v>
      </c>
    </row>
    <row r="94" spans="1:19" ht="15.75" thickBot="1" x14ac:dyDescent="0.3">
      <c r="A94" s="6" t="s">
        <v>16</v>
      </c>
      <c r="B94" s="26">
        <f>SUM(B14:B93)</f>
        <v>66937</v>
      </c>
      <c r="C94" s="17">
        <f>SUM(C14:C93)</f>
        <v>35606</v>
      </c>
      <c r="D94" s="42">
        <f>AVERAGE(D14:D93)</f>
        <v>0.9279081654239375</v>
      </c>
      <c r="E94" s="42">
        <f>AVERAGE(E14:E93)</f>
        <v>0.94664766027471359</v>
      </c>
      <c r="F94" s="58">
        <f>AVERAGE(F14:F93)</f>
        <v>0.86818309244609837</v>
      </c>
      <c r="G94" s="59">
        <f>AVERAGE(G14:G93)</f>
        <v>7.1864728009259296E-5</v>
      </c>
      <c r="H94" s="27">
        <f>SUM(H14:H93)</f>
        <v>66937</v>
      </c>
      <c r="I94" s="54">
        <f>SUM(I14:I93)</f>
        <v>32430</v>
      </c>
      <c r="J94" s="55">
        <f>AVERAGE(J14:J93)</f>
        <v>0.91288917141001169</v>
      </c>
      <c r="K94" s="55">
        <f>AVERAGE(K14:K93)</f>
        <v>0.93016025242824918</v>
      </c>
      <c r="L94" s="39">
        <f>AVERAGE(L14:L93)</f>
        <v>0.73167009297710162</v>
      </c>
      <c r="M94" s="60">
        <f>AVERAGE(M14:M93)</f>
        <v>7.5532986111111097E-5</v>
      </c>
      <c r="N94" s="27">
        <f>SUM(N14:N93)</f>
        <v>66937</v>
      </c>
      <c r="O94" s="41">
        <f>SUM(O14:O93)</f>
        <v>34679</v>
      </c>
      <c r="P94" s="43">
        <f>AVERAGE(P14:P93)</f>
        <v>0.92055396319443317</v>
      </c>
      <c r="Q94" s="43">
        <f>AVERAGE(Q14:Q93)</f>
        <v>0.93906648183148178</v>
      </c>
      <c r="R94" s="61">
        <f>AVERAGE(R14:R93)</f>
        <v>0.7919063326275404</v>
      </c>
      <c r="S94" s="62">
        <f>AVERAGE(S14:S93)</f>
        <v>8.1760995370370372E-5</v>
      </c>
    </row>
    <row r="95" spans="1:19" ht="15.75" thickTop="1" x14ac:dyDescent="0.25"/>
    <row r="96" spans="1:19" ht="23.25" x14ac:dyDescent="0.35">
      <c r="A96" s="1" t="s">
        <v>17</v>
      </c>
      <c r="C96" s="29"/>
      <c r="D96" s="29"/>
    </row>
    <row r="97" spans="1:4" ht="20.25" thickBot="1" x14ac:dyDescent="0.35">
      <c r="A97" s="28" t="str">
        <f>C1</f>
        <v>Triangle Extractor</v>
      </c>
      <c r="B97" s="28"/>
      <c r="C97" s="29"/>
      <c r="D97" s="29"/>
    </row>
    <row r="98" spans="1:4" ht="15.75" thickTop="1" x14ac:dyDescent="0.25">
      <c r="A98" s="18" t="s">
        <v>12</v>
      </c>
      <c r="B98" s="44">
        <f>D94</f>
        <v>0.9279081654239375</v>
      </c>
      <c r="C98" s="29"/>
      <c r="D98" s="29"/>
    </row>
    <row r="99" spans="1:4" x14ac:dyDescent="0.25">
      <c r="A99" s="18" t="s">
        <v>122</v>
      </c>
      <c r="B99" s="44">
        <f>E94</f>
        <v>0.94664766027471359</v>
      </c>
    </row>
    <row r="100" spans="1:4" x14ac:dyDescent="0.25">
      <c r="A100" s="18" t="s">
        <v>19</v>
      </c>
      <c r="B100" s="47">
        <f>F94</f>
        <v>0.86818309244609837</v>
      </c>
    </row>
    <row r="101" spans="1:4" x14ac:dyDescent="0.25">
      <c r="A101" s="18" t="s">
        <v>27</v>
      </c>
      <c r="B101" s="67">
        <f>G94</f>
        <v>7.1864728009259296E-5</v>
      </c>
    </row>
    <row r="102" spans="1:4" ht="20.25" thickBot="1" x14ac:dyDescent="0.35">
      <c r="A102" s="30" t="str">
        <f>I1</f>
        <v>Sibling</v>
      </c>
      <c r="B102" s="30"/>
    </row>
    <row r="103" spans="1:4" ht="15.75" thickTop="1" x14ac:dyDescent="0.25">
      <c r="A103" s="25" t="s">
        <v>12</v>
      </c>
      <c r="B103" s="45">
        <f>J94</f>
        <v>0.91288917141001169</v>
      </c>
    </row>
    <row r="104" spans="1:4" x14ac:dyDescent="0.25">
      <c r="A104" s="25" t="s">
        <v>122</v>
      </c>
      <c r="B104" s="45">
        <f>K94</f>
        <v>0.93016025242824918</v>
      </c>
    </row>
    <row r="105" spans="1:4" x14ac:dyDescent="0.25">
      <c r="A105" s="25" t="s">
        <v>19</v>
      </c>
      <c r="B105" s="48">
        <f>L94</f>
        <v>0.73167009297710162</v>
      </c>
    </row>
    <row r="106" spans="1:4" x14ac:dyDescent="0.25">
      <c r="A106" s="25" t="s">
        <v>27</v>
      </c>
      <c r="B106" s="68">
        <f>M94</f>
        <v>7.5532986111111097E-5</v>
      </c>
    </row>
    <row r="107" spans="1:4" ht="20.25" thickBot="1" x14ac:dyDescent="0.35">
      <c r="A107" s="37" t="str">
        <f>O1</f>
        <v>Additional sibling extractor</v>
      </c>
      <c r="B107" s="37"/>
    </row>
    <row r="108" spans="1:4" ht="15.75" thickTop="1" x14ac:dyDescent="0.25">
      <c r="A108" s="38" t="s">
        <v>12</v>
      </c>
      <c r="B108" s="46">
        <f>P94</f>
        <v>0.92055396319443317</v>
      </c>
    </row>
    <row r="109" spans="1:4" x14ac:dyDescent="0.25">
      <c r="A109" s="38" t="s">
        <v>122</v>
      </c>
      <c r="B109" s="46">
        <f>Q94</f>
        <v>0.93906648183148178</v>
      </c>
    </row>
    <row r="110" spans="1:4" x14ac:dyDescent="0.25">
      <c r="A110" s="38" t="s">
        <v>19</v>
      </c>
      <c r="B110" s="49">
        <f>R94</f>
        <v>0.7919063326275404</v>
      </c>
    </row>
    <row r="111" spans="1:4" x14ac:dyDescent="0.25">
      <c r="A111" s="38" t="s">
        <v>27</v>
      </c>
      <c r="B111" s="69">
        <f>S94</f>
        <v>8.1760995370370372E-5</v>
      </c>
    </row>
    <row r="112" spans="1:4" ht="20.25" thickBot="1" x14ac:dyDescent="0.35">
      <c r="A112" s="2" t="s">
        <v>20</v>
      </c>
      <c r="B112" s="2"/>
    </row>
    <row r="113" spans="1:2" ht="15.75" thickTop="1" x14ac:dyDescent="0.25">
      <c r="A113" t="s">
        <v>21</v>
      </c>
      <c r="B113" t="str">
        <f>IF(AND(B98 &gt; B103,B98 &gt; B108), A97, IF(B103 &gt; B108, A102, A107))</f>
        <v>Triangle Extractor</v>
      </c>
    </row>
    <row r="114" spans="1:2" x14ac:dyDescent="0.25">
      <c r="A114" t="s">
        <v>123</v>
      </c>
      <c r="B114" t="str">
        <f>IF(AND(B99 &gt; B104,B99 &gt; B109), A97, IF(B104 &gt; B109, A102, A107))</f>
        <v>Triangle Extractor</v>
      </c>
    </row>
    <row r="115" spans="1:2" x14ac:dyDescent="0.25">
      <c r="A115" t="s">
        <v>23</v>
      </c>
      <c r="B115" t="str">
        <f>IF(AND(B100 &gt; B105,B100 &gt; B110), $A$97, IF(B105 &gt; B110, $A$102, $A$107))</f>
        <v>Triangle Extractor</v>
      </c>
    </row>
    <row r="116" spans="1:2" x14ac:dyDescent="0.25">
      <c r="A116" t="s">
        <v>28</v>
      </c>
      <c r="B116" t="str">
        <f>IF(AND(B101 &lt; B106,B101 &lt; B111), $A$97, IF(B106 &lt; B111, $A$102, $A$107))</f>
        <v>Triangle Extractor</v>
      </c>
    </row>
  </sheetData>
  <mergeCells count="51">
    <mergeCell ref="C1:G1"/>
    <mergeCell ref="I1:M1"/>
    <mergeCell ref="O1:S1"/>
    <mergeCell ref="C3:D3"/>
    <mergeCell ref="E3:G3"/>
    <mergeCell ref="I3:J3"/>
    <mergeCell ref="K3:M3"/>
    <mergeCell ref="O3:P3"/>
    <mergeCell ref="Q3:S3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C10:D10"/>
    <mergeCell ref="I10:J10"/>
    <mergeCell ref="O10:P10"/>
    <mergeCell ref="C12:G12"/>
    <mergeCell ref="I12:M12"/>
    <mergeCell ref="O12:S12"/>
  </mergeCells>
  <conditionalFormatting sqref="D94:G94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{B1D44D06-3E05-4F12-8624-F90518C5EFE9}</x14:id>
        </ext>
      </extLst>
    </cfRule>
  </conditionalFormatting>
  <conditionalFormatting sqref="P94:S94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{77C446E6-2605-4155-BE01-45377178D17D}</x14:id>
        </ext>
      </extLst>
    </cfRule>
  </conditionalFormatting>
  <conditionalFormatting sqref="D83:G83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{08F0FF63-5307-4700-AD21-A0B61AA91AEC}</x14:id>
        </ext>
      </extLst>
    </cfRule>
  </conditionalFormatting>
  <conditionalFormatting sqref="J83:M8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{CF63703C-08D0-4C90-AE33-40336E59EF0D}</x14:id>
        </ext>
      </extLst>
    </cfRule>
  </conditionalFormatting>
  <conditionalFormatting sqref="F83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{0F116D42-0863-41E7-B9ED-FC97FCFD2B45}</x14:id>
        </ext>
      </extLst>
    </cfRule>
  </conditionalFormatting>
  <conditionalFormatting sqref="E83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{FEAB9BBA-33FC-4091-8069-A3949A0B8273}</x14:id>
        </ext>
      </extLst>
    </cfRule>
  </conditionalFormatting>
  <conditionalFormatting sqref="P83:S8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{C16B4282-B071-4620-90C4-CE93E4258D59}</x14:id>
        </ext>
      </extLst>
    </cfRule>
  </conditionalFormatting>
  <conditionalFormatting sqref="D14:G82 D84:G93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{FFA34244-13FF-47A8-84D1-96DCAD5C07AD}</x14:id>
        </ext>
      </extLst>
    </cfRule>
  </conditionalFormatting>
  <conditionalFormatting sqref="J14:M82 J84:M94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{1E89E181-2019-42C3-A1E7-7E1026921FBC}</x14:id>
        </ext>
      </extLst>
    </cfRule>
  </conditionalFormatting>
  <conditionalFormatting sqref="D93:F94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{7E243C38-ED22-4C60-B94B-8215EBA171CF}</x14:id>
        </ext>
      </extLst>
    </cfRule>
  </conditionalFormatting>
  <conditionalFormatting sqref="D86:D94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{BF63C3F6-71F7-4A74-87D1-74BE2B270E46}</x14:id>
        </ext>
      </extLst>
    </cfRule>
  </conditionalFormatting>
  <conditionalFormatting sqref="E88:E94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{65444986-E6F6-4BC3-8F5B-6572BFF41165}</x14:id>
        </ext>
      </extLst>
    </cfRule>
  </conditionalFormatting>
  <conditionalFormatting sqref="F62:F82 F84:F94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{D696401C-AC62-40D2-8905-71350D051C94}</x14:id>
        </ext>
      </extLst>
    </cfRule>
  </conditionalFormatting>
  <conditionalFormatting sqref="E64:E82 E84:E94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{324B9648-A8AB-4A71-BDC6-332C49FC0A94}</x14:id>
        </ext>
      </extLst>
    </cfRule>
  </conditionalFormatting>
  <conditionalFormatting sqref="P14:S82 P84:S93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{6F2DE8BB-2203-4B7A-9CEB-44565FF86A3E}</x14:id>
        </ext>
      </extLst>
    </cfRule>
  </conditionalFormatting>
  <conditionalFormatting sqref="P14:P93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{26229B70-42AE-4F36-AAFA-B9C00E330656}</x14:id>
        </ext>
      </extLst>
    </cfRule>
  </conditionalFormatting>
  <conditionalFormatting sqref="Q14:Q93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{16B2AAE3-0D70-4686-917E-097CB6A7D6CA}</x14:id>
        </ext>
      </extLst>
    </cfRule>
  </conditionalFormatting>
  <conditionalFormatting sqref="R14:R93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{AA7242B3-B2C6-4B7C-9209-1B04CDC732B8}</x14:id>
        </ext>
      </extLst>
    </cfRule>
  </conditionalFormatting>
  <conditionalFormatting sqref="D89:D9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{B51974DB-E560-4B48-B901-5840308E5902}</x14:id>
        </ext>
      </extLst>
    </cfRule>
  </conditionalFormatting>
  <conditionalFormatting sqref="P92:P9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{75C14640-80B7-4ED1-ACFD-F6597DF0AAAB}</x14:id>
        </ext>
      </extLst>
    </cfRule>
  </conditionalFormatting>
  <conditionalFormatting sqref="Q92:Q94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{5B52C2C6-EF6A-47AD-B011-9AA0C2B29E6B}</x14:id>
        </ext>
      </extLst>
    </cfRule>
  </conditionalFormatting>
  <conditionalFormatting sqref="E92:E9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{37E47EEB-D59C-465C-A36D-429A7C03C9B7}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D44D06-3E05-4F12-8624-F90518C5EF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D94:G94</xm:sqref>
        </x14:conditionalFormatting>
        <x14:conditionalFormatting xmlns:xm="http://schemas.microsoft.com/office/excel/2006/main">
          <x14:cfRule type="dataBar" id="{77C446E6-2605-4155-BE01-45377178D1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P94:S94</xm:sqref>
        </x14:conditionalFormatting>
        <x14:conditionalFormatting xmlns:xm="http://schemas.microsoft.com/office/excel/2006/main">
          <x14:cfRule type="dataBar" id="{08F0FF63-5307-4700-AD21-A0B61AA91A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D83:G83</xm:sqref>
        </x14:conditionalFormatting>
        <x14:conditionalFormatting xmlns:xm="http://schemas.microsoft.com/office/excel/2006/main">
          <x14:cfRule type="dataBar" id="{CF63703C-08D0-4C90-AE33-40336E59EF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J83:M83</xm:sqref>
        </x14:conditionalFormatting>
        <x14:conditionalFormatting xmlns:xm="http://schemas.microsoft.com/office/excel/2006/main">
          <x14:cfRule type="dataBar" id="{0F116D42-0863-41E7-B9ED-FC97FCFD2B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F83</xm:sqref>
        </x14:conditionalFormatting>
        <x14:conditionalFormatting xmlns:xm="http://schemas.microsoft.com/office/excel/2006/main">
          <x14:cfRule type="dataBar" id="{FEAB9BBA-33FC-4091-8069-A3949A0B82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E83</xm:sqref>
        </x14:conditionalFormatting>
        <x14:conditionalFormatting xmlns:xm="http://schemas.microsoft.com/office/excel/2006/main">
          <x14:cfRule type="dataBar" id="{C16B4282-B071-4620-90C4-CE93E4258D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P83:S83</xm:sqref>
        </x14:conditionalFormatting>
        <x14:conditionalFormatting xmlns:xm="http://schemas.microsoft.com/office/excel/2006/main">
          <x14:cfRule type="dataBar" id="{FFA34244-13FF-47A8-84D1-96DCAD5C07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D14:G82 D84:G93</xm:sqref>
        </x14:conditionalFormatting>
        <x14:conditionalFormatting xmlns:xm="http://schemas.microsoft.com/office/excel/2006/main">
          <x14:cfRule type="dataBar" id="{1E89E181-2019-42C3-A1E7-7E1026921F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J14:M82 J84:M94</xm:sqref>
        </x14:conditionalFormatting>
        <x14:conditionalFormatting xmlns:xm="http://schemas.microsoft.com/office/excel/2006/main">
          <x14:cfRule type="dataBar" id="{7E243C38-ED22-4C60-B94B-8215EBA171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D93:F94</xm:sqref>
        </x14:conditionalFormatting>
        <x14:conditionalFormatting xmlns:xm="http://schemas.microsoft.com/office/excel/2006/main">
          <x14:cfRule type="dataBar" id="{BF63C3F6-71F7-4A74-87D1-74BE2B270E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D86:D94</xm:sqref>
        </x14:conditionalFormatting>
        <x14:conditionalFormatting xmlns:xm="http://schemas.microsoft.com/office/excel/2006/main">
          <x14:cfRule type="dataBar" id="{65444986-E6F6-4BC3-8F5B-6572BFF411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E88:E94</xm:sqref>
        </x14:conditionalFormatting>
        <x14:conditionalFormatting xmlns:xm="http://schemas.microsoft.com/office/excel/2006/main">
          <x14:cfRule type="dataBar" id="{D696401C-AC62-40D2-8905-71350D051C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F62:F82 F84:F94</xm:sqref>
        </x14:conditionalFormatting>
        <x14:conditionalFormatting xmlns:xm="http://schemas.microsoft.com/office/excel/2006/main">
          <x14:cfRule type="dataBar" id="{324B9648-A8AB-4A71-BDC6-332C49FC0A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E64:E82 E84:E94</xm:sqref>
        </x14:conditionalFormatting>
        <x14:conditionalFormatting xmlns:xm="http://schemas.microsoft.com/office/excel/2006/main">
          <x14:cfRule type="dataBar" id="{6F2DE8BB-2203-4B7A-9CEB-44565FF86A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P14:S82 P84:S93</xm:sqref>
        </x14:conditionalFormatting>
        <x14:conditionalFormatting xmlns:xm="http://schemas.microsoft.com/office/excel/2006/main">
          <x14:cfRule type="dataBar" id="{26229B70-42AE-4F36-AAFA-B9C00E3306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P14:P93</xm:sqref>
        </x14:conditionalFormatting>
        <x14:conditionalFormatting xmlns:xm="http://schemas.microsoft.com/office/excel/2006/main">
          <x14:cfRule type="dataBar" id="{16B2AAE3-0D70-4686-917E-097CB6A7D6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Q14:Q93</xm:sqref>
        </x14:conditionalFormatting>
        <x14:conditionalFormatting xmlns:xm="http://schemas.microsoft.com/office/excel/2006/main">
          <x14:cfRule type="dataBar" id="{AA7242B3-B2C6-4B7C-9209-1B04CDC732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R14:R93</xm:sqref>
        </x14:conditionalFormatting>
        <x14:conditionalFormatting xmlns:xm="http://schemas.microsoft.com/office/excel/2006/main">
          <x14:cfRule type="dataBar" id="{B51974DB-E560-4B48-B901-5840308E5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D89:D94</xm:sqref>
        </x14:conditionalFormatting>
        <x14:conditionalFormatting xmlns:xm="http://schemas.microsoft.com/office/excel/2006/main">
          <x14:cfRule type="dataBar" id="{75C14640-80B7-4ED1-ACFD-F6597DF0AA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P92:P94</xm:sqref>
        </x14:conditionalFormatting>
        <x14:conditionalFormatting xmlns:xm="http://schemas.microsoft.com/office/excel/2006/main">
          <x14:cfRule type="dataBar" id="{5B52C2C6-EF6A-47AD-B011-9AA0C2B29E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Q92:Q94</xm:sqref>
        </x14:conditionalFormatting>
        <x14:conditionalFormatting xmlns:xm="http://schemas.microsoft.com/office/excel/2006/main">
          <x14:cfRule type="dataBar" id="{37E47EEB-D59C-465C-A36D-429A7C03C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E92:E94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0764D-D2EA-4FC1-87F3-C3A9B47EFC98}">
  <sheetPr>
    <tabColor theme="9" tint="0.79998168889431442"/>
  </sheetPr>
  <dimension ref="A1:S116"/>
  <sheetViews>
    <sheetView topLeftCell="B67" zoomScale="115" zoomScaleNormal="115" workbookViewId="0">
      <selection activeCell="Q11" sqref="Q11"/>
    </sheetView>
  </sheetViews>
  <sheetFormatPr baseColWidth="10" defaultRowHeight="15" x14ac:dyDescent="0.25"/>
  <cols>
    <col min="1" max="1" width="115.140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2" t="s">
        <v>130</v>
      </c>
      <c r="B1" s="20"/>
      <c r="C1" s="131" t="s">
        <v>128</v>
      </c>
      <c r="D1" s="132"/>
      <c r="E1" s="132"/>
      <c r="F1" s="132"/>
      <c r="G1" s="133"/>
      <c r="H1" s="20"/>
      <c r="I1" s="134" t="s">
        <v>129</v>
      </c>
      <c r="J1" s="135"/>
      <c r="K1" s="135"/>
      <c r="L1" s="135"/>
      <c r="M1" s="136"/>
      <c r="N1" s="20"/>
      <c r="O1" s="137" t="s">
        <v>131</v>
      </c>
      <c r="P1" s="138"/>
      <c r="Q1" s="138"/>
      <c r="R1" s="138"/>
      <c r="S1" s="139"/>
    </row>
    <row r="2" spans="1:19" x14ac:dyDescent="0.25">
      <c r="A2" s="3"/>
      <c r="B2" s="21"/>
      <c r="C2" s="13"/>
      <c r="D2" s="16"/>
      <c r="E2" s="16"/>
      <c r="F2" s="16"/>
      <c r="G2" s="16"/>
      <c r="H2" s="21"/>
      <c r="I2" s="50"/>
      <c r="J2" s="78"/>
      <c r="K2" s="78"/>
      <c r="L2" s="78"/>
      <c r="M2" s="78"/>
      <c r="N2" s="21"/>
      <c r="O2" s="35"/>
      <c r="P2" s="36"/>
      <c r="Q2" s="36"/>
      <c r="R2" s="36"/>
      <c r="S2" s="40"/>
    </row>
    <row r="3" spans="1:19" x14ac:dyDescent="0.25">
      <c r="A3" s="3"/>
      <c r="B3" s="21"/>
      <c r="C3" s="127" t="s">
        <v>0</v>
      </c>
      <c r="D3" s="127"/>
      <c r="E3" s="127" t="s">
        <v>127</v>
      </c>
      <c r="F3" s="127"/>
      <c r="G3" s="130"/>
      <c r="H3" s="21"/>
      <c r="I3" s="128" t="s">
        <v>0</v>
      </c>
      <c r="J3" s="129"/>
      <c r="K3" s="129" t="s">
        <v>132</v>
      </c>
      <c r="L3" s="129"/>
      <c r="M3" s="140"/>
      <c r="N3" s="21"/>
      <c r="O3" s="141" t="s">
        <v>0</v>
      </c>
      <c r="P3" s="142"/>
      <c r="Q3" s="142" t="s">
        <v>133</v>
      </c>
      <c r="R3" s="142"/>
      <c r="S3" s="143"/>
    </row>
    <row r="4" spans="1:19" x14ac:dyDescent="0.25">
      <c r="A4" s="3"/>
      <c r="B4" s="21"/>
      <c r="C4" s="127" t="s">
        <v>1</v>
      </c>
      <c r="D4" s="127"/>
      <c r="E4" s="127">
        <v>5000</v>
      </c>
      <c r="F4" s="127"/>
      <c r="G4" s="130"/>
      <c r="H4" s="21"/>
      <c r="I4" s="128" t="s">
        <v>1</v>
      </c>
      <c r="J4" s="129"/>
      <c r="K4" s="129">
        <v>5000</v>
      </c>
      <c r="L4" s="129"/>
      <c r="M4" s="140"/>
      <c r="N4" s="21"/>
      <c r="O4" s="141" t="s">
        <v>1</v>
      </c>
      <c r="P4" s="142"/>
      <c r="Q4" s="142">
        <v>5000</v>
      </c>
      <c r="R4" s="142"/>
      <c r="S4" s="143"/>
    </row>
    <row r="5" spans="1:19" x14ac:dyDescent="0.25">
      <c r="A5" s="3"/>
      <c r="B5" s="21"/>
      <c r="C5" s="127" t="s">
        <v>2</v>
      </c>
      <c r="D5" s="127"/>
      <c r="E5" s="127">
        <v>300</v>
      </c>
      <c r="F5" s="127"/>
      <c r="G5" s="130"/>
      <c r="H5" s="21"/>
      <c r="I5" s="128" t="s">
        <v>2</v>
      </c>
      <c r="J5" s="129"/>
      <c r="K5" s="129">
        <v>300</v>
      </c>
      <c r="L5" s="129"/>
      <c r="M5" s="140"/>
      <c r="N5" s="21"/>
      <c r="O5" s="141" t="s">
        <v>2</v>
      </c>
      <c r="P5" s="142"/>
      <c r="Q5" s="142">
        <v>300</v>
      </c>
      <c r="R5" s="142"/>
      <c r="S5" s="143"/>
    </row>
    <row r="6" spans="1:19" x14ac:dyDescent="0.25">
      <c r="A6" s="3"/>
      <c r="B6" s="21"/>
      <c r="C6" s="127" t="s">
        <v>3</v>
      </c>
      <c r="D6" s="127"/>
      <c r="E6" s="127">
        <v>2000</v>
      </c>
      <c r="F6" s="127"/>
      <c r="G6" s="130"/>
      <c r="H6" s="21"/>
      <c r="I6" s="128" t="s">
        <v>3</v>
      </c>
      <c r="J6" s="129"/>
      <c r="K6" s="129">
        <v>3000</v>
      </c>
      <c r="L6" s="129"/>
      <c r="M6" s="140"/>
      <c r="N6" s="21"/>
      <c r="O6" s="141" t="s">
        <v>3</v>
      </c>
      <c r="P6" s="142"/>
      <c r="Q6" s="142">
        <v>2300</v>
      </c>
      <c r="R6" s="142"/>
      <c r="S6" s="143"/>
    </row>
    <row r="7" spans="1:19" x14ac:dyDescent="0.25">
      <c r="A7" s="3"/>
      <c r="B7" s="21"/>
      <c r="C7" s="127" t="s">
        <v>4</v>
      </c>
      <c r="D7" s="127"/>
      <c r="E7" s="127" t="s">
        <v>29</v>
      </c>
      <c r="F7" s="127"/>
      <c r="G7" s="130"/>
      <c r="H7" s="21"/>
      <c r="I7" s="128" t="s">
        <v>4</v>
      </c>
      <c r="J7" s="129"/>
      <c r="K7" s="129" t="s">
        <v>29</v>
      </c>
      <c r="L7" s="129"/>
      <c r="M7" s="140"/>
      <c r="N7" s="21"/>
      <c r="O7" s="141" t="s">
        <v>4</v>
      </c>
      <c r="P7" s="142"/>
      <c r="Q7" s="142" t="s">
        <v>29</v>
      </c>
      <c r="R7" s="142"/>
      <c r="S7" s="143"/>
    </row>
    <row r="8" spans="1:19" x14ac:dyDescent="0.25">
      <c r="A8" s="3"/>
      <c r="B8" s="21"/>
      <c r="C8" s="127" t="s">
        <v>5</v>
      </c>
      <c r="D8" s="127"/>
      <c r="E8" s="127" t="s">
        <v>25</v>
      </c>
      <c r="F8" s="127"/>
      <c r="G8" s="130"/>
      <c r="H8" s="21"/>
      <c r="I8" s="128" t="s">
        <v>5</v>
      </c>
      <c r="J8" s="129"/>
      <c r="K8" s="129" t="s">
        <v>25</v>
      </c>
      <c r="L8" s="129"/>
      <c r="M8" s="140"/>
      <c r="N8" s="21"/>
      <c r="O8" s="141" t="s">
        <v>5</v>
      </c>
      <c r="P8" s="142"/>
      <c r="Q8" s="142" t="s">
        <v>25</v>
      </c>
      <c r="R8" s="142"/>
      <c r="S8" s="143"/>
    </row>
    <row r="9" spans="1:19" x14ac:dyDescent="0.25">
      <c r="A9" s="3"/>
      <c r="B9" s="21"/>
      <c r="C9" s="127" t="s">
        <v>6</v>
      </c>
      <c r="D9" s="127"/>
      <c r="E9" s="127">
        <v>1</v>
      </c>
      <c r="F9" s="127"/>
      <c r="G9" s="130"/>
      <c r="H9" s="21"/>
      <c r="I9" s="128" t="s">
        <v>6</v>
      </c>
      <c r="J9" s="129"/>
      <c r="K9" s="129">
        <v>1</v>
      </c>
      <c r="L9" s="129"/>
      <c r="M9" s="140"/>
      <c r="N9" s="21"/>
      <c r="O9" s="141" t="s">
        <v>6</v>
      </c>
      <c r="P9" s="142"/>
      <c r="Q9" s="142">
        <v>1</v>
      </c>
      <c r="R9" s="142"/>
      <c r="S9" s="143"/>
    </row>
    <row r="10" spans="1:19" x14ac:dyDescent="0.25">
      <c r="A10" s="3"/>
      <c r="B10" s="21"/>
      <c r="C10" s="127" t="s">
        <v>7</v>
      </c>
      <c r="D10" s="127"/>
      <c r="E10" s="19"/>
      <c r="F10" s="19"/>
      <c r="G10" s="16"/>
      <c r="H10" s="21"/>
      <c r="I10" s="128" t="s">
        <v>7</v>
      </c>
      <c r="J10" s="129"/>
      <c r="K10" s="79"/>
      <c r="L10" s="79"/>
      <c r="M10" s="78"/>
      <c r="N10" s="21"/>
      <c r="O10" s="141" t="s">
        <v>7</v>
      </c>
      <c r="P10" s="142"/>
      <c r="Q10" s="89"/>
      <c r="R10" s="89"/>
      <c r="S10" s="90"/>
    </row>
    <row r="11" spans="1:19" x14ac:dyDescent="0.25">
      <c r="A11" s="3"/>
      <c r="B11" s="21"/>
      <c r="C11" s="13"/>
      <c r="D11" s="16"/>
      <c r="E11" s="16"/>
      <c r="F11" s="16"/>
      <c r="G11" s="16"/>
      <c r="H11" s="21"/>
      <c r="I11" s="25"/>
      <c r="J11" s="25"/>
      <c r="K11" s="25"/>
      <c r="L11" s="25"/>
      <c r="M11" s="25"/>
      <c r="N11" s="21"/>
      <c r="O11" s="64"/>
      <c r="P11" s="65"/>
      <c r="Q11" s="65"/>
      <c r="R11" s="65"/>
      <c r="S11" s="66"/>
    </row>
    <row r="12" spans="1:19" ht="18" thickBot="1" x14ac:dyDescent="0.35">
      <c r="A12" s="23" t="s">
        <v>10</v>
      </c>
      <c r="B12" s="24" t="s">
        <v>15</v>
      </c>
      <c r="C12" s="146">
        <v>1</v>
      </c>
      <c r="D12" s="147"/>
      <c r="E12" s="147"/>
      <c r="F12" s="147"/>
      <c r="G12" s="148"/>
      <c r="H12" s="24" t="s">
        <v>15</v>
      </c>
      <c r="I12" s="149">
        <v>1</v>
      </c>
      <c r="J12" s="150"/>
      <c r="K12" s="150"/>
      <c r="L12" s="150"/>
      <c r="M12" s="151"/>
      <c r="N12" s="24" t="s">
        <v>15</v>
      </c>
      <c r="O12" s="152">
        <v>1</v>
      </c>
      <c r="P12" s="152"/>
      <c r="Q12" s="152"/>
      <c r="R12" s="152"/>
      <c r="S12" s="153"/>
    </row>
    <row r="13" spans="1:19" ht="20.25" thickBot="1" x14ac:dyDescent="0.35">
      <c r="A13" s="4" t="s">
        <v>8</v>
      </c>
      <c r="B13" s="7" t="s">
        <v>9</v>
      </c>
      <c r="C13" s="11" t="s">
        <v>11</v>
      </c>
      <c r="D13" s="12" t="s">
        <v>12</v>
      </c>
      <c r="E13" s="12" t="s">
        <v>13</v>
      </c>
      <c r="F13" s="12" t="s">
        <v>14</v>
      </c>
      <c r="G13" s="12" t="s">
        <v>26</v>
      </c>
      <c r="H13" s="7" t="s">
        <v>9</v>
      </c>
      <c r="I13" s="8" t="s">
        <v>11</v>
      </c>
      <c r="J13" s="9" t="s">
        <v>12</v>
      </c>
      <c r="K13" s="9" t="s">
        <v>13</v>
      </c>
      <c r="L13" s="9" t="s">
        <v>14</v>
      </c>
      <c r="M13" s="10" t="s">
        <v>26</v>
      </c>
      <c r="N13" s="7" t="s">
        <v>9</v>
      </c>
      <c r="O13" s="32" t="s">
        <v>11</v>
      </c>
      <c r="P13" s="33" t="s">
        <v>12</v>
      </c>
      <c r="Q13" s="33" t="s">
        <v>13</v>
      </c>
      <c r="R13" s="33" t="s">
        <v>14</v>
      </c>
      <c r="S13" s="34" t="s">
        <v>26</v>
      </c>
    </row>
    <row r="14" spans="1:19" ht="15.75" thickTop="1" x14ac:dyDescent="0.25">
      <c r="A14" s="72" t="s">
        <v>96</v>
      </c>
      <c r="B14" s="5">
        <f>C14 / D14</f>
        <v>405</v>
      </c>
      <c r="C14" s="13">
        <v>405</v>
      </c>
      <c r="D14" s="14">
        <v>1</v>
      </c>
      <c r="E14" s="15">
        <v>1</v>
      </c>
      <c r="F14" s="56">
        <v>1</v>
      </c>
      <c r="G14" s="57">
        <v>3.1701388888888892E-5</v>
      </c>
      <c r="H14" s="5">
        <v>405</v>
      </c>
      <c r="I14" s="50">
        <v>405</v>
      </c>
      <c r="J14" s="51">
        <v>1</v>
      </c>
      <c r="K14" s="52">
        <v>1</v>
      </c>
      <c r="L14" s="63">
        <v>1</v>
      </c>
      <c r="M14" s="70">
        <v>4.435185185185185E-5</v>
      </c>
      <c r="N14" s="5">
        <v>405</v>
      </c>
      <c r="O14" s="80">
        <v>405</v>
      </c>
      <c r="P14" s="81">
        <v>1</v>
      </c>
      <c r="Q14" s="82">
        <v>1</v>
      </c>
      <c r="R14" s="83">
        <v>1</v>
      </c>
      <c r="S14" s="84">
        <v>3.361111111111111E-5</v>
      </c>
    </row>
    <row r="15" spans="1:19" x14ac:dyDescent="0.25">
      <c r="A15" s="73" t="s">
        <v>30</v>
      </c>
      <c r="B15" s="5">
        <f t="shared" ref="B15:B78" si="0">C15 / D15</f>
        <v>2</v>
      </c>
      <c r="C15" s="13">
        <v>2</v>
      </c>
      <c r="D15" s="15">
        <v>1</v>
      </c>
      <c r="E15" s="15">
        <v>1</v>
      </c>
      <c r="F15" s="56">
        <v>1</v>
      </c>
      <c r="G15" s="57">
        <v>8.1041666666666667E-5</v>
      </c>
      <c r="H15" s="5">
        <v>2</v>
      </c>
      <c r="I15" s="50">
        <v>2</v>
      </c>
      <c r="J15" s="52">
        <v>1</v>
      </c>
      <c r="K15" s="52">
        <v>1</v>
      </c>
      <c r="L15" s="63">
        <v>1</v>
      </c>
      <c r="M15" s="70">
        <v>8.7094907407407409E-5</v>
      </c>
      <c r="N15" s="5">
        <v>2</v>
      </c>
      <c r="O15" s="80">
        <v>2</v>
      </c>
      <c r="P15" s="82">
        <v>1</v>
      </c>
      <c r="Q15" s="82">
        <v>1</v>
      </c>
      <c r="R15" s="83">
        <v>1</v>
      </c>
      <c r="S15" s="84">
        <v>7.0995370370370366E-5</v>
      </c>
    </row>
    <row r="16" spans="1:19" x14ac:dyDescent="0.25">
      <c r="A16" s="73" t="s">
        <v>31</v>
      </c>
      <c r="B16" s="5">
        <f t="shared" si="0"/>
        <v>143</v>
      </c>
      <c r="C16" s="13">
        <v>143</v>
      </c>
      <c r="D16" s="15">
        <v>1</v>
      </c>
      <c r="E16" s="15">
        <v>1</v>
      </c>
      <c r="F16" s="56">
        <v>1</v>
      </c>
      <c r="G16" s="57">
        <v>5.7245370370370371E-5</v>
      </c>
      <c r="H16" s="5">
        <v>143</v>
      </c>
      <c r="I16" s="50">
        <v>143</v>
      </c>
      <c r="J16" s="52">
        <v>1</v>
      </c>
      <c r="K16" s="52">
        <v>1</v>
      </c>
      <c r="L16" s="63">
        <v>1</v>
      </c>
      <c r="M16" s="70">
        <v>6.5763888888888887E-5</v>
      </c>
      <c r="N16" s="5">
        <v>143</v>
      </c>
      <c r="O16" s="80">
        <v>143</v>
      </c>
      <c r="P16" s="82">
        <v>1</v>
      </c>
      <c r="Q16" s="82">
        <v>1</v>
      </c>
      <c r="R16" s="83">
        <v>1</v>
      </c>
      <c r="S16" s="84">
        <v>6.7951388888888892E-5</v>
      </c>
    </row>
    <row r="17" spans="1:19" ht="25.5" x14ac:dyDescent="0.25">
      <c r="A17" s="74" t="s">
        <v>97</v>
      </c>
      <c r="B17" s="5">
        <f t="shared" si="0"/>
        <v>1</v>
      </c>
      <c r="C17" s="13">
        <v>1</v>
      </c>
      <c r="D17" s="15">
        <v>1</v>
      </c>
      <c r="E17" s="15">
        <v>1</v>
      </c>
      <c r="F17" s="56">
        <v>1</v>
      </c>
      <c r="G17" s="57">
        <v>8.5995370370370365E-5</v>
      </c>
      <c r="H17" s="5">
        <v>1</v>
      </c>
      <c r="I17" s="50">
        <v>1</v>
      </c>
      <c r="J17" s="52">
        <v>1</v>
      </c>
      <c r="K17" s="52">
        <v>1</v>
      </c>
      <c r="L17" s="63">
        <v>1</v>
      </c>
      <c r="M17" s="70">
        <v>1.0662037037037036E-4</v>
      </c>
      <c r="N17" s="5">
        <v>1</v>
      </c>
      <c r="O17" s="80">
        <v>1</v>
      </c>
      <c r="P17" s="82">
        <v>1</v>
      </c>
      <c r="Q17" s="82">
        <v>1</v>
      </c>
      <c r="R17" s="83">
        <v>1</v>
      </c>
      <c r="S17" s="84">
        <v>1.0241898148148148E-4</v>
      </c>
    </row>
    <row r="18" spans="1:19" x14ac:dyDescent="0.25">
      <c r="A18" s="73" t="s">
        <v>32</v>
      </c>
      <c r="B18" s="5">
        <f t="shared" si="0"/>
        <v>34</v>
      </c>
      <c r="C18" s="13">
        <v>34</v>
      </c>
      <c r="D18" s="15">
        <v>1</v>
      </c>
      <c r="E18" s="15">
        <v>1</v>
      </c>
      <c r="F18" s="56">
        <v>1</v>
      </c>
      <c r="G18" s="57">
        <v>2.6307870370370371E-5</v>
      </c>
      <c r="H18" s="5">
        <v>34</v>
      </c>
      <c r="I18" s="50">
        <v>34</v>
      </c>
      <c r="J18" s="52">
        <v>1</v>
      </c>
      <c r="K18" s="52">
        <v>1</v>
      </c>
      <c r="L18" s="63">
        <v>1</v>
      </c>
      <c r="M18" s="70">
        <v>4.1990740740740741E-5</v>
      </c>
      <c r="N18" s="5">
        <v>34</v>
      </c>
      <c r="O18" s="80">
        <v>34</v>
      </c>
      <c r="P18" s="82">
        <v>1</v>
      </c>
      <c r="Q18" s="82">
        <v>1</v>
      </c>
      <c r="R18" s="83">
        <v>1</v>
      </c>
      <c r="S18" s="84">
        <v>3.2071759259259256E-5</v>
      </c>
    </row>
    <row r="19" spans="1:19" x14ac:dyDescent="0.25">
      <c r="A19" s="73" t="s">
        <v>33</v>
      </c>
      <c r="B19" s="5">
        <f t="shared" si="0"/>
        <v>3</v>
      </c>
      <c r="C19" s="13">
        <v>3</v>
      </c>
      <c r="D19" s="15">
        <v>1</v>
      </c>
      <c r="E19" s="15">
        <v>1</v>
      </c>
      <c r="F19" s="56">
        <v>1</v>
      </c>
      <c r="G19" s="57">
        <v>6.1238425925925929E-5</v>
      </c>
      <c r="H19" s="5">
        <v>3</v>
      </c>
      <c r="I19" s="50">
        <v>3</v>
      </c>
      <c r="J19" s="52">
        <v>1</v>
      </c>
      <c r="K19" s="52">
        <v>1</v>
      </c>
      <c r="L19" s="63">
        <v>1</v>
      </c>
      <c r="M19" s="70">
        <v>7.8206018518518522E-5</v>
      </c>
      <c r="N19" s="5">
        <v>3</v>
      </c>
      <c r="O19" s="80">
        <v>3</v>
      </c>
      <c r="P19" s="82">
        <v>1</v>
      </c>
      <c r="Q19" s="82">
        <v>1</v>
      </c>
      <c r="R19" s="83">
        <v>1</v>
      </c>
      <c r="S19" s="84">
        <v>6.9768518518518514E-5</v>
      </c>
    </row>
    <row r="20" spans="1:19" ht="25.5" x14ac:dyDescent="0.25">
      <c r="A20" s="74" t="s">
        <v>34</v>
      </c>
      <c r="B20" s="5">
        <f t="shared" si="0"/>
        <v>1</v>
      </c>
      <c r="C20" s="13">
        <v>1</v>
      </c>
      <c r="D20" s="15">
        <v>1</v>
      </c>
      <c r="E20" s="15">
        <v>1</v>
      </c>
      <c r="F20" s="56">
        <v>1</v>
      </c>
      <c r="G20" s="57">
        <v>1.4898148148148149E-4</v>
      </c>
      <c r="H20" s="5">
        <v>1</v>
      </c>
      <c r="I20" s="50">
        <v>1</v>
      </c>
      <c r="J20" s="52">
        <v>1</v>
      </c>
      <c r="K20" s="52">
        <v>1</v>
      </c>
      <c r="L20" s="63">
        <v>1</v>
      </c>
      <c r="M20" s="70">
        <v>2.0324074074074073E-4</v>
      </c>
      <c r="N20" s="5">
        <v>1</v>
      </c>
      <c r="O20" s="80">
        <v>1</v>
      </c>
      <c r="P20" s="82">
        <v>1</v>
      </c>
      <c r="Q20" s="82">
        <v>1</v>
      </c>
      <c r="R20" s="83">
        <v>1</v>
      </c>
      <c r="S20" s="84">
        <v>1.7722222222222222E-4</v>
      </c>
    </row>
    <row r="21" spans="1:19" ht="25.5" x14ac:dyDescent="0.25">
      <c r="A21" s="74" t="s">
        <v>35</v>
      </c>
      <c r="B21" s="5">
        <f t="shared" si="0"/>
        <v>1</v>
      </c>
      <c r="C21" s="13">
        <v>1</v>
      </c>
      <c r="D21" s="15">
        <v>1</v>
      </c>
      <c r="E21" s="15">
        <v>1</v>
      </c>
      <c r="F21" s="56">
        <v>1</v>
      </c>
      <c r="G21" s="57">
        <v>1.1378472222222222E-4</v>
      </c>
      <c r="H21" s="5">
        <v>1</v>
      </c>
      <c r="I21" s="50">
        <v>1</v>
      </c>
      <c r="J21" s="52">
        <v>1</v>
      </c>
      <c r="K21" s="52">
        <v>1</v>
      </c>
      <c r="L21" s="63">
        <v>1</v>
      </c>
      <c r="M21" s="70">
        <v>9.9560185185185182E-5</v>
      </c>
      <c r="N21" s="5">
        <v>1</v>
      </c>
      <c r="O21" s="80">
        <v>1</v>
      </c>
      <c r="P21" s="82">
        <v>1</v>
      </c>
      <c r="Q21" s="82">
        <v>1</v>
      </c>
      <c r="R21" s="83">
        <v>1</v>
      </c>
      <c r="S21" s="84">
        <v>9.5474537037037034E-5</v>
      </c>
    </row>
    <row r="22" spans="1:19" x14ac:dyDescent="0.25">
      <c r="A22" s="73" t="s">
        <v>36</v>
      </c>
      <c r="B22" s="5">
        <f t="shared" si="0"/>
        <v>2</v>
      </c>
      <c r="C22" s="13">
        <v>2</v>
      </c>
      <c r="D22" s="15">
        <v>1</v>
      </c>
      <c r="E22" s="15">
        <v>1</v>
      </c>
      <c r="F22" s="56">
        <v>1</v>
      </c>
      <c r="G22" s="57">
        <v>2.7627314814814816E-5</v>
      </c>
      <c r="H22" s="5">
        <v>2</v>
      </c>
      <c r="I22" s="50">
        <v>2</v>
      </c>
      <c r="J22" s="52">
        <v>1</v>
      </c>
      <c r="K22" s="52">
        <v>1</v>
      </c>
      <c r="L22" s="63">
        <v>1</v>
      </c>
      <c r="M22" s="70">
        <v>4.0462962962962963E-5</v>
      </c>
      <c r="N22" s="5">
        <v>2</v>
      </c>
      <c r="O22" s="80">
        <v>2</v>
      </c>
      <c r="P22" s="82">
        <v>1</v>
      </c>
      <c r="Q22" s="82">
        <v>1</v>
      </c>
      <c r="R22" s="83">
        <v>1</v>
      </c>
      <c r="S22" s="84">
        <v>3.2187500000000003E-5</v>
      </c>
    </row>
    <row r="23" spans="1:19" x14ac:dyDescent="0.25">
      <c r="A23" s="73" t="s">
        <v>37</v>
      </c>
      <c r="B23" s="5">
        <f t="shared" si="0"/>
        <v>1</v>
      </c>
      <c r="C23" s="13">
        <v>1</v>
      </c>
      <c r="D23" s="15">
        <v>1</v>
      </c>
      <c r="E23" s="15">
        <v>1</v>
      </c>
      <c r="F23" s="56">
        <v>1</v>
      </c>
      <c r="G23" s="57">
        <v>7.238425925925926E-5</v>
      </c>
      <c r="H23" s="5">
        <v>1</v>
      </c>
      <c r="I23" s="50">
        <v>1</v>
      </c>
      <c r="J23" s="52">
        <v>1</v>
      </c>
      <c r="K23" s="52">
        <v>1</v>
      </c>
      <c r="L23" s="63">
        <v>1</v>
      </c>
      <c r="M23" s="70">
        <v>9.8611111111111111E-5</v>
      </c>
      <c r="N23" s="5">
        <v>1</v>
      </c>
      <c r="O23" s="80">
        <v>1</v>
      </c>
      <c r="P23" s="82">
        <v>1</v>
      </c>
      <c r="Q23" s="82">
        <v>1</v>
      </c>
      <c r="R23" s="83">
        <v>1</v>
      </c>
      <c r="S23" s="84">
        <v>8.273148148148148E-5</v>
      </c>
    </row>
    <row r="24" spans="1:19" x14ac:dyDescent="0.25">
      <c r="A24" s="73" t="s">
        <v>38</v>
      </c>
      <c r="B24" s="5">
        <f t="shared" si="0"/>
        <v>1</v>
      </c>
      <c r="C24" s="13">
        <v>1</v>
      </c>
      <c r="D24" s="15">
        <v>1</v>
      </c>
      <c r="E24" s="15">
        <v>1</v>
      </c>
      <c r="F24" s="56">
        <v>1</v>
      </c>
      <c r="G24" s="57">
        <v>1.2390046296296297E-4</v>
      </c>
      <c r="H24" s="5">
        <v>1</v>
      </c>
      <c r="I24" s="50">
        <v>1</v>
      </c>
      <c r="J24" s="52">
        <v>1</v>
      </c>
      <c r="K24" s="52">
        <v>1</v>
      </c>
      <c r="L24" s="63">
        <v>1</v>
      </c>
      <c r="M24" s="70">
        <v>1.5385416666666667E-4</v>
      </c>
      <c r="N24" s="5">
        <v>1</v>
      </c>
      <c r="O24" s="80">
        <v>1</v>
      </c>
      <c r="P24" s="82">
        <v>1</v>
      </c>
      <c r="Q24" s="82">
        <v>1</v>
      </c>
      <c r="R24" s="83">
        <v>1</v>
      </c>
      <c r="S24" s="84">
        <v>1.260763888888889E-4</v>
      </c>
    </row>
    <row r="25" spans="1:19" x14ac:dyDescent="0.25">
      <c r="A25" s="73" t="s">
        <v>39</v>
      </c>
      <c r="B25" s="5">
        <f t="shared" si="0"/>
        <v>3</v>
      </c>
      <c r="C25" s="13">
        <v>3</v>
      </c>
      <c r="D25" s="15">
        <v>1</v>
      </c>
      <c r="E25" s="15">
        <v>1</v>
      </c>
      <c r="F25" s="56">
        <v>1</v>
      </c>
      <c r="G25" s="57">
        <v>2.8969907407407409E-5</v>
      </c>
      <c r="H25" s="5">
        <v>3</v>
      </c>
      <c r="I25" s="50">
        <v>3</v>
      </c>
      <c r="J25" s="52">
        <v>1</v>
      </c>
      <c r="K25" s="52">
        <v>1</v>
      </c>
      <c r="L25" s="63">
        <v>1</v>
      </c>
      <c r="M25" s="70">
        <v>4.0590277777777779E-5</v>
      </c>
      <c r="N25" s="5">
        <v>3</v>
      </c>
      <c r="O25" s="80">
        <v>3</v>
      </c>
      <c r="P25" s="82">
        <v>1</v>
      </c>
      <c r="Q25" s="82">
        <v>1</v>
      </c>
      <c r="R25" s="83">
        <v>1</v>
      </c>
      <c r="S25" s="84">
        <v>3.1562500000000001E-5</v>
      </c>
    </row>
    <row r="26" spans="1:19" x14ac:dyDescent="0.25">
      <c r="A26" s="73" t="s">
        <v>40</v>
      </c>
      <c r="B26" s="5">
        <f t="shared" si="0"/>
        <v>4</v>
      </c>
      <c r="C26" s="13">
        <v>4</v>
      </c>
      <c r="D26" s="15">
        <v>1</v>
      </c>
      <c r="E26" s="15">
        <v>1</v>
      </c>
      <c r="F26" s="56">
        <v>1</v>
      </c>
      <c r="G26" s="57">
        <v>6.4097222222222225E-5</v>
      </c>
      <c r="H26" s="5">
        <v>4</v>
      </c>
      <c r="I26" s="50">
        <v>4</v>
      </c>
      <c r="J26" s="52">
        <v>1</v>
      </c>
      <c r="K26" s="52">
        <v>1</v>
      </c>
      <c r="L26" s="63">
        <v>1</v>
      </c>
      <c r="M26" s="70">
        <v>6.1018518518518518E-5</v>
      </c>
      <c r="N26" s="5">
        <v>4</v>
      </c>
      <c r="O26" s="80">
        <v>4</v>
      </c>
      <c r="P26" s="82">
        <v>1</v>
      </c>
      <c r="Q26" s="82">
        <v>1</v>
      </c>
      <c r="R26" s="83">
        <v>1</v>
      </c>
      <c r="S26" s="84">
        <v>4.8923611111111109E-5</v>
      </c>
    </row>
    <row r="27" spans="1:19" x14ac:dyDescent="0.25">
      <c r="A27" s="73" t="s">
        <v>41</v>
      </c>
      <c r="B27" s="5">
        <f t="shared" si="0"/>
        <v>179</v>
      </c>
      <c r="C27" s="13">
        <v>179</v>
      </c>
      <c r="D27" s="15">
        <v>1</v>
      </c>
      <c r="E27" s="15">
        <v>1</v>
      </c>
      <c r="F27" s="56">
        <v>1</v>
      </c>
      <c r="G27" s="57">
        <v>6.0925925925925929E-5</v>
      </c>
      <c r="H27" s="5">
        <v>179</v>
      </c>
      <c r="I27" s="50">
        <v>179</v>
      </c>
      <c r="J27" s="52">
        <v>1</v>
      </c>
      <c r="K27" s="52">
        <v>1</v>
      </c>
      <c r="L27" s="63">
        <v>0.5</v>
      </c>
      <c r="M27" s="70">
        <v>7.6967592592592588E-5</v>
      </c>
      <c r="N27" s="5">
        <v>179</v>
      </c>
      <c r="O27" s="80">
        <v>179</v>
      </c>
      <c r="P27" s="82">
        <v>1</v>
      </c>
      <c r="Q27" s="82">
        <v>1</v>
      </c>
      <c r="R27" s="83">
        <v>1</v>
      </c>
      <c r="S27" s="84">
        <v>6.768518518518518E-5</v>
      </c>
    </row>
    <row r="28" spans="1:19" x14ac:dyDescent="0.25">
      <c r="A28" s="73" t="s">
        <v>42</v>
      </c>
      <c r="B28" s="5">
        <f t="shared" si="0"/>
        <v>2</v>
      </c>
      <c r="C28" s="13">
        <v>2</v>
      </c>
      <c r="D28" s="15">
        <v>1</v>
      </c>
      <c r="E28" s="15">
        <v>1</v>
      </c>
      <c r="F28" s="56">
        <v>1</v>
      </c>
      <c r="G28" s="57">
        <v>7.8217592592592591E-5</v>
      </c>
      <c r="H28" s="5">
        <v>2</v>
      </c>
      <c r="I28" s="50">
        <v>2</v>
      </c>
      <c r="J28" s="52">
        <v>1</v>
      </c>
      <c r="K28" s="52">
        <v>1</v>
      </c>
      <c r="L28" s="63">
        <v>1</v>
      </c>
      <c r="M28" s="70">
        <v>9.4490740740740744E-5</v>
      </c>
      <c r="N28" s="5">
        <v>2</v>
      </c>
      <c r="O28" s="80">
        <v>2</v>
      </c>
      <c r="P28" s="82">
        <v>1</v>
      </c>
      <c r="Q28" s="82">
        <v>1</v>
      </c>
      <c r="R28" s="83">
        <v>0.5</v>
      </c>
      <c r="S28" s="84">
        <v>8.729166666666667E-5</v>
      </c>
    </row>
    <row r="29" spans="1:19" ht="25.5" x14ac:dyDescent="0.25">
      <c r="A29" s="74" t="s">
        <v>43</v>
      </c>
      <c r="B29" s="5">
        <f t="shared" si="0"/>
        <v>1</v>
      </c>
      <c r="C29" s="13">
        <v>1</v>
      </c>
      <c r="D29" s="15">
        <v>1</v>
      </c>
      <c r="E29" s="15">
        <v>1</v>
      </c>
      <c r="F29" s="56">
        <v>1</v>
      </c>
      <c r="G29" s="57">
        <v>1.5092592592592593E-4</v>
      </c>
      <c r="H29" s="5">
        <v>1</v>
      </c>
      <c r="I29" s="50">
        <v>1</v>
      </c>
      <c r="J29" s="52">
        <v>1</v>
      </c>
      <c r="K29" s="52">
        <v>1</v>
      </c>
      <c r="L29" s="63">
        <v>1</v>
      </c>
      <c r="M29" s="70">
        <v>1.8732638888888889E-4</v>
      </c>
      <c r="N29" s="5">
        <v>1</v>
      </c>
      <c r="O29" s="80">
        <v>1</v>
      </c>
      <c r="P29" s="82">
        <v>1</v>
      </c>
      <c r="Q29" s="82">
        <v>1</v>
      </c>
      <c r="R29" s="83">
        <v>1</v>
      </c>
      <c r="S29" s="84">
        <v>1.7223379629629631E-4</v>
      </c>
    </row>
    <row r="30" spans="1:19" x14ac:dyDescent="0.25">
      <c r="A30" s="73" t="s">
        <v>44</v>
      </c>
      <c r="B30" s="5">
        <f t="shared" si="0"/>
        <v>2</v>
      </c>
      <c r="C30" s="13">
        <v>2</v>
      </c>
      <c r="D30" s="15">
        <v>1</v>
      </c>
      <c r="E30" s="15">
        <v>1</v>
      </c>
      <c r="F30" s="56">
        <v>1</v>
      </c>
      <c r="G30" s="57">
        <v>6.6921296296296301E-5</v>
      </c>
      <c r="H30" s="5">
        <v>2</v>
      </c>
      <c r="I30" s="50">
        <v>2</v>
      </c>
      <c r="J30" s="52">
        <v>1</v>
      </c>
      <c r="K30" s="52">
        <v>1</v>
      </c>
      <c r="L30" s="63">
        <v>1</v>
      </c>
      <c r="M30" s="70">
        <v>9.9560185185185182E-5</v>
      </c>
      <c r="N30" s="5">
        <v>2</v>
      </c>
      <c r="O30" s="80">
        <v>2</v>
      </c>
      <c r="P30" s="82">
        <v>1</v>
      </c>
      <c r="Q30" s="82">
        <v>1</v>
      </c>
      <c r="R30" s="83">
        <v>1</v>
      </c>
      <c r="S30" s="84">
        <v>8.4583333333333334E-5</v>
      </c>
    </row>
    <row r="31" spans="1:19" x14ac:dyDescent="0.25">
      <c r="A31" s="73" t="s">
        <v>45</v>
      </c>
      <c r="B31" s="5">
        <f t="shared" si="0"/>
        <v>110</v>
      </c>
      <c r="C31" s="13">
        <v>109</v>
      </c>
      <c r="D31" s="15">
        <v>0.99090909090909096</v>
      </c>
      <c r="E31" s="15">
        <v>0.99090909090909096</v>
      </c>
      <c r="F31" s="56">
        <v>1</v>
      </c>
      <c r="G31" s="57">
        <v>2.7835648148148149E-5</v>
      </c>
      <c r="H31" s="5">
        <v>110</v>
      </c>
      <c r="I31" s="50">
        <v>108</v>
      </c>
      <c r="J31" s="52">
        <v>0.98181818181818181</v>
      </c>
      <c r="K31" s="52">
        <v>0.98181818181818181</v>
      </c>
      <c r="L31" s="63">
        <v>1</v>
      </c>
      <c r="M31" s="70">
        <v>4.3159722222222224E-5</v>
      </c>
      <c r="N31" s="5">
        <v>110</v>
      </c>
      <c r="O31" s="80">
        <v>110</v>
      </c>
      <c r="P31" s="82">
        <v>1</v>
      </c>
      <c r="Q31" s="82">
        <v>1</v>
      </c>
      <c r="R31" s="83">
        <v>1</v>
      </c>
      <c r="S31" s="84">
        <v>3.4537037037037037E-5</v>
      </c>
    </row>
    <row r="32" spans="1:19" ht="25.5" x14ac:dyDescent="0.25">
      <c r="A32" s="74" t="s">
        <v>46</v>
      </c>
      <c r="B32" s="5">
        <f t="shared" si="0"/>
        <v>1</v>
      </c>
      <c r="C32" s="13">
        <v>1</v>
      </c>
      <c r="D32" s="15">
        <v>1</v>
      </c>
      <c r="E32" s="15">
        <v>1</v>
      </c>
      <c r="F32" s="56">
        <v>1</v>
      </c>
      <c r="G32" s="57">
        <v>6.9548611111111116E-5</v>
      </c>
      <c r="H32" s="5">
        <v>1</v>
      </c>
      <c r="I32" s="50">
        <v>1</v>
      </c>
      <c r="J32" s="52">
        <v>1</v>
      </c>
      <c r="K32" s="52">
        <v>1</v>
      </c>
      <c r="L32" s="63">
        <v>1</v>
      </c>
      <c r="M32" s="70">
        <v>9.1701388888888887E-5</v>
      </c>
      <c r="N32" s="5">
        <v>1</v>
      </c>
      <c r="O32" s="80">
        <v>1</v>
      </c>
      <c r="P32" s="82">
        <v>1</v>
      </c>
      <c r="Q32" s="82">
        <v>1</v>
      </c>
      <c r="R32" s="83">
        <v>1</v>
      </c>
      <c r="S32" s="84">
        <v>7.8668981481481483E-5</v>
      </c>
    </row>
    <row r="33" spans="1:19" ht="25.5" x14ac:dyDescent="0.25">
      <c r="A33" s="75" t="s">
        <v>47</v>
      </c>
      <c r="B33" s="5">
        <f t="shared" si="0"/>
        <v>1</v>
      </c>
      <c r="C33" s="13">
        <v>1</v>
      </c>
      <c r="D33" s="15">
        <v>1</v>
      </c>
      <c r="E33" s="15">
        <v>1</v>
      </c>
      <c r="F33" s="56">
        <v>1</v>
      </c>
      <c r="G33" s="57">
        <v>8.8206018518518521E-5</v>
      </c>
      <c r="H33" s="5">
        <v>1</v>
      </c>
      <c r="I33" s="50">
        <v>1</v>
      </c>
      <c r="J33" s="52">
        <v>1</v>
      </c>
      <c r="K33" s="52">
        <v>1</v>
      </c>
      <c r="L33" s="63">
        <v>1</v>
      </c>
      <c r="M33" s="70">
        <v>1.010300925925926E-4</v>
      </c>
      <c r="N33" s="5">
        <v>1</v>
      </c>
      <c r="O33" s="80">
        <v>1</v>
      </c>
      <c r="P33" s="82">
        <v>1</v>
      </c>
      <c r="Q33" s="82">
        <v>1</v>
      </c>
      <c r="R33" s="83">
        <v>1</v>
      </c>
      <c r="S33" s="84">
        <v>9.214120370370371E-5</v>
      </c>
    </row>
    <row r="34" spans="1:19" x14ac:dyDescent="0.25">
      <c r="A34" s="76" t="s">
        <v>48</v>
      </c>
      <c r="B34" s="5">
        <f t="shared" si="0"/>
        <v>2916</v>
      </c>
      <c r="C34" s="13">
        <v>2916</v>
      </c>
      <c r="D34" s="15">
        <v>1</v>
      </c>
      <c r="E34" s="15">
        <v>1</v>
      </c>
      <c r="F34" s="56">
        <v>1</v>
      </c>
      <c r="G34" s="57">
        <v>2.9525462962962962E-5</v>
      </c>
      <c r="H34" s="5">
        <v>2916</v>
      </c>
      <c r="I34" s="50">
        <v>2916</v>
      </c>
      <c r="J34" s="52">
        <v>1</v>
      </c>
      <c r="K34" s="52">
        <v>1</v>
      </c>
      <c r="L34" s="63">
        <v>1</v>
      </c>
      <c r="M34" s="70">
        <v>4.3136574074074073E-5</v>
      </c>
      <c r="N34" s="5">
        <v>2916</v>
      </c>
      <c r="O34" s="80">
        <v>2916</v>
      </c>
      <c r="P34" s="82">
        <v>1</v>
      </c>
      <c r="Q34" s="82">
        <v>1</v>
      </c>
      <c r="R34" s="83">
        <v>1</v>
      </c>
      <c r="S34" s="84">
        <v>3.6273148148148151E-5</v>
      </c>
    </row>
    <row r="35" spans="1:19" x14ac:dyDescent="0.25">
      <c r="A35" s="73" t="s">
        <v>49</v>
      </c>
      <c r="B35" s="5">
        <f t="shared" si="0"/>
        <v>1</v>
      </c>
      <c r="C35" s="13">
        <v>1</v>
      </c>
      <c r="D35" s="15">
        <v>1</v>
      </c>
      <c r="E35" s="15">
        <v>1</v>
      </c>
      <c r="F35" s="56">
        <v>1</v>
      </c>
      <c r="G35" s="57">
        <v>7.4895833333333336E-5</v>
      </c>
      <c r="H35" s="5">
        <v>1</v>
      </c>
      <c r="I35" s="50">
        <v>1</v>
      </c>
      <c r="J35" s="52">
        <v>1</v>
      </c>
      <c r="K35" s="52">
        <v>1</v>
      </c>
      <c r="L35" s="63">
        <v>1</v>
      </c>
      <c r="M35" s="70">
        <v>8.0555555555555556E-5</v>
      </c>
      <c r="N35" s="5">
        <v>1</v>
      </c>
      <c r="O35" s="80">
        <v>1</v>
      </c>
      <c r="P35" s="82">
        <v>1</v>
      </c>
      <c r="Q35" s="82">
        <v>1</v>
      </c>
      <c r="R35" s="83">
        <v>1</v>
      </c>
      <c r="S35" s="84">
        <v>7.6226851851851846E-5</v>
      </c>
    </row>
    <row r="36" spans="1:19" x14ac:dyDescent="0.25">
      <c r="A36" s="73" t="s">
        <v>50</v>
      </c>
      <c r="B36" s="5">
        <f t="shared" si="0"/>
        <v>1</v>
      </c>
      <c r="C36" s="13">
        <v>1</v>
      </c>
      <c r="D36" s="15">
        <v>1</v>
      </c>
      <c r="E36" s="15">
        <v>1</v>
      </c>
      <c r="F36" s="56">
        <v>1</v>
      </c>
      <c r="G36" s="57">
        <v>1.1498842592592592E-4</v>
      </c>
      <c r="H36" s="5">
        <v>1</v>
      </c>
      <c r="I36" s="50">
        <v>1</v>
      </c>
      <c r="J36" s="52">
        <v>1</v>
      </c>
      <c r="K36" s="52">
        <v>1</v>
      </c>
      <c r="L36" s="63">
        <v>1</v>
      </c>
      <c r="M36" s="70">
        <v>1.5148148148148147E-4</v>
      </c>
      <c r="N36" s="5">
        <v>1</v>
      </c>
      <c r="O36" s="80">
        <v>1</v>
      </c>
      <c r="P36" s="82">
        <v>1</v>
      </c>
      <c r="Q36" s="82">
        <v>1</v>
      </c>
      <c r="R36" s="83">
        <v>1</v>
      </c>
      <c r="S36" s="84">
        <v>1.3221064814814815E-4</v>
      </c>
    </row>
    <row r="37" spans="1:19" x14ac:dyDescent="0.25">
      <c r="A37" s="73" t="s">
        <v>51</v>
      </c>
      <c r="B37" s="5">
        <f t="shared" si="0"/>
        <v>13609</v>
      </c>
      <c r="C37" s="13">
        <v>2816</v>
      </c>
      <c r="D37" s="15">
        <v>0.20692188992578442</v>
      </c>
      <c r="E37" s="15">
        <v>0.56320000000000003</v>
      </c>
      <c r="F37" s="56">
        <v>1</v>
      </c>
      <c r="G37" s="57">
        <v>4.3564814814814814E-5</v>
      </c>
      <c r="H37" s="5">
        <v>13609</v>
      </c>
      <c r="I37" s="50">
        <v>2610</v>
      </c>
      <c r="J37" s="52">
        <v>0.19178484826217945</v>
      </c>
      <c r="K37" s="52">
        <v>0.52200000000000002</v>
      </c>
      <c r="L37" s="63">
        <v>0.1</v>
      </c>
      <c r="M37" s="70">
        <v>8.862268518518518E-5</v>
      </c>
      <c r="N37" s="5">
        <v>13609</v>
      </c>
      <c r="O37" s="80">
        <v>2797</v>
      </c>
      <c r="P37" s="82">
        <v>0.20552575501506357</v>
      </c>
      <c r="Q37" s="82">
        <v>0.55940000000000001</v>
      </c>
      <c r="R37" s="83">
        <v>1</v>
      </c>
      <c r="S37" s="84">
        <v>6.9745370370370377E-5</v>
      </c>
    </row>
    <row r="38" spans="1:19" x14ac:dyDescent="0.25">
      <c r="A38" s="73" t="s">
        <v>52</v>
      </c>
      <c r="B38" s="5">
        <f t="shared" si="0"/>
        <v>12</v>
      </c>
      <c r="C38" s="13">
        <v>5</v>
      </c>
      <c r="D38" s="15">
        <v>0.41666666666666669</v>
      </c>
      <c r="E38" s="15">
        <v>0.41666666666666669</v>
      </c>
      <c r="F38" s="56">
        <v>1</v>
      </c>
      <c r="G38" s="57">
        <v>8.2048611111111108E-5</v>
      </c>
      <c r="H38" s="5">
        <v>12</v>
      </c>
      <c r="I38" s="50">
        <v>5</v>
      </c>
      <c r="J38" s="52">
        <v>0.41666666666666669</v>
      </c>
      <c r="K38" s="52">
        <v>0.41666666666666669</v>
      </c>
      <c r="L38" s="63">
        <v>0.125</v>
      </c>
      <c r="M38" s="70">
        <v>7.4953703703703706E-5</v>
      </c>
      <c r="N38" s="5">
        <v>12</v>
      </c>
      <c r="O38" s="80">
        <v>5</v>
      </c>
      <c r="P38" s="82">
        <v>0.41666666666666669</v>
      </c>
      <c r="Q38" s="82">
        <v>0.41666666666666669</v>
      </c>
      <c r="R38" s="83">
        <v>1</v>
      </c>
      <c r="S38" s="84">
        <v>5.6655092592592595E-5</v>
      </c>
    </row>
    <row r="39" spans="1:19" x14ac:dyDescent="0.25">
      <c r="A39" s="73" t="s">
        <v>53</v>
      </c>
      <c r="B39" s="5">
        <f t="shared" si="0"/>
        <v>2</v>
      </c>
      <c r="C39" s="13">
        <v>2</v>
      </c>
      <c r="D39" s="15">
        <v>1</v>
      </c>
      <c r="E39" s="15">
        <v>1</v>
      </c>
      <c r="F39" s="56">
        <v>1</v>
      </c>
      <c r="G39" s="57">
        <v>7.3032407407407413E-5</v>
      </c>
      <c r="H39" s="5">
        <v>2</v>
      </c>
      <c r="I39" s="50">
        <v>0</v>
      </c>
      <c r="J39" s="52">
        <v>0</v>
      </c>
      <c r="K39" s="52">
        <v>0</v>
      </c>
      <c r="L39" s="63">
        <v>0</v>
      </c>
      <c r="M39" s="70">
        <v>1.0834490740740741E-4</v>
      </c>
      <c r="N39" s="5">
        <v>2</v>
      </c>
      <c r="O39" s="80">
        <v>2</v>
      </c>
      <c r="P39" s="82">
        <v>1</v>
      </c>
      <c r="Q39" s="82">
        <v>1</v>
      </c>
      <c r="R39" s="83">
        <v>1</v>
      </c>
      <c r="S39" s="84">
        <v>8.9942129629629636E-5</v>
      </c>
    </row>
    <row r="40" spans="1:19" x14ac:dyDescent="0.25">
      <c r="A40" s="73" t="s">
        <v>54</v>
      </c>
      <c r="B40" s="5">
        <f t="shared" si="0"/>
        <v>5</v>
      </c>
      <c r="C40" s="13">
        <v>5</v>
      </c>
      <c r="D40" s="15">
        <v>1</v>
      </c>
      <c r="E40" s="15">
        <v>1</v>
      </c>
      <c r="F40" s="56">
        <v>0.25</v>
      </c>
      <c r="G40" s="57">
        <v>1.187037037037037E-4</v>
      </c>
      <c r="H40" s="5">
        <v>5</v>
      </c>
      <c r="I40" s="50">
        <v>5</v>
      </c>
      <c r="J40" s="52">
        <v>1</v>
      </c>
      <c r="K40" s="52">
        <v>1</v>
      </c>
      <c r="L40" s="63">
        <v>0.2</v>
      </c>
      <c r="M40" s="70">
        <v>1.5582175925925925E-4</v>
      </c>
      <c r="N40" s="5">
        <v>5</v>
      </c>
      <c r="O40" s="80">
        <v>5</v>
      </c>
      <c r="P40" s="82">
        <v>1</v>
      </c>
      <c r="Q40" s="82">
        <v>1</v>
      </c>
      <c r="R40" s="83">
        <v>6.25E-2</v>
      </c>
      <c r="S40" s="84">
        <v>1.3519675925925925E-4</v>
      </c>
    </row>
    <row r="41" spans="1:19" x14ac:dyDescent="0.25">
      <c r="A41" s="73" t="s">
        <v>55</v>
      </c>
      <c r="B41" s="5">
        <f t="shared" si="0"/>
        <v>62</v>
      </c>
      <c r="C41" s="13">
        <v>60</v>
      </c>
      <c r="D41" s="15">
        <v>0.967741935483871</v>
      </c>
      <c r="E41" s="15">
        <v>0.967741935483871</v>
      </c>
      <c r="F41" s="56">
        <v>1</v>
      </c>
      <c r="G41" s="57">
        <v>9.6782407407407407E-5</v>
      </c>
      <c r="H41" s="5">
        <v>62</v>
      </c>
      <c r="I41" s="50">
        <v>59</v>
      </c>
      <c r="J41" s="52">
        <v>0.95161290322580649</v>
      </c>
      <c r="K41" s="52">
        <v>0.95161290322580649</v>
      </c>
      <c r="L41" s="63">
        <v>0.33333333333333331</v>
      </c>
      <c r="M41" s="70">
        <v>1.0650462962962962E-4</v>
      </c>
      <c r="N41" s="5">
        <v>62</v>
      </c>
      <c r="O41" s="80">
        <v>62</v>
      </c>
      <c r="P41" s="82">
        <v>1</v>
      </c>
      <c r="Q41" s="82">
        <v>1</v>
      </c>
      <c r="R41" s="83">
        <v>1</v>
      </c>
      <c r="S41" s="84">
        <v>1.0829861111111111E-4</v>
      </c>
    </row>
    <row r="42" spans="1:19" x14ac:dyDescent="0.25">
      <c r="A42" s="73" t="s">
        <v>56</v>
      </c>
      <c r="B42" s="5">
        <f t="shared" si="0"/>
        <v>19</v>
      </c>
      <c r="C42" s="13">
        <v>19</v>
      </c>
      <c r="D42" s="15">
        <v>1</v>
      </c>
      <c r="E42" s="15">
        <v>1</v>
      </c>
      <c r="F42" s="56">
        <v>1</v>
      </c>
      <c r="G42" s="57">
        <v>7.8472222222222222E-5</v>
      </c>
      <c r="H42" s="5">
        <v>19</v>
      </c>
      <c r="I42" s="50">
        <v>19</v>
      </c>
      <c r="J42" s="52">
        <v>1</v>
      </c>
      <c r="K42" s="52">
        <v>1</v>
      </c>
      <c r="L42" s="63">
        <v>1</v>
      </c>
      <c r="M42" s="70">
        <v>9.0706018518518514E-5</v>
      </c>
      <c r="N42" s="5">
        <v>19</v>
      </c>
      <c r="O42" s="80">
        <v>19</v>
      </c>
      <c r="P42" s="82">
        <v>1</v>
      </c>
      <c r="Q42" s="82">
        <v>1</v>
      </c>
      <c r="R42" s="83">
        <v>1</v>
      </c>
      <c r="S42" s="84">
        <v>7.7719907407407411E-5</v>
      </c>
    </row>
    <row r="43" spans="1:19" x14ac:dyDescent="0.25">
      <c r="A43" s="73" t="s">
        <v>57</v>
      </c>
      <c r="B43" s="5">
        <f t="shared" si="0"/>
        <v>1</v>
      </c>
      <c r="C43" s="13">
        <v>1</v>
      </c>
      <c r="D43" s="15">
        <v>1</v>
      </c>
      <c r="E43" s="15">
        <v>1</v>
      </c>
      <c r="F43" s="56">
        <v>1</v>
      </c>
      <c r="G43" s="57">
        <v>1.5085648148148147E-4</v>
      </c>
      <c r="H43" s="5">
        <v>1</v>
      </c>
      <c r="I43" s="50">
        <v>0</v>
      </c>
      <c r="J43" s="52">
        <v>0</v>
      </c>
      <c r="K43" s="52">
        <v>0</v>
      </c>
      <c r="L43" s="63">
        <v>0</v>
      </c>
      <c r="M43" s="70">
        <v>1.4743055555555557E-4</v>
      </c>
      <c r="N43" s="5">
        <v>1</v>
      </c>
      <c r="O43" s="80">
        <v>1</v>
      </c>
      <c r="P43" s="82">
        <v>1</v>
      </c>
      <c r="Q43" s="82">
        <v>1</v>
      </c>
      <c r="R43" s="83">
        <v>1</v>
      </c>
      <c r="S43" s="84">
        <v>1.5487268518518519E-4</v>
      </c>
    </row>
    <row r="44" spans="1:19" x14ac:dyDescent="0.25">
      <c r="A44" s="73" t="s">
        <v>58</v>
      </c>
      <c r="B44" s="5">
        <f t="shared" si="0"/>
        <v>1</v>
      </c>
      <c r="C44" s="13">
        <v>1</v>
      </c>
      <c r="D44" s="15">
        <v>1</v>
      </c>
      <c r="E44" s="15">
        <v>1</v>
      </c>
      <c r="F44" s="56">
        <v>1</v>
      </c>
      <c r="G44" s="57">
        <v>4.8634259259259259E-5</v>
      </c>
      <c r="H44" s="5">
        <v>1</v>
      </c>
      <c r="I44" s="50">
        <v>1</v>
      </c>
      <c r="J44" s="52">
        <v>1</v>
      </c>
      <c r="K44" s="52">
        <v>1</v>
      </c>
      <c r="L44" s="63">
        <v>1</v>
      </c>
      <c r="M44" s="70">
        <v>7.3819444444444442E-5</v>
      </c>
      <c r="N44" s="5">
        <v>1</v>
      </c>
      <c r="O44" s="80">
        <v>1</v>
      </c>
      <c r="P44" s="82">
        <v>1</v>
      </c>
      <c r="Q44" s="82">
        <v>1</v>
      </c>
      <c r="R44" s="83">
        <v>1</v>
      </c>
      <c r="S44" s="84">
        <v>5.8368055555555559E-5</v>
      </c>
    </row>
    <row r="45" spans="1:19" x14ac:dyDescent="0.25">
      <c r="A45" s="73" t="s">
        <v>98</v>
      </c>
      <c r="B45" s="5">
        <f t="shared" si="0"/>
        <v>1</v>
      </c>
      <c r="C45" s="13">
        <v>1</v>
      </c>
      <c r="D45" s="15">
        <v>1</v>
      </c>
      <c r="E45" s="15">
        <v>1</v>
      </c>
      <c r="F45" s="56">
        <v>1</v>
      </c>
      <c r="G45" s="57">
        <v>8.6516203703703709E-5</v>
      </c>
      <c r="H45" s="5">
        <v>1</v>
      </c>
      <c r="I45" s="50">
        <v>1</v>
      </c>
      <c r="J45" s="52">
        <v>1</v>
      </c>
      <c r="K45" s="52">
        <v>1</v>
      </c>
      <c r="L45" s="63">
        <v>1</v>
      </c>
      <c r="M45" s="70">
        <v>1.0685185185185186E-4</v>
      </c>
      <c r="N45" s="5">
        <v>1</v>
      </c>
      <c r="O45" s="80">
        <v>1</v>
      </c>
      <c r="P45" s="82">
        <v>1</v>
      </c>
      <c r="Q45" s="82">
        <v>1</v>
      </c>
      <c r="R45" s="83">
        <v>0.5</v>
      </c>
      <c r="S45" s="84">
        <v>9.4456018518518524E-5</v>
      </c>
    </row>
    <row r="46" spans="1:19" x14ac:dyDescent="0.25">
      <c r="A46" s="73" t="s">
        <v>59</v>
      </c>
      <c r="B46" s="5">
        <f t="shared" si="0"/>
        <v>1</v>
      </c>
      <c r="C46" s="13">
        <v>1</v>
      </c>
      <c r="D46" s="15">
        <v>1</v>
      </c>
      <c r="E46" s="15">
        <v>1</v>
      </c>
      <c r="F46" s="56">
        <v>0.5</v>
      </c>
      <c r="G46" s="57">
        <v>4.5740740740740738E-5</v>
      </c>
      <c r="H46" s="5">
        <v>1</v>
      </c>
      <c r="I46" s="50">
        <v>0</v>
      </c>
      <c r="J46" s="52">
        <v>0</v>
      </c>
      <c r="K46" s="52">
        <v>0</v>
      </c>
      <c r="L46" s="63">
        <v>0</v>
      </c>
      <c r="M46" s="70">
        <v>6.9594907407407404E-5</v>
      </c>
      <c r="N46" s="5">
        <v>1</v>
      </c>
      <c r="O46" s="80">
        <v>1</v>
      </c>
      <c r="P46" s="82">
        <v>1</v>
      </c>
      <c r="Q46" s="82">
        <v>1</v>
      </c>
      <c r="R46" s="83">
        <v>0.33333333333333331</v>
      </c>
      <c r="S46" s="84">
        <v>5.7905092592592592E-5</v>
      </c>
    </row>
    <row r="47" spans="1:19" x14ac:dyDescent="0.25">
      <c r="A47" s="73" t="s">
        <v>99</v>
      </c>
      <c r="B47" s="5">
        <f t="shared" si="0"/>
        <v>106</v>
      </c>
      <c r="C47" s="13">
        <v>106</v>
      </c>
      <c r="D47" s="15">
        <v>1</v>
      </c>
      <c r="E47" s="15">
        <v>1</v>
      </c>
      <c r="F47" s="56">
        <v>1</v>
      </c>
      <c r="G47" s="57">
        <v>3.5659722222222225E-5</v>
      </c>
      <c r="H47" s="5">
        <v>106</v>
      </c>
      <c r="I47" s="50">
        <v>106</v>
      </c>
      <c r="J47" s="52">
        <v>1</v>
      </c>
      <c r="K47" s="52">
        <v>1</v>
      </c>
      <c r="L47" s="63">
        <v>0.5</v>
      </c>
      <c r="M47" s="70">
        <v>4.946759259259259E-5</v>
      </c>
      <c r="N47" s="5">
        <v>106</v>
      </c>
      <c r="O47" s="80">
        <v>106</v>
      </c>
      <c r="P47" s="82">
        <v>1</v>
      </c>
      <c r="Q47" s="82">
        <v>1</v>
      </c>
      <c r="R47" s="83">
        <v>1</v>
      </c>
      <c r="S47" s="84">
        <v>4.1643518518518521E-5</v>
      </c>
    </row>
    <row r="48" spans="1:19" x14ac:dyDescent="0.25">
      <c r="A48" s="73" t="s">
        <v>60</v>
      </c>
      <c r="B48" s="5">
        <f t="shared" si="0"/>
        <v>2</v>
      </c>
      <c r="C48" s="13">
        <v>2</v>
      </c>
      <c r="D48" s="15">
        <v>1</v>
      </c>
      <c r="E48" s="15">
        <v>1</v>
      </c>
      <c r="F48" s="56">
        <v>1</v>
      </c>
      <c r="G48" s="57">
        <v>1.4969907407407407E-4</v>
      </c>
      <c r="H48" s="5">
        <v>2</v>
      </c>
      <c r="I48" s="50">
        <v>2</v>
      </c>
      <c r="J48" s="52">
        <v>1</v>
      </c>
      <c r="K48" s="52">
        <v>1</v>
      </c>
      <c r="L48" s="63">
        <v>1</v>
      </c>
      <c r="M48" s="70">
        <v>1.7180555555555555E-4</v>
      </c>
      <c r="N48" s="5">
        <v>2</v>
      </c>
      <c r="O48" s="80">
        <v>2</v>
      </c>
      <c r="P48" s="82">
        <v>1</v>
      </c>
      <c r="Q48" s="82">
        <v>1</v>
      </c>
      <c r="R48" s="83">
        <v>1</v>
      </c>
      <c r="S48" s="84">
        <v>1.5694444444444444E-4</v>
      </c>
    </row>
    <row r="49" spans="1:19" x14ac:dyDescent="0.25">
      <c r="A49" s="74" t="s">
        <v>100</v>
      </c>
      <c r="B49" s="5">
        <f t="shared" si="0"/>
        <v>1</v>
      </c>
      <c r="C49" s="13">
        <v>1</v>
      </c>
      <c r="D49" s="15">
        <v>1</v>
      </c>
      <c r="E49" s="15">
        <v>1</v>
      </c>
      <c r="F49" s="56">
        <v>1</v>
      </c>
      <c r="G49" s="57">
        <v>4.0335648148148148E-5</v>
      </c>
      <c r="H49" s="5">
        <v>1</v>
      </c>
      <c r="I49" s="50">
        <v>1</v>
      </c>
      <c r="J49" s="52">
        <v>1</v>
      </c>
      <c r="K49" s="52">
        <v>1</v>
      </c>
      <c r="L49" s="63">
        <v>7.6923076923076927E-2</v>
      </c>
      <c r="M49" s="70">
        <v>6.0949074074074073E-5</v>
      </c>
      <c r="N49" s="5">
        <v>1</v>
      </c>
      <c r="O49" s="80">
        <v>1</v>
      </c>
      <c r="P49" s="82">
        <v>1</v>
      </c>
      <c r="Q49" s="82">
        <v>1</v>
      </c>
      <c r="R49" s="83">
        <v>1</v>
      </c>
      <c r="S49" s="84">
        <v>5.440972222222222E-5</v>
      </c>
    </row>
    <row r="50" spans="1:19" x14ac:dyDescent="0.25">
      <c r="A50" s="73" t="s">
        <v>61</v>
      </c>
      <c r="B50" s="5">
        <f t="shared" si="0"/>
        <v>1</v>
      </c>
      <c r="C50" s="13">
        <v>1</v>
      </c>
      <c r="D50" s="15">
        <v>1</v>
      </c>
      <c r="E50" s="15">
        <v>1</v>
      </c>
      <c r="F50" s="56">
        <v>1</v>
      </c>
      <c r="G50" s="57">
        <v>1.0377314814814815E-4</v>
      </c>
      <c r="H50" s="5">
        <v>1</v>
      </c>
      <c r="I50" s="50">
        <v>1</v>
      </c>
      <c r="J50" s="52">
        <v>1</v>
      </c>
      <c r="K50" s="52">
        <v>1</v>
      </c>
      <c r="L50" s="63">
        <v>1</v>
      </c>
      <c r="M50" s="70">
        <v>1.2319444444444444E-4</v>
      </c>
      <c r="N50" s="5">
        <v>1</v>
      </c>
      <c r="O50" s="80">
        <v>1</v>
      </c>
      <c r="P50" s="82">
        <v>1</v>
      </c>
      <c r="Q50" s="82">
        <v>1</v>
      </c>
      <c r="R50" s="83">
        <v>1</v>
      </c>
      <c r="S50" s="84">
        <v>1.2212962962962964E-4</v>
      </c>
    </row>
    <row r="51" spans="1:19" x14ac:dyDescent="0.25">
      <c r="A51" s="73" t="s">
        <v>62</v>
      </c>
      <c r="B51" s="5">
        <f t="shared" si="0"/>
        <v>1759</v>
      </c>
      <c r="C51" s="13">
        <v>1759</v>
      </c>
      <c r="D51" s="15">
        <v>1</v>
      </c>
      <c r="E51" s="15">
        <v>1</v>
      </c>
      <c r="F51" s="56">
        <v>0.5</v>
      </c>
      <c r="G51" s="57">
        <v>2.8506944444444445E-5</v>
      </c>
      <c r="H51" s="5">
        <v>1759</v>
      </c>
      <c r="I51" s="50">
        <v>1759</v>
      </c>
      <c r="J51" s="52">
        <v>1</v>
      </c>
      <c r="K51" s="52">
        <v>1</v>
      </c>
      <c r="L51" s="63">
        <v>1</v>
      </c>
      <c r="M51" s="70">
        <v>4.2870370370370367E-5</v>
      </c>
      <c r="N51" s="5">
        <v>1759</v>
      </c>
      <c r="O51" s="80">
        <v>1759</v>
      </c>
      <c r="P51" s="82">
        <v>1</v>
      </c>
      <c r="Q51" s="82">
        <v>1</v>
      </c>
      <c r="R51" s="83">
        <v>0.5</v>
      </c>
      <c r="S51" s="84">
        <v>3.3819444444444446E-5</v>
      </c>
    </row>
    <row r="52" spans="1:19" x14ac:dyDescent="0.25">
      <c r="A52" s="73" t="s">
        <v>63</v>
      </c>
      <c r="B52" s="5">
        <f t="shared" si="0"/>
        <v>934</v>
      </c>
      <c r="C52" s="13">
        <v>934</v>
      </c>
      <c r="D52" s="15">
        <v>1</v>
      </c>
      <c r="E52" s="15">
        <v>1</v>
      </c>
      <c r="F52" s="56">
        <v>1</v>
      </c>
      <c r="G52" s="57">
        <v>2.9965277777777778E-5</v>
      </c>
      <c r="H52" s="5">
        <v>934</v>
      </c>
      <c r="I52" s="50">
        <v>934</v>
      </c>
      <c r="J52" s="52">
        <v>1</v>
      </c>
      <c r="K52" s="52">
        <v>1</v>
      </c>
      <c r="L52" s="63">
        <v>1</v>
      </c>
      <c r="M52" s="70">
        <v>4.3900462962962966E-5</v>
      </c>
      <c r="N52" s="5">
        <v>934</v>
      </c>
      <c r="O52" s="80">
        <v>934</v>
      </c>
      <c r="P52" s="82">
        <v>1</v>
      </c>
      <c r="Q52" s="82">
        <v>1</v>
      </c>
      <c r="R52" s="83">
        <v>1</v>
      </c>
      <c r="S52" s="84">
        <v>3.4027777777777775E-5</v>
      </c>
    </row>
    <row r="53" spans="1:19" x14ac:dyDescent="0.25">
      <c r="A53" s="77" t="s">
        <v>64</v>
      </c>
      <c r="B53" s="5">
        <f t="shared" si="0"/>
        <v>88</v>
      </c>
      <c r="C53" s="13">
        <v>88</v>
      </c>
      <c r="D53" s="15">
        <v>1</v>
      </c>
      <c r="E53" s="15">
        <v>1</v>
      </c>
      <c r="F53" s="56">
        <v>1</v>
      </c>
      <c r="G53" s="57">
        <v>6.5208333333333337E-5</v>
      </c>
      <c r="H53" s="5">
        <v>88</v>
      </c>
      <c r="I53" s="50">
        <v>88</v>
      </c>
      <c r="J53" s="52">
        <v>1</v>
      </c>
      <c r="K53" s="52">
        <v>1</v>
      </c>
      <c r="L53" s="63">
        <v>0.14285714285714285</v>
      </c>
      <c r="M53" s="70">
        <v>1.0048611111111112E-4</v>
      </c>
      <c r="N53" s="5">
        <v>88</v>
      </c>
      <c r="O53" s="80">
        <v>88</v>
      </c>
      <c r="P53" s="82">
        <v>1</v>
      </c>
      <c r="Q53" s="82">
        <v>1</v>
      </c>
      <c r="R53" s="83">
        <v>0.05</v>
      </c>
      <c r="S53" s="84">
        <v>8.9849537037037033E-5</v>
      </c>
    </row>
    <row r="54" spans="1:19" x14ac:dyDescent="0.25">
      <c r="A54" s="76" t="s">
        <v>65</v>
      </c>
      <c r="B54" s="5">
        <f t="shared" si="0"/>
        <v>676</v>
      </c>
      <c r="C54" s="13">
        <v>676</v>
      </c>
      <c r="D54" s="15">
        <v>1</v>
      </c>
      <c r="E54" s="15">
        <v>1</v>
      </c>
      <c r="F54" s="56">
        <v>1</v>
      </c>
      <c r="G54" s="57">
        <v>3.2611111111111111E-4</v>
      </c>
      <c r="H54" s="5">
        <v>676</v>
      </c>
      <c r="I54" s="50">
        <v>676</v>
      </c>
      <c r="J54" s="52">
        <v>1</v>
      </c>
      <c r="K54" s="52">
        <v>1</v>
      </c>
      <c r="L54" s="63">
        <v>0.5</v>
      </c>
      <c r="M54" s="70">
        <v>5.5508101851851855E-4</v>
      </c>
      <c r="N54" s="5">
        <v>676</v>
      </c>
      <c r="O54" s="80">
        <v>676</v>
      </c>
      <c r="P54" s="82">
        <v>1</v>
      </c>
      <c r="Q54" s="82">
        <v>1</v>
      </c>
      <c r="R54" s="83">
        <v>0.16666666666666666</v>
      </c>
      <c r="S54" s="84">
        <v>4.8502314814814816E-4</v>
      </c>
    </row>
    <row r="55" spans="1:19" x14ac:dyDescent="0.25">
      <c r="A55" s="73" t="s">
        <v>66</v>
      </c>
      <c r="B55" s="5">
        <f t="shared" si="0"/>
        <v>67</v>
      </c>
      <c r="C55" s="13">
        <v>67</v>
      </c>
      <c r="D55" s="15">
        <v>1</v>
      </c>
      <c r="E55" s="15">
        <v>1</v>
      </c>
      <c r="F55" s="56">
        <v>1</v>
      </c>
      <c r="G55" s="57">
        <v>6.3680555555555552E-5</v>
      </c>
      <c r="H55" s="5">
        <v>67</v>
      </c>
      <c r="I55" s="50">
        <v>23</v>
      </c>
      <c r="J55" s="52">
        <v>0.34328358208955223</v>
      </c>
      <c r="K55" s="52">
        <v>0.34328358208955223</v>
      </c>
      <c r="L55" s="63">
        <v>7.6923076923076927E-2</v>
      </c>
      <c r="M55" s="70">
        <v>1.1366898148148148E-4</v>
      </c>
      <c r="N55" s="5">
        <v>67</v>
      </c>
      <c r="O55" s="80">
        <v>67</v>
      </c>
      <c r="P55" s="82">
        <v>1</v>
      </c>
      <c r="Q55" s="82">
        <v>1</v>
      </c>
      <c r="R55" s="83">
        <v>1</v>
      </c>
      <c r="S55" s="84">
        <v>6.7974537037037043E-5</v>
      </c>
    </row>
    <row r="56" spans="1:19" x14ac:dyDescent="0.25">
      <c r="A56" s="73" t="s">
        <v>67</v>
      </c>
      <c r="B56" s="5">
        <f t="shared" si="0"/>
        <v>3393</v>
      </c>
      <c r="C56" s="13">
        <v>3393</v>
      </c>
      <c r="D56" s="15">
        <v>1</v>
      </c>
      <c r="E56" s="15">
        <v>1</v>
      </c>
      <c r="F56" s="56">
        <v>1</v>
      </c>
      <c r="G56" s="57">
        <v>3.1215277777777775E-5</v>
      </c>
      <c r="H56" s="5">
        <v>3393</v>
      </c>
      <c r="I56" s="50">
        <v>1051</v>
      </c>
      <c r="J56" s="52">
        <v>0.30975537872089598</v>
      </c>
      <c r="K56" s="52">
        <v>0.30975537872089598</v>
      </c>
      <c r="L56" s="63">
        <v>0.125</v>
      </c>
      <c r="M56" s="70">
        <v>6.8912037037037032E-5</v>
      </c>
      <c r="N56" s="5">
        <v>3393</v>
      </c>
      <c r="O56" s="80">
        <v>1737</v>
      </c>
      <c r="P56" s="82">
        <v>0.51193633952254647</v>
      </c>
      <c r="Q56" s="82">
        <v>0.51193633952254647</v>
      </c>
      <c r="R56" s="83">
        <v>1</v>
      </c>
      <c r="S56" s="84">
        <v>3.6273148148148151E-5</v>
      </c>
    </row>
    <row r="57" spans="1:19" x14ac:dyDescent="0.25">
      <c r="A57" s="73" t="s">
        <v>68</v>
      </c>
      <c r="B57" s="5">
        <f t="shared" si="0"/>
        <v>14</v>
      </c>
      <c r="C57" s="13">
        <v>14</v>
      </c>
      <c r="D57" s="15">
        <v>1</v>
      </c>
      <c r="E57" s="15">
        <v>1</v>
      </c>
      <c r="F57" s="56">
        <v>1</v>
      </c>
      <c r="G57" s="57">
        <v>9.2175925925925929E-5</v>
      </c>
      <c r="H57" s="5">
        <v>14</v>
      </c>
      <c r="I57" s="50">
        <v>14</v>
      </c>
      <c r="J57" s="52">
        <v>1</v>
      </c>
      <c r="K57" s="52">
        <v>1</v>
      </c>
      <c r="L57" s="63">
        <v>0.1</v>
      </c>
      <c r="M57" s="70">
        <v>1.2726851851851853E-4</v>
      </c>
      <c r="N57" s="5">
        <v>14</v>
      </c>
      <c r="O57" s="80">
        <v>14</v>
      </c>
      <c r="P57" s="82">
        <v>1</v>
      </c>
      <c r="Q57" s="82">
        <v>1</v>
      </c>
      <c r="R57" s="83">
        <v>0.33333333333333331</v>
      </c>
      <c r="S57" s="84">
        <v>1.0446759259259259E-4</v>
      </c>
    </row>
    <row r="58" spans="1:19" x14ac:dyDescent="0.25">
      <c r="A58" s="73" t="s">
        <v>69</v>
      </c>
      <c r="B58" s="5">
        <f t="shared" si="0"/>
        <v>2</v>
      </c>
      <c r="C58" s="13">
        <v>2</v>
      </c>
      <c r="D58" s="15">
        <v>1</v>
      </c>
      <c r="E58" s="15">
        <v>1</v>
      </c>
      <c r="F58" s="56">
        <v>0.5</v>
      </c>
      <c r="G58" s="57">
        <v>5.8738425925925923E-5</v>
      </c>
      <c r="H58" s="5">
        <v>2</v>
      </c>
      <c r="I58" s="50">
        <v>0</v>
      </c>
      <c r="J58" s="52">
        <v>0</v>
      </c>
      <c r="K58" s="52">
        <v>0</v>
      </c>
      <c r="L58" s="63">
        <v>0</v>
      </c>
      <c r="M58" s="70">
        <v>1.0590277777777777E-4</v>
      </c>
      <c r="N58" s="5">
        <v>2</v>
      </c>
      <c r="O58" s="80">
        <v>2</v>
      </c>
      <c r="P58" s="82">
        <v>1</v>
      </c>
      <c r="Q58" s="82">
        <v>1</v>
      </c>
      <c r="R58" s="83">
        <v>1.5552099533437014E-3</v>
      </c>
      <c r="S58" s="84">
        <v>7.2025462962962958E-5</v>
      </c>
    </row>
    <row r="59" spans="1:19" x14ac:dyDescent="0.25">
      <c r="A59" s="73" t="s">
        <v>101</v>
      </c>
      <c r="B59" s="5">
        <f t="shared" si="0"/>
        <v>1</v>
      </c>
      <c r="C59" s="13">
        <v>1</v>
      </c>
      <c r="D59" s="15">
        <v>1</v>
      </c>
      <c r="E59" s="15">
        <v>1</v>
      </c>
      <c r="F59" s="56">
        <v>1</v>
      </c>
      <c r="G59" s="57">
        <v>1.1865740740740741E-4</v>
      </c>
      <c r="H59" s="5">
        <v>1</v>
      </c>
      <c r="I59" s="50">
        <v>1</v>
      </c>
      <c r="J59" s="52">
        <v>1</v>
      </c>
      <c r="K59" s="52">
        <v>1</v>
      </c>
      <c r="L59" s="63">
        <v>7.874015748031496E-3</v>
      </c>
      <c r="M59" s="70">
        <v>1.5997685185185185E-4</v>
      </c>
      <c r="N59" s="5">
        <v>1</v>
      </c>
      <c r="O59" s="80">
        <v>1</v>
      </c>
      <c r="P59" s="82">
        <v>1</v>
      </c>
      <c r="Q59" s="82">
        <v>1</v>
      </c>
      <c r="R59" s="83">
        <v>1</v>
      </c>
      <c r="S59" s="84">
        <v>1.2613425925925927E-4</v>
      </c>
    </row>
    <row r="60" spans="1:19" x14ac:dyDescent="0.25">
      <c r="A60" s="73" t="s">
        <v>70</v>
      </c>
      <c r="B60" s="5">
        <f t="shared" si="0"/>
        <v>1</v>
      </c>
      <c r="C60" s="13">
        <v>1</v>
      </c>
      <c r="D60" s="15">
        <v>1</v>
      </c>
      <c r="E60" s="15">
        <v>1</v>
      </c>
      <c r="F60" s="56">
        <v>1</v>
      </c>
      <c r="G60" s="57">
        <v>5.3483796296296299E-5</v>
      </c>
      <c r="H60" s="5">
        <v>1</v>
      </c>
      <c r="I60" s="50">
        <v>1</v>
      </c>
      <c r="J60" s="52">
        <v>1</v>
      </c>
      <c r="K60" s="52">
        <v>1</v>
      </c>
      <c r="L60" s="63">
        <v>1</v>
      </c>
      <c r="M60" s="70">
        <v>7.8761574074074072E-5</v>
      </c>
      <c r="N60" s="5">
        <v>1</v>
      </c>
      <c r="O60" s="80">
        <v>1</v>
      </c>
      <c r="P60" s="82">
        <v>1</v>
      </c>
      <c r="Q60" s="82">
        <v>1</v>
      </c>
      <c r="R60" s="83">
        <v>1</v>
      </c>
      <c r="S60" s="84">
        <v>6.3506944444444442E-5</v>
      </c>
    </row>
    <row r="61" spans="1:19" x14ac:dyDescent="0.25">
      <c r="A61" s="73" t="s">
        <v>102</v>
      </c>
      <c r="B61" s="5">
        <f t="shared" si="0"/>
        <v>15904.000000000002</v>
      </c>
      <c r="C61" s="13">
        <v>5000</v>
      </c>
      <c r="D61" s="15">
        <v>0.31438631790744465</v>
      </c>
      <c r="E61" s="15">
        <v>1</v>
      </c>
      <c r="F61" s="56">
        <v>1</v>
      </c>
      <c r="G61" s="57">
        <v>2.7465277777777778E-5</v>
      </c>
      <c r="H61" s="5">
        <v>15904.000000000002</v>
      </c>
      <c r="I61" s="50">
        <v>4429</v>
      </c>
      <c r="J61" s="52">
        <v>0.27848340040241448</v>
      </c>
      <c r="K61" s="52">
        <v>0.88580000000000003</v>
      </c>
      <c r="L61" s="63">
        <v>1</v>
      </c>
      <c r="M61" s="70">
        <v>5.0706018518518518E-5</v>
      </c>
      <c r="N61" s="5">
        <v>15904.000000000002</v>
      </c>
      <c r="O61" s="80">
        <v>4429</v>
      </c>
      <c r="P61" s="82">
        <v>0.27848340040241448</v>
      </c>
      <c r="Q61" s="82">
        <v>0.88580000000000003</v>
      </c>
      <c r="R61" s="83">
        <v>1</v>
      </c>
      <c r="S61" s="84">
        <v>3.346064814814815E-5</v>
      </c>
    </row>
    <row r="62" spans="1:19" x14ac:dyDescent="0.25">
      <c r="A62" s="73" t="s">
        <v>71</v>
      </c>
      <c r="B62" s="5">
        <f t="shared" si="0"/>
        <v>2</v>
      </c>
      <c r="C62" s="13">
        <v>2</v>
      </c>
      <c r="D62" s="15">
        <v>1</v>
      </c>
      <c r="E62" s="15">
        <v>1</v>
      </c>
      <c r="F62" s="56">
        <v>1</v>
      </c>
      <c r="G62" s="57">
        <v>6.1979166666666671E-5</v>
      </c>
      <c r="H62" s="5">
        <v>2</v>
      </c>
      <c r="I62" s="50">
        <v>2</v>
      </c>
      <c r="J62" s="52">
        <v>1</v>
      </c>
      <c r="K62" s="52">
        <v>1</v>
      </c>
      <c r="L62" s="63">
        <v>1</v>
      </c>
      <c r="M62" s="70">
        <v>8.6898148148148148E-5</v>
      </c>
      <c r="N62" s="5">
        <v>2</v>
      </c>
      <c r="O62" s="80">
        <v>2</v>
      </c>
      <c r="P62" s="82">
        <v>1</v>
      </c>
      <c r="Q62" s="82">
        <v>1</v>
      </c>
      <c r="R62" s="83">
        <v>1</v>
      </c>
      <c r="S62" s="84">
        <v>6.6041666666666668E-5</v>
      </c>
    </row>
    <row r="63" spans="1:19" x14ac:dyDescent="0.25">
      <c r="A63" s="73" t="s">
        <v>72</v>
      </c>
      <c r="B63" s="5">
        <f t="shared" si="0"/>
        <v>5</v>
      </c>
      <c r="C63" s="13">
        <v>5</v>
      </c>
      <c r="D63" s="15">
        <v>1</v>
      </c>
      <c r="E63" s="15">
        <v>1</v>
      </c>
      <c r="F63" s="56">
        <v>1</v>
      </c>
      <c r="G63" s="57">
        <v>5.0173611111111112E-5</v>
      </c>
      <c r="H63" s="5">
        <v>5</v>
      </c>
      <c r="I63" s="50">
        <v>5</v>
      </c>
      <c r="J63" s="52">
        <v>1</v>
      </c>
      <c r="K63" s="52">
        <v>1</v>
      </c>
      <c r="L63" s="63">
        <v>1</v>
      </c>
      <c r="M63" s="70">
        <v>7.4652777777777773E-5</v>
      </c>
      <c r="N63" s="5">
        <v>5</v>
      </c>
      <c r="O63" s="80">
        <v>5</v>
      </c>
      <c r="P63" s="82">
        <v>1</v>
      </c>
      <c r="Q63" s="82">
        <v>1</v>
      </c>
      <c r="R63" s="83">
        <v>1</v>
      </c>
      <c r="S63" s="84">
        <v>5.6724537037037034E-5</v>
      </c>
    </row>
    <row r="64" spans="1:19" x14ac:dyDescent="0.25">
      <c r="A64" s="73" t="s">
        <v>73</v>
      </c>
      <c r="B64" s="5">
        <f t="shared" si="0"/>
        <v>7</v>
      </c>
      <c r="C64" s="13">
        <v>7</v>
      </c>
      <c r="D64" s="15">
        <v>1</v>
      </c>
      <c r="E64" s="15">
        <v>1</v>
      </c>
      <c r="F64" s="56">
        <v>9.0909090909090912E-2</v>
      </c>
      <c r="G64" s="57">
        <v>6.7106481481481479E-5</v>
      </c>
      <c r="H64" s="5">
        <v>7</v>
      </c>
      <c r="I64" s="50">
        <v>7</v>
      </c>
      <c r="J64" s="52">
        <v>1</v>
      </c>
      <c r="K64" s="52">
        <v>1</v>
      </c>
      <c r="L64" s="63">
        <v>0.16666666666666666</v>
      </c>
      <c r="M64" s="70">
        <v>9.4236111111111113E-5</v>
      </c>
      <c r="N64" s="5">
        <v>7</v>
      </c>
      <c r="O64" s="80">
        <v>7</v>
      </c>
      <c r="P64" s="82">
        <v>1</v>
      </c>
      <c r="Q64" s="82">
        <v>1</v>
      </c>
      <c r="R64" s="83">
        <v>3.5714285714285712E-2</v>
      </c>
      <c r="S64" s="84">
        <v>6.695601851851852E-5</v>
      </c>
    </row>
    <row r="65" spans="1:19" x14ac:dyDescent="0.25">
      <c r="A65" s="73" t="s">
        <v>74</v>
      </c>
      <c r="B65" s="5">
        <f t="shared" si="0"/>
        <v>5</v>
      </c>
      <c r="C65" s="13">
        <v>5</v>
      </c>
      <c r="D65" s="15">
        <v>1</v>
      </c>
      <c r="E65" s="15">
        <v>1</v>
      </c>
      <c r="F65" s="56">
        <v>1</v>
      </c>
      <c r="G65" s="57">
        <v>5.9629629629629631E-5</v>
      </c>
      <c r="H65" s="5">
        <v>5</v>
      </c>
      <c r="I65" s="50">
        <v>5</v>
      </c>
      <c r="J65" s="52">
        <v>1</v>
      </c>
      <c r="K65" s="52">
        <v>1</v>
      </c>
      <c r="L65" s="63">
        <v>1</v>
      </c>
      <c r="M65" s="70">
        <v>8.0856481481481475E-5</v>
      </c>
      <c r="N65" s="5">
        <v>5</v>
      </c>
      <c r="O65" s="80">
        <v>5</v>
      </c>
      <c r="P65" s="82">
        <v>1</v>
      </c>
      <c r="Q65" s="82">
        <v>1</v>
      </c>
      <c r="R65" s="83">
        <v>1</v>
      </c>
      <c r="S65" s="84">
        <v>6.4293981481481485E-5</v>
      </c>
    </row>
    <row r="66" spans="1:19" x14ac:dyDescent="0.25">
      <c r="A66" s="73" t="s">
        <v>108</v>
      </c>
      <c r="B66" s="5">
        <f t="shared" si="0"/>
        <v>38</v>
      </c>
      <c r="C66" s="13">
        <v>26</v>
      </c>
      <c r="D66" s="15">
        <v>0.68421052631578949</v>
      </c>
      <c r="E66" s="15">
        <v>0.68421052631578949</v>
      </c>
      <c r="F66" s="56">
        <v>0.25</v>
      </c>
      <c r="G66" s="57">
        <v>5.2129629629629631E-5</v>
      </c>
      <c r="H66" s="5">
        <v>38</v>
      </c>
      <c r="I66" s="50">
        <v>38</v>
      </c>
      <c r="J66" s="52">
        <v>1</v>
      </c>
      <c r="K66" s="52">
        <v>1</v>
      </c>
      <c r="L66" s="63">
        <v>1</v>
      </c>
      <c r="M66" s="70">
        <v>8.3958333333333332E-5</v>
      </c>
      <c r="N66" s="5">
        <v>38</v>
      </c>
      <c r="O66" s="80">
        <v>34</v>
      </c>
      <c r="P66" s="82">
        <v>0.89473684210526316</v>
      </c>
      <c r="Q66" s="82">
        <v>0.89473684210526316</v>
      </c>
      <c r="R66" s="83">
        <v>1</v>
      </c>
      <c r="S66" s="84">
        <v>5.6238425925925923E-5</v>
      </c>
    </row>
    <row r="67" spans="1:19" x14ac:dyDescent="0.25">
      <c r="A67" s="73" t="s">
        <v>75</v>
      </c>
      <c r="B67" s="5">
        <f t="shared" si="0"/>
        <v>7717.9999999999991</v>
      </c>
      <c r="C67" s="13">
        <v>5000</v>
      </c>
      <c r="D67" s="15">
        <v>0.64783622700181398</v>
      </c>
      <c r="E67" s="15">
        <v>1</v>
      </c>
      <c r="F67" s="56">
        <v>1</v>
      </c>
      <c r="G67" s="57">
        <v>3.076388888888889E-5</v>
      </c>
      <c r="H67" s="5">
        <v>7717.9999999999991</v>
      </c>
      <c r="I67" s="50">
        <v>3348</v>
      </c>
      <c r="J67" s="52">
        <v>0.4337911376004146</v>
      </c>
      <c r="K67" s="52">
        <v>0.66959999999999997</v>
      </c>
      <c r="L67" s="63">
        <v>1</v>
      </c>
      <c r="M67" s="70">
        <v>5.2812500000000003E-5</v>
      </c>
      <c r="N67" s="5">
        <v>7718</v>
      </c>
      <c r="O67" s="80">
        <v>3257</v>
      </c>
      <c r="P67" s="82">
        <v>0.42200051826898161</v>
      </c>
      <c r="Q67" s="82">
        <v>0.65139999999999998</v>
      </c>
      <c r="R67" s="83">
        <v>1</v>
      </c>
      <c r="S67" s="84">
        <v>3.9282407407407406E-5</v>
      </c>
    </row>
    <row r="68" spans="1:19" x14ac:dyDescent="0.25">
      <c r="A68" s="73" t="s">
        <v>103</v>
      </c>
      <c r="B68" s="5">
        <f t="shared" si="0"/>
        <v>14</v>
      </c>
      <c r="C68" s="13">
        <v>14</v>
      </c>
      <c r="D68" s="15">
        <v>1</v>
      </c>
      <c r="E68" s="15">
        <v>1</v>
      </c>
      <c r="F68" s="56">
        <v>1</v>
      </c>
      <c r="G68" s="57">
        <v>5.0740740740740744E-5</v>
      </c>
      <c r="H68" s="5">
        <v>14</v>
      </c>
      <c r="I68" s="50">
        <v>14</v>
      </c>
      <c r="J68" s="52">
        <v>1</v>
      </c>
      <c r="K68" s="52">
        <v>1</v>
      </c>
      <c r="L68" s="63">
        <v>1.5384615384615385E-2</v>
      </c>
      <c r="M68" s="70">
        <v>6.6597222222222218E-5</v>
      </c>
      <c r="N68" s="5">
        <v>14</v>
      </c>
      <c r="O68" s="80">
        <v>14</v>
      </c>
      <c r="P68" s="82">
        <v>1</v>
      </c>
      <c r="Q68" s="82">
        <v>1</v>
      </c>
      <c r="R68" s="83">
        <v>6.6666666666666666E-2</v>
      </c>
      <c r="S68" s="84">
        <v>5.408564814814815E-5</v>
      </c>
    </row>
    <row r="69" spans="1:19" x14ac:dyDescent="0.25">
      <c r="A69" s="73" t="str">
        <f>A76</f>
        <v>_ --&gt;import static ID.ID.ID.ID;</v>
      </c>
      <c r="B69" s="5">
        <f t="shared" si="0"/>
        <v>24</v>
      </c>
      <c r="C69" s="13">
        <v>20</v>
      </c>
      <c r="D69" s="15">
        <v>0.83333333333333337</v>
      </c>
      <c r="E69" s="15">
        <v>0.83333333333333337</v>
      </c>
      <c r="F69" s="56">
        <v>1</v>
      </c>
      <c r="G69" s="57">
        <v>5.3888888888888889E-5</v>
      </c>
      <c r="H69" s="5">
        <v>24</v>
      </c>
      <c r="I69" s="50">
        <v>3</v>
      </c>
      <c r="J69" s="52">
        <v>0.125</v>
      </c>
      <c r="K69" s="52">
        <v>0.125</v>
      </c>
      <c r="L69" s="63">
        <v>1.1904761904761904E-2</v>
      </c>
      <c r="M69" s="70">
        <v>1.0591435185185186E-4</v>
      </c>
      <c r="N69" s="5">
        <v>24</v>
      </c>
      <c r="O69" s="80">
        <v>2</v>
      </c>
      <c r="P69" s="82">
        <v>8.3333333333333329E-2</v>
      </c>
      <c r="Q69" s="82">
        <v>8.3333333333333329E-2</v>
      </c>
      <c r="R69" s="83">
        <v>7.716049382716049E-4</v>
      </c>
      <c r="S69" s="84">
        <v>5.4166666666666664E-5</v>
      </c>
    </row>
    <row r="70" spans="1:19" x14ac:dyDescent="0.25">
      <c r="A70" s="73" t="s">
        <v>76</v>
      </c>
      <c r="B70" s="5">
        <f t="shared" si="0"/>
        <v>6</v>
      </c>
      <c r="C70" s="13">
        <v>6</v>
      </c>
      <c r="D70" s="15">
        <v>1</v>
      </c>
      <c r="E70" s="15">
        <v>1</v>
      </c>
      <c r="F70" s="56">
        <v>1</v>
      </c>
      <c r="G70" s="57">
        <v>4.5763888888888888E-5</v>
      </c>
      <c r="H70" s="5">
        <v>6</v>
      </c>
      <c r="I70" s="50">
        <v>6</v>
      </c>
      <c r="J70" s="52">
        <v>1</v>
      </c>
      <c r="K70" s="52">
        <v>1</v>
      </c>
      <c r="L70" s="63">
        <v>1.5873015873015872E-2</v>
      </c>
      <c r="M70" s="70">
        <v>7.8761574074074072E-5</v>
      </c>
      <c r="N70" s="5">
        <v>6</v>
      </c>
      <c r="O70" s="80">
        <v>6</v>
      </c>
      <c r="P70" s="82">
        <v>1</v>
      </c>
      <c r="Q70" s="82">
        <v>1</v>
      </c>
      <c r="R70" s="83">
        <v>1</v>
      </c>
      <c r="S70" s="84">
        <v>6.1921296296296301E-5</v>
      </c>
    </row>
    <row r="71" spans="1:19" x14ac:dyDescent="0.25">
      <c r="A71" s="73" t="s">
        <v>77</v>
      </c>
      <c r="B71" s="5">
        <f t="shared" si="0"/>
        <v>1</v>
      </c>
      <c r="C71" s="13">
        <v>1</v>
      </c>
      <c r="D71" s="15">
        <v>1</v>
      </c>
      <c r="E71" s="15">
        <v>1</v>
      </c>
      <c r="F71" s="56">
        <v>1</v>
      </c>
      <c r="G71" s="57">
        <v>5.0370370370370373E-5</v>
      </c>
      <c r="H71" s="5">
        <v>1</v>
      </c>
      <c r="I71" s="50">
        <v>1</v>
      </c>
      <c r="J71" s="52">
        <v>1</v>
      </c>
      <c r="K71" s="52">
        <v>1</v>
      </c>
      <c r="L71" s="63">
        <v>1.0416666666666666E-2</v>
      </c>
      <c r="M71" s="70">
        <v>8.0648148148148145E-5</v>
      </c>
      <c r="N71" s="5">
        <v>1</v>
      </c>
      <c r="O71" s="80">
        <v>1</v>
      </c>
      <c r="P71" s="82">
        <v>1</v>
      </c>
      <c r="Q71" s="82">
        <v>1</v>
      </c>
      <c r="R71" s="83">
        <v>1</v>
      </c>
      <c r="S71" s="84">
        <v>6.0173611111111112E-5</v>
      </c>
    </row>
    <row r="72" spans="1:19" x14ac:dyDescent="0.25">
      <c r="A72" s="73" t="s">
        <v>78</v>
      </c>
      <c r="B72" s="5">
        <f t="shared" si="0"/>
        <v>6289</v>
      </c>
      <c r="C72" s="13">
        <v>2564</v>
      </c>
      <c r="D72" s="15">
        <v>0.40769597710287803</v>
      </c>
      <c r="E72" s="15">
        <v>0.51280000000000003</v>
      </c>
      <c r="F72" s="56">
        <v>1</v>
      </c>
      <c r="G72" s="57">
        <v>3.7766203703703703E-5</v>
      </c>
      <c r="H72" s="5">
        <v>6289</v>
      </c>
      <c r="I72" s="50">
        <v>2309</v>
      </c>
      <c r="J72" s="52">
        <v>0.36714899030052472</v>
      </c>
      <c r="K72" s="52">
        <v>0.46179999999999999</v>
      </c>
      <c r="L72" s="63">
        <v>1</v>
      </c>
      <c r="M72" s="70">
        <v>5.4074074074074075E-5</v>
      </c>
      <c r="N72" s="5">
        <v>6289</v>
      </c>
      <c r="O72" s="80">
        <v>2322</v>
      </c>
      <c r="P72" s="82">
        <v>0.36921609158848784</v>
      </c>
      <c r="Q72" s="82">
        <v>0.46439999999999998</v>
      </c>
      <c r="R72" s="83">
        <v>1</v>
      </c>
      <c r="S72" s="84">
        <v>3.7974537037037039E-5</v>
      </c>
    </row>
    <row r="73" spans="1:19" x14ac:dyDescent="0.25">
      <c r="A73" s="77" t="s">
        <v>79</v>
      </c>
      <c r="B73" s="5">
        <f t="shared" si="0"/>
        <v>3</v>
      </c>
      <c r="C73" s="13">
        <v>3</v>
      </c>
      <c r="D73" s="15">
        <v>1</v>
      </c>
      <c r="E73" s="15">
        <v>1</v>
      </c>
      <c r="F73" s="56">
        <v>0.33333333333333331</v>
      </c>
      <c r="G73" s="57">
        <v>4.8379629629629628E-5</v>
      </c>
      <c r="H73" s="5">
        <v>3</v>
      </c>
      <c r="I73" s="50">
        <v>0</v>
      </c>
      <c r="J73" s="52">
        <v>0</v>
      </c>
      <c r="K73" s="52">
        <v>0</v>
      </c>
      <c r="L73" s="63">
        <v>0</v>
      </c>
      <c r="M73" s="70">
        <v>1.0277777777777778E-4</v>
      </c>
      <c r="N73" s="5">
        <v>3</v>
      </c>
      <c r="O73" s="80">
        <v>3</v>
      </c>
      <c r="P73" s="82">
        <v>1</v>
      </c>
      <c r="Q73" s="82">
        <v>1</v>
      </c>
      <c r="R73" s="83">
        <v>0.05</v>
      </c>
      <c r="S73" s="84">
        <v>6.2268518518518521E-5</v>
      </c>
    </row>
    <row r="74" spans="1:19" x14ac:dyDescent="0.25">
      <c r="A74" s="71" t="s">
        <v>104</v>
      </c>
      <c r="B74" s="5">
        <f t="shared" si="0"/>
        <v>9</v>
      </c>
      <c r="C74" s="13">
        <v>9</v>
      </c>
      <c r="D74" s="15">
        <v>1</v>
      </c>
      <c r="E74" s="15">
        <v>1</v>
      </c>
      <c r="F74" s="56">
        <v>1</v>
      </c>
      <c r="G74" s="57">
        <v>7.3912037037037032E-5</v>
      </c>
      <c r="H74" s="5">
        <v>9</v>
      </c>
      <c r="I74" s="50">
        <v>6</v>
      </c>
      <c r="J74" s="52">
        <v>0.66666666666666663</v>
      </c>
      <c r="K74" s="52">
        <v>0.66666666666666663</v>
      </c>
      <c r="L74" s="63">
        <v>1.6393442622950821E-2</v>
      </c>
      <c r="M74" s="70">
        <v>9.3252314814814809E-5</v>
      </c>
      <c r="N74" s="5">
        <v>9</v>
      </c>
      <c r="O74" s="80">
        <v>6</v>
      </c>
      <c r="P74" s="82">
        <v>0.66666666666666663</v>
      </c>
      <c r="Q74" s="82">
        <v>0.66666666666666663</v>
      </c>
      <c r="R74" s="83">
        <v>6.25E-2</v>
      </c>
      <c r="S74" s="84">
        <v>8.725694444444445E-5</v>
      </c>
    </row>
    <row r="75" spans="1:19" x14ac:dyDescent="0.25">
      <c r="A75" s="71" t="s">
        <v>80</v>
      </c>
      <c r="B75" s="5">
        <f t="shared" si="0"/>
        <v>302</v>
      </c>
      <c r="C75" s="13">
        <v>294</v>
      </c>
      <c r="D75" s="15">
        <v>0.97350993377483441</v>
      </c>
      <c r="E75" s="15">
        <v>0.97350993377483441</v>
      </c>
      <c r="F75" s="56">
        <v>0.5</v>
      </c>
      <c r="G75" s="57">
        <v>5.2858796296296298E-5</v>
      </c>
      <c r="H75" s="5">
        <v>302</v>
      </c>
      <c r="I75" s="50">
        <v>266</v>
      </c>
      <c r="J75" s="52">
        <v>0.88079470198675491</v>
      </c>
      <c r="K75" s="52">
        <v>0.88079470198675491</v>
      </c>
      <c r="L75" s="63">
        <v>4.5454545454545456E-2</v>
      </c>
      <c r="M75" s="70">
        <v>7.8101851851851851E-5</v>
      </c>
      <c r="N75" s="5">
        <v>302</v>
      </c>
      <c r="O75" s="80">
        <v>264</v>
      </c>
      <c r="P75" s="82">
        <v>0.8741721854304636</v>
      </c>
      <c r="Q75" s="82">
        <v>0.8741721854304636</v>
      </c>
      <c r="R75" s="83">
        <v>1</v>
      </c>
      <c r="S75" s="84">
        <v>6.7349537037037042E-5</v>
      </c>
    </row>
    <row r="76" spans="1:19" x14ac:dyDescent="0.25">
      <c r="A76" s="71" t="s">
        <v>105</v>
      </c>
      <c r="B76" s="5">
        <f t="shared" si="0"/>
        <v>968</v>
      </c>
      <c r="C76" s="13">
        <v>968</v>
      </c>
      <c r="D76" s="15">
        <v>1</v>
      </c>
      <c r="E76" s="15">
        <v>1</v>
      </c>
      <c r="F76" s="56">
        <v>1</v>
      </c>
      <c r="G76" s="57">
        <v>3.7627314814814812E-5</v>
      </c>
      <c r="H76" s="5">
        <v>968</v>
      </c>
      <c r="I76" s="50">
        <v>924</v>
      </c>
      <c r="J76" s="52">
        <v>0.95454545454545459</v>
      </c>
      <c r="K76" s="52">
        <v>0.95454545454545459</v>
      </c>
      <c r="L76" s="63">
        <v>1</v>
      </c>
      <c r="M76" s="70">
        <v>5.8923611111111108E-5</v>
      </c>
      <c r="N76" s="5">
        <v>968</v>
      </c>
      <c r="O76" s="80">
        <v>968</v>
      </c>
      <c r="P76" s="82">
        <v>1</v>
      </c>
      <c r="Q76" s="82">
        <v>1</v>
      </c>
      <c r="R76" s="83">
        <v>1</v>
      </c>
      <c r="S76" s="84">
        <v>4.5856481481481485E-5</v>
      </c>
    </row>
    <row r="77" spans="1:19" x14ac:dyDescent="0.25">
      <c r="A77" s="71" t="s">
        <v>81</v>
      </c>
      <c r="B77" s="5">
        <f t="shared" si="0"/>
        <v>368</v>
      </c>
      <c r="C77" s="13">
        <v>364</v>
      </c>
      <c r="D77" s="15">
        <v>0.98913043478260865</v>
      </c>
      <c r="E77" s="15">
        <v>0.98913043478260865</v>
      </c>
      <c r="F77" s="56">
        <v>1</v>
      </c>
      <c r="G77" s="57">
        <v>4.2361111111111112E-5</v>
      </c>
      <c r="H77" s="5">
        <v>368</v>
      </c>
      <c r="I77" s="50">
        <v>360</v>
      </c>
      <c r="J77" s="52">
        <v>0.97826086956521741</v>
      </c>
      <c r="K77" s="52">
        <v>0.97826086956521741</v>
      </c>
      <c r="L77" s="63">
        <v>0.125</v>
      </c>
      <c r="M77" s="70">
        <v>6.8321759259259263E-5</v>
      </c>
      <c r="N77" s="5">
        <v>368</v>
      </c>
      <c r="O77" s="80">
        <v>349</v>
      </c>
      <c r="P77" s="82">
        <v>0.94836956521739135</v>
      </c>
      <c r="Q77" s="82">
        <v>0.94836956521739135</v>
      </c>
      <c r="R77" s="83">
        <v>1</v>
      </c>
      <c r="S77" s="84">
        <v>5.2974537037037038E-5</v>
      </c>
    </row>
    <row r="78" spans="1:19" x14ac:dyDescent="0.25">
      <c r="A78" s="71" t="s">
        <v>82</v>
      </c>
      <c r="B78" s="5">
        <f t="shared" si="0"/>
        <v>1842</v>
      </c>
      <c r="C78" s="13">
        <v>943</v>
      </c>
      <c r="D78" s="15">
        <v>0.51194353963083605</v>
      </c>
      <c r="E78" s="15">
        <v>0.51194353963083605</v>
      </c>
      <c r="F78" s="56">
        <v>1</v>
      </c>
      <c r="G78" s="57">
        <v>3.6863425925925926E-5</v>
      </c>
      <c r="H78" s="5">
        <v>1842</v>
      </c>
      <c r="I78" s="50">
        <v>923</v>
      </c>
      <c r="J78" s="52">
        <v>0.501085776330076</v>
      </c>
      <c r="K78" s="52">
        <v>0.501085776330076</v>
      </c>
      <c r="L78" s="63">
        <v>1</v>
      </c>
      <c r="M78" s="70">
        <v>5.5208333333333331E-5</v>
      </c>
      <c r="N78" s="5">
        <v>1842</v>
      </c>
      <c r="O78" s="80">
        <v>944</v>
      </c>
      <c r="P78" s="82">
        <v>0.51248642779587406</v>
      </c>
      <c r="Q78" s="82">
        <v>0.51248642779587406</v>
      </c>
      <c r="R78" s="83">
        <v>1</v>
      </c>
      <c r="S78" s="84">
        <v>4.2546296296296298E-5</v>
      </c>
    </row>
    <row r="79" spans="1:19" x14ac:dyDescent="0.25">
      <c r="A79" s="71" t="s">
        <v>83</v>
      </c>
      <c r="B79" s="5">
        <f t="shared" ref="B79:B93" si="1">C79 / D79</f>
        <v>1419</v>
      </c>
      <c r="C79" s="13">
        <v>1359</v>
      </c>
      <c r="D79" s="15">
        <v>0.95771670190274838</v>
      </c>
      <c r="E79" s="15">
        <v>0.95771670190274838</v>
      </c>
      <c r="F79" s="56">
        <v>1</v>
      </c>
      <c r="G79" s="57">
        <v>4.0555555555555553E-5</v>
      </c>
      <c r="H79" s="5">
        <v>1419</v>
      </c>
      <c r="I79" s="50">
        <v>1409</v>
      </c>
      <c r="J79" s="52">
        <v>0.99295278365045803</v>
      </c>
      <c r="K79" s="52">
        <v>0.99295278365045803</v>
      </c>
      <c r="L79" s="63">
        <v>1</v>
      </c>
      <c r="M79" s="70">
        <v>5.9953703703703707E-5</v>
      </c>
      <c r="N79" s="5">
        <v>1419</v>
      </c>
      <c r="O79" s="80">
        <v>1369</v>
      </c>
      <c r="P79" s="82">
        <v>0.96476391825229035</v>
      </c>
      <c r="Q79" s="82">
        <v>0.96476391825229035</v>
      </c>
      <c r="R79" s="83">
        <v>1</v>
      </c>
      <c r="S79" s="84">
        <v>4.3703703703703705E-5</v>
      </c>
    </row>
    <row r="80" spans="1:19" x14ac:dyDescent="0.25">
      <c r="A80" s="71" t="s">
        <v>106</v>
      </c>
      <c r="B80" s="5">
        <f t="shared" si="1"/>
        <v>184</v>
      </c>
      <c r="C80" s="13">
        <v>184</v>
      </c>
      <c r="D80" s="15">
        <v>1</v>
      </c>
      <c r="E80" s="15">
        <v>1</v>
      </c>
      <c r="F80" s="56">
        <v>1</v>
      </c>
      <c r="G80" s="57">
        <v>1.2136574074074075E-4</v>
      </c>
      <c r="H80" s="5">
        <v>184</v>
      </c>
      <c r="I80" s="50">
        <v>156</v>
      </c>
      <c r="J80" s="52">
        <v>0.84782608695652173</v>
      </c>
      <c r="K80" s="52">
        <v>0.84782608695652173</v>
      </c>
      <c r="L80" s="63">
        <v>0.2</v>
      </c>
      <c r="M80" s="70">
        <v>1.9761574074074074E-4</v>
      </c>
      <c r="N80" s="5">
        <v>184</v>
      </c>
      <c r="O80" s="80">
        <v>172</v>
      </c>
      <c r="P80" s="82">
        <v>0.93478260869565222</v>
      </c>
      <c r="Q80" s="82">
        <v>0.93478260869565222</v>
      </c>
      <c r="R80" s="83">
        <v>0.14285714285714285</v>
      </c>
      <c r="S80" s="84">
        <v>2.039351851851852E-4</v>
      </c>
    </row>
    <row r="81" spans="1:19" x14ac:dyDescent="0.25">
      <c r="A81" s="71" t="s">
        <v>84</v>
      </c>
      <c r="B81" s="5">
        <f t="shared" si="1"/>
        <v>3147</v>
      </c>
      <c r="C81" s="13">
        <v>1834</v>
      </c>
      <c r="D81" s="15">
        <v>0.58277724817286303</v>
      </c>
      <c r="E81" s="15">
        <v>0.58277724817286303</v>
      </c>
      <c r="F81" s="56">
        <v>0.2</v>
      </c>
      <c r="G81" s="57">
        <v>4.1898148148148145E-5</v>
      </c>
      <c r="H81" s="5">
        <v>3147</v>
      </c>
      <c r="I81" s="50">
        <v>167</v>
      </c>
      <c r="J81" s="52">
        <v>5.3066412456307596E-2</v>
      </c>
      <c r="K81" s="52">
        <v>5.3066412456307596E-2</v>
      </c>
      <c r="L81" s="63">
        <v>0.5</v>
      </c>
      <c r="M81" s="70">
        <v>1.0087962962962962E-4</v>
      </c>
      <c r="N81" s="5">
        <v>3147</v>
      </c>
      <c r="O81" s="80">
        <v>1670</v>
      </c>
      <c r="P81" s="82">
        <v>0.53066412456307599</v>
      </c>
      <c r="Q81" s="82">
        <v>0.53066412456307599</v>
      </c>
      <c r="R81" s="83">
        <v>1</v>
      </c>
      <c r="S81" s="84">
        <v>4.9282407407407405E-5</v>
      </c>
    </row>
    <row r="82" spans="1:19" x14ac:dyDescent="0.25">
      <c r="A82" s="71" t="s">
        <v>85</v>
      </c>
      <c r="B82" s="5">
        <f t="shared" si="1"/>
        <v>30</v>
      </c>
      <c r="C82" s="13">
        <v>30</v>
      </c>
      <c r="D82" s="15">
        <v>1</v>
      </c>
      <c r="E82" s="15">
        <v>1</v>
      </c>
      <c r="F82" s="56">
        <v>1</v>
      </c>
      <c r="G82" s="57">
        <v>5.5046296296296297E-5</v>
      </c>
      <c r="H82" s="5">
        <v>30</v>
      </c>
      <c r="I82" s="50">
        <v>30</v>
      </c>
      <c r="J82" s="52">
        <v>1</v>
      </c>
      <c r="K82" s="52">
        <v>1</v>
      </c>
      <c r="L82" s="63">
        <v>9.0909090909090912E-2</v>
      </c>
      <c r="M82" s="70">
        <v>8.5057870370370376E-5</v>
      </c>
      <c r="N82" s="5">
        <v>30</v>
      </c>
      <c r="O82" s="80">
        <v>30</v>
      </c>
      <c r="P82" s="82">
        <v>1</v>
      </c>
      <c r="Q82" s="82">
        <v>1</v>
      </c>
      <c r="R82" s="83">
        <v>1</v>
      </c>
      <c r="S82" s="84">
        <v>6.280092592592592E-5</v>
      </c>
    </row>
    <row r="83" spans="1:19" x14ac:dyDescent="0.25">
      <c r="A83" s="71" t="s">
        <v>86</v>
      </c>
      <c r="B83" s="5">
        <f t="shared" si="1"/>
        <v>1186</v>
      </c>
      <c r="C83" s="13">
        <v>983</v>
      </c>
      <c r="D83" s="15">
        <v>0.82883642495784149</v>
      </c>
      <c r="E83" s="15">
        <v>0.82883642495784149</v>
      </c>
      <c r="F83" s="56">
        <v>0.5</v>
      </c>
      <c r="G83" s="57">
        <v>1.7901620370370369E-4</v>
      </c>
      <c r="H83" s="5">
        <v>1186</v>
      </c>
      <c r="I83" s="50">
        <v>686</v>
      </c>
      <c r="J83" s="52">
        <v>0.57841483979763908</v>
      </c>
      <c r="K83" s="52">
        <v>0.57841483979763908</v>
      </c>
      <c r="L83" s="63">
        <v>6.25E-2</v>
      </c>
      <c r="M83" s="70">
        <v>3.5875000000000002E-4</v>
      </c>
      <c r="N83" s="5">
        <v>1186</v>
      </c>
      <c r="O83" s="80">
        <v>688</v>
      </c>
      <c r="P83" s="82">
        <v>0.5801011804384486</v>
      </c>
      <c r="Q83" s="82">
        <v>0.5801011804384486</v>
      </c>
      <c r="R83" s="83">
        <v>0.5</v>
      </c>
      <c r="S83" s="84">
        <v>2.6412037037037034E-4</v>
      </c>
    </row>
    <row r="84" spans="1:19" x14ac:dyDescent="0.25">
      <c r="A84" s="71" t="s">
        <v>87</v>
      </c>
      <c r="B84" s="5">
        <f t="shared" si="1"/>
        <v>22</v>
      </c>
      <c r="C84" s="13">
        <v>22</v>
      </c>
      <c r="D84" s="15">
        <v>1</v>
      </c>
      <c r="E84" s="15">
        <v>1</v>
      </c>
      <c r="F84" s="56">
        <v>1</v>
      </c>
      <c r="G84" s="57">
        <v>7.1076388888888887E-5</v>
      </c>
      <c r="H84" s="5">
        <v>22</v>
      </c>
      <c r="I84" s="50">
        <v>22</v>
      </c>
      <c r="J84" s="52">
        <v>1</v>
      </c>
      <c r="K84" s="52">
        <v>1</v>
      </c>
      <c r="L84" s="63">
        <v>0.5</v>
      </c>
      <c r="M84" s="70">
        <v>1.0104166666666667E-4</v>
      </c>
      <c r="N84" s="5">
        <v>22</v>
      </c>
      <c r="O84" s="80">
        <v>22</v>
      </c>
      <c r="P84" s="82">
        <v>1</v>
      </c>
      <c r="Q84" s="82">
        <v>1</v>
      </c>
      <c r="R84" s="83">
        <v>1.1235955056179775E-2</v>
      </c>
      <c r="S84" s="84">
        <v>9.0520833333333336E-5</v>
      </c>
    </row>
    <row r="85" spans="1:19" x14ac:dyDescent="0.25">
      <c r="A85" s="71" t="s">
        <v>88</v>
      </c>
      <c r="B85" s="5">
        <f t="shared" si="1"/>
        <v>146</v>
      </c>
      <c r="C85" s="13">
        <v>125</v>
      </c>
      <c r="D85" s="15">
        <v>0.85616438356164382</v>
      </c>
      <c r="E85" s="15">
        <v>0.85616438356164382</v>
      </c>
      <c r="F85" s="56">
        <v>1</v>
      </c>
      <c r="G85" s="57">
        <v>5.4444444444444446E-5</v>
      </c>
      <c r="H85" s="5">
        <v>146</v>
      </c>
      <c r="I85" s="50">
        <v>110</v>
      </c>
      <c r="J85" s="52">
        <v>0.75342465753424659</v>
      </c>
      <c r="K85" s="52">
        <v>0.75342465753424659</v>
      </c>
      <c r="L85" s="63">
        <v>0.16666666666666666</v>
      </c>
      <c r="M85" s="70">
        <v>5.9988425925925926E-5</v>
      </c>
      <c r="N85" s="5">
        <v>146</v>
      </c>
      <c r="O85" s="80">
        <v>99</v>
      </c>
      <c r="P85" s="82">
        <v>0.67808219178082196</v>
      </c>
      <c r="Q85" s="82">
        <v>0.67808219178082196</v>
      </c>
      <c r="R85" s="83">
        <v>0.5</v>
      </c>
      <c r="S85" s="84">
        <v>4.6597222222222219E-5</v>
      </c>
    </row>
    <row r="86" spans="1:19" x14ac:dyDescent="0.25">
      <c r="A86" s="71" t="s">
        <v>89</v>
      </c>
      <c r="B86" s="5">
        <f t="shared" si="1"/>
        <v>2</v>
      </c>
      <c r="C86" s="13">
        <v>2</v>
      </c>
      <c r="D86" s="15">
        <v>1</v>
      </c>
      <c r="E86" s="15">
        <v>1</v>
      </c>
      <c r="F86" s="56">
        <v>5.7803468208092483E-3</v>
      </c>
      <c r="G86" s="57">
        <v>1.3628472222222221E-4</v>
      </c>
      <c r="H86" s="5">
        <v>2</v>
      </c>
      <c r="I86" s="50">
        <v>2</v>
      </c>
      <c r="J86" s="52">
        <v>1</v>
      </c>
      <c r="K86" s="52">
        <v>1</v>
      </c>
      <c r="L86" s="63">
        <v>4.0584415584415587E-4</v>
      </c>
      <c r="M86" s="70">
        <v>1.5077546296296296E-4</v>
      </c>
      <c r="N86" s="5">
        <v>2</v>
      </c>
      <c r="O86" s="80">
        <v>2</v>
      </c>
      <c r="P86" s="82">
        <v>1</v>
      </c>
      <c r="Q86" s="82">
        <v>1</v>
      </c>
      <c r="R86" s="83">
        <v>5.3191489361702126E-3</v>
      </c>
      <c r="S86" s="84">
        <v>1.4493055555555556E-4</v>
      </c>
    </row>
    <row r="87" spans="1:19" x14ac:dyDescent="0.25">
      <c r="A87" s="71" t="s">
        <v>90</v>
      </c>
      <c r="B87" s="5">
        <f t="shared" si="1"/>
        <v>903</v>
      </c>
      <c r="C87" s="13">
        <v>900</v>
      </c>
      <c r="D87" s="15">
        <v>0.99667774086378735</v>
      </c>
      <c r="E87" s="15">
        <v>0.99667774086378735</v>
      </c>
      <c r="F87" s="56">
        <v>0.2</v>
      </c>
      <c r="G87" s="57">
        <v>5.3298611111111114E-5</v>
      </c>
      <c r="H87" s="5">
        <v>903</v>
      </c>
      <c r="I87" s="50">
        <v>190</v>
      </c>
      <c r="J87" s="52">
        <v>0.21040974529346623</v>
      </c>
      <c r="K87" s="52">
        <v>0.21040974529346623</v>
      </c>
      <c r="L87" s="63">
        <v>1.3333333333333334E-2</v>
      </c>
      <c r="M87" s="70">
        <v>6.207175925925926E-5</v>
      </c>
      <c r="N87" s="5">
        <v>903</v>
      </c>
      <c r="O87" s="80">
        <v>818</v>
      </c>
      <c r="P87" s="82">
        <v>0.90586932447397561</v>
      </c>
      <c r="Q87" s="82">
        <v>0.90586932447397561</v>
      </c>
      <c r="R87" s="83">
        <v>0.1</v>
      </c>
      <c r="S87" s="84">
        <v>4.8391203703703704E-5</v>
      </c>
    </row>
    <row r="88" spans="1:19" x14ac:dyDescent="0.25">
      <c r="A88" s="71" t="s">
        <v>91</v>
      </c>
      <c r="B88" s="5">
        <f t="shared" si="1"/>
        <v>419</v>
      </c>
      <c r="C88" s="13">
        <v>383</v>
      </c>
      <c r="D88" s="15">
        <v>0.91408114558472553</v>
      </c>
      <c r="E88" s="15">
        <v>0.91408114558472553</v>
      </c>
      <c r="F88" s="56">
        <v>1</v>
      </c>
      <c r="G88" s="57">
        <v>6.1030092592592593E-5</v>
      </c>
      <c r="H88" s="5">
        <v>419</v>
      </c>
      <c r="I88" s="50">
        <v>377</v>
      </c>
      <c r="J88" s="52">
        <v>0.89976133651551315</v>
      </c>
      <c r="K88" s="52">
        <v>0.89976133651551315</v>
      </c>
      <c r="L88" s="63">
        <v>0.125</v>
      </c>
      <c r="M88" s="70">
        <v>5.7824074074074071E-5</v>
      </c>
      <c r="N88" s="5">
        <v>419</v>
      </c>
      <c r="O88" s="80">
        <v>371</v>
      </c>
      <c r="P88" s="82">
        <v>0.88544152744630067</v>
      </c>
      <c r="Q88" s="82">
        <v>0.88544152744630067</v>
      </c>
      <c r="R88" s="83">
        <v>5.5555555555555552E-2</v>
      </c>
      <c r="S88" s="84">
        <v>5.1747685185185185E-5</v>
      </c>
    </row>
    <row r="89" spans="1:19" x14ac:dyDescent="0.25">
      <c r="A89" s="71" t="s">
        <v>92</v>
      </c>
      <c r="B89" s="5">
        <f t="shared" si="1"/>
        <v>970.99999999999989</v>
      </c>
      <c r="C89" s="13">
        <v>421</v>
      </c>
      <c r="D89" s="15">
        <v>0.43357363542739447</v>
      </c>
      <c r="E89" s="15">
        <v>0.43357363542739447</v>
      </c>
      <c r="F89" s="56">
        <v>0.1111111111111111</v>
      </c>
      <c r="G89" s="57">
        <v>5.5613425925925928E-5</v>
      </c>
      <c r="H89" s="5">
        <v>970.99999999999989</v>
      </c>
      <c r="I89" s="50">
        <v>114</v>
      </c>
      <c r="J89" s="52">
        <v>0.11740473738414006</v>
      </c>
      <c r="K89" s="52">
        <v>0.11740473738414006</v>
      </c>
      <c r="L89" s="63">
        <v>4.1666666666666664E-2</v>
      </c>
      <c r="M89" s="70">
        <v>9.0914351851851857E-5</v>
      </c>
      <c r="N89" s="5">
        <v>970.99999999999989</v>
      </c>
      <c r="O89" s="80">
        <v>224</v>
      </c>
      <c r="P89" s="82">
        <v>0.23069001029866118</v>
      </c>
      <c r="Q89" s="82">
        <v>0.23069001029866118</v>
      </c>
      <c r="R89" s="83">
        <v>3.7037037037037035E-2</v>
      </c>
      <c r="S89" s="84">
        <v>7.3668981481481483E-5</v>
      </c>
    </row>
    <row r="90" spans="1:19" x14ac:dyDescent="0.25">
      <c r="A90" s="71" t="s">
        <v>93</v>
      </c>
      <c r="B90" s="5">
        <f t="shared" si="1"/>
        <v>42</v>
      </c>
      <c r="C90" s="13">
        <v>42</v>
      </c>
      <c r="D90" s="15">
        <v>1</v>
      </c>
      <c r="E90" s="15">
        <v>1</v>
      </c>
      <c r="F90" s="56">
        <v>0.5</v>
      </c>
      <c r="G90" s="57">
        <v>7.221064814814815E-5</v>
      </c>
      <c r="H90" s="5">
        <v>42</v>
      </c>
      <c r="I90" s="50">
        <v>42</v>
      </c>
      <c r="J90" s="52">
        <v>1</v>
      </c>
      <c r="K90" s="52">
        <v>1</v>
      </c>
      <c r="L90" s="63">
        <v>2.7027027027027029E-2</v>
      </c>
      <c r="M90" s="70">
        <v>9.4988425925925923E-5</v>
      </c>
      <c r="N90" s="5">
        <v>42</v>
      </c>
      <c r="O90" s="80">
        <v>42</v>
      </c>
      <c r="P90" s="82">
        <v>1</v>
      </c>
      <c r="Q90" s="82">
        <v>1</v>
      </c>
      <c r="R90" s="83">
        <v>0.16666666666666666</v>
      </c>
      <c r="S90" s="84">
        <v>7.7581018518518521E-5</v>
      </c>
    </row>
    <row r="91" spans="1:19" x14ac:dyDescent="0.25">
      <c r="A91" s="71" t="s">
        <v>94</v>
      </c>
      <c r="B91" s="5">
        <f t="shared" si="1"/>
        <v>14</v>
      </c>
      <c r="C91" s="13">
        <v>13</v>
      </c>
      <c r="D91" s="15">
        <v>0.9285714285714286</v>
      </c>
      <c r="E91" s="15">
        <v>0.9285714285714286</v>
      </c>
      <c r="F91" s="56">
        <v>1.3513513513513514E-2</v>
      </c>
      <c r="G91" s="57">
        <v>9.7060185185185189E-5</v>
      </c>
      <c r="H91" s="5">
        <v>14</v>
      </c>
      <c r="I91" s="50">
        <v>5</v>
      </c>
      <c r="J91" s="52">
        <v>0.35714285714285715</v>
      </c>
      <c r="K91" s="52">
        <v>0.35714285714285715</v>
      </c>
      <c r="L91" s="63">
        <v>1</v>
      </c>
      <c r="M91" s="70">
        <v>1.2243055555555556E-4</v>
      </c>
      <c r="N91" s="5">
        <v>14</v>
      </c>
      <c r="O91" s="80">
        <v>13</v>
      </c>
      <c r="P91" s="82">
        <v>0.9285714285714286</v>
      </c>
      <c r="Q91" s="82">
        <v>0.9285714285714286</v>
      </c>
      <c r="R91" s="83">
        <v>1</v>
      </c>
      <c r="S91" s="84">
        <v>1.2995370370370371E-4</v>
      </c>
    </row>
    <row r="92" spans="1:19" x14ac:dyDescent="0.25">
      <c r="A92" s="71" t="s">
        <v>95</v>
      </c>
      <c r="B92" s="5">
        <f t="shared" si="1"/>
        <v>55</v>
      </c>
      <c r="C92" s="13">
        <v>55</v>
      </c>
      <c r="D92" s="15">
        <v>1</v>
      </c>
      <c r="E92" s="15">
        <v>1</v>
      </c>
      <c r="F92" s="56">
        <v>1</v>
      </c>
      <c r="G92" s="57">
        <v>8.3055555555555549E-5</v>
      </c>
      <c r="H92" s="5">
        <v>55</v>
      </c>
      <c r="I92" s="50">
        <v>55</v>
      </c>
      <c r="J92" s="52">
        <v>1</v>
      </c>
      <c r="K92" s="52">
        <v>1</v>
      </c>
      <c r="L92" s="63">
        <v>1</v>
      </c>
      <c r="M92" s="70">
        <v>1.0810185185185185E-4</v>
      </c>
      <c r="N92" s="5">
        <v>55</v>
      </c>
      <c r="O92" s="80">
        <v>55</v>
      </c>
      <c r="P92" s="82">
        <v>1</v>
      </c>
      <c r="Q92" s="82">
        <v>1</v>
      </c>
      <c r="R92" s="83">
        <v>1</v>
      </c>
      <c r="S92" s="84">
        <v>1.0518518518518518E-4</v>
      </c>
    </row>
    <row r="93" spans="1:19" x14ac:dyDescent="0.25">
      <c r="A93" s="71" t="s">
        <v>107</v>
      </c>
      <c r="B93" s="5">
        <f t="shared" si="1"/>
        <v>319</v>
      </c>
      <c r="C93" s="13">
        <v>252</v>
      </c>
      <c r="D93" s="15">
        <v>0.78996865203761757</v>
      </c>
      <c r="E93" s="15">
        <v>0.78996865203761757</v>
      </c>
      <c r="F93" s="56">
        <v>1</v>
      </c>
      <c r="G93" s="57">
        <v>4.0613425925925923E-5</v>
      </c>
      <c r="H93" s="5">
        <v>319</v>
      </c>
      <c r="I93" s="50">
        <v>110</v>
      </c>
      <c r="J93" s="52">
        <v>0.34482758620689657</v>
      </c>
      <c r="K93" s="52">
        <v>0.34482758620689657</v>
      </c>
      <c r="L93" s="63">
        <v>1</v>
      </c>
      <c r="M93" s="70">
        <v>6.689814814814815E-5</v>
      </c>
      <c r="N93" s="5">
        <v>319</v>
      </c>
      <c r="O93" s="80">
        <v>238</v>
      </c>
      <c r="P93" s="82">
        <v>0.74608150470219436</v>
      </c>
      <c r="Q93" s="82">
        <v>0.74608150470219436</v>
      </c>
      <c r="R93" s="83">
        <v>1</v>
      </c>
      <c r="S93" s="84">
        <v>4.7800925925925928E-5</v>
      </c>
    </row>
    <row r="94" spans="1:19" ht="15.75" thickBot="1" x14ac:dyDescent="0.3">
      <c r="A94" s="6" t="s">
        <v>16</v>
      </c>
      <c r="B94" s="26">
        <f>SUM(B14:B93)</f>
        <v>66937</v>
      </c>
      <c r="C94" s="17">
        <f>SUM(C14:C93)</f>
        <v>35606</v>
      </c>
      <c r="D94" s="42">
        <f>AVERAGE(D14:D93)</f>
        <v>0.9279081654239375</v>
      </c>
      <c r="E94" s="42">
        <f>AVERAGE(E14:E93)</f>
        <v>0.94664766027471359</v>
      </c>
      <c r="F94" s="58">
        <f>AVERAGE(F14:F93)</f>
        <v>0.86818309244609837</v>
      </c>
      <c r="G94" s="59">
        <f>AVERAGE(G14:G93)</f>
        <v>7.1864728009259296E-5</v>
      </c>
      <c r="H94" s="27">
        <f>SUM(H14:H93)</f>
        <v>66937</v>
      </c>
      <c r="I94" s="54">
        <f>SUM(I14:I93)</f>
        <v>27291</v>
      </c>
      <c r="J94" s="55">
        <f>AVERAGE(J14:J93)</f>
        <v>0.79419912001398585</v>
      </c>
      <c r="K94" s="55">
        <f>AVERAGE(K14:K93)</f>
        <v>0.81004901530691653</v>
      </c>
      <c r="L94" s="39">
        <f>AVERAGE(L14:L93)</f>
        <v>0.59903141236395641</v>
      </c>
      <c r="M94" s="60">
        <f>AVERAGE(M14:M93)</f>
        <v>9.9995804398148142E-5</v>
      </c>
      <c r="N94" s="27">
        <f>SUM(N14:N93)</f>
        <v>66937</v>
      </c>
      <c r="O94" s="41">
        <f>SUM(O14:O93)</f>
        <v>30529</v>
      </c>
      <c r="P94" s="43">
        <f>AVERAGE(P14:P93)</f>
        <v>0.89460802014044971</v>
      </c>
      <c r="Q94" s="43">
        <f>AVERAGE(Q14:Q93)</f>
        <v>0.91068019807451284</v>
      </c>
      <c r="R94" s="61">
        <f>AVERAGE(R14:R93)</f>
        <v>0.76477140758393314</v>
      </c>
      <c r="S94" s="62">
        <f>AVERAGE(S14:S93)</f>
        <v>8.3425347222222215E-5</v>
      </c>
    </row>
    <row r="95" spans="1:19" ht="15.75" thickTop="1" x14ac:dyDescent="0.25"/>
    <row r="96" spans="1:19" ht="23.25" x14ac:dyDescent="0.35">
      <c r="A96" s="1" t="s">
        <v>17</v>
      </c>
      <c r="C96" s="29"/>
      <c r="D96" s="29"/>
    </row>
    <row r="97" spans="1:4" ht="20.25" thickBot="1" x14ac:dyDescent="0.35">
      <c r="A97" s="28" t="str">
        <f>C1</f>
        <v>Default</v>
      </c>
      <c r="B97" s="28"/>
      <c r="C97" s="29"/>
      <c r="D97" s="29"/>
    </row>
    <row r="98" spans="1:4" ht="15.75" thickTop="1" x14ac:dyDescent="0.25">
      <c r="A98" s="18" t="s">
        <v>12</v>
      </c>
      <c r="B98" s="44">
        <f>D94</f>
        <v>0.9279081654239375</v>
      </c>
      <c r="C98" s="29"/>
      <c r="D98" s="29"/>
    </row>
    <row r="99" spans="1:4" x14ac:dyDescent="0.25">
      <c r="A99" s="18" t="s">
        <v>122</v>
      </c>
      <c r="B99" s="44">
        <f>E94</f>
        <v>0.94664766027471359</v>
      </c>
    </row>
    <row r="100" spans="1:4" x14ac:dyDescent="0.25">
      <c r="A100" s="18" t="s">
        <v>19</v>
      </c>
      <c r="B100" s="47">
        <f>F94</f>
        <v>0.86818309244609837</v>
      </c>
    </row>
    <row r="101" spans="1:4" x14ac:dyDescent="0.25">
      <c r="A101" s="18" t="s">
        <v>27</v>
      </c>
      <c r="B101" s="67">
        <f>G94</f>
        <v>7.1864728009259296E-5</v>
      </c>
    </row>
    <row r="102" spans="1:4" ht="20.25" thickBot="1" x14ac:dyDescent="0.35">
      <c r="A102" s="30" t="str">
        <f>I1</f>
        <v>Edit script features</v>
      </c>
      <c r="B102" s="30"/>
    </row>
    <row r="103" spans="1:4" ht="15.75" thickTop="1" x14ac:dyDescent="0.25">
      <c r="A103" s="25" t="s">
        <v>12</v>
      </c>
      <c r="B103" s="45">
        <f>J94</f>
        <v>0.79419912001398585</v>
      </c>
    </row>
    <row r="104" spans="1:4" x14ac:dyDescent="0.25">
      <c r="A104" s="25" t="s">
        <v>122</v>
      </c>
      <c r="B104" s="45">
        <f>K94</f>
        <v>0.81004901530691653</v>
      </c>
    </row>
    <row r="105" spans="1:4" x14ac:dyDescent="0.25">
      <c r="A105" s="25" t="s">
        <v>19</v>
      </c>
      <c r="B105" s="48">
        <f>L94</f>
        <v>0.59903141236395641</v>
      </c>
    </row>
    <row r="106" spans="1:4" x14ac:dyDescent="0.25">
      <c r="A106" s="25" t="s">
        <v>27</v>
      </c>
      <c r="B106" s="68">
        <f>M94</f>
        <v>9.9995804398148142E-5</v>
      </c>
    </row>
    <row r="107" spans="1:4" ht="20.25" thickBot="1" x14ac:dyDescent="0.35">
      <c r="A107" s="37" t="str">
        <f>O1</f>
        <v>Parent child features</v>
      </c>
      <c r="B107" s="37"/>
    </row>
    <row r="108" spans="1:4" ht="15.75" thickTop="1" x14ac:dyDescent="0.25">
      <c r="A108" s="38" t="s">
        <v>12</v>
      </c>
      <c r="B108" s="46">
        <f>P94</f>
        <v>0.89460802014044971</v>
      </c>
    </row>
    <row r="109" spans="1:4" x14ac:dyDescent="0.25">
      <c r="A109" s="38" t="s">
        <v>122</v>
      </c>
      <c r="B109" s="46">
        <f>Q94</f>
        <v>0.91068019807451284</v>
      </c>
    </row>
    <row r="110" spans="1:4" x14ac:dyDescent="0.25">
      <c r="A110" s="38" t="s">
        <v>19</v>
      </c>
      <c r="B110" s="49">
        <f>R94</f>
        <v>0.76477140758393314</v>
      </c>
    </row>
    <row r="111" spans="1:4" x14ac:dyDescent="0.25">
      <c r="A111" s="38" t="s">
        <v>27</v>
      </c>
      <c r="B111" s="69">
        <f>S94</f>
        <v>8.3425347222222215E-5</v>
      </c>
    </row>
    <row r="112" spans="1:4" ht="20.25" thickBot="1" x14ac:dyDescent="0.35">
      <c r="A112" s="2" t="s">
        <v>20</v>
      </c>
      <c r="B112" s="2"/>
    </row>
    <row r="113" spans="1:2" ht="15.75" thickTop="1" x14ac:dyDescent="0.25">
      <c r="A113" t="s">
        <v>21</v>
      </c>
      <c r="B113" t="str">
        <f>IF(AND(B98 &gt; B103,B98 &gt; B108), A97, IF(B103 &gt; B108, A102, A107))</f>
        <v>Default</v>
      </c>
    </row>
    <row r="114" spans="1:2" x14ac:dyDescent="0.25">
      <c r="A114" t="s">
        <v>123</v>
      </c>
      <c r="B114" t="str">
        <f>IF(AND(B99 &gt; B104,B99 &gt; B109), A97, IF(B104 &gt; B109, A102, A107))</f>
        <v>Default</v>
      </c>
    </row>
    <row r="115" spans="1:2" x14ac:dyDescent="0.25">
      <c r="A115" t="s">
        <v>23</v>
      </c>
      <c r="B115" t="str">
        <f>IF(AND(B100 &gt; B105,B100 &gt; B110), $A$97, IF(B105 &gt; B110, $A$102, $A$107))</f>
        <v>Default</v>
      </c>
    </row>
    <row r="116" spans="1:2" x14ac:dyDescent="0.25">
      <c r="A116" t="s">
        <v>28</v>
      </c>
      <c r="B116" t="str">
        <f>IF(AND(B101 &lt; B106,B101 &lt; B111), $A$97, IF(B106 &lt; B111, $A$102, $A$107))</f>
        <v>Default</v>
      </c>
    </row>
  </sheetData>
  <mergeCells count="51">
    <mergeCell ref="C1:G1"/>
    <mergeCell ref="I1:M1"/>
    <mergeCell ref="O1:S1"/>
    <mergeCell ref="C3:D3"/>
    <mergeCell ref="E3:G3"/>
    <mergeCell ref="I3:J3"/>
    <mergeCell ref="K3:M3"/>
    <mergeCell ref="O3:P3"/>
    <mergeCell ref="Q3:S3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C10:D10"/>
    <mergeCell ref="I10:J10"/>
    <mergeCell ref="O10:P10"/>
    <mergeCell ref="C12:G12"/>
    <mergeCell ref="I12:M12"/>
    <mergeCell ref="O12:S12"/>
  </mergeCells>
  <conditionalFormatting sqref="D94:G94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{DCFDDE15-B9BA-44F0-9A48-C180EF4D8989}</x14:id>
        </ext>
      </extLst>
    </cfRule>
  </conditionalFormatting>
  <conditionalFormatting sqref="P94:S94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{2A84DAA9-B36A-478D-83DD-BD4EA832C1FE}</x14:id>
        </ext>
      </extLst>
    </cfRule>
  </conditionalFormatting>
  <conditionalFormatting sqref="D83:G83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{D7464372-FCDA-47C1-9340-08128A291026}</x14:id>
        </ext>
      </extLst>
    </cfRule>
  </conditionalFormatting>
  <conditionalFormatting sqref="J83:M8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{4799F42D-051C-49A3-831A-F177063F35F9}</x14:id>
        </ext>
      </extLst>
    </cfRule>
  </conditionalFormatting>
  <conditionalFormatting sqref="F83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{1CA5A4B5-B44C-4B76-82F0-1343CCC138E1}</x14:id>
        </ext>
      </extLst>
    </cfRule>
  </conditionalFormatting>
  <conditionalFormatting sqref="E83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{4FDEC93A-AF9A-460F-A672-4DC0B4F72913}</x14:id>
        </ext>
      </extLst>
    </cfRule>
  </conditionalFormatting>
  <conditionalFormatting sqref="P83:S8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{1E92CB0F-F492-4E96-BD79-03833FCF071C}</x14:id>
        </ext>
      </extLst>
    </cfRule>
  </conditionalFormatting>
  <conditionalFormatting sqref="D14:G82 D84:G93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{C17CA1E4-8A62-441C-9635-DAE30926D49A}</x14:id>
        </ext>
      </extLst>
    </cfRule>
  </conditionalFormatting>
  <conditionalFormatting sqref="J14:M82 J84:M94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{35DC039A-BC5A-485A-AAAA-5C6C90AF0770}</x14:id>
        </ext>
      </extLst>
    </cfRule>
  </conditionalFormatting>
  <conditionalFormatting sqref="D93:F94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{D7F1F726-893E-447A-B213-9D2C436403C1}</x14:id>
        </ext>
      </extLst>
    </cfRule>
  </conditionalFormatting>
  <conditionalFormatting sqref="D86:D94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{F651843A-989B-494F-ADEA-062B16156973}</x14:id>
        </ext>
      </extLst>
    </cfRule>
  </conditionalFormatting>
  <conditionalFormatting sqref="E88:E94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{F9DDA9E6-BE19-4FCD-A37D-830E7DE08879}</x14:id>
        </ext>
      </extLst>
    </cfRule>
  </conditionalFormatting>
  <conditionalFormatting sqref="F62:F82 F84:F94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{70B88BBD-63FB-4995-8BB2-7D7DDACB6932}</x14:id>
        </ext>
      </extLst>
    </cfRule>
  </conditionalFormatting>
  <conditionalFormatting sqref="E64:E82 E84:E94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{78914DAE-91A4-4205-B455-59CA2D771DFD}</x14:id>
        </ext>
      </extLst>
    </cfRule>
  </conditionalFormatting>
  <conditionalFormatting sqref="P14:S82 P84:S93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{1432D429-511E-496D-B32B-A7BE1D43B5E6}</x14:id>
        </ext>
      </extLst>
    </cfRule>
  </conditionalFormatting>
  <conditionalFormatting sqref="P14:P93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{90398ABD-30E4-4AB3-B60F-3B11AC6DD2EB}</x14:id>
        </ext>
      </extLst>
    </cfRule>
  </conditionalFormatting>
  <conditionalFormatting sqref="Q14:Q93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{3C207AA2-E320-41A7-9630-78DBBE800852}</x14:id>
        </ext>
      </extLst>
    </cfRule>
  </conditionalFormatting>
  <conditionalFormatting sqref="R14:R93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{1A7F9FAC-EACF-41CD-AC2B-8511454F4CC9}</x14:id>
        </ext>
      </extLst>
    </cfRule>
  </conditionalFormatting>
  <conditionalFormatting sqref="D89:D9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{9A0C92E4-4223-4D36-93F6-E15A8EC293BC}</x14:id>
        </ext>
      </extLst>
    </cfRule>
  </conditionalFormatting>
  <conditionalFormatting sqref="P92:P94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{5E3ABBCC-34F1-44F2-B184-AD7DB56DFA67}</x14:id>
        </ext>
      </extLst>
    </cfRule>
  </conditionalFormatting>
  <conditionalFormatting sqref="Q92:Q9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{7E7DCE82-3D17-4FE2-B9DE-F299DB5B858A}</x14:id>
        </ext>
      </extLst>
    </cfRule>
  </conditionalFormatting>
  <conditionalFormatting sqref="E92:E9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{7851F3CD-03D3-41E5-A967-26557051547D}</x14:id>
        </ext>
      </extLst>
    </cfRule>
  </conditionalFormatting>
  <conditionalFormatting sqref="F58:F9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{7A315AC3-7ADF-49AA-BA24-5B8366879D56}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FDDE15-B9BA-44F0-9A48-C180EF4D89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D94:G94</xm:sqref>
        </x14:conditionalFormatting>
        <x14:conditionalFormatting xmlns:xm="http://schemas.microsoft.com/office/excel/2006/main">
          <x14:cfRule type="dataBar" id="{2A84DAA9-B36A-478D-83DD-BD4EA832C1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P94:S94</xm:sqref>
        </x14:conditionalFormatting>
        <x14:conditionalFormatting xmlns:xm="http://schemas.microsoft.com/office/excel/2006/main">
          <x14:cfRule type="dataBar" id="{D7464372-FCDA-47C1-9340-08128A2910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D83:G83</xm:sqref>
        </x14:conditionalFormatting>
        <x14:conditionalFormatting xmlns:xm="http://schemas.microsoft.com/office/excel/2006/main">
          <x14:cfRule type="dataBar" id="{4799F42D-051C-49A3-831A-F177063F35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J83:M83</xm:sqref>
        </x14:conditionalFormatting>
        <x14:conditionalFormatting xmlns:xm="http://schemas.microsoft.com/office/excel/2006/main">
          <x14:cfRule type="dataBar" id="{1CA5A4B5-B44C-4B76-82F0-1343CCC138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F83</xm:sqref>
        </x14:conditionalFormatting>
        <x14:conditionalFormatting xmlns:xm="http://schemas.microsoft.com/office/excel/2006/main">
          <x14:cfRule type="dataBar" id="{4FDEC93A-AF9A-460F-A672-4DC0B4F729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E83</xm:sqref>
        </x14:conditionalFormatting>
        <x14:conditionalFormatting xmlns:xm="http://schemas.microsoft.com/office/excel/2006/main">
          <x14:cfRule type="dataBar" id="{1E92CB0F-F492-4E96-BD79-03833FCF07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P83:S83</xm:sqref>
        </x14:conditionalFormatting>
        <x14:conditionalFormatting xmlns:xm="http://schemas.microsoft.com/office/excel/2006/main">
          <x14:cfRule type="dataBar" id="{C17CA1E4-8A62-441C-9635-DAE30926D4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D14:G82 D84:G93</xm:sqref>
        </x14:conditionalFormatting>
        <x14:conditionalFormatting xmlns:xm="http://schemas.microsoft.com/office/excel/2006/main">
          <x14:cfRule type="dataBar" id="{35DC039A-BC5A-485A-AAAA-5C6C90AF0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J14:M82 J84:M94</xm:sqref>
        </x14:conditionalFormatting>
        <x14:conditionalFormatting xmlns:xm="http://schemas.microsoft.com/office/excel/2006/main">
          <x14:cfRule type="dataBar" id="{D7F1F726-893E-447A-B213-9D2C436403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D93:F94</xm:sqref>
        </x14:conditionalFormatting>
        <x14:conditionalFormatting xmlns:xm="http://schemas.microsoft.com/office/excel/2006/main">
          <x14:cfRule type="dataBar" id="{F651843A-989B-494F-ADEA-062B161569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D86:D94</xm:sqref>
        </x14:conditionalFormatting>
        <x14:conditionalFormatting xmlns:xm="http://schemas.microsoft.com/office/excel/2006/main">
          <x14:cfRule type="dataBar" id="{F9DDA9E6-BE19-4FCD-A37D-830E7DE088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E88:E94</xm:sqref>
        </x14:conditionalFormatting>
        <x14:conditionalFormatting xmlns:xm="http://schemas.microsoft.com/office/excel/2006/main">
          <x14:cfRule type="dataBar" id="{70B88BBD-63FB-4995-8BB2-7D7DDACB69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F62:F82 F84:F94</xm:sqref>
        </x14:conditionalFormatting>
        <x14:conditionalFormatting xmlns:xm="http://schemas.microsoft.com/office/excel/2006/main">
          <x14:cfRule type="dataBar" id="{78914DAE-91A4-4205-B455-59CA2D771D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E64:E82 E84:E94</xm:sqref>
        </x14:conditionalFormatting>
        <x14:conditionalFormatting xmlns:xm="http://schemas.microsoft.com/office/excel/2006/main">
          <x14:cfRule type="dataBar" id="{1432D429-511E-496D-B32B-A7BE1D43B5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P14:S82 P84:S93</xm:sqref>
        </x14:conditionalFormatting>
        <x14:conditionalFormatting xmlns:xm="http://schemas.microsoft.com/office/excel/2006/main">
          <x14:cfRule type="dataBar" id="{90398ABD-30E4-4AB3-B60F-3B11AC6DD2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P14:P93</xm:sqref>
        </x14:conditionalFormatting>
        <x14:conditionalFormatting xmlns:xm="http://schemas.microsoft.com/office/excel/2006/main">
          <x14:cfRule type="dataBar" id="{3C207AA2-E320-41A7-9630-78DBBE8008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Q14:Q93</xm:sqref>
        </x14:conditionalFormatting>
        <x14:conditionalFormatting xmlns:xm="http://schemas.microsoft.com/office/excel/2006/main">
          <x14:cfRule type="dataBar" id="{1A7F9FAC-EACF-41CD-AC2B-8511454F4C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R14:R93</xm:sqref>
        </x14:conditionalFormatting>
        <x14:conditionalFormatting xmlns:xm="http://schemas.microsoft.com/office/excel/2006/main">
          <x14:cfRule type="dataBar" id="{9A0C92E4-4223-4D36-93F6-E15A8EC293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D89:D94</xm:sqref>
        </x14:conditionalFormatting>
        <x14:conditionalFormatting xmlns:xm="http://schemas.microsoft.com/office/excel/2006/main">
          <x14:cfRule type="dataBar" id="{5E3ABBCC-34F1-44F2-B184-AD7DB56DFA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P92:P94</xm:sqref>
        </x14:conditionalFormatting>
        <x14:conditionalFormatting xmlns:xm="http://schemas.microsoft.com/office/excel/2006/main">
          <x14:cfRule type="dataBar" id="{7E7DCE82-3D17-4FE2-B9DE-F299DB5B85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Q92:Q94</xm:sqref>
        </x14:conditionalFormatting>
        <x14:conditionalFormatting xmlns:xm="http://schemas.microsoft.com/office/excel/2006/main">
          <x14:cfRule type="dataBar" id="{7851F3CD-03D3-41E5-A967-265570515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E92:E94</xm:sqref>
        </x14:conditionalFormatting>
        <x14:conditionalFormatting xmlns:xm="http://schemas.microsoft.com/office/excel/2006/main">
          <x14:cfRule type="dataBar" id="{7A315AC3-7ADF-49AA-BA24-5B8366879D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F58:F93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0D16C-E3E8-4EA1-AF69-8F8D0E713F5B}">
  <sheetPr>
    <tabColor theme="9" tint="0.79998168889431442"/>
  </sheetPr>
  <dimension ref="A1:S116"/>
  <sheetViews>
    <sheetView topLeftCell="B73" zoomScale="115" zoomScaleNormal="115" workbookViewId="0">
      <selection activeCell="Q7" sqref="Q7:S7"/>
    </sheetView>
  </sheetViews>
  <sheetFormatPr baseColWidth="10" defaultRowHeight="15" x14ac:dyDescent="0.25"/>
  <cols>
    <col min="1" max="1" width="115.140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2" t="s">
        <v>130</v>
      </c>
      <c r="B1" s="20"/>
      <c r="C1" s="131" t="s">
        <v>128</v>
      </c>
      <c r="D1" s="132"/>
      <c r="E1" s="132"/>
      <c r="F1" s="132"/>
      <c r="G1" s="133"/>
      <c r="H1" s="20"/>
      <c r="I1" s="134" t="s">
        <v>134</v>
      </c>
      <c r="J1" s="135"/>
      <c r="K1" s="135"/>
      <c r="L1" s="135"/>
      <c r="M1" s="136"/>
      <c r="N1" s="20"/>
      <c r="O1" s="137" t="s">
        <v>131</v>
      </c>
      <c r="P1" s="138"/>
      <c r="Q1" s="138"/>
      <c r="R1" s="138"/>
      <c r="S1" s="139"/>
    </row>
    <row r="2" spans="1:19" x14ac:dyDescent="0.25">
      <c r="A2" s="3"/>
      <c r="B2" s="21"/>
      <c r="C2" s="13"/>
      <c r="D2" s="16"/>
      <c r="E2" s="16"/>
      <c r="F2" s="16"/>
      <c r="G2" s="16"/>
      <c r="H2" s="21"/>
      <c r="I2" s="50"/>
      <c r="J2" s="78"/>
      <c r="K2" s="78"/>
      <c r="L2" s="78"/>
      <c r="M2" s="78"/>
      <c r="N2" s="21"/>
      <c r="O2" s="35"/>
      <c r="P2" s="36"/>
      <c r="Q2" s="36"/>
      <c r="R2" s="36"/>
      <c r="S2" s="40"/>
    </row>
    <row r="3" spans="1:19" x14ac:dyDescent="0.25">
      <c r="A3" s="3"/>
      <c r="B3" s="21"/>
      <c r="C3" s="127" t="s">
        <v>0</v>
      </c>
      <c r="D3" s="127"/>
      <c r="E3" s="127" t="s">
        <v>127</v>
      </c>
      <c r="F3" s="127"/>
      <c r="G3" s="130"/>
      <c r="H3" s="21"/>
      <c r="I3" s="128" t="s">
        <v>0</v>
      </c>
      <c r="J3" s="129"/>
      <c r="K3" s="129" t="s">
        <v>183</v>
      </c>
      <c r="L3" s="129"/>
      <c r="M3" s="140"/>
      <c r="N3" s="21"/>
      <c r="O3" s="141" t="s">
        <v>0</v>
      </c>
      <c r="P3" s="142"/>
      <c r="Q3" s="142" t="s">
        <v>184</v>
      </c>
      <c r="R3" s="142"/>
      <c r="S3" s="143"/>
    </row>
    <row r="4" spans="1:19" x14ac:dyDescent="0.25">
      <c r="A4" s="3"/>
      <c r="B4" s="21"/>
      <c r="C4" s="127" t="s">
        <v>1</v>
      </c>
      <c r="D4" s="127"/>
      <c r="E4" s="127">
        <v>5000</v>
      </c>
      <c r="F4" s="127"/>
      <c r="G4" s="130"/>
      <c r="H4" s="21"/>
      <c r="I4" s="128" t="s">
        <v>1</v>
      </c>
      <c r="J4" s="129"/>
      <c r="K4" s="129">
        <v>5000</v>
      </c>
      <c r="L4" s="129"/>
      <c r="M4" s="140"/>
      <c r="N4" s="21"/>
      <c r="O4" s="141" t="s">
        <v>1</v>
      </c>
      <c r="P4" s="142"/>
      <c r="Q4" s="142">
        <v>5000</v>
      </c>
      <c r="R4" s="142"/>
      <c r="S4" s="143"/>
    </row>
    <row r="5" spans="1:19" x14ac:dyDescent="0.25">
      <c r="A5" s="3"/>
      <c r="B5" s="21"/>
      <c r="C5" s="127" t="s">
        <v>2</v>
      </c>
      <c r="D5" s="127"/>
      <c r="E5" s="127">
        <v>300</v>
      </c>
      <c r="F5" s="127"/>
      <c r="G5" s="130"/>
      <c r="H5" s="21"/>
      <c r="I5" s="128" t="s">
        <v>2</v>
      </c>
      <c r="J5" s="129"/>
      <c r="K5" s="129">
        <v>300</v>
      </c>
      <c r="L5" s="129"/>
      <c r="M5" s="140"/>
      <c r="N5" s="21"/>
      <c r="O5" s="141" t="s">
        <v>2</v>
      </c>
      <c r="P5" s="142"/>
      <c r="Q5" s="142">
        <v>300</v>
      </c>
      <c r="R5" s="142"/>
      <c r="S5" s="143"/>
    </row>
    <row r="6" spans="1:19" x14ac:dyDescent="0.25">
      <c r="A6" s="3"/>
      <c r="B6" s="21"/>
      <c r="C6" s="127" t="s">
        <v>3</v>
      </c>
      <c r="D6" s="127"/>
      <c r="E6" s="127">
        <v>2000</v>
      </c>
      <c r="F6" s="127"/>
      <c r="G6" s="130"/>
      <c r="H6" s="21"/>
      <c r="I6" s="128" t="s">
        <v>3</v>
      </c>
      <c r="J6" s="129"/>
      <c r="K6" s="129">
        <v>2400</v>
      </c>
      <c r="L6" s="129"/>
      <c r="M6" s="140"/>
      <c r="N6" s="21"/>
      <c r="O6" s="141" t="s">
        <v>3</v>
      </c>
      <c r="P6" s="142"/>
      <c r="Q6" s="142">
        <v>3000</v>
      </c>
      <c r="R6" s="142"/>
      <c r="S6" s="143"/>
    </row>
    <row r="7" spans="1:19" x14ac:dyDescent="0.25">
      <c r="A7" s="3"/>
      <c r="B7" s="21"/>
      <c r="C7" s="127" t="s">
        <v>4</v>
      </c>
      <c r="D7" s="127"/>
      <c r="E7" s="127" t="s">
        <v>29</v>
      </c>
      <c r="F7" s="127"/>
      <c r="G7" s="130"/>
      <c r="H7" s="21"/>
      <c r="I7" s="128" t="s">
        <v>4</v>
      </c>
      <c r="J7" s="129"/>
      <c r="K7" s="129" t="s">
        <v>29</v>
      </c>
      <c r="L7" s="129"/>
      <c r="M7" s="140"/>
      <c r="N7" s="21"/>
      <c r="O7" s="141" t="s">
        <v>4</v>
      </c>
      <c r="P7" s="142"/>
      <c r="Q7" s="142" t="s">
        <v>29</v>
      </c>
      <c r="R7" s="142"/>
      <c r="S7" s="143"/>
    </row>
    <row r="8" spans="1:19" x14ac:dyDescent="0.25">
      <c r="A8" s="3"/>
      <c r="B8" s="21"/>
      <c r="C8" s="127" t="s">
        <v>5</v>
      </c>
      <c r="D8" s="127"/>
      <c r="E8" s="127" t="s">
        <v>25</v>
      </c>
      <c r="F8" s="127"/>
      <c r="G8" s="130"/>
      <c r="H8" s="21"/>
      <c r="I8" s="128" t="s">
        <v>5</v>
      </c>
      <c r="J8" s="129"/>
      <c r="K8" s="129" t="s">
        <v>25</v>
      </c>
      <c r="L8" s="129"/>
      <c r="M8" s="140"/>
      <c r="N8" s="21"/>
      <c r="O8" s="141" t="s">
        <v>5</v>
      </c>
      <c r="P8" s="142"/>
      <c r="Q8" s="142" t="s">
        <v>25</v>
      </c>
      <c r="R8" s="142"/>
      <c r="S8" s="143"/>
    </row>
    <row r="9" spans="1:19" x14ac:dyDescent="0.25">
      <c r="A9" s="3"/>
      <c r="B9" s="21"/>
      <c r="C9" s="127" t="s">
        <v>6</v>
      </c>
      <c r="D9" s="127"/>
      <c r="E9" s="127">
        <v>1</v>
      </c>
      <c r="F9" s="127"/>
      <c r="G9" s="130"/>
      <c r="H9" s="21"/>
      <c r="I9" s="128" t="s">
        <v>6</v>
      </c>
      <c r="J9" s="129"/>
      <c r="K9" s="129">
        <v>1</v>
      </c>
      <c r="L9" s="129"/>
      <c r="M9" s="140"/>
      <c r="N9" s="21"/>
      <c r="O9" s="141" t="s">
        <v>6</v>
      </c>
      <c r="P9" s="142"/>
      <c r="Q9" s="142">
        <v>1</v>
      </c>
      <c r="R9" s="142"/>
      <c r="S9" s="143"/>
    </row>
    <row r="10" spans="1:19" x14ac:dyDescent="0.25">
      <c r="A10" s="3"/>
      <c r="B10" s="21"/>
      <c r="C10" s="127" t="s">
        <v>7</v>
      </c>
      <c r="D10" s="127"/>
      <c r="E10" s="19"/>
      <c r="F10" s="19"/>
      <c r="G10" s="16"/>
      <c r="H10" s="21"/>
      <c r="I10" s="128" t="s">
        <v>7</v>
      </c>
      <c r="J10" s="129"/>
      <c r="K10" s="79"/>
      <c r="L10" s="79" t="s">
        <v>135</v>
      </c>
      <c r="M10" s="78"/>
      <c r="N10" s="21"/>
      <c r="O10" s="141" t="s">
        <v>7</v>
      </c>
      <c r="P10" s="142"/>
      <c r="Q10" s="89"/>
      <c r="R10" s="89"/>
      <c r="S10" s="90"/>
    </row>
    <row r="11" spans="1:19" x14ac:dyDescent="0.25">
      <c r="A11" s="3"/>
      <c r="B11" s="21"/>
      <c r="C11" s="13"/>
      <c r="D11" s="16"/>
      <c r="E11" s="16"/>
      <c r="F11" s="16"/>
      <c r="G11" s="16"/>
      <c r="H11" s="21"/>
      <c r="I11" s="25"/>
      <c r="J11" s="25"/>
      <c r="K11" s="25"/>
      <c r="L11" s="25"/>
      <c r="M11" s="25"/>
      <c r="N11" s="21"/>
      <c r="O11" s="64"/>
      <c r="P11" s="65"/>
      <c r="Q11" s="65"/>
      <c r="R11" s="65"/>
      <c r="S11" s="66"/>
    </row>
    <row r="12" spans="1:19" ht="18" thickBot="1" x14ac:dyDescent="0.35">
      <c r="A12" s="23" t="s">
        <v>10</v>
      </c>
      <c r="B12" s="24" t="s">
        <v>15</v>
      </c>
      <c r="C12" s="146">
        <v>1</v>
      </c>
      <c r="D12" s="147"/>
      <c r="E12" s="147"/>
      <c r="F12" s="147"/>
      <c r="G12" s="148"/>
      <c r="H12" s="24" t="s">
        <v>15</v>
      </c>
      <c r="I12" s="149">
        <v>1</v>
      </c>
      <c r="J12" s="150"/>
      <c r="K12" s="150"/>
      <c r="L12" s="150"/>
      <c r="M12" s="151"/>
      <c r="N12" s="24" t="s">
        <v>15</v>
      </c>
      <c r="O12" s="152">
        <v>1</v>
      </c>
      <c r="P12" s="152"/>
      <c r="Q12" s="152"/>
      <c r="R12" s="152"/>
      <c r="S12" s="153"/>
    </row>
    <row r="13" spans="1:19" ht="20.25" thickBot="1" x14ac:dyDescent="0.35">
      <c r="A13" s="4" t="s">
        <v>8</v>
      </c>
      <c r="B13" s="7" t="s">
        <v>9</v>
      </c>
      <c r="C13" s="11" t="s">
        <v>11</v>
      </c>
      <c r="D13" s="12" t="s">
        <v>12</v>
      </c>
      <c r="E13" s="12" t="s">
        <v>13</v>
      </c>
      <c r="F13" s="12" t="s">
        <v>14</v>
      </c>
      <c r="G13" s="12" t="s">
        <v>26</v>
      </c>
      <c r="H13" s="7" t="s">
        <v>9</v>
      </c>
      <c r="I13" s="8" t="s">
        <v>11</v>
      </c>
      <c r="J13" s="9" t="s">
        <v>12</v>
      </c>
      <c r="K13" s="9" t="s">
        <v>13</v>
      </c>
      <c r="L13" s="9" t="s">
        <v>14</v>
      </c>
      <c r="M13" s="10" t="s">
        <v>26</v>
      </c>
      <c r="N13" s="7" t="s">
        <v>9</v>
      </c>
      <c r="O13" s="32" t="s">
        <v>11</v>
      </c>
      <c r="P13" s="33" t="s">
        <v>12</v>
      </c>
      <c r="Q13" s="33" t="s">
        <v>13</v>
      </c>
      <c r="R13" s="33" t="s">
        <v>14</v>
      </c>
      <c r="S13" s="34" t="s">
        <v>26</v>
      </c>
    </row>
    <row r="14" spans="1:19" ht="15.75" thickTop="1" x14ac:dyDescent="0.25">
      <c r="A14" s="72" t="s">
        <v>96</v>
      </c>
      <c r="B14" s="5">
        <f>C14 / D14</f>
        <v>405</v>
      </c>
      <c r="C14" s="13">
        <v>405</v>
      </c>
      <c r="D14" s="14">
        <v>1</v>
      </c>
      <c r="E14" s="15">
        <v>1</v>
      </c>
      <c r="F14" s="56">
        <v>1</v>
      </c>
      <c r="G14" s="57">
        <v>3.1701388888888892E-5</v>
      </c>
      <c r="H14" s="5">
        <v>405</v>
      </c>
      <c r="I14" s="50">
        <v>405</v>
      </c>
      <c r="J14" s="51">
        <v>1</v>
      </c>
      <c r="K14" s="52">
        <v>1</v>
      </c>
      <c r="L14" s="63">
        <v>1</v>
      </c>
      <c r="M14" s="70">
        <v>3.601851851851852E-5</v>
      </c>
      <c r="N14" s="5">
        <v>405</v>
      </c>
      <c r="O14" s="80">
        <v>405</v>
      </c>
      <c r="P14" s="81">
        <v>1</v>
      </c>
      <c r="Q14" s="82">
        <v>1</v>
      </c>
      <c r="R14" s="83">
        <v>1</v>
      </c>
      <c r="S14" s="84">
        <v>5.6516203703703705E-5</v>
      </c>
    </row>
    <row r="15" spans="1:19" x14ac:dyDescent="0.25">
      <c r="A15" s="73" t="s">
        <v>30</v>
      </c>
      <c r="B15" s="5">
        <f t="shared" ref="B15:B78" si="0">C15 / D15</f>
        <v>2</v>
      </c>
      <c r="C15" s="13">
        <v>2</v>
      </c>
      <c r="D15" s="15">
        <v>1</v>
      </c>
      <c r="E15" s="15">
        <v>1</v>
      </c>
      <c r="F15" s="56">
        <v>1</v>
      </c>
      <c r="G15" s="57">
        <v>8.1041666666666667E-5</v>
      </c>
      <c r="H15" s="5">
        <v>2</v>
      </c>
      <c r="I15" s="50">
        <v>2</v>
      </c>
      <c r="J15" s="52">
        <v>1</v>
      </c>
      <c r="K15" s="52">
        <v>1</v>
      </c>
      <c r="L15" s="63">
        <v>1</v>
      </c>
      <c r="M15" s="70">
        <v>1.0089120370370371E-4</v>
      </c>
      <c r="N15" s="5">
        <v>2</v>
      </c>
      <c r="O15" s="80">
        <v>2</v>
      </c>
      <c r="P15" s="82">
        <v>1</v>
      </c>
      <c r="Q15" s="82">
        <v>1</v>
      </c>
      <c r="R15" s="83">
        <v>1</v>
      </c>
      <c r="S15" s="84">
        <v>1.3628472222222221E-4</v>
      </c>
    </row>
    <row r="16" spans="1:19" x14ac:dyDescent="0.25">
      <c r="A16" s="73" t="s">
        <v>31</v>
      </c>
      <c r="B16" s="5">
        <f t="shared" si="0"/>
        <v>143</v>
      </c>
      <c r="C16" s="13">
        <v>143</v>
      </c>
      <c r="D16" s="15">
        <v>1</v>
      </c>
      <c r="E16" s="15">
        <v>1</v>
      </c>
      <c r="F16" s="56">
        <v>1</v>
      </c>
      <c r="G16" s="57">
        <v>5.7245370370370371E-5</v>
      </c>
      <c r="H16" s="5">
        <v>143</v>
      </c>
      <c r="I16" s="50">
        <v>143</v>
      </c>
      <c r="J16" s="52">
        <v>1</v>
      </c>
      <c r="K16" s="52">
        <v>1</v>
      </c>
      <c r="L16" s="63">
        <v>1</v>
      </c>
      <c r="M16" s="70">
        <v>7.4826388888888883E-5</v>
      </c>
      <c r="N16" s="5">
        <v>143</v>
      </c>
      <c r="O16" s="80">
        <v>143</v>
      </c>
      <c r="P16" s="82">
        <v>1</v>
      </c>
      <c r="Q16" s="82">
        <v>1</v>
      </c>
      <c r="R16" s="83">
        <v>1</v>
      </c>
      <c r="S16" s="84">
        <v>9.0648148148148144E-5</v>
      </c>
    </row>
    <row r="17" spans="1:19" ht="25.5" x14ac:dyDescent="0.25">
      <c r="A17" s="74" t="s">
        <v>97</v>
      </c>
      <c r="B17" s="5">
        <f t="shared" si="0"/>
        <v>1</v>
      </c>
      <c r="C17" s="13">
        <v>1</v>
      </c>
      <c r="D17" s="15">
        <v>1</v>
      </c>
      <c r="E17" s="15">
        <v>1</v>
      </c>
      <c r="F17" s="56">
        <v>1</v>
      </c>
      <c r="G17" s="57">
        <v>8.5995370370370365E-5</v>
      </c>
      <c r="H17" s="5">
        <v>1</v>
      </c>
      <c r="I17" s="50">
        <v>1</v>
      </c>
      <c r="J17" s="52">
        <v>1</v>
      </c>
      <c r="K17" s="52">
        <v>1</v>
      </c>
      <c r="L17" s="63">
        <v>1</v>
      </c>
      <c r="M17" s="70">
        <v>1.087037037037037E-4</v>
      </c>
      <c r="N17" s="5">
        <v>1</v>
      </c>
      <c r="O17" s="80">
        <v>1</v>
      </c>
      <c r="P17" s="82">
        <v>1</v>
      </c>
      <c r="Q17" s="82">
        <v>1</v>
      </c>
      <c r="R17" s="83">
        <v>1</v>
      </c>
      <c r="S17" s="84">
        <v>1.3909722222222223E-4</v>
      </c>
    </row>
    <row r="18" spans="1:19" x14ac:dyDescent="0.25">
      <c r="A18" s="73" t="s">
        <v>32</v>
      </c>
      <c r="B18" s="5">
        <f t="shared" si="0"/>
        <v>34</v>
      </c>
      <c r="C18" s="13">
        <v>34</v>
      </c>
      <c r="D18" s="15">
        <v>1</v>
      </c>
      <c r="E18" s="15">
        <v>1</v>
      </c>
      <c r="F18" s="56">
        <v>1</v>
      </c>
      <c r="G18" s="57">
        <v>2.6307870370370371E-5</v>
      </c>
      <c r="H18" s="5">
        <v>34</v>
      </c>
      <c r="I18" s="50">
        <v>34</v>
      </c>
      <c r="J18" s="52">
        <v>1</v>
      </c>
      <c r="K18" s="52">
        <v>1</v>
      </c>
      <c r="L18" s="63">
        <v>1</v>
      </c>
      <c r="M18" s="70">
        <v>7.5844907407407407E-5</v>
      </c>
      <c r="N18" s="5">
        <v>34</v>
      </c>
      <c r="O18" s="80">
        <v>34</v>
      </c>
      <c r="P18" s="82">
        <v>1</v>
      </c>
      <c r="Q18" s="82">
        <v>1</v>
      </c>
      <c r="R18" s="83">
        <v>1</v>
      </c>
      <c r="S18" s="84">
        <v>4.8368055555555553E-5</v>
      </c>
    </row>
    <row r="19" spans="1:19" x14ac:dyDescent="0.25">
      <c r="A19" s="73" t="s">
        <v>33</v>
      </c>
      <c r="B19" s="5">
        <f t="shared" si="0"/>
        <v>3</v>
      </c>
      <c r="C19" s="13">
        <v>3</v>
      </c>
      <c r="D19" s="15">
        <v>1</v>
      </c>
      <c r="E19" s="15">
        <v>1</v>
      </c>
      <c r="F19" s="56">
        <v>1</v>
      </c>
      <c r="G19" s="57">
        <v>6.1238425925925929E-5</v>
      </c>
      <c r="H19" s="5">
        <v>3</v>
      </c>
      <c r="I19" s="50">
        <v>3</v>
      </c>
      <c r="J19" s="52">
        <v>1</v>
      </c>
      <c r="K19" s="52">
        <v>1</v>
      </c>
      <c r="L19" s="63">
        <v>1</v>
      </c>
      <c r="M19" s="70">
        <v>9.0023148148148143E-5</v>
      </c>
      <c r="N19" s="5">
        <v>3</v>
      </c>
      <c r="O19" s="80">
        <v>3</v>
      </c>
      <c r="P19" s="82">
        <v>1</v>
      </c>
      <c r="Q19" s="82">
        <v>1</v>
      </c>
      <c r="R19" s="83">
        <v>1</v>
      </c>
      <c r="S19" s="84">
        <v>9.0706018518518514E-5</v>
      </c>
    </row>
    <row r="20" spans="1:19" ht="25.5" x14ac:dyDescent="0.25">
      <c r="A20" s="74" t="s">
        <v>34</v>
      </c>
      <c r="B20" s="5">
        <f t="shared" si="0"/>
        <v>1</v>
      </c>
      <c r="C20" s="13">
        <v>1</v>
      </c>
      <c r="D20" s="15">
        <v>1</v>
      </c>
      <c r="E20" s="15">
        <v>1</v>
      </c>
      <c r="F20" s="56">
        <v>1</v>
      </c>
      <c r="G20" s="57">
        <v>1.4898148148148149E-4</v>
      </c>
      <c r="H20" s="5">
        <v>1</v>
      </c>
      <c r="I20" s="50">
        <v>1</v>
      </c>
      <c r="J20" s="52">
        <v>1</v>
      </c>
      <c r="K20" s="52">
        <v>1</v>
      </c>
      <c r="L20" s="63">
        <v>1</v>
      </c>
      <c r="M20" s="70">
        <v>1.9299768518518518E-4</v>
      </c>
      <c r="N20" s="5">
        <v>1</v>
      </c>
      <c r="O20" s="80">
        <v>1</v>
      </c>
      <c r="P20" s="82">
        <v>1</v>
      </c>
      <c r="Q20" s="82">
        <v>1</v>
      </c>
      <c r="R20" s="83">
        <v>1</v>
      </c>
      <c r="S20" s="84">
        <v>2.2771990740740741E-4</v>
      </c>
    </row>
    <row r="21" spans="1:19" ht="25.5" x14ac:dyDescent="0.25">
      <c r="A21" s="74" t="s">
        <v>35</v>
      </c>
      <c r="B21" s="5">
        <f t="shared" si="0"/>
        <v>1</v>
      </c>
      <c r="C21" s="13">
        <v>1</v>
      </c>
      <c r="D21" s="15">
        <v>1</v>
      </c>
      <c r="E21" s="15">
        <v>1</v>
      </c>
      <c r="F21" s="56">
        <v>1</v>
      </c>
      <c r="G21" s="57">
        <v>1.1378472222222222E-4</v>
      </c>
      <c r="H21" s="5">
        <v>1</v>
      </c>
      <c r="I21" s="50">
        <v>1</v>
      </c>
      <c r="J21" s="52">
        <v>1</v>
      </c>
      <c r="K21" s="52">
        <v>1</v>
      </c>
      <c r="L21" s="63">
        <v>1</v>
      </c>
      <c r="M21" s="70">
        <v>1.2812500000000001E-4</v>
      </c>
      <c r="N21" s="5">
        <v>1</v>
      </c>
      <c r="O21" s="80">
        <v>1</v>
      </c>
      <c r="P21" s="82">
        <v>1</v>
      </c>
      <c r="Q21" s="82">
        <v>1</v>
      </c>
      <c r="R21" s="83">
        <v>1</v>
      </c>
      <c r="S21" s="84">
        <v>1.3776620370370369E-4</v>
      </c>
    </row>
    <row r="22" spans="1:19" x14ac:dyDescent="0.25">
      <c r="A22" s="73" t="s">
        <v>36</v>
      </c>
      <c r="B22" s="5">
        <f t="shared" si="0"/>
        <v>2</v>
      </c>
      <c r="C22" s="13">
        <v>2</v>
      </c>
      <c r="D22" s="15">
        <v>1</v>
      </c>
      <c r="E22" s="15">
        <v>1</v>
      </c>
      <c r="F22" s="56">
        <v>1</v>
      </c>
      <c r="G22" s="57">
        <v>2.7627314814814816E-5</v>
      </c>
      <c r="H22" s="5">
        <v>2</v>
      </c>
      <c r="I22" s="50">
        <v>2</v>
      </c>
      <c r="J22" s="52">
        <v>1</v>
      </c>
      <c r="K22" s="52">
        <v>1</v>
      </c>
      <c r="L22" s="63">
        <v>1</v>
      </c>
      <c r="M22" s="70">
        <v>3.390046296296296E-5</v>
      </c>
      <c r="N22" s="5">
        <v>2</v>
      </c>
      <c r="O22" s="80">
        <v>2</v>
      </c>
      <c r="P22" s="82">
        <v>1</v>
      </c>
      <c r="Q22" s="82">
        <v>1</v>
      </c>
      <c r="R22" s="83">
        <v>1</v>
      </c>
      <c r="S22" s="84">
        <v>4.9340277777777775E-5</v>
      </c>
    </row>
    <row r="23" spans="1:19" x14ac:dyDescent="0.25">
      <c r="A23" s="73" t="s">
        <v>37</v>
      </c>
      <c r="B23" s="5">
        <f t="shared" si="0"/>
        <v>1</v>
      </c>
      <c r="C23" s="13">
        <v>1</v>
      </c>
      <c r="D23" s="15">
        <v>1</v>
      </c>
      <c r="E23" s="15">
        <v>1</v>
      </c>
      <c r="F23" s="56">
        <v>1</v>
      </c>
      <c r="G23" s="57">
        <v>7.238425925925926E-5</v>
      </c>
      <c r="H23" s="5">
        <v>1</v>
      </c>
      <c r="I23" s="50">
        <v>1</v>
      </c>
      <c r="J23" s="52">
        <v>1</v>
      </c>
      <c r="K23" s="52">
        <v>1</v>
      </c>
      <c r="L23" s="63">
        <v>1</v>
      </c>
      <c r="M23" s="70">
        <v>8.194444444444445E-5</v>
      </c>
      <c r="N23" s="5">
        <v>1</v>
      </c>
      <c r="O23" s="80">
        <v>1</v>
      </c>
      <c r="P23" s="82">
        <v>1</v>
      </c>
      <c r="Q23" s="82">
        <v>1</v>
      </c>
      <c r="R23" s="83">
        <v>1</v>
      </c>
      <c r="S23" s="84">
        <v>9.2592592592592588E-5</v>
      </c>
    </row>
    <row r="24" spans="1:19" x14ac:dyDescent="0.25">
      <c r="A24" s="73" t="s">
        <v>38</v>
      </c>
      <c r="B24" s="5">
        <f t="shared" si="0"/>
        <v>1</v>
      </c>
      <c r="C24" s="13">
        <v>1</v>
      </c>
      <c r="D24" s="15">
        <v>1</v>
      </c>
      <c r="E24" s="15">
        <v>1</v>
      </c>
      <c r="F24" s="56">
        <v>1</v>
      </c>
      <c r="G24" s="57">
        <v>1.2390046296296297E-4</v>
      </c>
      <c r="H24" s="5">
        <v>1</v>
      </c>
      <c r="I24" s="50">
        <v>1</v>
      </c>
      <c r="J24" s="52">
        <v>1</v>
      </c>
      <c r="K24" s="52">
        <v>1</v>
      </c>
      <c r="L24" s="63">
        <v>1</v>
      </c>
      <c r="M24" s="70">
        <v>1.6483796296296296E-4</v>
      </c>
      <c r="N24" s="5">
        <v>1</v>
      </c>
      <c r="O24" s="80">
        <v>1</v>
      </c>
      <c r="P24" s="82">
        <v>1</v>
      </c>
      <c r="Q24" s="82">
        <v>1</v>
      </c>
      <c r="R24" s="83">
        <v>1</v>
      </c>
      <c r="S24" s="84">
        <v>1.9018518518518519E-4</v>
      </c>
    </row>
    <row r="25" spans="1:19" x14ac:dyDescent="0.25">
      <c r="A25" s="73" t="s">
        <v>39</v>
      </c>
      <c r="B25" s="5">
        <f t="shared" si="0"/>
        <v>3</v>
      </c>
      <c r="C25" s="13">
        <v>3</v>
      </c>
      <c r="D25" s="15">
        <v>1</v>
      </c>
      <c r="E25" s="15">
        <v>1</v>
      </c>
      <c r="F25" s="56">
        <v>1</v>
      </c>
      <c r="G25" s="57">
        <v>2.8969907407407409E-5</v>
      </c>
      <c r="H25" s="5">
        <v>3</v>
      </c>
      <c r="I25" s="50">
        <v>3</v>
      </c>
      <c r="J25" s="52">
        <v>1</v>
      </c>
      <c r="K25" s="52">
        <v>1</v>
      </c>
      <c r="L25" s="63">
        <v>1</v>
      </c>
      <c r="M25" s="70">
        <v>3.8182870370370368E-5</v>
      </c>
      <c r="N25" s="5">
        <v>3</v>
      </c>
      <c r="O25" s="80">
        <v>3</v>
      </c>
      <c r="P25" s="82">
        <v>1</v>
      </c>
      <c r="Q25" s="82">
        <v>1</v>
      </c>
      <c r="R25" s="83">
        <v>1</v>
      </c>
      <c r="S25" s="84">
        <v>5.452546296296296E-5</v>
      </c>
    </row>
    <row r="26" spans="1:19" x14ac:dyDescent="0.25">
      <c r="A26" s="73" t="s">
        <v>40</v>
      </c>
      <c r="B26" s="5">
        <f t="shared" si="0"/>
        <v>4</v>
      </c>
      <c r="C26" s="13">
        <v>4</v>
      </c>
      <c r="D26" s="15">
        <v>1</v>
      </c>
      <c r="E26" s="15">
        <v>1</v>
      </c>
      <c r="F26" s="56">
        <v>1</v>
      </c>
      <c r="G26" s="57">
        <v>6.4097222222222225E-5</v>
      </c>
      <c r="H26" s="5">
        <v>4</v>
      </c>
      <c r="I26" s="50">
        <v>4</v>
      </c>
      <c r="J26" s="52">
        <v>1</v>
      </c>
      <c r="K26" s="52">
        <v>1</v>
      </c>
      <c r="L26" s="63">
        <v>1</v>
      </c>
      <c r="M26" s="70">
        <v>6.4918981481481487E-5</v>
      </c>
      <c r="N26" s="5">
        <v>4</v>
      </c>
      <c r="O26" s="80">
        <v>4</v>
      </c>
      <c r="P26" s="82">
        <v>1</v>
      </c>
      <c r="Q26" s="82">
        <v>1</v>
      </c>
      <c r="R26" s="83">
        <v>1</v>
      </c>
      <c r="S26" s="84">
        <v>8.0752314814814817E-5</v>
      </c>
    </row>
    <row r="27" spans="1:19" x14ac:dyDescent="0.25">
      <c r="A27" s="73" t="s">
        <v>41</v>
      </c>
      <c r="B27" s="5">
        <f t="shared" si="0"/>
        <v>179</v>
      </c>
      <c r="C27" s="13">
        <v>179</v>
      </c>
      <c r="D27" s="15">
        <v>1</v>
      </c>
      <c r="E27" s="15">
        <v>1</v>
      </c>
      <c r="F27" s="56">
        <v>1</v>
      </c>
      <c r="G27" s="57">
        <v>6.0925925925925929E-5</v>
      </c>
      <c r="H27" s="5">
        <v>179</v>
      </c>
      <c r="I27" s="50">
        <v>179</v>
      </c>
      <c r="J27" s="52">
        <v>1</v>
      </c>
      <c r="K27" s="52">
        <v>1</v>
      </c>
      <c r="L27" s="63">
        <v>1</v>
      </c>
      <c r="M27" s="70">
        <v>8.6365740740740736E-5</v>
      </c>
      <c r="N27" s="5">
        <v>179</v>
      </c>
      <c r="O27" s="80">
        <v>179</v>
      </c>
      <c r="P27" s="82">
        <v>1</v>
      </c>
      <c r="Q27" s="82">
        <v>1</v>
      </c>
      <c r="R27" s="83">
        <v>1</v>
      </c>
      <c r="S27" s="84">
        <v>9.8379629629629631E-5</v>
      </c>
    </row>
    <row r="28" spans="1:19" x14ac:dyDescent="0.25">
      <c r="A28" s="73" t="s">
        <v>42</v>
      </c>
      <c r="B28" s="5">
        <f t="shared" si="0"/>
        <v>2</v>
      </c>
      <c r="C28" s="13">
        <v>2</v>
      </c>
      <c r="D28" s="15">
        <v>1</v>
      </c>
      <c r="E28" s="15">
        <v>1</v>
      </c>
      <c r="F28" s="56">
        <v>1</v>
      </c>
      <c r="G28" s="57">
        <v>7.8217592592592591E-5</v>
      </c>
      <c r="H28" s="5">
        <v>2</v>
      </c>
      <c r="I28" s="50">
        <v>2</v>
      </c>
      <c r="J28" s="52">
        <v>1</v>
      </c>
      <c r="K28" s="52">
        <v>1</v>
      </c>
      <c r="L28" s="63">
        <v>1</v>
      </c>
      <c r="M28" s="70">
        <v>1.1403935185185185E-4</v>
      </c>
      <c r="N28" s="5">
        <v>2</v>
      </c>
      <c r="O28" s="80">
        <v>2</v>
      </c>
      <c r="P28" s="82">
        <v>1</v>
      </c>
      <c r="Q28" s="82">
        <v>1</v>
      </c>
      <c r="R28" s="83">
        <v>1</v>
      </c>
      <c r="S28" s="84">
        <v>1.3072916666666666E-4</v>
      </c>
    </row>
    <row r="29" spans="1:19" ht="25.5" x14ac:dyDescent="0.25">
      <c r="A29" s="74" t="s">
        <v>43</v>
      </c>
      <c r="B29" s="5">
        <f t="shared" si="0"/>
        <v>1</v>
      </c>
      <c r="C29" s="13">
        <v>1</v>
      </c>
      <c r="D29" s="15">
        <v>1</v>
      </c>
      <c r="E29" s="15">
        <v>1</v>
      </c>
      <c r="F29" s="56">
        <v>1</v>
      </c>
      <c r="G29" s="57">
        <v>1.5092592592592593E-4</v>
      </c>
      <c r="H29" s="5">
        <v>1</v>
      </c>
      <c r="I29" s="50">
        <v>1</v>
      </c>
      <c r="J29" s="52">
        <v>1</v>
      </c>
      <c r="K29" s="52">
        <v>1</v>
      </c>
      <c r="L29" s="63">
        <v>1</v>
      </c>
      <c r="M29" s="70">
        <v>2.0273148148148147E-4</v>
      </c>
      <c r="N29" s="5">
        <v>1</v>
      </c>
      <c r="O29" s="80">
        <v>1</v>
      </c>
      <c r="P29" s="82">
        <v>1</v>
      </c>
      <c r="Q29" s="82">
        <v>1</v>
      </c>
      <c r="R29" s="83">
        <v>1</v>
      </c>
      <c r="S29" s="84">
        <v>2.1118055555555555E-4</v>
      </c>
    </row>
    <row r="30" spans="1:19" x14ac:dyDescent="0.25">
      <c r="A30" s="73" t="s">
        <v>44</v>
      </c>
      <c r="B30" s="5">
        <f t="shared" si="0"/>
        <v>2</v>
      </c>
      <c r="C30" s="13">
        <v>2</v>
      </c>
      <c r="D30" s="15">
        <v>1</v>
      </c>
      <c r="E30" s="15">
        <v>1</v>
      </c>
      <c r="F30" s="56">
        <v>1</v>
      </c>
      <c r="G30" s="57">
        <v>6.6921296296296301E-5</v>
      </c>
      <c r="H30" s="5">
        <v>2</v>
      </c>
      <c r="I30" s="50">
        <v>2</v>
      </c>
      <c r="J30" s="52">
        <v>1</v>
      </c>
      <c r="K30" s="52">
        <v>1</v>
      </c>
      <c r="L30" s="63">
        <v>1</v>
      </c>
      <c r="M30" s="70">
        <v>8.8530092592592591E-5</v>
      </c>
      <c r="N30" s="5">
        <v>2</v>
      </c>
      <c r="O30" s="80">
        <v>2</v>
      </c>
      <c r="P30" s="82">
        <v>1</v>
      </c>
      <c r="Q30" s="82">
        <v>1</v>
      </c>
      <c r="R30" s="83">
        <v>1</v>
      </c>
      <c r="S30" s="84">
        <v>1.0561342592592592E-4</v>
      </c>
    </row>
    <row r="31" spans="1:19" x14ac:dyDescent="0.25">
      <c r="A31" s="73" t="s">
        <v>45</v>
      </c>
      <c r="B31" s="5">
        <f t="shared" si="0"/>
        <v>110</v>
      </c>
      <c r="C31" s="13">
        <v>109</v>
      </c>
      <c r="D31" s="15">
        <v>0.99090909090909096</v>
      </c>
      <c r="E31" s="15">
        <v>0.99090909090909096</v>
      </c>
      <c r="F31" s="56">
        <v>1</v>
      </c>
      <c r="G31" s="57">
        <v>2.7835648148148149E-5</v>
      </c>
      <c r="H31" s="5">
        <v>110</v>
      </c>
      <c r="I31" s="50">
        <v>109</v>
      </c>
      <c r="J31" s="52">
        <v>0.99090909090909096</v>
      </c>
      <c r="K31" s="52">
        <v>0.99090909090909096</v>
      </c>
      <c r="L31" s="63">
        <v>1</v>
      </c>
      <c r="M31" s="70">
        <v>3.3587962962962966E-5</v>
      </c>
      <c r="N31" s="5">
        <v>110</v>
      </c>
      <c r="O31" s="80">
        <v>109</v>
      </c>
      <c r="P31" s="82">
        <v>0.99090909090909096</v>
      </c>
      <c r="Q31" s="82">
        <v>0.99090909090909096</v>
      </c>
      <c r="R31" s="83">
        <v>1</v>
      </c>
      <c r="S31" s="84">
        <v>4.854166666666667E-5</v>
      </c>
    </row>
    <row r="32" spans="1:19" ht="25.5" x14ac:dyDescent="0.25">
      <c r="A32" s="74" t="s">
        <v>46</v>
      </c>
      <c r="B32" s="5">
        <f t="shared" si="0"/>
        <v>1</v>
      </c>
      <c r="C32" s="13">
        <v>1</v>
      </c>
      <c r="D32" s="15">
        <v>1</v>
      </c>
      <c r="E32" s="15">
        <v>1</v>
      </c>
      <c r="F32" s="56">
        <v>1</v>
      </c>
      <c r="G32" s="57">
        <v>6.9548611111111116E-5</v>
      </c>
      <c r="H32" s="5">
        <v>1</v>
      </c>
      <c r="I32" s="50">
        <v>1</v>
      </c>
      <c r="J32" s="52">
        <v>1</v>
      </c>
      <c r="K32" s="52">
        <v>1</v>
      </c>
      <c r="L32" s="63">
        <v>1</v>
      </c>
      <c r="M32" s="70">
        <v>9.1944444444444449E-5</v>
      </c>
      <c r="N32" s="5">
        <v>1</v>
      </c>
      <c r="O32" s="80">
        <v>1</v>
      </c>
      <c r="P32" s="82">
        <v>1</v>
      </c>
      <c r="Q32" s="82">
        <v>1</v>
      </c>
      <c r="R32" s="83">
        <v>1</v>
      </c>
      <c r="S32" s="84">
        <v>1.0593749999999999E-4</v>
      </c>
    </row>
    <row r="33" spans="1:19" ht="25.5" x14ac:dyDescent="0.25">
      <c r="A33" s="75" t="s">
        <v>47</v>
      </c>
      <c r="B33" s="5">
        <f t="shared" si="0"/>
        <v>1</v>
      </c>
      <c r="C33" s="13">
        <v>1</v>
      </c>
      <c r="D33" s="15">
        <v>1</v>
      </c>
      <c r="E33" s="15">
        <v>1</v>
      </c>
      <c r="F33" s="56">
        <v>1</v>
      </c>
      <c r="G33" s="57">
        <v>8.8206018518518521E-5</v>
      </c>
      <c r="H33" s="5">
        <v>1</v>
      </c>
      <c r="I33" s="50">
        <v>1</v>
      </c>
      <c r="J33" s="52">
        <v>1</v>
      </c>
      <c r="K33" s="52">
        <v>1</v>
      </c>
      <c r="L33" s="63">
        <v>1</v>
      </c>
      <c r="M33" s="70">
        <v>1.0184027777777778E-4</v>
      </c>
      <c r="N33" s="5">
        <v>1</v>
      </c>
      <c r="O33" s="80">
        <v>1</v>
      </c>
      <c r="P33" s="82">
        <v>1</v>
      </c>
      <c r="Q33" s="82">
        <v>1</v>
      </c>
      <c r="R33" s="83">
        <v>1</v>
      </c>
      <c r="S33" s="84">
        <v>1.2350694444444445E-4</v>
      </c>
    </row>
    <row r="34" spans="1:19" x14ac:dyDescent="0.25">
      <c r="A34" s="76" t="s">
        <v>48</v>
      </c>
      <c r="B34" s="5">
        <f t="shared" si="0"/>
        <v>2916</v>
      </c>
      <c r="C34" s="13">
        <v>2916</v>
      </c>
      <c r="D34" s="15">
        <v>1</v>
      </c>
      <c r="E34" s="15">
        <v>1</v>
      </c>
      <c r="F34" s="56">
        <v>1</v>
      </c>
      <c r="G34" s="57">
        <v>2.9525462962962962E-5</v>
      </c>
      <c r="H34" s="5">
        <v>2916</v>
      </c>
      <c r="I34" s="50">
        <v>2916</v>
      </c>
      <c r="J34" s="52">
        <v>1</v>
      </c>
      <c r="K34" s="52">
        <v>1</v>
      </c>
      <c r="L34" s="63">
        <v>1</v>
      </c>
      <c r="M34" s="70">
        <v>3.6226851851851849E-5</v>
      </c>
      <c r="N34" s="5">
        <v>2916</v>
      </c>
      <c r="O34" s="80">
        <v>2916</v>
      </c>
      <c r="P34" s="82">
        <v>1</v>
      </c>
      <c r="Q34" s="82">
        <v>1</v>
      </c>
      <c r="R34" s="83">
        <v>1</v>
      </c>
      <c r="S34" s="84">
        <v>5.1597222222222219E-5</v>
      </c>
    </row>
    <row r="35" spans="1:19" x14ac:dyDescent="0.25">
      <c r="A35" s="73" t="s">
        <v>49</v>
      </c>
      <c r="B35" s="5">
        <f t="shared" si="0"/>
        <v>1</v>
      </c>
      <c r="C35" s="13">
        <v>1</v>
      </c>
      <c r="D35" s="15">
        <v>1</v>
      </c>
      <c r="E35" s="15">
        <v>1</v>
      </c>
      <c r="F35" s="56">
        <v>1</v>
      </c>
      <c r="G35" s="57">
        <v>7.4895833333333336E-5</v>
      </c>
      <c r="H35" s="5">
        <v>1</v>
      </c>
      <c r="I35" s="50">
        <v>1</v>
      </c>
      <c r="J35" s="52">
        <v>1</v>
      </c>
      <c r="K35" s="52">
        <v>1</v>
      </c>
      <c r="L35" s="63">
        <v>1</v>
      </c>
      <c r="M35" s="70">
        <v>8.0706018518518515E-5</v>
      </c>
      <c r="N35" s="5">
        <v>1</v>
      </c>
      <c r="O35" s="80">
        <v>1</v>
      </c>
      <c r="P35" s="82">
        <v>1</v>
      </c>
      <c r="Q35" s="82">
        <v>1</v>
      </c>
      <c r="R35" s="83">
        <v>1</v>
      </c>
      <c r="S35" s="84">
        <v>9.9270833333333332E-5</v>
      </c>
    </row>
    <row r="36" spans="1:19" x14ac:dyDescent="0.25">
      <c r="A36" s="73" t="s">
        <v>50</v>
      </c>
      <c r="B36" s="5">
        <f t="shared" si="0"/>
        <v>1</v>
      </c>
      <c r="C36" s="13">
        <v>1</v>
      </c>
      <c r="D36" s="15">
        <v>1</v>
      </c>
      <c r="E36" s="15">
        <v>1</v>
      </c>
      <c r="F36" s="56">
        <v>1</v>
      </c>
      <c r="G36" s="57">
        <v>1.1498842592592592E-4</v>
      </c>
      <c r="H36" s="5">
        <v>1</v>
      </c>
      <c r="I36" s="50">
        <v>1</v>
      </c>
      <c r="J36" s="52">
        <v>1</v>
      </c>
      <c r="K36" s="52">
        <v>1</v>
      </c>
      <c r="L36" s="63">
        <v>1</v>
      </c>
      <c r="M36" s="70">
        <v>1.3658564814814816E-4</v>
      </c>
      <c r="N36" s="5">
        <v>1</v>
      </c>
      <c r="O36" s="80">
        <v>1</v>
      </c>
      <c r="P36" s="82">
        <v>1</v>
      </c>
      <c r="Q36" s="82">
        <v>1</v>
      </c>
      <c r="R36" s="83">
        <v>1</v>
      </c>
      <c r="S36" s="84">
        <v>1.4824074074074075E-4</v>
      </c>
    </row>
    <row r="37" spans="1:19" x14ac:dyDescent="0.25">
      <c r="A37" s="73" t="s">
        <v>51</v>
      </c>
      <c r="B37" s="5">
        <f t="shared" si="0"/>
        <v>13609</v>
      </c>
      <c r="C37" s="13">
        <v>2816</v>
      </c>
      <c r="D37" s="15">
        <v>0.20692188992578442</v>
      </c>
      <c r="E37" s="15">
        <v>0.56320000000000003</v>
      </c>
      <c r="F37" s="56">
        <v>1</v>
      </c>
      <c r="G37" s="57">
        <v>4.3564814814814814E-5</v>
      </c>
      <c r="H37" s="5">
        <v>13609</v>
      </c>
      <c r="I37" s="50">
        <v>2772</v>
      </c>
      <c r="J37" s="52">
        <v>0.20368873539569401</v>
      </c>
      <c r="K37" s="52">
        <v>0.5544</v>
      </c>
      <c r="L37" s="63">
        <v>1</v>
      </c>
      <c r="M37" s="70">
        <v>7.9872685185185184E-5</v>
      </c>
      <c r="N37" s="5">
        <v>13609</v>
      </c>
      <c r="O37" s="80">
        <v>2592</v>
      </c>
      <c r="P37" s="82">
        <v>0.19046219413623339</v>
      </c>
      <c r="Q37" s="82">
        <v>0.51839999999999997</v>
      </c>
      <c r="R37" s="83">
        <v>0.16666666666666666</v>
      </c>
      <c r="S37" s="84">
        <v>6.8437500000000003E-5</v>
      </c>
    </row>
    <row r="38" spans="1:19" x14ac:dyDescent="0.25">
      <c r="A38" s="73" t="s">
        <v>52</v>
      </c>
      <c r="B38" s="5">
        <f t="shared" si="0"/>
        <v>12</v>
      </c>
      <c r="C38" s="13">
        <v>5</v>
      </c>
      <c r="D38" s="15">
        <v>0.41666666666666669</v>
      </c>
      <c r="E38" s="15">
        <v>0.41666666666666669</v>
      </c>
      <c r="F38" s="56">
        <v>1</v>
      </c>
      <c r="G38" s="57">
        <v>8.2048611111111108E-5</v>
      </c>
      <c r="H38" s="5">
        <v>12</v>
      </c>
      <c r="I38" s="50">
        <v>6</v>
      </c>
      <c r="J38" s="52">
        <v>0.5</v>
      </c>
      <c r="K38" s="52">
        <v>0.5</v>
      </c>
      <c r="L38" s="63">
        <v>1</v>
      </c>
      <c r="M38" s="70">
        <v>7.6793981481481478E-5</v>
      </c>
      <c r="N38" s="5">
        <v>12</v>
      </c>
      <c r="O38" s="80">
        <v>6</v>
      </c>
      <c r="P38" s="82">
        <v>0.5</v>
      </c>
      <c r="Q38" s="82">
        <v>0.5</v>
      </c>
      <c r="R38" s="83">
        <v>1</v>
      </c>
      <c r="S38" s="84">
        <v>9.75462962962963E-5</v>
      </c>
    </row>
    <row r="39" spans="1:19" x14ac:dyDescent="0.25">
      <c r="A39" s="73" t="s">
        <v>53</v>
      </c>
      <c r="B39" s="5">
        <f t="shared" si="0"/>
        <v>2</v>
      </c>
      <c r="C39" s="13">
        <v>2</v>
      </c>
      <c r="D39" s="15">
        <v>1</v>
      </c>
      <c r="E39" s="15">
        <v>1</v>
      </c>
      <c r="F39" s="56">
        <v>1</v>
      </c>
      <c r="G39" s="57">
        <v>7.3032407407407413E-5</v>
      </c>
      <c r="H39" s="5">
        <v>2</v>
      </c>
      <c r="I39" s="50">
        <v>2</v>
      </c>
      <c r="J39" s="52">
        <v>1</v>
      </c>
      <c r="K39" s="52">
        <v>1</v>
      </c>
      <c r="L39" s="63">
        <v>1</v>
      </c>
      <c r="M39" s="70">
        <v>8.304398148148148E-5</v>
      </c>
      <c r="N39" s="5">
        <v>2</v>
      </c>
      <c r="O39" s="80">
        <v>2</v>
      </c>
      <c r="P39" s="82">
        <v>1</v>
      </c>
      <c r="Q39" s="82">
        <v>1</v>
      </c>
      <c r="R39" s="83">
        <v>1</v>
      </c>
      <c r="S39" s="84">
        <v>9.9930555555555553E-5</v>
      </c>
    </row>
    <row r="40" spans="1:19" x14ac:dyDescent="0.25">
      <c r="A40" s="73" t="s">
        <v>54</v>
      </c>
      <c r="B40" s="5">
        <f t="shared" si="0"/>
        <v>5</v>
      </c>
      <c r="C40" s="13">
        <v>5</v>
      </c>
      <c r="D40" s="15">
        <v>1</v>
      </c>
      <c r="E40" s="15">
        <v>1</v>
      </c>
      <c r="F40" s="56">
        <v>0.25</v>
      </c>
      <c r="G40" s="57">
        <v>1.187037037037037E-4</v>
      </c>
      <c r="H40" s="5">
        <v>5</v>
      </c>
      <c r="I40" s="50">
        <v>5</v>
      </c>
      <c r="J40" s="52">
        <v>1</v>
      </c>
      <c r="K40" s="52">
        <v>1</v>
      </c>
      <c r="L40" s="63">
        <v>1</v>
      </c>
      <c r="M40" s="70">
        <v>1.4193287037037036E-4</v>
      </c>
      <c r="N40" s="5">
        <v>5</v>
      </c>
      <c r="O40" s="80">
        <v>5</v>
      </c>
      <c r="P40" s="82">
        <v>1</v>
      </c>
      <c r="Q40" s="82">
        <v>1</v>
      </c>
      <c r="R40" s="83">
        <v>1</v>
      </c>
      <c r="S40" s="84">
        <v>1.5584490740740741E-4</v>
      </c>
    </row>
    <row r="41" spans="1:19" x14ac:dyDescent="0.25">
      <c r="A41" s="73" t="s">
        <v>55</v>
      </c>
      <c r="B41" s="5">
        <f t="shared" si="0"/>
        <v>62</v>
      </c>
      <c r="C41" s="13">
        <v>60</v>
      </c>
      <c r="D41" s="15">
        <v>0.967741935483871</v>
      </c>
      <c r="E41" s="15">
        <v>0.967741935483871</v>
      </c>
      <c r="F41" s="56">
        <v>1</v>
      </c>
      <c r="G41" s="57">
        <v>9.6782407407407407E-5</v>
      </c>
      <c r="H41" s="5">
        <v>62</v>
      </c>
      <c r="I41" s="50">
        <v>61</v>
      </c>
      <c r="J41" s="52">
        <v>0.9838709677419355</v>
      </c>
      <c r="K41" s="52">
        <v>0.9838709677419355</v>
      </c>
      <c r="L41" s="63">
        <v>1</v>
      </c>
      <c r="M41" s="70">
        <v>1.0290509259259259E-4</v>
      </c>
      <c r="N41" s="5">
        <v>62</v>
      </c>
      <c r="O41" s="80">
        <v>61</v>
      </c>
      <c r="P41" s="82">
        <v>0.9838709677419355</v>
      </c>
      <c r="Q41" s="82">
        <v>0.9838709677419355</v>
      </c>
      <c r="R41" s="83">
        <v>1</v>
      </c>
      <c r="S41" s="84">
        <v>1.1627314814814814E-4</v>
      </c>
    </row>
    <row r="42" spans="1:19" x14ac:dyDescent="0.25">
      <c r="A42" s="73" t="s">
        <v>56</v>
      </c>
      <c r="B42" s="5">
        <f t="shared" si="0"/>
        <v>19</v>
      </c>
      <c r="C42" s="13">
        <v>19</v>
      </c>
      <c r="D42" s="15">
        <v>1</v>
      </c>
      <c r="E42" s="15">
        <v>1</v>
      </c>
      <c r="F42" s="56">
        <v>1</v>
      </c>
      <c r="G42" s="57">
        <v>7.8472222222222222E-5</v>
      </c>
      <c r="H42" s="5">
        <v>19</v>
      </c>
      <c r="I42" s="50">
        <v>19</v>
      </c>
      <c r="J42" s="52">
        <v>1</v>
      </c>
      <c r="K42" s="52">
        <v>1</v>
      </c>
      <c r="L42" s="63">
        <v>1</v>
      </c>
      <c r="M42" s="70">
        <v>9.0509259259259254E-5</v>
      </c>
      <c r="N42" s="5">
        <v>19</v>
      </c>
      <c r="O42" s="80">
        <v>19</v>
      </c>
      <c r="P42" s="82">
        <v>1</v>
      </c>
      <c r="Q42" s="82">
        <v>1</v>
      </c>
      <c r="R42" s="83">
        <v>1</v>
      </c>
      <c r="S42" s="84">
        <v>9.9236111111111112E-5</v>
      </c>
    </row>
    <row r="43" spans="1:19" x14ac:dyDescent="0.25">
      <c r="A43" s="73" t="s">
        <v>57</v>
      </c>
      <c r="B43" s="5">
        <f t="shared" si="0"/>
        <v>1</v>
      </c>
      <c r="C43" s="13">
        <v>1</v>
      </c>
      <c r="D43" s="15">
        <v>1</v>
      </c>
      <c r="E43" s="15">
        <v>1</v>
      </c>
      <c r="F43" s="56">
        <v>1</v>
      </c>
      <c r="G43" s="57">
        <v>1.5085648148148147E-4</v>
      </c>
      <c r="H43" s="5">
        <v>1</v>
      </c>
      <c r="I43" s="50">
        <v>1</v>
      </c>
      <c r="J43" s="52">
        <v>1</v>
      </c>
      <c r="K43" s="52">
        <v>1</v>
      </c>
      <c r="L43" s="63">
        <v>1</v>
      </c>
      <c r="M43" s="70">
        <v>1.7528935185185185E-4</v>
      </c>
      <c r="N43" s="5">
        <v>1</v>
      </c>
      <c r="O43" s="80">
        <v>1</v>
      </c>
      <c r="P43" s="82">
        <v>1</v>
      </c>
      <c r="Q43" s="82">
        <v>1</v>
      </c>
      <c r="R43" s="83">
        <v>1</v>
      </c>
      <c r="S43" s="84">
        <v>1.8841435185185186E-4</v>
      </c>
    </row>
    <row r="44" spans="1:19" x14ac:dyDescent="0.25">
      <c r="A44" s="73" t="s">
        <v>58</v>
      </c>
      <c r="B44" s="5">
        <f t="shared" si="0"/>
        <v>1</v>
      </c>
      <c r="C44" s="13">
        <v>1</v>
      </c>
      <c r="D44" s="15">
        <v>1</v>
      </c>
      <c r="E44" s="15">
        <v>1</v>
      </c>
      <c r="F44" s="56">
        <v>1</v>
      </c>
      <c r="G44" s="57">
        <v>4.8634259259259259E-5</v>
      </c>
      <c r="H44" s="5">
        <v>1</v>
      </c>
      <c r="I44" s="50">
        <v>1</v>
      </c>
      <c r="J44" s="52">
        <v>1</v>
      </c>
      <c r="K44" s="52">
        <v>1</v>
      </c>
      <c r="L44" s="63">
        <v>1</v>
      </c>
      <c r="M44" s="70">
        <v>5.4363425925925925E-5</v>
      </c>
      <c r="N44" s="5">
        <v>1</v>
      </c>
      <c r="O44" s="80">
        <v>1</v>
      </c>
      <c r="P44" s="82">
        <v>1</v>
      </c>
      <c r="Q44" s="82">
        <v>1</v>
      </c>
      <c r="R44" s="83">
        <v>1</v>
      </c>
      <c r="S44" s="84">
        <v>6.8865740740740744E-5</v>
      </c>
    </row>
    <row r="45" spans="1:19" x14ac:dyDescent="0.25">
      <c r="A45" s="73" t="s">
        <v>98</v>
      </c>
      <c r="B45" s="5">
        <f t="shared" si="0"/>
        <v>1</v>
      </c>
      <c r="C45" s="13">
        <v>1</v>
      </c>
      <c r="D45" s="15">
        <v>1</v>
      </c>
      <c r="E45" s="15">
        <v>1</v>
      </c>
      <c r="F45" s="56">
        <v>1</v>
      </c>
      <c r="G45" s="57">
        <v>8.6516203703703709E-5</v>
      </c>
      <c r="H45" s="5">
        <v>1</v>
      </c>
      <c r="I45" s="50">
        <v>1</v>
      </c>
      <c r="J45" s="52">
        <v>1</v>
      </c>
      <c r="K45" s="52">
        <v>1</v>
      </c>
      <c r="L45" s="63">
        <v>1</v>
      </c>
      <c r="M45" s="70">
        <v>1.0261574074074074E-4</v>
      </c>
      <c r="N45" s="5">
        <v>1</v>
      </c>
      <c r="O45" s="80">
        <v>1</v>
      </c>
      <c r="P45" s="82">
        <v>1</v>
      </c>
      <c r="Q45" s="82">
        <v>1</v>
      </c>
      <c r="R45" s="83">
        <v>1</v>
      </c>
      <c r="S45" s="84">
        <v>1.1760416666666667E-4</v>
      </c>
    </row>
    <row r="46" spans="1:19" x14ac:dyDescent="0.25">
      <c r="A46" s="73" t="s">
        <v>59</v>
      </c>
      <c r="B46" s="5">
        <f t="shared" si="0"/>
        <v>1</v>
      </c>
      <c r="C46" s="13">
        <v>1</v>
      </c>
      <c r="D46" s="15">
        <v>1</v>
      </c>
      <c r="E46" s="15">
        <v>1</v>
      </c>
      <c r="F46" s="56">
        <v>0.5</v>
      </c>
      <c r="G46" s="57">
        <v>4.5740740740740738E-5</v>
      </c>
      <c r="H46" s="5">
        <v>1</v>
      </c>
      <c r="I46" s="50">
        <v>1</v>
      </c>
      <c r="J46" s="52">
        <v>1</v>
      </c>
      <c r="K46" s="52">
        <v>1</v>
      </c>
      <c r="L46" s="63">
        <v>0.5</v>
      </c>
      <c r="M46" s="70">
        <v>5.0636574074074073E-5</v>
      </c>
      <c r="N46" s="5">
        <v>1</v>
      </c>
      <c r="O46" s="80">
        <v>1</v>
      </c>
      <c r="P46" s="82">
        <v>1</v>
      </c>
      <c r="Q46" s="82">
        <v>1</v>
      </c>
      <c r="R46" s="83">
        <v>0.5</v>
      </c>
      <c r="S46" s="84">
        <v>6.5081018518518515E-5</v>
      </c>
    </row>
    <row r="47" spans="1:19" x14ac:dyDescent="0.25">
      <c r="A47" s="73" t="s">
        <v>99</v>
      </c>
      <c r="B47" s="5">
        <f t="shared" si="0"/>
        <v>106</v>
      </c>
      <c r="C47" s="13">
        <v>106</v>
      </c>
      <c r="D47" s="15">
        <v>1</v>
      </c>
      <c r="E47" s="15">
        <v>1</v>
      </c>
      <c r="F47" s="56">
        <v>1</v>
      </c>
      <c r="G47" s="57">
        <v>3.5659722222222225E-5</v>
      </c>
      <c r="H47" s="5">
        <v>106</v>
      </c>
      <c r="I47" s="50">
        <v>106</v>
      </c>
      <c r="J47" s="52">
        <v>1</v>
      </c>
      <c r="K47" s="52">
        <v>1</v>
      </c>
      <c r="L47" s="63">
        <v>1</v>
      </c>
      <c r="M47" s="70">
        <v>4.5694444444444443E-5</v>
      </c>
      <c r="N47" s="5">
        <v>106</v>
      </c>
      <c r="O47" s="80">
        <v>106</v>
      </c>
      <c r="P47" s="82">
        <v>1</v>
      </c>
      <c r="Q47" s="82">
        <v>1</v>
      </c>
      <c r="R47" s="83">
        <v>1</v>
      </c>
      <c r="S47" s="84">
        <v>5.5335648148148147E-5</v>
      </c>
    </row>
    <row r="48" spans="1:19" x14ac:dyDescent="0.25">
      <c r="A48" s="73" t="s">
        <v>60</v>
      </c>
      <c r="B48" s="5">
        <f t="shared" si="0"/>
        <v>2</v>
      </c>
      <c r="C48" s="13">
        <v>2</v>
      </c>
      <c r="D48" s="15">
        <v>1</v>
      </c>
      <c r="E48" s="15">
        <v>1</v>
      </c>
      <c r="F48" s="56">
        <v>1</v>
      </c>
      <c r="G48" s="57">
        <v>1.4969907407407407E-4</v>
      </c>
      <c r="H48" s="5">
        <v>2</v>
      </c>
      <c r="I48" s="50">
        <v>2</v>
      </c>
      <c r="J48" s="52">
        <v>1</v>
      </c>
      <c r="K48" s="52">
        <v>1</v>
      </c>
      <c r="L48" s="63">
        <v>1</v>
      </c>
      <c r="M48" s="70">
        <v>1.6829861111111112E-4</v>
      </c>
      <c r="N48" s="5">
        <v>2</v>
      </c>
      <c r="O48" s="80">
        <v>2</v>
      </c>
      <c r="P48" s="82">
        <v>1</v>
      </c>
      <c r="Q48" s="82">
        <v>1</v>
      </c>
      <c r="R48" s="83">
        <v>1</v>
      </c>
      <c r="S48" s="84">
        <v>1.8280092592592594E-4</v>
      </c>
    </row>
    <row r="49" spans="1:19" x14ac:dyDescent="0.25">
      <c r="A49" s="74" t="s">
        <v>100</v>
      </c>
      <c r="B49" s="5">
        <f t="shared" si="0"/>
        <v>1</v>
      </c>
      <c r="C49" s="13">
        <v>1</v>
      </c>
      <c r="D49" s="15">
        <v>1</v>
      </c>
      <c r="E49" s="15">
        <v>1</v>
      </c>
      <c r="F49" s="56">
        <v>1</v>
      </c>
      <c r="G49" s="57">
        <v>4.0335648148148148E-5</v>
      </c>
      <c r="H49" s="5">
        <v>1</v>
      </c>
      <c r="I49" s="50">
        <v>1</v>
      </c>
      <c r="J49" s="52">
        <v>1</v>
      </c>
      <c r="K49" s="52">
        <v>1</v>
      </c>
      <c r="L49" s="63">
        <v>1</v>
      </c>
      <c r="M49" s="70">
        <v>4.6435185185185185E-5</v>
      </c>
      <c r="N49" s="5">
        <v>1</v>
      </c>
      <c r="O49" s="80">
        <v>1</v>
      </c>
      <c r="P49" s="82">
        <v>1</v>
      </c>
      <c r="Q49" s="82">
        <v>1</v>
      </c>
      <c r="R49" s="83">
        <v>1</v>
      </c>
      <c r="S49" s="84">
        <v>6.4803240740740747E-5</v>
      </c>
    </row>
    <row r="50" spans="1:19" x14ac:dyDescent="0.25">
      <c r="A50" s="73" t="s">
        <v>61</v>
      </c>
      <c r="B50" s="5">
        <f t="shared" si="0"/>
        <v>1</v>
      </c>
      <c r="C50" s="13">
        <v>1</v>
      </c>
      <c r="D50" s="15">
        <v>1</v>
      </c>
      <c r="E50" s="15">
        <v>1</v>
      </c>
      <c r="F50" s="56">
        <v>1</v>
      </c>
      <c r="G50" s="57">
        <v>1.0377314814814815E-4</v>
      </c>
      <c r="H50" s="5">
        <v>1</v>
      </c>
      <c r="I50" s="50">
        <v>1</v>
      </c>
      <c r="J50" s="52">
        <v>1</v>
      </c>
      <c r="K50" s="52">
        <v>1</v>
      </c>
      <c r="L50" s="63">
        <v>1</v>
      </c>
      <c r="M50" s="70">
        <v>1.2186342592592593E-4</v>
      </c>
      <c r="N50" s="5">
        <v>1</v>
      </c>
      <c r="O50" s="80">
        <v>1</v>
      </c>
      <c r="P50" s="82">
        <v>1</v>
      </c>
      <c r="Q50" s="82">
        <v>1</v>
      </c>
      <c r="R50" s="83">
        <v>1</v>
      </c>
      <c r="S50" s="84">
        <v>1.4481481481481482E-4</v>
      </c>
    </row>
    <row r="51" spans="1:19" x14ac:dyDescent="0.25">
      <c r="A51" s="73" t="s">
        <v>62</v>
      </c>
      <c r="B51" s="5">
        <f t="shared" si="0"/>
        <v>1759</v>
      </c>
      <c r="C51" s="13">
        <v>1759</v>
      </c>
      <c r="D51" s="15">
        <v>1</v>
      </c>
      <c r="E51" s="15">
        <v>1</v>
      </c>
      <c r="F51" s="56">
        <v>0.5</v>
      </c>
      <c r="G51" s="57">
        <v>2.8506944444444445E-5</v>
      </c>
      <c r="H51" s="5">
        <v>1759</v>
      </c>
      <c r="I51" s="50">
        <v>1759</v>
      </c>
      <c r="J51" s="52">
        <v>1</v>
      </c>
      <c r="K51" s="52">
        <v>1</v>
      </c>
      <c r="L51" s="63">
        <v>1</v>
      </c>
      <c r="M51" s="70">
        <v>3.863425925925926E-5</v>
      </c>
      <c r="N51" s="5">
        <v>1759</v>
      </c>
      <c r="O51" s="80">
        <v>1759</v>
      </c>
      <c r="P51" s="82">
        <v>1</v>
      </c>
      <c r="Q51" s="82">
        <v>1</v>
      </c>
      <c r="R51" s="83">
        <v>1</v>
      </c>
      <c r="S51" s="84">
        <v>4.8611111111111108E-5</v>
      </c>
    </row>
    <row r="52" spans="1:19" x14ac:dyDescent="0.25">
      <c r="A52" s="73" t="s">
        <v>63</v>
      </c>
      <c r="B52" s="5">
        <f t="shared" si="0"/>
        <v>934</v>
      </c>
      <c r="C52" s="13">
        <v>934</v>
      </c>
      <c r="D52" s="15">
        <v>1</v>
      </c>
      <c r="E52" s="15">
        <v>1</v>
      </c>
      <c r="F52" s="56">
        <v>1</v>
      </c>
      <c r="G52" s="57">
        <v>2.9965277777777778E-5</v>
      </c>
      <c r="H52" s="5">
        <v>934</v>
      </c>
      <c r="I52" s="50">
        <v>934</v>
      </c>
      <c r="J52" s="52">
        <v>1</v>
      </c>
      <c r="K52" s="52">
        <v>1</v>
      </c>
      <c r="L52" s="63">
        <v>1</v>
      </c>
      <c r="M52" s="70">
        <v>4.0266203703703703E-5</v>
      </c>
      <c r="N52" s="5">
        <v>934</v>
      </c>
      <c r="O52" s="80">
        <v>934</v>
      </c>
      <c r="P52" s="82">
        <v>1</v>
      </c>
      <c r="Q52" s="82">
        <v>1</v>
      </c>
      <c r="R52" s="83">
        <v>1</v>
      </c>
      <c r="S52" s="84">
        <v>5.0046296296296297E-5</v>
      </c>
    </row>
    <row r="53" spans="1:19" x14ac:dyDescent="0.25">
      <c r="A53" s="77" t="s">
        <v>64</v>
      </c>
      <c r="B53" s="5">
        <f t="shared" si="0"/>
        <v>88</v>
      </c>
      <c r="C53" s="13">
        <v>88</v>
      </c>
      <c r="D53" s="15">
        <v>1</v>
      </c>
      <c r="E53" s="15">
        <v>1</v>
      </c>
      <c r="F53" s="56">
        <v>1</v>
      </c>
      <c r="G53" s="57">
        <v>6.5208333333333337E-5</v>
      </c>
      <c r="H53" s="5">
        <v>88</v>
      </c>
      <c r="I53" s="50">
        <v>88</v>
      </c>
      <c r="J53" s="52">
        <v>1</v>
      </c>
      <c r="K53" s="52">
        <v>1</v>
      </c>
      <c r="L53" s="63">
        <v>0.33333333333333331</v>
      </c>
      <c r="M53" s="70">
        <v>8.1365740740740736E-5</v>
      </c>
      <c r="N53" s="5">
        <v>88</v>
      </c>
      <c r="O53" s="80">
        <v>88</v>
      </c>
      <c r="P53" s="82">
        <v>1</v>
      </c>
      <c r="Q53" s="82">
        <v>1</v>
      </c>
      <c r="R53" s="83">
        <v>1</v>
      </c>
      <c r="S53" s="84">
        <v>9.6851851851851846E-5</v>
      </c>
    </row>
    <row r="54" spans="1:19" x14ac:dyDescent="0.25">
      <c r="A54" s="76" t="s">
        <v>65</v>
      </c>
      <c r="B54" s="5">
        <f t="shared" si="0"/>
        <v>676</v>
      </c>
      <c r="C54" s="13">
        <v>676</v>
      </c>
      <c r="D54" s="15">
        <v>1</v>
      </c>
      <c r="E54" s="15">
        <v>1</v>
      </c>
      <c r="F54" s="56">
        <v>1</v>
      </c>
      <c r="G54" s="57">
        <v>3.2611111111111111E-4</v>
      </c>
      <c r="H54" s="5">
        <v>676</v>
      </c>
      <c r="I54" s="50">
        <v>676</v>
      </c>
      <c r="J54" s="52">
        <v>1</v>
      </c>
      <c r="K54" s="52">
        <v>1</v>
      </c>
      <c r="L54" s="63">
        <v>1</v>
      </c>
      <c r="M54" s="70">
        <v>1.6907407407407406E-4</v>
      </c>
      <c r="N54" s="5">
        <v>676</v>
      </c>
      <c r="O54" s="80">
        <v>676</v>
      </c>
      <c r="P54" s="82">
        <v>1</v>
      </c>
      <c r="Q54" s="82">
        <v>1</v>
      </c>
      <c r="R54" s="83">
        <v>1</v>
      </c>
      <c r="S54" s="84">
        <v>4.0355324074074073E-4</v>
      </c>
    </row>
    <row r="55" spans="1:19" x14ac:dyDescent="0.25">
      <c r="A55" s="73" t="s">
        <v>66</v>
      </c>
      <c r="B55" s="5">
        <f t="shared" si="0"/>
        <v>67</v>
      </c>
      <c r="C55" s="13">
        <v>67</v>
      </c>
      <c r="D55" s="15">
        <v>1</v>
      </c>
      <c r="E55" s="15">
        <v>1</v>
      </c>
      <c r="F55" s="56">
        <v>1</v>
      </c>
      <c r="G55" s="57">
        <v>6.3680555555555552E-5</v>
      </c>
      <c r="H55" s="5">
        <v>67</v>
      </c>
      <c r="I55" s="50">
        <v>67</v>
      </c>
      <c r="J55" s="52">
        <v>1</v>
      </c>
      <c r="K55" s="52">
        <v>1</v>
      </c>
      <c r="L55" s="63">
        <v>1</v>
      </c>
      <c r="M55" s="70">
        <v>7.1099537037037038E-5</v>
      </c>
      <c r="N55" s="5">
        <v>67</v>
      </c>
      <c r="O55" s="80">
        <v>67</v>
      </c>
      <c r="P55" s="82">
        <v>1</v>
      </c>
      <c r="Q55" s="82">
        <v>1</v>
      </c>
      <c r="R55" s="83">
        <v>1</v>
      </c>
      <c r="S55" s="84">
        <v>8.5671296296296296E-5</v>
      </c>
    </row>
    <row r="56" spans="1:19" x14ac:dyDescent="0.25">
      <c r="A56" s="73" t="s">
        <v>67</v>
      </c>
      <c r="B56" s="5">
        <f t="shared" si="0"/>
        <v>3393</v>
      </c>
      <c r="C56" s="13">
        <v>3393</v>
      </c>
      <c r="D56" s="15">
        <v>1</v>
      </c>
      <c r="E56" s="15">
        <v>1</v>
      </c>
      <c r="F56" s="56">
        <v>1</v>
      </c>
      <c r="G56" s="57">
        <v>3.1215277777777775E-5</v>
      </c>
      <c r="H56" s="5">
        <v>3393</v>
      </c>
      <c r="I56" s="50">
        <v>3393</v>
      </c>
      <c r="J56" s="52">
        <v>1</v>
      </c>
      <c r="K56" s="52">
        <v>1</v>
      </c>
      <c r="L56" s="63">
        <v>1</v>
      </c>
      <c r="M56" s="70">
        <v>3.8472222222222225E-5</v>
      </c>
      <c r="N56" s="5">
        <v>3393</v>
      </c>
      <c r="O56" s="80">
        <v>3393</v>
      </c>
      <c r="P56" s="82">
        <v>1</v>
      </c>
      <c r="Q56" s="82">
        <v>1</v>
      </c>
      <c r="R56" s="83">
        <v>1</v>
      </c>
      <c r="S56" s="84">
        <v>5.1145833333333334E-5</v>
      </c>
    </row>
    <row r="57" spans="1:19" x14ac:dyDescent="0.25">
      <c r="A57" s="73" t="s">
        <v>68</v>
      </c>
      <c r="B57" s="5">
        <f t="shared" si="0"/>
        <v>14</v>
      </c>
      <c r="C57" s="13">
        <v>14</v>
      </c>
      <c r="D57" s="15">
        <v>1</v>
      </c>
      <c r="E57" s="15">
        <v>1</v>
      </c>
      <c r="F57" s="56">
        <v>1</v>
      </c>
      <c r="G57" s="57">
        <v>9.2175925925925929E-5</v>
      </c>
      <c r="H57" s="5">
        <v>14</v>
      </c>
      <c r="I57" s="50">
        <v>14</v>
      </c>
      <c r="J57" s="52">
        <v>1</v>
      </c>
      <c r="K57" s="52">
        <v>1</v>
      </c>
      <c r="L57" s="63">
        <v>0.5</v>
      </c>
      <c r="M57" s="70">
        <v>1.0299768518518519E-4</v>
      </c>
      <c r="N57" s="5">
        <v>14</v>
      </c>
      <c r="O57" s="80">
        <v>14</v>
      </c>
      <c r="P57" s="82">
        <v>1</v>
      </c>
      <c r="Q57" s="82">
        <v>1</v>
      </c>
      <c r="R57" s="83">
        <v>1</v>
      </c>
      <c r="S57" s="84">
        <v>1.2280092592592591E-4</v>
      </c>
    </row>
    <row r="58" spans="1:19" x14ac:dyDescent="0.25">
      <c r="A58" s="73" t="s">
        <v>69</v>
      </c>
      <c r="B58" s="5">
        <f t="shared" si="0"/>
        <v>2</v>
      </c>
      <c r="C58" s="13">
        <v>2</v>
      </c>
      <c r="D58" s="15">
        <v>1</v>
      </c>
      <c r="E58" s="15">
        <v>1</v>
      </c>
      <c r="F58" s="56">
        <v>0.5</v>
      </c>
      <c r="G58" s="57">
        <v>5.8738425925925923E-5</v>
      </c>
      <c r="H58" s="5">
        <v>2</v>
      </c>
      <c r="I58" s="50">
        <v>2</v>
      </c>
      <c r="J58" s="52">
        <v>1</v>
      </c>
      <c r="K58" s="52">
        <v>1</v>
      </c>
      <c r="L58" s="63">
        <v>4.1666666666666664E-2</v>
      </c>
      <c r="M58" s="70">
        <v>6.3611111111111114E-5</v>
      </c>
      <c r="N58" s="5">
        <v>2</v>
      </c>
      <c r="O58" s="80">
        <v>2</v>
      </c>
      <c r="P58" s="82">
        <v>1</v>
      </c>
      <c r="Q58" s="82">
        <v>1</v>
      </c>
      <c r="R58" s="83">
        <v>2.3474178403755869E-3</v>
      </c>
      <c r="S58" s="84">
        <v>8.4583333333333334E-5</v>
      </c>
    </row>
    <row r="59" spans="1:19" x14ac:dyDescent="0.25">
      <c r="A59" s="73" t="s">
        <v>101</v>
      </c>
      <c r="B59" s="5">
        <f t="shared" si="0"/>
        <v>1</v>
      </c>
      <c r="C59" s="13">
        <v>1</v>
      </c>
      <c r="D59" s="15">
        <v>1</v>
      </c>
      <c r="E59" s="15">
        <v>1</v>
      </c>
      <c r="F59" s="56">
        <v>1</v>
      </c>
      <c r="G59" s="57">
        <v>1.1865740740740741E-4</v>
      </c>
      <c r="H59" s="5">
        <v>1</v>
      </c>
      <c r="I59" s="50">
        <v>1</v>
      </c>
      <c r="J59" s="52">
        <v>1</v>
      </c>
      <c r="K59" s="52">
        <v>1</v>
      </c>
      <c r="L59" s="63">
        <v>1</v>
      </c>
      <c r="M59" s="70">
        <v>1.2613425925925927E-4</v>
      </c>
      <c r="N59" s="5">
        <v>1</v>
      </c>
      <c r="O59" s="80">
        <v>1</v>
      </c>
      <c r="P59" s="82">
        <v>1</v>
      </c>
      <c r="Q59" s="82">
        <v>1</v>
      </c>
      <c r="R59" s="83">
        <v>1</v>
      </c>
      <c r="S59" s="84">
        <v>1.4347222222222222E-4</v>
      </c>
    </row>
    <row r="60" spans="1:19" x14ac:dyDescent="0.25">
      <c r="A60" s="73" t="s">
        <v>70</v>
      </c>
      <c r="B60" s="5">
        <f t="shared" si="0"/>
        <v>1</v>
      </c>
      <c r="C60" s="13">
        <v>1</v>
      </c>
      <c r="D60" s="15">
        <v>1</v>
      </c>
      <c r="E60" s="15">
        <v>1</v>
      </c>
      <c r="F60" s="56">
        <v>1</v>
      </c>
      <c r="G60" s="57">
        <v>5.3483796296296299E-5</v>
      </c>
      <c r="H60" s="5">
        <v>1</v>
      </c>
      <c r="I60" s="50">
        <v>1</v>
      </c>
      <c r="J60" s="52">
        <v>1</v>
      </c>
      <c r="K60" s="52">
        <v>1</v>
      </c>
      <c r="L60" s="63">
        <v>1</v>
      </c>
      <c r="M60" s="70">
        <v>6.4409722222222226E-5</v>
      </c>
      <c r="N60" s="5">
        <v>1</v>
      </c>
      <c r="O60" s="80">
        <v>1</v>
      </c>
      <c r="P60" s="82">
        <v>1</v>
      </c>
      <c r="Q60" s="82">
        <v>1</v>
      </c>
      <c r="R60" s="83">
        <v>1</v>
      </c>
      <c r="S60" s="84">
        <v>8.1064814814814818E-5</v>
      </c>
    </row>
    <row r="61" spans="1:19" x14ac:dyDescent="0.25">
      <c r="A61" s="73" t="s">
        <v>102</v>
      </c>
      <c r="B61" s="5">
        <f t="shared" si="0"/>
        <v>15904.000000000002</v>
      </c>
      <c r="C61" s="13">
        <v>5000</v>
      </c>
      <c r="D61" s="15">
        <v>0.31438631790744465</v>
      </c>
      <c r="E61" s="15">
        <v>1</v>
      </c>
      <c r="F61" s="56">
        <v>1</v>
      </c>
      <c r="G61" s="57">
        <v>2.7465277777777778E-5</v>
      </c>
      <c r="H61" s="5">
        <v>15904.000000000002</v>
      </c>
      <c r="I61" s="50">
        <v>5000</v>
      </c>
      <c r="J61" s="52">
        <v>0.31438631790744465</v>
      </c>
      <c r="K61" s="52">
        <v>1</v>
      </c>
      <c r="L61" s="63">
        <v>1</v>
      </c>
      <c r="M61" s="70">
        <v>3.3414351851851849E-5</v>
      </c>
      <c r="N61" s="5">
        <v>15904.000000000002</v>
      </c>
      <c r="O61" s="80">
        <v>4967</v>
      </c>
      <c r="P61" s="82">
        <v>0.31231136820925554</v>
      </c>
      <c r="Q61" s="82">
        <v>0.99339999999999995</v>
      </c>
      <c r="R61" s="83">
        <v>1</v>
      </c>
      <c r="S61" s="84">
        <v>4.650462962962963E-5</v>
      </c>
    </row>
    <row r="62" spans="1:19" x14ac:dyDescent="0.25">
      <c r="A62" s="73" t="s">
        <v>71</v>
      </c>
      <c r="B62" s="5">
        <f t="shared" si="0"/>
        <v>2</v>
      </c>
      <c r="C62" s="13">
        <v>2</v>
      </c>
      <c r="D62" s="15">
        <v>1</v>
      </c>
      <c r="E62" s="15">
        <v>1</v>
      </c>
      <c r="F62" s="56">
        <v>1</v>
      </c>
      <c r="G62" s="57">
        <v>6.1979166666666671E-5</v>
      </c>
      <c r="H62" s="5">
        <v>2</v>
      </c>
      <c r="I62" s="50">
        <v>2</v>
      </c>
      <c r="J62" s="52">
        <v>1</v>
      </c>
      <c r="K62" s="52">
        <v>1</v>
      </c>
      <c r="L62" s="63">
        <v>1</v>
      </c>
      <c r="M62" s="70">
        <v>6.1574074074074067E-5</v>
      </c>
      <c r="N62" s="5">
        <v>2</v>
      </c>
      <c r="O62" s="80">
        <v>2</v>
      </c>
      <c r="P62" s="82">
        <v>1</v>
      </c>
      <c r="Q62" s="82">
        <v>1</v>
      </c>
      <c r="R62" s="83">
        <v>1</v>
      </c>
      <c r="S62" s="84">
        <v>7.7569444444444439E-5</v>
      </c>
    </row>
    <row r="63" spans="1:19" x14ac:dyDescent="0.25">
      <c r="A63" s="73" t="s">
        <v>72</v>
      </c>
      <c r="B63" s="5">
        <f t="shared" si="0"/>
        <v>5</v>
      </c>
      <c r="C63" s="13">
        <v>5</v>
      </c>
      <c r="D63" s="15">
        <v>1</v>
      </c>
      <c r="E63" s="15">
        <v>1</v>
      </c>
      <c r="F63" s="56">
        <v>1</v>
      </c>
      <c r="G63" s="57">
        <v>5.0173611111111112E-5</v>
      </c>
      <c r="H63" s="5">
        <v>5</v>
      </c>
      <c r="I63" s="50">
        <v>5</v>
      </c>
      <c r="J63" s="52">
        <v>1</v>
      </c>
      <c r="K63" s="52">
        <v>1</v>
      </c>
      <c r="L63" s="63">
        <v>1</v>
      </c>
      <c r="M63" s="70">
        <v>6.0891203703703703E-5</v>
      </c>
      <c r="N63" s="5">
        <v>5</v>
      </c>
      <c r="O63" s="80">
        <v>5</v>
      </c>
      <c r="P63" s="82">
        <v>1</v>
      </c>
      <c r="Q63" s="82">
        <v>1</v>
      </c>
      <c r="R63" s="83">
        <v>1</v>
      </c>
      <c r="S63" s="84">
        <v>7.8553240740740742E-5</v>
      </c>
    </row>
    <row r="64" spans="1:19" x14ac:dyDescent="0.25">
      <c r="A64" s="73" t="s">
        <v>73</v>
      </c>
      <c r="B64" s="5">
        <f t="shared" si="0"/>
        <v>7</v>
      </c>
      <c r="C64" s="13">
        <v>7</v>
      </c>
      <c r="D64" s="15">
        <v>1</v>
      </c>
      <c r="E64" s="15">
        <v>1</v>
      </c>
      <c r="F64" s="56">
        <v>9.0909090909090912E-2</v>
      </c>
      <c r="G64" s="57">
        <v>6.7106481481481479E-5</v>
      </c>
      <c r="H64" s="5">
        <v>7</v>
      </c>
      <c r="I64" s="50">
        <v>7</v>
      </c>
      <c r="J64" s="52">
        <v>1</v>
      </c>
      <c r="K64" s="52">
        <v>1</v>
      </c>
      <c r="L64" s="63">
        <v>4.7619047619047616E-2</v>
      </c>
      <c r="M64" s="70">
        <v>7.151620370370371E-5</v>
      </c>
      <c r="N64" s="5">
        <v>7</v>
      </c>
      <c r="O64" s="80">
        <v>7</v>
      </c>
      <c r="P64" s="82">
        <v>1</v>
      </c>
      <c r="Q64" s="82">
        <v>1</v>
      </c>
      <c r="R64" s="83">
        <v>5.8479532163742687E-3</v>
      </c>
      <c r="S64" s="84">
        <v>9.0925925925925926E-5</v>
      </c>
    </row>
    <row r="65" spans="1:19" x14ac:dyDescent="0.25">
      <c r="A65" s="73" t="s">
        <v>74</v>
      </c>
      <c r="B65" s="5">
        <f t="shared" si="0"/>
        <v>5</v>
      </c>
      <c r="C65" s="13">
        <v>5</v>
      </c>
      <c r="D65" s="15">
        <v>1</v>
      </c>
      <c r="E65" s="15">
        <v>1</v>
      </c>
      <c r="F65" s="56">
        <v>1</v>
      </c>
      <c r="G65" s="57">
        <v>5.9629629629629631E-5</v>
      </c>
      <c r="H65" s="5">
        <v>5</v>
      </c>
      <c r="I65" s="50">
        <v>5</v>
      </c>
      <c r="J65" s="52">
        <v>1</v>
      </c>
      <c r="K65" s="52">
        <v>1</v>
      </c>
      <c r="L65" s="63">
        <v>1</v>
      </c>
      <c r="M65" s="70">
        <v>6.4004629629629635E-5</v>
      </c>
      <c r="N65" s="5">
        <v>5</v>
      </c>
      <c r="O65" s="80">
        <v>5</v>
      </c>
      <c r="P65" s="82">
        <v>1</v>
      </c>
      <c r="Q65" s="82">
        <v>1</v>
      </c>
      <c r="R65" s="83">
        <v>1</v>
      </c>
      <c r="S65" s="84">
        <v>8.3391203703703701E-5</v>
      </c>
    </row>
    <row r="66" spans="1:19" x14ac:dyDescent="0.25">
      <c r="A66" s="73" t="s">
        <v>108</v>
      </c>
      <c r="B66" s="5">
        <f t="shared" si="0"/>
        <v>38</v>
      </c>
      <c r="C66" s="13">
        <v>26</v>
      </c>
      <c r="D66" s="15">
        <v>0.68421052631578949</v>
      </c>
      <c r="E66" s="15">
        <v>0.68421052631578949</v>
      </c>
      <c r="F66" s="56">
        <v>0.25</v>
      </c>
      <c r="G66" s="57">
        <v>5.2129629629629631E-5</v>
      </c>
      <c r="H66" s="5">
        <v>38</v>
      </c>
      <c r="I66" s="50">
        <v>26</v>
      </c>
      <c r="J66" s="52">
        <v>0.68421052631578949</v>
      </c>
      <c r="K66" s="52">
        <v>0.68421052631578949</v>
      </c>
      <c r="L66" s="63">
        <v>1</v>
      </c>
      <c r="M66" s="70">
        <v>5.5046296296296297E-5</v>
      </c>
      <c r="N66" s="5">
        <v>38</v>
      </c>
      <c r="O66" s="80">
        <v>26</v>
      </c>
      <c r="P66" s="82">
        <v>0.68421052631578949</v>
      </c>
      <c r="Q66" s="82">
        <v>0.68421052631578949</v>
      </c>
      <c r="R66" s="83">
        <v>0.25</v>
      </c>
      <c r="S66" s="84">
        <v>7.5555555555555556E-5</v>
      </c>
    </row>
    <row r="67" spans="1:19" x14ac:dyDescent="0.25">
      <c r="A67" s="73" t="s">
        <v>75</v>
      </c>
      <c r="B67" s="5">
        <f t="shared" si="0"/>
        <v>7717.9999999999991</v>
      </c>
      <c r="C67" s="13">
        <v>5000</v>
      </c>
      <c r="D67" s="15">
        <v>0.64783622700181398</v>
      </c>
      <c r="E67" s="15">
        <v>1</v>
      </c>
      <c r="F67" s="56">
        <v>1</v>
      </c>
      <c r="G67" s="57">
        <v>3.076388888888889E-5</v>
      </c>
      <c r="H67" s="5">
        <v>7717.9999999999991</v>
      </c>
      <c r="I67" s="50">
        <v>4896</v>
      </c>
      <c r="J67" s="52">
        <v>0.63436123348017626</v>
      </c>
      <c r="K67" s="52">
        <v>0.97919999999999996</v>
      </c>
      <c r="L67" s="63">
        <v>1</v>
      </c>
      <c r="M67" s="70">
        <v>3.5393518518518518E-5</v>
      </c>
      <c r="N67" s="5">
        <v>7718</v>
      </c>
      <c r="O67" s="80">
        <v>4955</v>
      </c>
      <c r="P67" s="82">
        <v>0.64200570095879761</v>
      </c>
      <c r="Q67" s="82">
        <v>0.99099999999999999</v>
      </c>
      <c r="R67" s="83">
        <v>1</v>
      </c>
      <c r="S67" s="84">
        <v>5.1550925925925924E-5</v>
      </c>
    </row>
    <row r="68" spans="1:19" x14ac:dyDescent="0.25">
      <c r="A68" s="73" t="s">
        <v>103</v>
      </c>
      <c r="B68" s="5">
        <f t="shared" si="0"/>
        <v>14</v>
      </c>
      <c r="C68" s="13">
        <v>14</v>
      </c>
      <c r="D68" s="15">
        <v>1</v>
      </c>
      <c r="E68" s="15">
        <v>1</v>
      </c>
      <c r="F68" s="56">
        <v>1</v>
      </c>
      <c r="G68" s="57">
        <v>5.0740740740740744E-5</v>
      </c>
      <c r="H68" s="5">
        <v>14</v>
      </c>
      <c r="I68" s="50">
        <v>14</v>
      </c>
      <c r="J68" s="52">
        <v>1</v>
      </c>
      <c r="K68" s="52">
        <v>1</v>
      </c>
      <c r="L68" s="63">
        <v>0.5</v>
      </c>
      <c r="M68" s="70">
        <v>5.670138888888889E-5</v>
      </c>
      <c r="N68" s="5">
        <v>14</v>
      </c>
      <c r="O68" s="80">
        <v>14</v>
      </c>
      <c r="P68" s="82">
        <v>1</v>
      </c>
      <c r="Q68" s="82">
        <v>1</v>
      </c>
      <c r="R68" s="83">
        <v>0.1111111111111111</v>
      </c>
      <c r="S68" s="84">
        <v>7.3032407407407413E-5</v>
      </c>
    </row>
    <row r="69" spans="1:19" x14ac:dyDescent="0.25">
      <c r="A69" s="73" t="str">
        <f>A76</f>
        <v>_ --&gt;import static ID.ID.ID.ID;</v>
      </c>
      <c r="B69" s="5">
        <f t="shared" si="0"/>
        <v>24</v>
      </c>
      <c r="C69" s="13">
        <v>20</v>
      </c>
      <c r="D69" s="15">
        <v>0.83333333333333337</v>
      </c>
      <c r="E69" s="15">
        <v>0.83333333333333337</v>
      </c>
      <c r="F69" s="56">
        <v>1</v>
      </c>
      <c r="G69" s="57">
        <v>5.3888888888888889E-5</v>
      </c>
      <c r="H69" s="5">
        <v>24</v>
      </c>
      <c r="I69" s="50">
        <v>18</v>
      </c>
      <c r="J69" s="52">
        <v>0.75</v>
      </c>
      <c r="K69" s="52">
        <v>0.75</v>
      </c>
      <c r="L69" s="63">
        <v>1</v>
      </c>
      <c r="M69" s="70">
        <v>5.9652777777777775E-5</v>
      </c>
      <c r="N69" s="5">
        <v>24</v>
      </c>
      <c r="O69" s="80">
        <v>18</v>
      </c>
      <c r="P69" s="82">
        <v>0.75</v>
      </c>
      <c r="Q69" s="82">
        <v>0.75</v>
      </c>
      <c r="R69" s="83">
        <v>9.9009900990099011E-3</v>
      </c>
      <c r="S69" s="84">
        <v>7.6261574074074079E-5</v>
      </c>
    </row>
    <row r="70" spans="1:19" x14ac:dyDescent="0.25">
      <c r="A70" s="73" t="s">
        <v>76</v>
      </c>
      <c r="B70" s="5">
        <f t="shared" si="0"/>
        <v>6</v>
      </c>
      <c r="C70" s="13">
        <v>6</v>
      </c>
      <c r="D70" s="15">
        <v>1</v>
      </c>
      <c r="E70" s="15">
        <v>1</v>
      </c>
      <c r="F70" s="56">
        <v>1</v>
      </c>
      <c r="G70" s="57">
        <v>4.5763888888888888E-5</v>
      </c>
      <c r="H70" s="5">
        <v>6</v>
      </c>
      <c r="I70" s="50">
        <v>6</v>
      </c>
      <c r="J70" s="52">
        <v>1</v>
      </c>
      <c r="K70" s="52">
        <v>1</v>
      </c>
      <c r="L70" s="63">
        <v>1</v>
      </c>
      <c r="M70" s="70">
        <v>5.2233796296296296E-5</v>
      </c>
      <c r="N70" s="5">
        <v>6</v>
      </c>
      <c r="O70" s="80">
        <v>6</v>
      </c>
      <c r="P70" s="82">
        <v>1</v>
      </c>
      <c r="Q70" s="82">
        <v>1</v>
      </c>
      <c r="R70" s="83">
        <v>1.3513513513513514E-2</v>
      </c>
      <c r="S70" s="84">
        <v>6.8518518518518524E-5</v>
      </c>
    </row>
    <row r="71" spans="1:19" x14ac:dyDescent="0.25">
      <c r="A71" s="73" t="s">
        <v>77</v>
      </c>
      <c r="B71" s="5">
        <f t="shared" si="0"/>
        <v>1</v>
      </c>
      <c r="C71" s="13">
        <v>1</v>
      </c>
      <c r="D71" s="15">
        <v>1</v>
      </c>
      <c r="E71" s="15">
        <v>1</v>
      </c>
      <c r="F71" s="56">
        <v>1</v>
      </c>
      <c r="G71" s="57">
        <v>5.0370370370370373E-5</v>
      </c>
      <c r="H71" s="5">
        <v>1</v>
      </c>
      <c r="I71" s="50">
        <v>1</v>
      </c>
      <c r="J71" s="52">
        <v>1</v>
      </c>
      <c r="K71" s="52">
        <v>1</v>
      </c>
      <c r="L71" s="63">
        <v>1</v>
      </c>
      <c r="M71" s="70">
        <v>5.5972222222222224E-5</v>
      </c>
      <c r="N71" s="5">
        <v>1</v>
      </c>
      <c r="O71" s="80">
        <v>1</v>
      </c>
      <c r="P71" s="82">
        <v>1</v>
      </c>
      <c r="Q71" s="82">
        <v>1</v>
      </c>
      <c r="R71" s="83">
        <v>0.125</v>
      </c>
      <c r="S71" s="84">
        <v>7.4432870370370375E-5</v>
      </c>
    </row>
    <row r="72" spans="1:19" x14ac:dyDescent="0.25">
      <c r="A72" s="73" t="s">
        <v>78</v>
      </c>
      <c r="B72" s="5">
        <f t="shared" si="0"/>
        <v>6289</v>
      </c>
      <c r="C72" s="13">
        <v>2564</v>
      </c>
      <c r="D72" s="15">
        <v>0.40769597710287803</v>
      </c>
      <c r="E72" s="15">
        <v>0.51280000000000003</v>
      </c>
      <c r="F72" s="56">
        <v>1</v>
      </c>
      <c r="G72" s="57">
        <v>3.7766203703703703E-5</v>
      </c>
      <c r="H72" s="5">
        <v>6289</v>
      </c>
      <c r="I72" s="50">
        <v>2564</v>
      </c>
      <c r="J72" s="52">
        <v>0.40769597710287803</v>
      </c>
      <c r="K72" s="52">
        <v>0.51280000000000003</v>
      </c>
      <c r="L72" s="63">
        <v>1</v>
      </c>
      <c r="M72" s="70">
        <v>4.3483796296296293E-5</v>
      </c>
      <c r="N72" s="5">
        <v>6289</v>
      </c>
      <c r="O72" s="80">
        <v>2564</v>
      </c>
      <c r="P72" s="82">
        <v>0.40769597710287803</v>
      </c>
      <c r="Q72" s="82">
        <v>0.51280000000000003</v>
      </c>
      <c r="R72" s="83">
        <v>1</v>
      </c>
      <c r="S72" s="84">
        <v>5.8414351851851853E-5</v>
      </c>
    </row>
    <row r="73" spans="1:19" x14ac:dyDescent="0.25">
      <c r="A73" s="77" t="s">
        <v>79</v>
      </c>
      <c r="B73" s="5">
        <f t="shared" si="0"/>
        <v>3</v>
      </c>
      <c r="C73" s="13">
        <v>3</v>
      </c>
      <c r="D73" s="15">
        <v>1</v>
      </c>
      <c r="E73" s="15">
        <v>1</v>
      </c>
      <c r="F73" s="56">
        <v>0.33333333333333331</v>
      </c>
      <c r="G73" s="57">
        <v>4.8379629629629628E-5</v>
      </c>
      <c r="H73" s="5">
        <v>3</v>
      </c>
      <c r="I73" s="50">
        <v>3</v>
      </c>
      <c r="J73" s="52">
        <v>1</v>
      </c>
      <c r="K73" s="52">
        <v>1</v>
      </c>
      <c r="L73" s="63">
        <v>1</v>
      </c>
      <c r="M73" s="70">
        <v>8.4224537037037032E-5</v>
      </c>
      <c r="N73" s="5">
        <v>3</v>
      </c>
      <c r="O73" s="80">
        <v>3</v>
      </c>
      <c r="P73" s="82">
        <v>1</v>
      </c>
      <c r="Q73" s="82">
        <v>1</v>
      </c>
      <c r="R73" s="83">
        <v>0.5</v>
      </c>
      <c r="S73" s="84">
        <v>1.030787037037037E-4</v>
      </c>
    </row>
    <row r="74" spans="1:19" x14ac:dyDescent="0.25">
      <c r="A74" s="71" t="s">
        <v>104</v>
      </c>
      <c r="B74" s="5">
        <f t="shared" si="0"/>
        <v>9</v>
      </c>
      <c r="C74" s="13">
        <v>9</v>
      </c>
      <c r="D74" s="15">
        <v>1</v>
      </c>
      <c r="E74" s="15">
        <v>1</v>
      </c>
      <c r="F74" s="56">
        <v>1</v>
      </c>
      <c r="G74" s="57">
        <v>7.3912037037037032E-5</v>
      </c>
      <c r="H74" s="5">
        <v>9</v>
      </c>
      <c r="I74" s="50">
        <v>9</v>
      </c>
      <c r="J74" s="52">
        <v>1</v>
      </c>
      <c r="K74" s="52">
        <v>1</v>
      </c>
      <c r="L74" s="63">
        <v>0.5</v>
      </c>
      <c r="M74" s="70">
        <v>9.1932870370370367E-5</v>
      </c>
      <c r="N74" s="5">
        <v>9</v>
      </c>
      <c r="O74" s="80">
        <v>9</v>
      </c>
      <c r="P74" s="82">
        <v>1</v>
      </c>
      <c r="Q74" s="82">
        <v>1</v>
      </c>
      <c r="R74" s="83">
        <v>2.2222222222222223E-2</v>
      </c>
      <c r="S74" s="84">
        <v>1.1537037037037037E-4</v>
      </c>
    </row>
    <row r="75" spans="1:19" x14ac:dyDescent="0.25">
      <c r="A75" s="71" t="s">
        <v>80</v>
      </c>
      <c r="B75" s="5">
        <f t="shared" si="0"/>
        <v>302</v>
      </c>
      <c r="C75" s="13">
        <v>294</v>
      </c>
      <c r="D75" s="15">
        <v>0.97350993377483441</v>
      </c>
      <c r="E75" s="15">
        <v>0.97350993377483441</v>
      </c>
      <c r="F75" s="56">
        <v>0.5</v>
      </c>
      <c r="G75" s="57">
        <v>5.2858796296296298E-5</v>
      </c>
      <c r="H75" s="5">
        <v>302</v>
      </c>
      <c r="I75" s="50">
        <v>294</v>
      </c>
      <c r="J75" s="52">
        <v>0.97350993377483441</v>
      </c>
      <c r="K75" s="52">
        <v>0.97350993377483441</v>
      </c>
      <c r="L75" s="63">
        <v>0.25</v>
      </c>
      <c r="M75" s="70">
        <v>5.9039351851851855E-5</v>
      </c>
      <c r="N75" s="5">
        <v>302</v>
      </c>
      <c r="O75" s="80">
        <v>294</v>
      </c>
      <c r="P75" s="82">
        <v>0.97350993377483441</v>
      </c>
      <c r="Q75" s="82">
        <v>0.97350993377483441</v>
      </c>
      <c r="R75" s="83">
        <v>5.5555555555555552E-2</v>
      </c>
      <c r="S75" s="84">
        <v>7.6319444444444449E-5</v>
      </c>
    </row>
    <row r="76" spans="1:19" x14ac:dyDescent="0.25">
      <c r="A76" s="71" t="s">
        <v>105</v>
      </c>
      <c r="B76" s="5">
        <f t="shared" si="0"/>
        <v>968</v>
      </c>
      <c r="C76" s="13">
        <v>968</v>
      </c>
      <c r="D76" s="15">
        <v>1</v>
      </c>
      <c r="E76" s="15">
        <v>1</v>
      </c>
      <c r="F76" s="56">
        <v>1</v>
      </c>
      <c r="G76" s="57">
        <v>3.7627314814814812E-5</v>
      </c>
      <c r="H76" s="5">
        <v>968</v>
      </c>
      <c r="I76" s="50">
        <v>968</v>
      </c>
      <c r="J76" s="52">
        <v>1</v>
      </c>
      <c r="K76" s="52">
        <v>1</v>
      </c>
      <c r="L76" s="63">
        <v>1</v>
      </c>
      <c r="M76" s="70">
        <v>4.3206018518518519E-5</v>
      </c>
      <c r="N76" s="5">
        <v>968</v>
      </c>
      <c r="O76" s="80">
        <v>968</v>
      </c>
      <c r="P76" s="82">
        <v>1</v>
      </c>
      <c r="Q76" s="82">
        <v>1</v>
      </c>
      <c r="R76" s="83">
        <v>1</v>
      </c>
      <c r="S76" s="84">
        <v>6.0856481481481483E-5</v>
      </c>
    </row>
    <row r="77" spans="1:19" x14ac:dyDescent="0.25">
      <c r="A77" s="71" t="s">
        <v>81</v>
      </c>
      <c r="B77" s="5">
        <f t="shared" si="0"/>
        <v>368</v>
      </c>
      <c r="C77" s="13">
        <v>364</v>
      </c>
      <c r="D77" s="15">
        <v>0.98913043478260865</v>
      </c>
      <c r="E77" s="15">
        <v>0.98913043478260865</v>
      </c>
      <c r="F77" s="56">
        <v>1</v>
      </c>
      <c r="G77" s="57">
        <v>4.2361111111111112E-5</v>
      </c>
      <c r="H77" s="5">
        <v>368</v>
      </c>
      <c r="I77" s="50">
        <v>363</v>
      </c>
      <c r="J77" s="52">
        <v>0.98641304347826086</v>
      </c>
      <c r="K77" s="52">
        <v>0.98641304347826086</v>
      </c>
      <c r="L77" s="63">
        <v>1</v>
      </c>
      <c r="M77" s="70">
        <v>4.8449074074074074E-5</v>
      </c>
      <c r="N77" s="5">
        <v>368</v>
      </c>
      <c r="O77" s="80">
        <v>351</v>
      </c>
      <c r="P77" s="82">
        <v>0.95380434782608692</v>
      </c>
      <c r="Q77" s="82">
        <v>0.95380434782608692</v>
      </c>
      <c r="R77" s="83">
        <v>1</v>
      </c>
      <c r="S77" s="84">
        <v>6.7094907407407411E-5</v>
      </c>
    </row>
    <row r="78" spans="1:19" x14ac:dyDescent="0.25">
      <c r="A78" s="71" t="s">
        <v>82</v>
      </c>
      <c r="B78" s="5">
        <f t="shared" si="0"/>
        <v>1842</v>
      </c>
      <c r="C78" s="13">
        <v>943</v>
      </c>
      <c r="D78" s="15">
        <v>0.51194353963083605</v>
      </c>
      <c r="E78" s="15">
        <v>0.51194353963083605</v>
      </c>
      <c r="F78" s="56">
        <v>1</v>
      </c>
      <c r="G78" s="57">
        <v>3.6863425925925926E-5</v>
      </c>
      <c r="H78" s="5">
        <v>1842</v>
      </c>
      <c r="I78" s="50">
        <v>925</v>
      </c>
      <c r="J78" s="52">
        <v>0.50217155266015201</v>
      </c>
      <c r="K78" s="52">
        <v>0.50217155266015201</v>
      </c>
      <c r="L78" s="63">
        <v>1</v>
      </c>
      <c r="M78" s="70">
        <v>4.2974537037037039E-5</v>
      </c>
      <c r="N78" s="5">
        <v>1842</v>
      </c>
      <c r="O78" s="80">
        <v>962</v>
      </c>
      <c r="P78" s="82">
        <v>0.5222584147665581</v>
      </c>
      <c r="Q78" s="82">
        <v>0.5222584147665581</v>
      </c>
      <c r="R78" s="83">
        <v>0.25</v>
      </c>
      <c r="S78" s="84">
        <v>5.8055555555555558E-5</v>
      </c>
    </row>
    <row r="79" spans="1:19" x14ac:dyDescent="0.25">
      <c r="A79" s="71" t="s">
        <v>83</v>
      </c>
      <c r="B79" s="5">
        <f t="shared" ref="B79:B93" si="1">C79 / D79</f>
        <v>1419</v>
      </c>
      <c r="C79" s="13">
        <v>1359</v>
      </c>
      <c r="D79" s="15">
        <v>0.95771670190274838</v>
      </c>
      <c r="E79" s="15">
        <v>0.95771670190274838</v>
      </c>
      <c r="F79" s="56">
        <v>1</v>
      </c>
      <c r="G79" s="57">
        <v>4.0555555555555553E-5</v>
      </c>
      <c r="H79" s="5">
        <v>1419</v>
      </c>
      <c r="I79" s="50">
        <v>1359</v>
      </c>
      <c r="J79" s="52">
        <v>0.95771670190274838</v>
      </c>
      <c r="K79" s="52">
        <v>0.95771670190274838</v>
      </c>
      <c r="L79" s="63">
        <v>1</v>
      </c>
      <c r="M79" s="70">
        <v>4.5497685185185182E-5</v>
      </c>
      <c r="N79" s="5">
        <v>1419</v>
      </c>
      <c r="O79" s="80">
        <v>1363</v>
      </c>
      <c r="P79" s="82">
        <v>0.96053558844256515</v>
      </c>
      <c r="Q79" s="82">
        <v>0.96053558844256515</v>
      </c>
      <c r="R79" s="83">
        <v>1</v>
      </c>
      <c r="S79" s="84">
        <v>6.2372685185185179E-5</v>
      </c>
    </row>
    <row r="80" spans="1:19" x14ac:dyDescent="0.25">
      <c r="A80" s="71" t="s">
        <v>106</v>
      </c>
      <c r="B80" s="5">
        <f t="shared" si="1"/>
        <v>184</v>
      </c>
      <c r="C80" s="13">
        <v>184</v>
      </c>
      <c r="D80" s="15">
        <v>1</v>
      </c>
      <c r="E80" s="15">
        <v>1</v>
      </c>
      <c r="F80" s="56">
        <v>1</v>
      </c>
      <c r="G80" s="57">
        <v>1.2136574074074075E-4</v>
      </c>
      <c r="H80" s="5">
        <v>184</v>
      </c>
      <c r="I80" s="50">
        <v>184</v>
      </c>
      <c r="J80" s="52">
        <v>1</v>
      </c>
      <c r="K80" s="52">
        <v>1</v>
      </c>
      <c r="L80" s="63">
        <v>1</v>
      </c>
      <c r="M80" s="70">
        <v>2.0548611111111112E-4</v>
      </c>
      <c r="N80" s="5">
        <v>184</v>
      </c>
      <c r="O80" s="80">
        <v>184</v>
      </c>
      <c r="P80" s="82">
        <v>1</v>
      </c>
      <c r="Q80" s="82">
        <v>1</v>
      </c>
      <c r="R80" s="83">
        <v>0.1111111111111111</v>
      </c>
      <c r="S80" s="84">
        <v>1.5563657407407407E-4</v>
      </c>
    </row>
    <row r="81" spans="1:19" x14ac:dyDescent="0.25">
      <c r="A81" s="71" t="s">
        <v>84</v>
      </c>
      <c r="B81" s="5">
        <f t="shared" si="1"/>
        <v>3147</v>
      </c>
      <c r="C81" s="13">
        <v>1834</v>
      </c>
      <c r="D81" s="15">
        <v>0.58277724817286303</v>
      </c>
      <c r="E81" s="15">
        <v>0.58277724817286303</v>
      </c>
      <c r="F81" s="56">
        <v>0.2</v>
      </c>
      <c r="G81" s="57">
        <v>4.1898148148148145E-5</v>
      </c>
      <c r="H81" s="5">
        <v>3147</v>
      </c>
      <c r="I81" s="50">
        <v>1868</v>
      </c>
      <c r="J81" s="52">
        <v>0.59358118843342866</v>
      </c>
      <c r="K81" s="52">
        <v>0.59358118843342866</v>
      </c>
      <c r="L81" s="63">
        <v>0.2</v>
      </c>
      <c r="M81" s="70">
        <v>4.6412037037037034E-5</v>
      </c>
      <c r="N81" s="5">
        <v>3147</v>
      </c>
      <c r="O81" s="80">
        <v>1836</v>
      </c>
      <c r="P81" s="82">
        <v>0.58341277407054337</v>
      </c>
      <c r="Q81" s="82">
        <v>0.58341277407054337</v>
      </c>
      <c r="R81" s="83">
        <v>1</v>
      </c>
      <c r="S81" s="84">
        <v>6.7523148148148152E-5</v>
      </c>
    </row>
    <row r="82" spans="1:19" x14ac:dyDescent="0.25">
      <c r="A82" s="71" t="s">
        <v>85</v>
      </c>
      <c r="B82" s="5">
        <f t="shared" si="1"/>
        <v>30</v>
      </c>
      <c r="C82" s="13">
        <v>30</v>
      </c>
      <c r="D82" s="15">
        <v>1</v>
      </c>
      <c r="E82" s="15">
        <v>1</v>
      </c>
      <c r="F82" s="56">
        <v>1</v>
      </c>
      <c r="G82" s="57">
        <v>5.5046296296296297E-5</v>
      </c>
      <c r="H82" s="5">
        <v>30</v>
      </c>
      <c r="I82" s="50">
        <v>30</v>
      </c>
      <c r="J82" s="52">
        <v>1</v>
      </c>
      <c r="K82" s="52">
        <v>1</v>
      </c>
      <c r="L82" s="63">
        <v>1</v>
      </c>
      <c r="M82" s="70">
        <v>6.0266203703703701E-5</v>
      </c>
      <c r="N82" s="5">
        <v>30</v>
      </c>
      <c r="O82" s="80">
        <v>30</v>
      </c>
      <c r="P82" s="82">
        <v>1</v>
      </c>
      <c r="Q82" s="82">
        <v>1</v>
      </c>
      <c r="R82" s="83">
        <v>6.25E-2</v>
      </c>
      <c r="S82" s="84">
        <v>7.5682870370370365E-5</v>
      </c>
    </row>
    <row r="83" spans="1:19" x14ac:dyDescent="0.25">
      <c r="A83" s="71" t="s">
        <v>86</v>
      </c>
      <c r="B83" s="5">
        <f t="shared" si="1"/>
        <v>1186</v>
      </c>
      <c r="C83" s="13">
        <v>983</v>
      </c>
      <c r="D83" s="15">
        <v>0.82883642495784149</v>
      </c>
      <c r="E83" s="15">
        <v>0.82883642495784149</v>
      </c>
      <c r="F83" s="56">
        <v>0.5</v>
      </c>
      <c r="G83" s="57">
        <v>1.7901620370370369E-4</v>
      </c>
      <c r="H83" s="5">
        <v>1186</v>
      </c>
      <c r="I83" s="50">
        <v>890</v>
      </c>
      <c r="J83" s="52">
        <v>0.75042158516020241</v>
      </c>
      <c r="K83" s="52">
        <v>0.75042158516020241</v>
      </c>
      <c r="L83" s="63">
        <v>0.5</v>
      </c>
      <c r="M83" s="70">
        <v>1.6885416666666665E-4</v>
      </c>
      <c r="N83" s="5">
        <v>1186</v>
      </c>
      <c r="O83" s="80">
        <v>666</v>
      </c>
      <c r="P83" s="82">
        <v>0.56155143338954472</v>
      </c>
      <c r="Q83" s="82">
        <v>0.56155143338954472</v>
      </c>
      <c r="R83" s="83">
        <v>1</v>
      </c>
      <c r="S83" s="84">
        <v>2.5915509259259262E-4</v>
      </c>
    </row>
    <row r="84" spans="1:19" x14ac:dyDescent="0.25">
      <c r="A84" s="71" t="s">
        <v>87</v>
      </c>
      <c r="B84" s="5">
        <f t="shared" si="1"/>
        <v>22</v>
      </c>
      <c r="C84" s="13">
        <v>22</v>
      </c>
      <c r="D84" s="15">
        <v>1</v>
      </c>
      <c r="E84" s="15">
        <v>1</v>
      </c>
      <c r="F84" s="56">
        <v>1</v>
      </c>
      <c r="G84" s="57">
        <v>7.1076388888888887E-5</v>
      </c>
      <c r="H84" s="5">
        <v>22</v>
      </c>
      <c r="I84" s="50">
        <v>22</v>
      </c>
      <c r="J84" s="52">
        <v>1</v>
      </c>
      <c r="K84" s="52">
        <v>1</v>
      </c>
      <c r="L84" s="63">
        <v>0.16666666666666666</v>
      </c>
      <c r="M84" s="70">
        <v>7.4432870370370375E-5</v>
      </c>
      <c r="N84" s="5">
        <v>22</v>
      </c>
      <c r="O84" s="80">
        <v>22</v>
      </c>
      <c r="P84" s="82">
        <v>1</v>
      </c>
      <c r="Q84" s="82">
        <v>1</v>
      </c>
      <c r="R84" s="83">
        <v>0.25</v>
      </c>
      <c r="S84" s="84">
        <v>9.6990740740740737E-5</v>
      </c>
    </row>
    <row r="85" spans="1:19" x14ac:dyDescent="0.25">
      <c r="A85" s="71" t="s">
        <v>88</v>
      </c>
      <c r="B85" s="5">
        <f t="shared" si="1"/>
        <v>146</v>
      </c>
      <c r="C85" s="13">
        <v>125</v>
      </c>
      <c r="D85" s="15">
        <v>0.85616438356164382</v>
      </c>
      <c r="E85" s="15">
        <v>0.85616438356164382</v>
      </c>
      <c r="F85" s="56">
        <v>1</v>
      </c>
      <c r="G85" s="57">
        <v>5.4444444444444446E-5</v>
      </c>
      <c r="H85" s="5">
        <v>146</v>
      </c>
      <c r="I85" s="50">
        <v>120</v>
      </c>
      <c r="J85" s="52">
        <v>0.82191780821917804</v>
      </c>
      <c r="K85" s="52">
        <v>0.82191780821917804</v>
      </c>
      <c r="L85" s="63">
        <v>1</v>
      </c>
      <c r="M85" s="70">
        <v>6.2604166666666673E-5</v>
      </c>
      <c r="N85" s="5">
        <v>146</v>
      </c>
      <c r="O85" s="80">
        <v>110</v>
      </c>
      <c r="P85" s="82">
        <v>0.75342465753424659</v>
      </c>
      <c r="Q85" s="82">
        <v>0.75342465753424659</v>
      </c>
      <c r="R85" s="83">
        <v>0.33333333333333331</v>
      </c>
      <c r="S85" s="84">
        <v>7.8125000000000002E-5</v>
      </c>
    </row>
    <row r="86" spans="1:19" x14ac:dyDescent="0.25">
      <c r="A86" s="71" t="s">
        <v>89</v>
      </c>
      <c r="B86" s="5">
        <f t="shared" si="1"/>
        <v>2</v>
      </c>
      <c r="C86" s="13">
        <v>2</v>
      </c>
      <c r="D86" s="15">
        <v>1</v>
      </c>
      <c r="E86" s="15">
        <v>1</v>
      </c>
      <c r="F86" s="56">
        <v>5.7803468208092483E-3</v>
      </c>
      <c r="G86" s="57">
        <v>1.3628472222222221E-4</v>
      </c>
      <c r="H86" s="5">
        <v>2</v>
      </c>
      <c r="I86" s="50">
        <v>2</v>
      </c>
      <c r="J86" s="52">
        <v>1</v>
      </c>
      <c r="K86" s="52">
        <v>1</v>
      </c>
      <c r="L86" s="63">
        <v>5.9880239520958087E-3</v>
      </c>
      <c r="M86" s="70">
        <v>1.4195601851851853E-4</v>
      </c>
      <c r="N86" s="5">
        <v>2</v>
      </c>
      <c r="O86" s="80">
        <v>2</v>
      </c>
      <c r="P86" s="82">
        <v>1</v>
      </c>
      <c r="Q86" s="82">
        <v>1</v>
      </c>
      <c r="R86" s="83">
        <v>5.8823529411764705E-3</v>
      </c>
      <c r="S86" s="84">
        <v>1.6642361111111111E-4</v>
      </c>
    </row>
    <row r="87" spans="1:19" x14ac:dyDescent="0.25">
      <c r="A87" s="71" t="s">
        <v>90</v>
      </c>
      <c r="B87" s="5">
        <f t="shared" si="1"/>
        <v>903</v>
      </c>
      <c r="C87" s="13">
        <v>900</v>
      </c>
      <c r="D87" s="15">
        <v>0.99667774086378735</v>
      </c>
      <c r="E87" s="15">
        <v>0.99667774086378735</v>
      </c>
      <c r="F87" s="56">
        <v>0.2</v>
      </c>
      <c r="G87" s="57">
        <v>5.3298611111111114E-5</v>
      </c>
      <c r="H87" s="5">
        <v>903</v>
      </c>
      <c r="I87" s="50">
        <v>898</v>
      </c>
      <c r="J87" s="52">
        <v>0.99446290143964566</v>
      </c>
      <c r="K87" s="52">
        <v>0.99446290143964566</v>
      </c>
      <c r="L87" s="63">
        <v>0.33333333333333331</v>
      </c>
      <c r="M87" s="70">
        <v>5.472222222222222E-5</v>
      </c>
      <c r="N87" s="5">
        <v>903</v>
      </c>
      <c r="O87" s="80">
        <v>900</v>
      </c>
      <c r="P87" s="82">
        <v>0.99667774086378735</v>
      </c>
      <c r="Q87" s="82">
        <v>0.99667774086378735</v>
      </c>
      <c r="R87" s="83">
        <v>1</v>
      </c>
      <c r="S87" s="84">
        <v>7.6643518518518518E-5</v>
      </c>
    </row>
    <row r="88" spans="1:19" x14ac:dyDescent="0.25">
      <c r="A88" s="71" t="s">
        <v>91</v>
      </c>
      <c r="B88" s="5">
        <f t="shared" si="1"/>
        <v>419</v>
      </c>
      <c r="C88" s="13">
        <v>383</v>
      </c>
      <c r="D88" s="15">
        <v>0.91408114558472553</v>
      </c>
      <c r="E88" s="15">
        <v>0.91408114558472553</v>
      </c>
      <c r="F88" s="56">
        <v>1</v>
      </c>
      <c r="G88" s="57">
        <v>6.1030092592592593E-5</v>
      </c>
      <c r="H88" s="5">
        <v>419</v>
      </c>
      <c r="I88" s="50">
        <v>386</v>
      </c>
      <c r="J88" s="52">
        <v>0.92124105011933177</v>
      </c>
      <c r="K88" s="52">
        <v>0.92124105011933177</v>
      </c>
      <c r="L88" s="63">
        <v>0.5</v>
      </c>
      <c r="M88" s="70">
        <v>6.6273148148148148E-5</v>
      </c>
      <c r="N88" s="5">
        <v>419</v>
      </c>
      <c r="O88" s="80">
        <v>385</v>
      </c>
      <c r="P88" s="82">
        <v>0.91885441527446299</v>
      </c>
      <c r="Q88" s="82">
        <v>0.91885441527446299</v>
      </c>
      <c r="R88" s="83">
        <v>0.2</v>
      </c>
      <c r="S88" s="84">
        <v>8.2256944444444451E-5</v>
      </c>
    </row>
    <row r="89" spans="1:19" x14ac:dyDescent="0.25">
      <c r="A89" s="71" t="s">
        <v>92</v>
      </c>
      <c r="B89" s="5">
        <f t="shared" si="1"/>
        <v>970.99999999999989</v>
      </c>
      <c r="C89" s="13">
        <v>421</v>
      </c>
      <c r="D89" s="15">
        <v>0.43357363542739447</v>
      </c>
      <c r="E89" s="15">
        <v>0.43357363542739447</v>
      </c>
      <c r="F89" s="56">
        <v>0.1111111111111111</v>
      </c>
      <c r="G89" s="57">
        <v>5.5613425925925928E-5</v>
      </c>
      <c r="H89" s="5">
        <v>970.99999999999989</v>
      </c>
      <c r="I89" s="50">
        <v>414</v>
      </c>
      <c r="J89" s="52">
        <v>0.42636457260556127</v>
      </c>
      <c r="K89" s="52">
        <v>0.42636457260556127</v>
      </c>
      <c r="L89" s="63">
        <v>3.8461538461538464E-2</v>
      </c>
      <c r="M89" s="70">
        <v>6.1331018518518519E-5</v>
      </c>
      <c r="N89" s="5">
        <v>970.99999999999989</v>
      </c>
      <c r="O89" s="80">
        <v>224</v>
      </c>
      <c r="P89" s="82">
        <v>0.23069001029866118</v>
      </c>
      <c r="Q89" s="82">
        <v>0.23069001029866118</v>
      </c>
      <c r="R89" s="83">
        <v>3.8461538461538464E-2</v>
      </c>
      <c r="S89" s="84">
        <v>9.1666666666666668E-5</v>
      </c>
    </row>
    <row r="90" spans="1:19" x14ac:dyDescent="0.25">
      <c r="A90" s="71" t="s">
        <v>93</v>
      </c>
      <c r="B90" s="5">
        <f t="shared" si="1"/>
        <v>42</v>
      </c>
      <c r="C90" s="13">
        <v>42</v>
      </c>
      <c r="D90" s="15">
        <v>1</v>
      </c>
      <c r="E90" s="15">
        <v>1</v>
      </c>
      <c r="F90" s="56">
        <v>0.5</v>
      </c>
      <c r="G90" s="57">
        <v>7.221064814814815E-5</v>
      </c>
      <c r="H90" s="5">
        <v>42</v>
      </c>
      <c r="I90" s="50">
        <v>42</v>
      </c>
      <c r="J90" s="52">
        <v>1</v>
      </c>
      <c r="K90" s="52">
        <v>1</v>
      </c>
      <c r="L90" s="63">
        <v>0.5</v>
      </c>
      <c r="M90" s="70">
        <v>7.7233796296296301E-5</v>
      </c>
      <c r="N90" s="5">
        <v>42</v>
      </c>
      <c r="O90" s="80">
        <v>42</v>
      </c>
      <c r="P90" s="82">
        <v>1</v>
      </c>
      <c r="Q90" s="82">
        <v>1</v>
      </c>
      <c r="R90" s="83">
        <v>0.5</v>
      </c>
      <c r="S90" s="84">
        <v>9.6331018518518516E-5</v>
      </c>
    </row>
    <row r="91" spans="1:19" x14ac:dyDescent="0.25">
      <c r="A91" s="71" t="s">
        <v>94</v>
      </c>
      <c r="B91" s="5">
        <f t="shared" si="1"/>
        <v>14</v>
      </c>
      <c r="C91" s="13">
        <v>13</v>
      </c>
      <c r="D91" s="15">
        <v>0.9285714285714286</v>
      </c>
      <c r="E91" s="15">
        <v>0.9285714285714286</v>
      </c>
      <c r="F91" s="56">
        <v>1.3513513513513514E-2</v>
      </c>
      <c r="G91" s="57">
        <v>9.7060185185185189E-5</v>
      </c>
      <c r="H91" s="5">
        <v>14</v>
      </c>
      <c r="I91" s="50">
        <v>14</v>
      </c>
      <c r="J91" s="52">
        <v>1</v>
      </c>
      <c r="K91" s="52">
        <v>1</v>
      </c>
      <c r="L91" s="63">
        <v>1.5384615384615385E-2</v>
      </c>
      <c r="M91" s="70">
        <v>9.6585648148148146E-5</v>
      </c>
      <c r="N91" s="5">
        <v>14</v>
      </c>
      <c r="O91" s="80">
        <v>14</v>
      </c>
      <c r="P91" s="82">
        <v>1</v>
      </c>
      <c r="Q91" s="82">
        <v>1</v>
      </c>
      <c r="R91" s="83">
        <v>1.1764705882352941E-2</v>
      </c>
      <c r="S91" s="84">
        <v>1.355324074074074E-4</v>
      </c>
    </row>
    <row r="92" spans="1:19" x14ac:dyDescent="0.25">
      <c r="A92" s="71" t="s">
        <v>95</v>
      </c>
      <c r="B92" s="5">
        <f t="shared" si="1"/>
        <v>55</v>
      </c>
      <c r="C92" s="13">
        <v>55</v>
      </c>
      <c r="D92" s="15">
        <v>1</v>
      </c>
      <c r="E92" s="15">
        <v>1</v>
      </c>
      <c r="F92" s="56">
        <v>1</v>
      </c>
      <c r="G92" s="57">
        <v>8.3055555555555549E-5</v>
      </c>
      <c r="H92" s="5">
        <v>55</v>
      </c>
      <c r="I92" s="50">
        <v>55</v>
      </c>
      <c r="J92" s="52">
        <v>1</v>
      </c>
      <c r="K92" s="52">
        <v>1</v>
      </c>
      <c r="L92" s="63">
        <v>1</v>
      </c>
      <c r="M92" s="70">
        <v>7.3321759259259263E-5</v>
      </c>
      <c r="N92" s="5">
        <v>55</v>
      </c>
      <c r="O92" s="80">
        <v>55</v>
      </c>
      <c r="P92" s="82">
        <v>1</v>
      </c>
      <c r="Q92" s="82">
        <v>1</v>
      </c>
      <c r="R92" s="83">
        <v>1</v>
      </c>
      <c r="S92" s="84">
        <v>9.0763888888888885E-5</v>
      </c>
    </row>
    <row r="93" spans="1:19" x14ac:dyDescent="0.25">
      <c r="A93" s="71" t="s">
        <v>107</v>
      </c>
      <c r="B93" s="5">
        <f t="shared" si="1"/>
        <v>319</v>
      </c>
      <c r="C93" s="13">
        <v>252</v>
      </c>
      <c r="D93" s="15">
        <v>0.78996865203761757</v>
      </c>
      <c r="E93" s="15">
        <v>0.78996865203761757</v>
      </c>
      <c r="F93" s="56">
        <v>1</v>
      </c>
      <c r="G93" s="57">
        <v>4.0613425925925923E-5</v>
      </c>
      <c r="H93" s="5">
        <v>319</v>
      </c>
      <c r="I93" s="50">
        <v>254</v>
      </c>
      <c r="J93" s="52">
        <v>0.79623824451410663</v>
      </c>
      <c r="K93" s="52">
        <v>0.79623824451410663</v>
      </c>
      <c r="L93" s="63">
        <v>1</v>
      </c>
      <c r="M93" s="70">
        <v>4.7905092592592593E-5</v>
      </c>
      <c r="N93" s="5">
        <v>319</v>
      </c>
      <c r="O93" s="80">
        <v>254</v>
      </c>
      <c r="P93" s="82">
        <v>0.79623824451410663</v>
      </c>
      <c r="Q93" s="82">
        <v>0.79623824451410663</v>
      </c>
      <c r="R93" s="83">
        <v>0.25</v>
      </c>
      <c r="S93" s="84">
        <v>6.6909722222222219E-5</v>
      </c>
    </row>
    <row r="94" spans="1:19" ht="15.75" thickBot="1" x14ac:dyDescent="0.3">
      <c r="A94" s="6" t="s">
        <v>16</v>
      </c>
      <c r="B94" s="26">
        <f>SUM(B14:B93)</f>
        <v>66937</v>
      </c>
      <c r="C94" s="17">
        <f>SUM(C14:C93)</f>
        <v>35606</v>
      </c>
      <c r="D94" s="42">
        <f>AVERAGE(D14:D93)</f>
        <v>0.9279081654239375</v>
      </c>
      <c r="E94" s="42">
        <f>AVERAGE(E14:E93)</f>
        <v>0.94664766027471359</v>
      </c>
      <c r="F94" s="58">
        <f>AVERAGE(F14:F93)</f>
        <v>0.86818309244609837</v>
      </c>
      <c r="G94" s="59">
        <f>AVERAGE(G14:G93)</f>
        <v>7.1864728009259296E-5</v>
      </c>
      <c r="H94" s="27">
        <f>SUM(H14:H93)</f>
        <v>66937</v>
      </c>
      <c r="I94" s="54">
        <f>SUM(I14:I93)</f>
        <v>35372</v>
      </c>
      <c r="J94" s="55">
        <f>AVERAGE(J14:J93)</f>
        <v>0.92741451788950557</v>
      </c>
      <c r="K94" s="55">
        <f>AVERAGE(K14:K93)</f>
        <v>0.94599286459092835</v>
      </c>
      <c r="L94" s="39">
        <f>AVERAGE(L14:L93)</f>
        <v>0.84915566531771614</v>
      </c>
      <c r="M94" s="60">
        <f>AVERAGE(M14:M93)</f>
        <v>8.2533564814814823E-5</v>
      </c>
      <c r="N94" s="27">
        <f>SUM(N14:N93)</f>
        <v>66937</v>
      </c>
      <c r="O94" s="41">
        <f>SUM(O14:O93)</f>
        <v>34792</v>
      </c>
      <c r="P94" s="43">
        <f>AVERAGE(P14:P93)</f>
        <v>0.92140529232661739</v>
      </c>
      <c r="Q94" s="43">
        <f>AVERAGE(Q14:Q93)</f>
        <v>0.93969435182152772</v>
      </c>
      <c r="R94" s="61">
        <f>AVERAGE(R14:R93)</f>
        <v>0.75969023089942966</v>
      </c>
      <c r="S94" s="62">
        <f>AVERAGE(S14:S93)</f>
        <v>1.0184736689814814E-4</v>
      </c>
    </row>
    <row r="95" spans="1:19" ht="15.75" thickTop="1" x14ac:dyDescent="0.25"/>
    <row r="96" spans="1:19" ht="23.25" x14ac:dyDescent="0.35">
      <c r="A96" s="1" t="s">
        <v>17</v>
      </c>
      <c r="C96" s="29"/>
      <c r="D96" s="29"/>
    </row>
    <row r="97" spans="1:4" ht="20.25" thickBot="1" x14ac:dyDescent="0.35">
      <c r="A97" s="28" t="str">
        <f>C1</f>
        <v>Default</v>
      </c>
      <c r="B97" s="28"/>
      <c r="C97" s="29"/>
      <c r="D97" s="29"/>
    </row>
    <row r="98" spans="1:4" ht="15.75" thickTop="1" x14ac:dyDescent="0.25">
      <c r="A98" s="18" t="s">
        <v>12</v>
      </c>
      <c r="B98" s="44">
        <f>D94</f>
        <v>0.9279081654239375</v>
      </c>
      <c r="C98" s="29"/>
      <c r="D98" s="29"/>
    </row>
    <row r="99" spans="1:4" x14ac:dyDescent="0.25">
      <c r="A99" s="18" t="s">
        <v>122</v>
      </c>
      <c r="B99" s="44">
        <f>E94</f>
        <v>0.94664766027471359</v>
      </c>
    </row>
    <row r="100" spans="1:4" x14ac:dyDescent="0.25">
      <c r="A100" s="18" t="s">
        <v>19</v>
      </c>
      <c r="B100" s="47">
        <f>F94</f>
        <v>0.86818309244609837</v>
      </c>
    </row>
    <row r="101" spans="1:4" x14ac:dyDescent="0.25">
      <c r="A101" s="18" t="s">
        <v>27</v>
      </c>
      <c r="B101" s="67">
        <f>G94</f>
        <v>7.1864728009259296E-5</v>
      </c>
    </row>
    <row r="102" spans="1:4" ht="20.25" thickBot="1" x14ac:dyDescent="0.35">
      <c r="A102" s="30" t="str">
        <f>I1</f>
        <v>Count bits</v>
      </c>
      <c r="B102" s="30"/>
    </row>
    <row r="103" spans="1:4" ht="15.75" thickTop="1" x14ac:dyDescent="0.25">
      <c r="A103" s="25" t="s">
        <v>12</v>
      </c>
      <c r="B103" s="45">
        <f>J94</f>
        <v>0.92741451788950557</v>
      </c>
    </row>
    <row r="104" spans="1:4" x14ac:dyDescent="0.25">
      <c r="A104" s="25" t="s">
        <v>122</v>
      </c>
      <c r="B104" s="45">
        <f>K94</f>
        <v>0.94599286459092835</v>
      </c>
    </row>
    <row r="105" spans="1:4" x14ac:dyDescent="0.25">
      <c r="A105" s="25" t="s">
        <v>19</v>
      </c>
      <c r="B105" s="48">
        <f>L94</f>
        <v>0.84915566531771614</v>
      </c>
    </row>
    <row r="106" spans="1:4" x14ac:dyDescent="0.25">
      <c r="A106" s="25" t="s">
        <v>27</v>
      </c>
      <c r="B106" s="68">
        <f>M94</f>
        <v>8.2533564814814823E-5</v>
      </c>
    </row>
    <row r="107" spans="1:4" ht="20.25" thickBot="1" x14ac:dyDescent="0.35">
      <c r="A107" s="37" t="str">
        <f>O1</f>
        <v>Parent child features</v>
      </c>
      <c r="B107" s="37"/>
    </row>
    <row r="108" spans="1:4" ht="15.75" thickTop="1" x14ac:dyDescent="0.25">
      <c r="A108" s="38" t="s">
        <v>12</v>
      </c>
      <c r="B108" s="46">
        <f>P94</f>
        <v>0.92140529232661739</v>
      </c>
    </row>
    <row r="109" spans="1:4" x14ac:dyDescent="0.25">
      <c r="A109" s="38" t="s">
        <v>122</v>
      </c>
      <c r="B109" s="46">
        <f>Q94</f>
        <v>0.93969435182152772</v>
      </c>
    </row>
    <row r="110" spans="1:4" x14ac:dyDescent="0.25">
      <c r="A110" s="38" t="s">
        <v>19</v>
      </c>
      <c r="B110" s="49">
        <f>R94</f>
        <v>0.75969023089942966</v>
      </c>
    </row>
    <row r="111" spans="1:4" x14ac:dyDescent="0.25">
      <c r="A111" s="38" t="s">
        <v>27</v>
      </c>
      <c r="B111" s="69">
        <f>S94</f>
        <v>1.0184736689814814E-4</v>
      </c>
    </row>
    <row r="112" spans="1:4" ht="20.25" thickBot="1" x14ac:dyDescent="0.35">
      <c r="A112" s="2" t="s">
        <v>20</v>
      </c>
      <c r="B112" s="2"/>
    </row>
    <row r="113" spans="1:2" ht="15.75" thickTop="1" x14ac:dyDescent="0.25">
      <c r="A113" t="s">
        <v>21</v>
      </c>
      <c r="B113" t="str">
        <f>IF(AND(B98 &gt; B103,B98 &gt; B108), A97, IF(B103 &gt; B108, A102, A107))</f>
        <v>Default</v>
      </c>
    </row>
    <row r="114" spans="1:2" x14ac:dyDescent="0.25">
      <c r="A114" t="s">
        <v>123</v>
      </c>
      <c r="B114" t="str">
        <f>IF(AND(B99 &gt; B104,B99 &gt; B109), A97, IF(B104 &gt; B109, A102, A107))</f>
        <v>Default</v>
      </c>
    </row>
    <row r="115" spans="1:2" x14ac:dyDescent="0.25">
      <c r="A115" t="s">
        <v>23</v>
      </c>
      <c r="B115" t="str">
        <f>IF(AND(B100 &gt; B105,B100 &gt; B110), $A$97, IF(B105 &gt; B110, $A$102, $A$107))</f>
        <v>Default</v>
      </c>
    </row>
    <row r="116" spans="1:2" x14ac:dyDescent="0.25">
      <c r="A116" t="s">
        <v>28</v>
      </c>
      <c r="B116" t="str">
        <f>IF(AND(B101 &lt; B106,B101 &lt; B111), $A$97, IF(B106 &lt; B111, $A$102, $A$107))</f>
        <v>Default</v>
      </c>
    </row>
  </sheetData>
  <mergeCells count="51">
    <mergeCell ref="C1:G1"/>
    <mergeCell ref="I1:M1"/>
    <mergeCell ref="O1:S1"/>
    <mergeCell ref="C3:D3"/>
    <mergeCell ref="E3:G3"/>
    <mergeCell ref="I3:J3"/>
    <mergeCell ref="K3:M3"/>
    <mergeCell ref="O3:P3"/>
    <mergeCell ref="Q3:S3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C10:D10"/>
    <mergeCell ref="I10:J10"/>
    <mergeCell ref="O10:P10"/>
    <mergeCell ref="C12:G12"/>
    <mergeCell ref="I12:M12"/>
    <mergeCell ref="O12:S12"/>
  </mergeCells>
  <conditionalFormatting sqref="D94:G94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{F98EBB6A-21F4-4329-B071-63CE7CF72259}</x14:id>
        </ext>
      </extLst>
    </cfRule>
  </conditionalFormatting>
  <conditionalFormatting sqref="P94:S94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{A695869E-08CA-4097-9A18-5AAF0F02CED3}</x14:id>
        </ext>
      </extLst>
    </cfRule>
  </conditionalFormatting>
  <conditionalFormatting sqref="D83:G83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{C894091C-926C-4CA7-8DC1-A84B29470638}</x14:id>
        </ext>
      </extLst>
    </cfRule>
  </conditionalFormatting>
  <conditionalFormatting sqref="J83:M8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{4FAD652B-DF26-4246-8A10-218899F07C05}</x14:id>
        </ext>
      </extLst>
    </cfRule>
  </conditionalFormatting>
  <conditionalFormatting sqref="F83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{53674A4C-F76C-4444-A2E4-AC212F3DBD2F}</x14:id>
        </ext>
      </extLst>
    </cfRule>
  </conditionalFormatting>
  <conditionalFormatting sqref="E83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{28A53E13-FD38-48DD-860F-808E98523676}</x14:id>
        </ext>
      </extLst>
    </cfRule>
  </conditionalFormatting>
  <conditionalFormatting sqref="P83:S8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{F84E7876-1620-4A83-B2CD-6F890114798E}</x14:id>
        </ext>
      </extLst>
    </cfRule>
  </conditionalFormatting>
  <conditionalFormatting sqref="D14:G82 D84:G93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{161FDE05-68A8-481A-9A6B-FFEEE2917CB7}</x14:id>
        </ext>
      </extLst>
    </cfRule>
  </conditionalFormatting>
  <conditionalFormatting sqref="J14:M82 J84:M94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{FA668EDB-AF97-4E33-AED7-303D1C50D66D}</x14:id>
        </ext>
      </extLst>
    </cfRule>
  </conditionalFormatting>
  <conditionalFormatting sqref="D93:F94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{4817807C-7BF8-4F70-AEDB-BC83A61D958F}</x14:id>
        </ext>
      </extLst>
    </cfRule>
  </conditionalFormatting>
  <conditionalFormatting sqref="D86:D94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{6FA20607-9CA4-40C3-A9FE-038A7D339C7B}</x14:id>
        </ext>
      </extLst>
    </cfRule>
  </conditionalFormatting>
  <conditionalFormatting sqref="E88:E94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{F3DEC288-F277-473B-95CF-AA9226EF185C}</x14:id>
        </ext>
      </extLst>
    </cfRule>
  </conditionalFormatting>
  <conditionalFormatting sqref="F62:F82 F84:F94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{4E12DF81-7022-40BC-A445-D0BA9BFD9D77}</x14:id>
        </ext>
      </extLst>
    </cfRule>
  </conditionalFormatting>
  <conditionalFormatting sqref="E64:E82 E84:E94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{FF0599B7-5426-478D-908B-43EA529A6455}</x14:id>
        </ext>
      </extLst>
    </cfRule>
  </conditionalFormatting>
  <conditionalFormatting sqref="P14:S82 P84:S93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{C1B32977-8985-4ACB-B288-DC1D1F902509}</x14:id>
        </ext>
      </extLst>
    </cfRule>
  </conditionalFormatting>
  <conditionalFormatting sqref="P14:P93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{7431AD91-862A-41A0-B51F-C4EC8D4CDAC9}</x14:id>
        </ext>
      </extLst>
    </cfRule>
  </conditionalFormatting>
  <conditionalFormatting sqref="Q14:Q93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{C7D2981E-002C-4E56-8492-0A5E8DFEEB86}</x14:id>
        </ext>
      </extLst>
    </cfRule>
  </conditionalFormatting>
  <conditionalFormatting sqref="R14:R93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{EE4D446E-3AAF-4B8C-9BA0-7400DC4A539A}</x14:id>
        </ext>
      </extLst>
    </cfRule>
  </conditionalFormatting>
  <conditionalFormatting sqref="D89:D9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{906626C6-4CAF-4F76-A2A5-EE11C0F5ED08}</x14:id>
        </ext>
      </extLst>
    </cfRule>
  </conditionalFormatting>
  <conditionalFormatting sqref="P92:P94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{FD6D1347-8CCE-4E9B-BD6A-7DCFC97E4B5B}</x14:id>
        </ext>
      </extLst>
    </cfRule>
  </conditionalFormatting>
  <conditionalFormatting sqref="Q92:Q9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{E2D48373-CA4A-4A92-876F-FF4474A1AA9D}</x14:id>
        </ext>
      </extLst>
    </cfRule>
  </conditionalFormatting>
  <conditionalFormatting sqref="E92:E9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{1A1FF671-45E8-43A3-AEF1-ACEF827A6BCE}</x14:id>
        </ext>
      </extLst>
    </cfRule>
  </conditionalFormatting>
  <conditionalFormatting sqref="F58:F9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{83993247-3DE9-4D16-9377-3299C2FCA81A}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8EBB6A-21F4-4329-B071-63CE7CF722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D94:G94</xm:sqref>
        </x14:conditionalFormatting>
        <x14:conditionalFormatting xmlns:xm="http://schemas.microsoft.com/office/excel/2006/main">
          <x14:cfRule type="dataBar" id="{A695869E-08CA-4097-9A18-5AAF0F02CE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P94:S94</xm:sqref>
        </x14:conditionalFormatting>
        <x14:conditionalFormatting xmlns:xm="http://schemas.microsoft.com/office/excel/2006/main">
          <x14:cfRule type="dataBar" id="{C894091C-926C-4CA7-8DC1-A84B294706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D83:G83</xm:sqref>
        </x14:conditionalFormatting>
        <x14:conditionalFormatting xmlns:xm="http://schemas.microsoft.com/office/excel/2006/main">
          <x14:cfRule type="dataBar" id="{4FAD652B-DF26-4246-8A10-218899F07C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J83:M83</xm:sqref>
        </x14:conditionalFormatting>
        <x14:conditionalFormatting xmlns:xm="http://schemas.microsoft.com/office/excel/2006/main">
          <x14:cfRule type="dataBar" id="{53674A4C-F76C-4444-A2E4-AC212F3DBD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F83</xm:sqref>
        </x14:conditionalFormatting>
        <x14:conditionalFormatting xmlns:xm="http://schemas.microsoft.com/office/excel/2006/main">
          <x14:cfRule type="dataBar" id="{28A53E13-FD38-48DD-860F-808E985236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E83</xm:sqref>
        </x14:conditionalFormatting>
        <x14:conditionalFormatting xmlns:xm="http://schemas.microsoft.com/office/excel/2006/main">
          <x14:cfRule type="dataBar" id="{F84E7876-1620-4A83-B2CD-6F8901147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P83:S83</xm:sqref>
        </x14:conditionalFormatting>
        <x14:conditionalFormatting xmlns:xm="http://schemas.microsoft.com/office/excel/2006/main">
          <x14:cfRule type="dataBar" id="{161FDE05-68A8-481A-9A6B-FFEEE2917C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D14:G82 D84:G93</xm:sqref>
        </x14:conditionalFormatting>
        <x14:conditionalFormatting xmlns:xm="http://schemas.microsoft.com/office/excel/2006/main">
          <x14:cfRule type="dataBar" id="{FA668EDB-AF97-4E33-AED7-303D1C50D6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J14:M82 J84:M94</xm:sqref>
        </x14:conditionalFormatting>
        <x14:conditionalFormatting xmlns:xm="http://schemas.microsoft.com/office/excel/2006/main">
          <x14:cfRule type="dataBar" id="{4817807C-7BF8-4F70-AEDB-BC83A61D95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D93:F94</xm:sqref>
        </x14:conditionalFormatting>
        <x14:conditionalFormatting xmlns:xm="http://schemas.microsoft.com/office/excel/2006/main">
          <x14:cfRule type="dataBar" id="{6FA20607-9CA4-40C3-A9FE-038A7D339C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D86:D94</xm:sqref>
        </x14:conditionalFormatting>
        <x14:conditionalFormatting xmlns:xm="http://schemas.microsoft.com/office/excel/2006/main">
          <x14:cfRule type="dataBar" id="{F3DEC288-F277-473B-95CF-AA9226EF18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E88:E94</xm:sqref>
        </x14:conditionalFormatting>
        <x14:conditionalFormatting xmlns:xm="http://schemas.microsoft.com/office/excel/2006/main">
          <x14:cfRule type="dataBar" id="{4E12DF81-7022-40BC-A445-D0BA9BFD9D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F62:F82 F84:F94</xm:sqref>
        </x14:conditionalFormatting>
        <x14:conditionalFormatting xmlns:xm="http://schemas.microsoft.com/office/excel/2006/main">
          <x14:cfRule type="dataBar" id="{FF0599B7-5426-478D-908B-43EA529A64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E64:E82 E84:E94</xm:sqref>
        </x14:conditionalFormatting>
        <x14:conditionalFormatting xmlns:xm="http://schemas.microsoft.com/office/excel/2006/main">
          <x14:cfRule type="dataBar" id="{C1B32977-8985-4ACB-B288-DC1D1F9025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P14:S82 P84:S93</xm:sqref>
        </x14:conditionalFormatting>
        <x14:conditionalFormatting xmlns:xm="http://schemas.microsoft.com/office/excel/2006/main">
          <x14:cfRule type="dataBar" id="{7431AD91-862A-41A0-B51F-C4EC8D4CDA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P14:P93</xm:sqref>
        </x14:conditionalFormatting>
        <x14:conditionalFormatting xmlns:xm="http://schemas.microsoft.com/office/excel/2006/main">
          <x14:cfRule type="dataBar" id="{C7D2981E-002C-4E56-8492-0A5E8DFEEB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Q14:Q93</xm:sqref>
        </x14:conditionalFormatting>
        <x14:conditionalFormatting xmlns:xm="http://schemas.microsoft.com/office/excel/2006/main">
          <x14:cfRule type="dataBar" id="{EE4D446E-3AAF-4B8C-9BA0-7400DC4A53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R14:R93</xm:sqref>
        </x14:conditionalFormatting>
        <x14:conditionalFormatting xmlns:xm="http://schemas.microsoft.com/office/excel/2006/main">
          <x14:cfRule type="dataBar" id="{906626C6-4CAF-4F76-A2A5-EE11C0F5ED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D89:D94</xm:sqref>
        </x14:conditionalFormatting>
        <x14:conditionalFormatting xmlns:xm="http://schemas.microsoft.com/office/excel/2006/main">
          <x14:cfRule type="dataBar" id="{FD6D1347-8CCE-4E9B-BD6A-7DCFC97E4B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P92:P94</xm:sqref>
        </x14:conditionalFormatting>
        <x14:conditionalFormatting xmlns:xm="http://schemas.microsoft.com/office/excel/2006/main">
          <x14:cfRule type="dataBar" id="{E2D48373-CA4A-4A92-876F-FF4474A1AA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Q92:Q94</xm:sqref>
        </x14:conditionalFormatting>
        <x14:conditionalFormatting xmlns:xm="http://schemas.microsoft.com/office/excel/2006/main">
          <x14:cfRule type="dataBar" id="{1A1FF671-45E8-43A3-AEF1-ACEF827A6B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E92:E94</xm:sqref>
        </x14:conditionalFormatting>
        <x14:conditionalFormatting xmlns:xm="http://schemas.microsoft.com/office/excel/2006/main">
          <x14:cfRule type="dataBar" id="{83993247-3DE9-4D16-9377-3299C2FCA8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F58:F93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4DE1C-9430-43A0-812A-4553921CB3A5}">
  <sheetPr>
    <tabColor theme="9" tint="0.79998168889431442"/>
  </sheetPr>
  <dimension ref="A1:S116"/>
  <sheetViews>
    <sheetView topLeftCell="B79" zoomScale="115" zoomScaleNormal="115" workbookViewId="0">
      <selection activeCell="L97" sqref="L97"/>
    </sheetView>
  </sheetViews>
  <sheetFormatPr baseColWidth="10" defaultRowHeight="15" x14ac:dyDescent="0.25"/>
  <cols>
    <col min="1" max="1" width="115.140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2" t="s">
        <v>136</v>
      </c>
      <c r="B1" s="20"/>
      <c r="C1" s="131" t="s">
        <v>128</v>
      </c>
      <c r="D1" s="132"/>
      <c r="E1" s="132"/>
      <c r="F1" s="132"/>
      <c r="G1" s="133"/>
      <c r="H1" s="20"/>
      <c r="I1" s="134" t="s">
        <v>137</v>
      </c>
      <c r="J1" s="135"/>
      <c r="K1" s="135"/>
      <c r="L1" s="135"/>
      <c r="M1" s="136"/>
      <c r="N1" s="20"/>
      <c r="O1" s="137"/>
      <c r="P1" s="138"/>
      <c r="Q1" s="138"/>
      <c r="R1" s="138"/>
      <c r="S1" s="139"/>
    </row>
    <row r="2" spans="1:19" x14ac:dyDescent="0.25">
      <c r="A2" s="3"/>
      <c r="B2" s="21"/>
      <c r="C2" s="13"/>
      <c r="D2" s="16"/>
      <c r="E2" s="16"/>
      <c r="F2" s="16"/>
      <c r="G2" s="16"/>
      <c r="H2" s="21"/>
      <c r="I2" s="50"/>
      <c r="J2" s="78"/>
      <c r="K2" s="78"/>
      <c r="L2" s="78"/>
      <c r="M2" s="78"/>
      <c r="N2" s="21"/>
      <c r="O2" s="35"/>
      <c r="P2" s="36"/>
      <c r="Q2" s="36"/>
      <c r="R2" s="36"/>
      <c r="S2" s="40"/>
    </row>
    <row r="3" spans="1:19" x14ac:dyDescent="0.25">
      <c r="A3" s="3"/>
      <c r="B3" s="21"/>
      <c r="C3" s="127" t="s">
        <v>0</v>
      </c>
      <c r="D3" s="127"/>
      <c r="E3" s="127" t="s">
        <v>127</v>
      </c>
      <c r="F3" s="127"/>
      <c r="G3" s="130"/>
      <c r="H3" s="21"/>
      <c r="I3" s="128" t="s">
        <v>0</v>
      </c>
      <c r="J3" s="129"/>
      <c r="K3" s="129" t="s">
        <v>146</v>
      </c>
      <c r="L3" s="129"/>
      <c r="M3" s="140"/>
      <c r="N3" s="21"/>
      <c r="O3" s="141"/>
      <c r="P3" s="142"/>
      <c r="Q3" s="142"/>
      <c r="R3" s="142"/>
      <c r="S3" s="143"/>
    </row>
    <row r="4" spans="1:19" x14ac:dyDescent="0.25">
      <c r="A4" s="3"/>
      <c r="B4" s="21"/>
      <c r="C4" s="127" t="s">
        <v>1</v>
      </c>
      <c r="D4" s="127"/>
      <c r="E4" s="127">
        <v>5000</v>
      </c>
      <c r="F4" s="127"/>
      <c r="G4" s="130"/>
      <c r="H4" s="21"/>
      <c r="I4" s="128" t="s">
        <v>1</v>
      </c>
      <c r="J4" s="129"/>
      <c r="K4" s="129">
        <v>5000</v>
      </c>
      <c r="L4" s="129"/>
      <c r="M4" s="140"/>
      <c r="N4" s="21"/>
      <c r="O4" s="141"/>
      <c r="P4" s="142"/>
      <c r="Q4" s="142"/>
      <c r="R4" s="142"/>
      <c r="S4" s="143"/>
    </row>
    <row r="5" spans="1:19" x14ac:dyDescent="0.25">
      <c r="A5" s="3"/>
      <c r="B5" s="21"/>
      <c r="C5" s="127" t="s">
        <v>2</v>
      </c>
      <c r="D5" s="127"/>
      <c r="E5" s="127">
        <v>300</v>
      </c>
      <c r="F5" s="127"/>
      <c r="G5" s="130"/>
      <c r="H5" s="21"/>
      <c r="I5" s="128" t="s">
        <v>2</v>
      </c>
      <c r="J5" s="129"/>
      <c r="K5" s="129">
        <v>1000</v>
      </c>
      <c r="L5" s="129"/>
      <c r="M5" s="140"/>
      <c r="N5" s="21"/>
      <c r="O5" s="141"/>
      <c r="P5" s="142"/>
      <c r="Q5" s="142"/>
      <c r="R5" s="142"/>
      <c r="S5" s="143"/>
    </row>
    <row r="6" spans="1:19" x14ac:dyDescent="0.25">
      <c r="A6" s="3"/>
      <c r="B6" s="21"/>
      <c r="C6" s="127" t="s">
        <v>3</v>
      </c>
      <c r="D6" s="127"/>
      <c r="E6" s="127">
        <v>2000</v>
      </c>
      <c r="F6" s="127"/>
      <c r="G6" s="130"/>
      <c r="H6" s="21"/>
      <c r="I6" s="128" t="s">
        <v>3</v>
      </c>
      <c r="J6" s="129"/>
      <c r="K6" s="129">
        <v>2000</v>
      </c>
      <c r="L6" s="129"/>
      <c r="M6" s="140"/>
      <c r="N6" s="21"/>
      <c r="O6" s="141"/>
      <c r="P6" s="142"/>
      <c r="Q6" s="142"/>
      <c r="R6" s="142"/>
      <c r="S6" s="143"/>
    </row>
    <row r="7" spans="1:19" x14ac:dyDescent="0.25">
      <c r="A7" s="3"/>
      <c r="B7" s="21"/>
      <c r="C7" s="127" t="s">
        <v>4</v>
      </c>
      <c r="D7" s="127"/>
      <c r="E7" s="127" t="s">
        <v>29</v>
      </c>
      <c r="F7" s="127"/>
      <c r="G7" s="130"/>
      <c r="H7" s="21"/>
      <c r="I7" s="128" t="s">
        <v>4</v>
      </c>
      <c r="J7" s="129"/>
      <c r="K7" s="129" t="s">
        <v>29</v>
      </c>
      <c r="L7" s="129"/>
      <c r="M7" s="140"/>
      <c r="N7" s="21"/>
      <c r="O7" s="141"/>
      <c r="P7" s="142"/>
      <c r="Q7" s="142"/>
      <c r="R7" s="142"/>
      <c r="S7" s="143"/>
    </row>
    <row r="8" spans="1:19" x14ac:dyDescent="0.25">
      <c r="A8" s="3"/>
      <c r="B8" s="21"/>
      <c r="C8" s="127" t="s">
        <v>5</v>
      </c>
      <c r="D8" s="127"/>
      <c r="E8" s="127" t="s">
        <v>25</v>
      </c>
      <c r="F8" s="127"/>
      <c r="G8" s="130"/>
      <c r="H8" s="21"/>
      <c r="I8" s="128" t="s">
        <v>5</v>
      </c>
      <c r="J8" s="129"/>
      <c r="K8" s="129" t="s">
        <v>25</v>
      </c>
      <c r="L8" s="129"/>
      <c r="M8" s="140"/>
      <c r="N8" s="21"/>
      <c r="O8" s="141"/>
      <c r="P8" s="142"/>
      <c r="Q8" s="142"/>
      <c r="R8" s="142"/>
      <c r="S8" s="143"/>
    </row>
    <row r="9" spans="1:19" x14ac:dyDescent="0.25">
      <c r="A9" s="3"/>
      <c r="B9" s="21"/>
      <c r="C9" s="127" t="s">
        <v>6</v>
      </c>
      <c r="D9" s="127"/>
      <c r="E9" s="127">
        <v>1</v>
      </c>
      <c r="F9" s="127"/>
      <c r="G9" s="130"/>
      <c r="H9" s="21"/>
      <c r="I9" s="128" t="s">
        <v>6</v>
      </c>
      <c r="J9" s="129"/>
      <c r="K9" s="129">
        <v>1</v>
      </c>
      <c r="L9" s="129"/>
      <c r="M9" s="140"/>
      <c r="N9" s="21"/>
      <c r="O9" s="141"/>
      <c r="P9" s="142"/>
      <c r="Q9" s="142"/>
      <c r="R9" s="142"/>
      <c r="S9" s="143"/>
    </row>
    <row r="10" spans="1:19" x14ac:dyDescent="0.25">
      <c r="A10" s="3"/>
      <c r="B10" s="21"/>
      <c r="C10" s="127" t="s">
        <v>7</v>
      </c>
      <c r="D10" s="127"/>
      <c r="E10" s="19"/>
      <c r="F10" s="19"/>
      <c r="G10" s="16"/>
      <c r="H10" s="21"/>
      <c r="I10" s="128" t="s">
        <v>7</v>
      </c>
      <c r="J10" s="129"/>
      <c r="K10" s="79"/>
      <c r="L10" s="79"/>
      <c r="M10" s="78"/>
      <c r="N10" s="21"/>
      <c r="O10" s="141"/>
      <c r="P10" s="142"/>
      <c r="Q10" s="89"/>
      <c r="R10" s="89"/>
      <c r="S10" s="90"/>
    </row>
    <row r="11" spans="1:19" x14ac:dyDescent="0.25">
      <c r="A11" s="3"/>
      <c r="B11" s="21"/>
      <c r="C11" s="13"/>
      <c r="D11" s="16"/>
      <c r="E11" s="16"/>
      <c r="F11" s="16"/>
      <c r="G11" s="16"/>
      <c r="H11" s="21"/>
      <c r="I11" s="25"/>
      <c r="J11" s="25"/>
      <c r="K11" s="25"/>
      <c r="L11" s="25"/>
      <c r="M11" s="25"/>
      <c r="N11" s="21"/>
      <c r="O11" s="64"/>
      <c r="P11" s="65"/>
      <c r="Q11" s="65"/>
      <c r="R11" s="65"/>
      <c r="S11" s="66"/>
    </row>
    <row r="12" spans="1:19" ht="18" thickBot="1" x14ac:dyDescent="0.35">
      <c r="A12" s="23" t="s">
        <v>10</v>
      </c>
      <c r="B12" s="24" t="s">
        <v>15</v>
      </c>
      <c r="C12" s="146">
        <v>1</v>
      </c>
      <c r="D12" s="147"/>
      <c r="E12" s="147"/>
      <c r="F12" s="147"/>
      <c r="G12" s="148"/>
      <c r="H12" s="24" t="s">
        <v>15</v>
      </c>
      <c r="I12" s="149">
        <v>1</v>
      </c>
      <c r="J12" s="150"/>
      <c r="K12" s="150"/>
      <c r="L12" s="150"/>
      <c r="M12" s="151"/>
      <c r="N12" s="24"/>
      <c r="O12" s="152"/>
      <c r="P12" s="152"/>
      <c r="Q12" s="152"/>
      <c r="R12" s="152"/>
      <c r="S12" s="153"/>
    </row>
    <row r="13" spans="1:19" ht="20.25" thickBot="1" x14ac:dyDescent="0.35">
      <c r="A13" s="4" t="s">
        <v>8</v>
      </c>
      <c r="B13" s="7" t="s">
        <v>9</v>
      </c>
      <c r="C13" s="11" t="s">
        <v>11</v>
      </c>
      <c r="D13" s="12" t="s">
        <v>12</v>
      </c>
      <c r="E13" s="12" t="s">
        <v>13</v>
      </c>
      <c r="F13" s="12" t="s">
        <v>14</v>
      </c>
      <c r="G13" s="12" t="s">
        <v>26</v>
      </c>
      <c r="H13" s="7" t="s">
        <v>9</v>
      </c>
      <c r="I13" s="8" t="s">
        <v>11</v>
      </c>
      <c r="J13" s="9" t="s">
        <v>12</v>
      </c>
      <c r="K13" s="9" t="s">
        <v>13</v>
      </c>
      <c r="L13" s="9" t="s">
        <v>14</v>
      </c>
      <c r="M13" s="10" t="s">
        <v>26</v>
      </c>
      <c r="N13" s="7"/>
      <c r="O13" s="32"/>
      <c r="P13" s="33"/>
      <c r="Q13" s="33"/>
      <c r="R13" s="33"/>
      <c r="S13" s="34"/>
    </row>
    <row r="14" spans="1:19" ht="15.75" thickTop="1" x14ac:dyDescent="0.25">
      <c r="A14" s="72" t="s">
        <v>96</v>
      </c>
      <c r="B14" s="5">
        <f>C14 / D14</f>
        <v>405</v>
      </c>
      <c r="C14" s="13">
        <v>405</v>
      </c>
      <c r="D14" s="14">
        <v>1</v>
      </c>
      <c r="E14" s="15">
        <v>1</v>
      </c>
      <c r="F14" s="56">
        <v>1</v>
      </c>
      <c r="G14" s="57">
        <v>3.1701388888888892E-5</v>
      </c>
      <c r="H14" s="5">
        <v>405</v>
      </c>
      <c r="I14" s="50">
        <v>405</v>
      </c>
      <c r="J14" s="51">
        <v>1</v>
      </c>
      <c r="K14" s="52">
        <v>1</v>
      </c>
      <c r="L14" s="63">
        <v>1</v>
      </c>
      <c r="M14" s="70">
        <v>3.372685185185185E-5</v>
      </c>
      <c r="N14" s="5"/>
      <c r="O14" s="80"/>
      <c r="P14" s="81"/>
      <c r="Q14" s="82"/>
      <c r="R14" s="83"/>
      <c r="S14" s="84"/>
    </row>
    <row r="15" spans="1:19" x14ac:dyDescent="0.25">
      <c r="A15" s="73" t="s">
        <v>30</v>
      </c>
      <c r="B15" s="5">
        <f t="shared" ref="B15:B78" si="0">C15 / D15</f>
        <v>2</v>
      </c>
      <c r="C15" s="13">
        <v>2</v>
      </c>
      <c r="D15" s="15">
        <v>1</v>
      </c>
      <c r="E15" s="15">
        <v>1</v>
      </c>
      <c r="F15" s="56">
        <v>1</v>
      </c>
      <c r="G15" s="57">
        <v>8.1041666666666667E-5</v>
      </c>
      <c r="H15" s="5">
        <v>2</v>
      </c>
      <c r="I15" s="50">
        <v>2</v>
      </c>
      <c r="J15" s="52">
        <v>1</v>
      </c>
      <c r="K15" s="52">
        <v>1</v>
      </c>
      <c r="L15" s="63">
        <v>1</v>
      </c>
      <c r="M15" s="70">
        <v>6.4664351851851856E-5</v>
      </c>
      <c r="N15" s="5"/>
      <c r="O15" s="80"/>
      <c r="P15" s="82"/>
      <c r="Q15" s="82"/>
      <c r="R15" s="83"/>
      <c r="S15" s="84"/>
    </row>
    <row r="16" spans="1:19" x14ac:dyDescent="0.25">
      <c r="A16" s="73" t="s">
        <v>31</v>
      </c>
      <c r="B16" s="5">
        <f t="shared" si="0"/>
        <v>143</v>
      </c>
      <c r="C16" s="13">
        <v>143</v>
      </c>
      <c r="D16" s="15">
        <v>1</v>
      </c>
      <c r="E16" s="15">
        <v>1</v>
      </c>
      <c r="F16" s="56">
        <v>1</v>
      </c>
      <c r="G16" s="57">
        <v>5.7245370370370371E-5</v>
      </c>
      <c r="H16" s="5">
        <v>143</v>
      </c>
      <c r="I16" s="50">
        <v>143</v>
      </c>
      <c r="J16" s="52">
        <v>1</v>
      </c>
      <c r="K16" s="52">
        <v>1</v>
      </c>
      <c r="L16" s="63">
        <v>1</v>
      </c>
      <c r="M16" s="70">
        <v>5.7708333333333331E-5</v>
      </c>
      <c r="N16" s="5"/>
      <c r="O16" s="80"/>
      <c r="P16" s="82"/>
      <c r="Q16" s="82"/>
      <c r="R16" s="83"/>
      <c r="S16" s="84"/>
    </row>
    <row r="17" spans="1:19" ht="25.5" x14ac:dyDescent="0.25">
      <c r="A17" s="74" t="s">
        <v>97</v>
      </c>
      <c r="B17" s="5">
        <f t="shared" si="0"/>
        <v>1</v>
      </c>
      <c r="C17" s="13">
        <v>1</v>
      </c>
      <c r="D17" s="15">
        <v>1</v>
      </c>
      <c r="E17" s="15">
        <v>1</v>
      </c>
      <c r="F17" s="56">
        <v>1</v>
      </c>
      <c r="G17" s="57">
        <v>8.5995370370370365E-5</v>
      </c>
      <c r="H17" s="5">
        <v>1</v>
      </c>
      <c r="I17" s="50">
        <v>1</v>
      </c>
      <c r="J17" s="52">
        <v>1</v>
      </c>
      <c r="K17" s="52">
        <v>1</v>
      </c>
      <c r="L17" s="63">
        <v>1</v>
      </c>
      <c r="M17" s="70">
        <v>8.0891203703703708E-5</v>
      </c>
      <c r="N17" s="5"/>
      <c r="O17" s="80"/>
      <c r="P17" s="82"/>
      <c r="Q17" s="82"/>
      <c r="R17" s="83"/>
      <c r="S17" s="84"/>
    </row>
    <row r="18" spans="1:19" x14ac:dyDescent="0.25">
      <c r="A18" s="73" t="s">
        <v>32</v>
      </c>
      <c r="B18" s="5">
        <f t="shared" si="0"/>
        <v>34</v>
      </c>
      <c r="C18" s="13">
        <v>34</v>
      </c>
      <c r="D18" s="15">
        <v>1</v>
      </c>
      <c r="E18" s="15">
        <v>1</v>
      </c>
      <c r="F18" s="56">
        <v>1</v>
      </c>
      <c r="G18" s="57">
        <v>2.6307870370370371E-5</v>
      </c>
      <c r="H18" s="5">
        <v>34</v>
      </c>
      <c r="I18" s="50">
        <v>34</v>
      </c>
      <c r="J18" s="52">
        <v>1</v>
      </c>
      <c r="K18" s="52">
        <v>1</v>
      </c>
      <c r="L18" s="63">
        <v>1</v>
      </c>
      <c r="M18" s="70">
        <v>3.2071759259259256E-5</v>
      </c>
      <c r="N18" s="5"/>
      <c r="O18" s="80"/>
      <c r="P18" s="82"/>
      <c r="Q18" s="82"/>
      <c r="R18" s="83"/>
      <c r="S18" s="84"/>
    </row>
    <row r="19" spans="1:19" x14ac:dyDescent="0.25">
      <c r="A19" s="73" t="s">
        <v>33</v>
      </c>
      <c r="B19" s="5">
        <f t="shared" si="0"/>
        <v>3</v>
      </c>
      <c r="C19" s="13">
        <v>3</v>
      </c>
      <c r="D19" s="15">
        <v>1</v>
      </c>
      <c r="E19" s="15">
        <v>1</v>
      </c>
      <c r="F19" s="56">
        <v>1</v>
      </c>
      <c r="G19" s="57">
        <v>6.1238425925925929E-5</v>
      </c>
      <c r="H19" s="5">
        <v>3</v>
      </c>
      <c r="I19" s="50">
        <v>3</v>
      </c>
      <c r="J19" s="52">
        <v>1</v>
      </c>
      <c r="K19" s="52">
        <v>1</v>
      </c>
      <c r="L19" s="63">
        <v>1</v>
      </c>
      <c r="M19" s="70">
        <v>4.7708333333333332E-5</v>
      </c>
      <c r="N19" s="5"/>
      <c r="O19" s="80"/>
      <c r="P19" s="82"/>
      <c r="Q19" s="82"/>
      <c r="R19" s="83"/>
      <c r="S19" s="84"/>
    </row>
    <row r="20" spans="1:19" ht="25.5" x14ac:dyDescent="0.25">
      <c r="A20" s="74" t="s">
        <v>34</v>
      </c>
      <c r="B20" s="5">
        <f t="shared" si="0"/>
        <v>1</v>
      </c>
      <c r="C20" s="13">
        <v>1</v>
      </c>
      <c r="D20" s="15">
        <v>1</v>
      </c>
      <c r="E20" s="15">
        <v>1</v>
      </c>
      <c r="F20" s="56">
        <v>1</v>
      </c>
      <c r="G20" s="57">
        <v>1.4898148148148149E-4</v>
      </c>
      <c r="H20" s="5">
        <v>1</v>
      </c>
      <c r="I20" s="50">
        <v>1</v>
      </c>
      <c r="J20" s="52">
        <v>1</v>
      </c>
      <c r="K20" s="52">
        <v>1</v>
      </c>
      <c r="L20" s="63">
        <v>1</v>
      </c>
      <c r="M20" s="70">
        <v>1.0888888888888889E-4</v>
      </c>
      <c r="N20" s="5"/>
      <c r="O20" s="80"/>
      <c r="P20" s="82"/>
      <c r="Q20" s="82"/>
      <c r="R20" s="83"/>
      <c r="S20" s="84"/>
    </row>
    <row r="21" spans="1:19" ht="25.5" x14ac:dyDescent="0.25">
      <c r="A21" s="74" t="s">
        <v>35</v>
      </c>
      <c r="B21" s="5">
        <f t="shared" si="0"/>
        <v>1</v>
      </c>
      <c r="C21" s="13">
        <v>1</v>
      </c>
      <c r="D21" s="15">
        <v>1</v>
      </c>
      <c r="E21" s="15">
        <v>1</v>
      </c>
      <c r="F21" s="56">
        <v>1</v>
      </c>
      <c r="G21" s="57">
        <v>1.1378472222222222E-4</v>
      </c>
      <c r="H21" s="5">
        <v>1</v>
      </c>
      <c r="I21" s="50">
        <v>1</v>
      </c>
      <c r="J21" s="52">
        <v>1</v>
      </c>
      <c r="K21" s="52">
        <v>1</v>
      </c>
      <c r="L21" s="63">
        <v>1</v>
      </c>
      <c r="M21" s="70">
        <v>7.2581018518518521E-5</v>
      </c>
      <c r="N21" s="5"/>
      <c r="O21" s="80"/>
      <c r="P21" s="82"/>
      <c r="Q21" s="82"/>
      <c r="R21" s="83"/>
      <c r="S21" s="84"/>
    </row>
    <row r="22" spans="1:19" x14ac:dyDescent="0.25">
      <c r="A22" s="73" t="s">
        <v>36</v>
      </c>
      <c r="B22" s="5">
        <f t="shared" si="0"/>
        <v>2</v>
      </c>
      <c r="C22" s="13">
        <v>2</v>
      </c>
      <c r="D22" s="15">
        <v>1</v>
      </c>
      <c r="E22" s="15">
        <v>1</v>
      </c>
      <c r="F22" s="56">
        <v>1</v>
      </c>
      <c r="G22" s="57">
        <v>2.7627314814814816E-5</v>
      </c>
      <c r="H22" s="5">
        <v>2</v>
      </c>
      <c r="I22" s="50">
        <v>2</v>
      </c>
      <c r="J22" s="52">
        <v>1</v>
      </c>
      <c r="K22" s="52">
        <v>1</v>
      </c>
      <c r="L22" s="63">
        <v>1</v>
      </c>
      <c r="M22" s="70">
        <v>3.880787037037037E-5</v>
      </c>
      <c r="N22" s="5"/>
      <c r="O22" s="80"/>
      <c r="P22" s="82"/>
      <c r="Q22" s="82"/>
      <c r="R22" s="83"/>
      <c r="S22" s="84"/>
    </row>
    <row r="23" spans="1:19" x14ac:dyDescent="0.25">
      <c r="A23" s="73" t="s">
        <v>37</v>
      </c>
      <c r="B23" s="5">
        <f t="shared" si="0"/>
        <v>1</v>
      </c>
      <c r="C23" s="13">
        <v>1</v>
      </c>
      <c r="D23" s="15">
        <v>1</v>
      </c>
      <c r="E23" s="15">
        <v>1</v>
      </c>
      <c r="F23" s="56">
        <v>1</v>
      </c>
      <c r="G23" s="57">
        <v>7.238425925925926E-5</v>
      </c>
      <c r="H23" s="5">
        <v>1</v>
      </c>
      <c r="I23" s="50">
        <v>1</v>
      </c>
      <c r="J23" s="52">
        <v>1</v>
      </c>
      <c r="K23" s="52">
        <v>1</v>
      </c>
      <c r="L23" s="63">
        <v>1</v>
      </c>
      <c r="M23" s="70">
        <v>5.7650462962962961E-5</v>
      </c>
      <c r="N23" s="5"/>
      <c r="O23" s="80"/>
      <c r="P23" s="82"/>
      <c r="Q23" s="82"/>
      <c r="R23" s="83"/>
      <c r="S23" s="84"/>
    </row>
    <row r="24" spans="1:19" x14ac:dyDescent="0.25">
      <c r="A24" s="73" t="s">
        <v>38</v>
      </c>
      <c r="B24" s="5">
        <f t="shared" si="0"/>
        <v>1</v>
      </c>
      <c r="C24" s="13">
        <v>1</v>
      </c>
      <c r="D24" s="15">
        <v>1</v>
      </c>
      <c r="E24" s="15">
        <v>1</v>
      </c>
      <c r="F24" s="56">
        <v>1</v>
      </c>
      <c r="G24" s="57">
        <v>1.2390046296296297E-4</v>
      </c>
      <c r="H24" s="5">
        <v>1</v>
      </c>
      <c r="I24" s="50">
        <v>1</v>
      </c>
      <c r="J24" s="52">
        <v>1</v>
      </c>
      <c r="K24" s="52">
        <v>1</v>
      </c>
      <c r="L24" s="63">
        <v>1</v>
      </c>
      <c r="M24" s="70">
        <v>8.2025462962962957E-5</v>
      </c>
      <c r="N24" s="5"/>
      <c r="O24" s="80"/>
      <c r="P24" s="82"/>
      <c r="Q24" s="82"/>
      <c r="R24" s="83"/>
      <c r="S24" s="84"/>
    </row>
    <row r="25" spans="1:19" x14ac:dyDescent="0.25">
      <c r="A25" s="73" t="s">
        <v>39</v>
      </c>
      <c r="B25" s="5">
        <f t="shared" si="0"/>
        <v>3</v>
      </c>
      <c r="C25" s="13">
        <v>3</v>
      </c>
      <c r="D25" s="15">
        <v>1</v>
      </c>
      <c r="E25" s="15">
        <v>1</v>
      </c>
      <c r="F25" s="56">
        <v>1</v>
      </c>
      <c r="G25" s="57">
        <v>2.8969907407407409E-5</v>
      </c>
      <c r="H25" s="5">
        <v>3</v>
      </c>
      <c r="I25" s="50">
        <v>3</v>
      </c>
      <c r="J25" s="52">
        <v>1</v>
      </c>
      <c r="K25" s="52">
        <v>1</v>
      </c>
      <c r="L25" s="63">
        <v>1</v>
      </c>
      <c r="M25" s="70">
        <v>2.9479166666666667E-5</v>
      </c>
      <c r="N25" s="5"/>
      <c r="O25" s="80"/>
      <c r="P25" s="82"/>
      <c r="Q25" s="82"/>
      <c r="R25" s="83"/>
      <c r="S25" s="84"/>
    </row>
    <row r="26" spans="1:19" x14ac:dyDescent="0.25">
      <c r="A26" s="73" t="s">
        <v>40</v>
      </c>
      <c r="B26" s="5">
        <f t="shared" si="0"/>
        <v>4</v>
      </c>
      <c r="C26" s="13">
        <v>4</v>
      </c>
      <c r="D26" s="15">
        <v>1</v>
      </c>
      <c r="E26" s="15">
        <v>1</v>
      </c>
      <c r="F26" s="56">
        <v>1</v>
      </c>
      <c r="G26" s="57">
        <v>6.4097222222222225E-5</v>
      </c>
      <c r="H26" s="5">
        <v>4</v>
      </c>
      <c r="I26" s="50">
        <v>4</v>
      </c>
      <c r="J26" s="52">
        <v>1</v>
      </c>
      <c r="K26" s="52">
        <v>1</v>
      </c>
      <c r="L26" s="63">
        <v>1</v>
      </c>
      <c r="M26" s="70">
        <v>4.6643518518518521E-5</v>
      </c>
      <c r="N26" s="5"/>
      <c r="O26" s="80"/>
      <c r="P26" s="82"/>
      <c r="Q26" s="82"/>
      <c r="R26" s="83"/>
      <c r="S26" s="84"/>
    </row>
    <row r="27" spans="1:19" x14ac:dyDescent="0.25">
      <c r="A27" s="73" t="s">
        <v>41</v>
      </c>
      <c r="B27" s="5">
        <f t="shared" si="0"/>
        <v>179</v>
      </c>
      <c r="C27" s="13">
        <v>179</v>
      </c>
      <c r="D27" s="15">
        <v>1</v>
      </c>
      <c r="E27" s="15">
        <v>1</v>
      </c>
      <c r="F27" s="56">
        <v>1</v>
      </c>
      <c r="G27" s="57">
        <v>6.0925925925925929E-5</v>
      </c>
      <c r="H27" s="5">
        <v>179</v>
      </c>
      <c r="I27" s="50">
        <v>179</v>
      </c>
      <c r="J27" s="52">
        <v>1</v>
      </c>
      <c r="K27" s="52">
        <v>1</v>
      </c>
      <c r="L27" s="63">
        <v>1</v>
      </c>
      <c r="M27" s="70">
        <v>4.8356481481481484E-5</v>
      </c>
      <c r="N27" s="5"/>
      <c r="O27" s="80"/>
      <c r="P27" s="82"/>
      <c r="Q27" s="82"/>
      <c r="R27" s="83"/>
      <c r="S27" s="84"/>
    </row>
    <row r="28" spans="1:19" x14ac:dyDescent="0.25">
      <c r="A28" s="73" t="s">
        <v>42</v>
      </c>
      <c r="B28" s="5">
        <f t="shared" si="0"/>
        <v>2</v>
      </c>
      <c r="C28" s="13">
        <v>2</v>
      </c>
      <c r="D28" s="15">
        <v>1</v>
      </c>
      <c r="E28" s="15">
        <v>1</v>
      </c>
      <c r="F28" s="56">
        <v>1</v>
      </c>
      <c r="G28" s="57">
        <v>7.8217592592592591E-5</v>
      </c>
      <c r="H28" s="5">
        <v>2</v>
      </c>
      <c r="I28" s="50">
        <v>2</v>
      </c>
      <c r="J28" s="52">
        <v>1</v>
      </c>
      <c r="K28" s="52">
        <v>1</v>
      </c>
      <c r="L28" s="63">
        <v>1</v>
      </c>
      <c r="M28" s="70">
        <v>5.3726851851851855E-5</v>
      </c>
      <c r="N28" s="5"/>
      <c r="O28" s="80"/>
      <c r="P28" s="82"/>
      <c r="Q28" s="82"/>
      <c r="R28" s="83"/>
      <c r="S28" s="84"/>
    </row>
    <row r="29" spans="1:19" ht="25.5" x14ac:dyDescent="0.25">
      <c r="A29" s="74" t="s">
        <v>43</v>
      </c>
      <c r="B29" s="5">
        <f t="shared" si="0"/>
        <v>1</v>
      </c>
      <c r="C29" s="13">
        <v>1</v>
      </c>
      <c r="D29" s="15">
        <v>1</v>
      </c>
      <c r="E29" s="15">
        <v>1</v>
      </c>
      <c r="F29" s="56">
        <v>1</v>
      </c>
      <c r="G29" s="57">
        <v>1.5092592592592593E-4</v>
      </c>
      <c r="H29" s="5">
        <v>1</v>
      </c>
      <c r="I29" s="50">
        <v>1</v>
      </c>
      <c r="J29" s="52">
        <v>1</v>
      </c>
      <c r="K29" s="52">
        <v>1</v>
      </c>
      <c r="L29" s="63">
        <v>1</v>
      </c>
      <c r="M29" s="70">
        <v>1.0331018518518519E-4</v>
      </c>
      <c r="N29" s="5"/>
      <c r="O29" s="80"/>
      <c r="P29" s="82"/>
      <c r="Q29" s="82"/>
      <c r="R29" s="83"/>
      <c r="S29" s="84"/>
    </row>
    <row r="30" spans="1:19" x14ac:dyDescent="0.25">
      <c r="A30" s="73" t="s">
        <v>44</v>
      </c>
      <c r="B30" s="5">
        <f t="shared" si="0"/>
        <v>2</v>
      </c>
      <c r="C30" s="13">
        <v>2</v>
      </c>
      <c r="D30" s="15">
        <v>1</v>
      </c>
      <c r="E30" s="15">
        <v>1</v>
      </c>
      <c r="F30" s="56">
        <v>1</v>
      </c>
      <c r="G30" s="57">
        <v>6.6921296296296301E-5</v>
      </c>
      <c r="H30" s="5">
        <v>2</v>
      </c>
      <c r="I30" s="50">
        <v>2</v>
      </c>
      <c r="J30" s="52">
        <v>1</v>
      </c>
      <c r="K30" s="52">
        <v>1</v>
      </c>
      <c r="L30" s="63">
        <v>1</v>
      </c>
      <c r="M30" s="70">
        <v>6.6041666666666668E-5</v>
      </c>
      <c r="N30" s="5"/>
      <c r="O30" s="80"/>
      <c r="P30" s="82"/>
      <c r="Q30" s="82"/>
      <c r="R30" s="83"/>
      <c r="S30" s="84"/>
    </row>
    <row r="31" spans="1:19" x14ac:dyDescent="0.25">
      <c r="A31" s="73" t="s">
        <v>45</v>
      </c>
      <c r="B31" s="5">
        <f t="shared" si="0"/>
        <v>110</v>
      </c>
      <c r="C31" s="13">
        <v>109</v>
      </c>
      <c r="D31" s="15">
        <v>0.99090909090909096</v>
      </c>
      <c r="E31" s="15">
        <v>0.99090909090909096</v>
      </c>
      <c r="F31" s="56">
        <v>1</v>
      </c>
      <c r="G31" s="57">
        <v>2.7835648148148149E-5</v>
      </c>
      <c r="H31" s="5">
        <v>110</v>
      </c>
      <c r="I31" s="50">
        <v>110</v>
      </c>
      <c r="J31" s="52">
        <v>1</v>
      </c>
      <c r="K31" s="52">
        <v>1</v>
      </c>
      <c r="L31" s="63">
        <v>1</v>
      </c>
      <c r="M31" s="70">
        <v>2.8981481481481481E-5</v>
      </c>
      <c r="N31" s="5"/>
      <c r="O31" s="80"/>
      <c r="P31" s="82"/>
      <c r="Q31" s="82"/>
      <c r="R31" s="83"/>
      <c r="S31" s="84"/>
    </row>
    <row r="32" spans="1:19" ht="25.5" x14ac:dyDescent="0.25">
      <c r="A32" s="74" t="s">
        <v>46</v>
      </c>
      <c r="B32" s="5">
        <f t="shared" si="0"/>
        <v>1</v>
      </c>
      <c r="C32" s="13">
        <v>1</v>
      </c>
      <c r="D32" s="15">
        <v>1</v>
      </c>
      <c r="E32" s="15">
        <v>1</v>
      </c>
      <c r="F32" s="56">
        <v>1</v>
      </c>
      <c r="G32" s="57">
        <v>6.9548611111111116E-5</v>
      </c>
      <c r="H32" s="5">
        <v>1</v>
      </c>
      <c r="I32" s="50">
        <v>1</v>
      </c>
      <c r="J32" s="52">
        <v>1</v>
      </c>
      <c r="K32" s="52">
        <v>1</v>
      </c>
      <c r="L32" s="63">
        <v>1</v>
      </c>
      <c r="M32" s="70">
        <v>7.9363425925925923E-5</v>
      </c>
      <c r="N32" s="5"/>
      <c r="O32" s="80"/>
      <c r="P32" s="82"/>
      <c r="Q32" s="82"/>
      <c r="R32" s="83"/>
      <c r="S32" s="84"/>
    </row>
    <row r="33" spans="1:19" ht="25.5" x14ac:dyDescent="0.25">
      <c r="A33" s="75" t="s">
        <v>47</v>
      </c>
      <c r="B33" s="5">
        <f t="shared" si="0"/>
        <v>1</v>
      </c>
      <c r="C33" s="13">
        <v>1</v>
      </c>
      <c r="D33" s="15">
        <v>1</v>
      </c>
      <c r="E33" s="15">
        <v>1</v>
      </c>
      <c r="F33" s="56">
        <v>1</v>
      </c>
      <c r="G33" s="57">
        <v>8.8206018518518521E-5</v>
      </c>
      <c r="H33" s="5">
        <v>1</v>
      </c>
      <c r="I33" s="50">
        <v>1</v>
      </c>
      <c r="J33" s="52">
        <v>1</v>
      </c>
      <c r="K33" s="52">
        <v>1</v>
      </c>
      <c r="L33" s="63">
        <v>1</v>
      </c>
      <c r="M33" s="70">
        <v>6.6527777777777779E-5</v>
      </c>
      <c r="N33" s="5"/>
      <c r="O33" s="80"/>
      <c r="P33" s="82"/>
      <c r="Q33" s="82"/>
      <c r="R33" s="83"/>
      <c r="S33" s="84"/>
    </row>
    <row r="34" spans="1:19" x14ac:dyDescent="0.25">
      <c r="A34" s="76" t="s">
        <v>48</v>
      </c>
      <c r="B34" s="5">
        <f t="shared" si="0"/>
        <v>2916</v>
      </c>
      <c r="C34" s="13">
        <v>2916</v>
      </c>
      <c r="D34" s="15">
        <v>1</v>
      </c>
      <c r="E34" s="15">
        <v>1</v>
      </c>
      <c r="F34" s="56">
        <v>1</v>
      </c>
      <c r="G34" s="57">
        <v>2.9525462962962962E-5</v>
      </c>
      <c r="H34" s="5">
        <v>2916</v>
      </c>
      <c r="I34" s="50">
        <v>2916</v>
      </c>
      <c r="J34" s="52">
        <v>1</v>
      </c>
      <c r="K34" s="52">
        <v>1</v>
      </c>
      <c r="L34" s="63">
        <v>1</v>
      </c>
      <c r="M34" s="70">
        <v>4.0497685185185183E-5</v>
      </c>
      <c r="N34" s="5"/>
      <c r="O34" s="80"/>
      <c r="P34" s="82"/>
      <c r="Q34" s="82"/>
      <c r="R34" s="83"/>
      <c r="S34" s="84"/>
    </row>
    <row r="35" spans="1:19" x14ac:dyDescent="0.25">
      <c r="A35" s="73" t="s">
        <v>49</v>
      </c>
      <c r="B35" s="5">
        <f t="shared" si="0"/>
        <v>1</v>
      </c>
      <c r="C35" s="13">
        <v>1</v>
      </c>
      <c r="D35" s="15">
        <v>1</v>
      </c>
      <c r="E35" s="15">
        <v>1</v>
      </c>
      <c r="F35" s="56">
        <v>1</v>
      </c>
      <c r="G35" s="57">
        <v>7.4895833333333336E-5</v>
      </c>
      <c r="H35" s="5">
        <v>1</v>
      </c>
      <c r="I35" s="50">
        <v>1</v>
      </c>
      <c r="J35" s="52">
        <v>1</v>
      </c>
      <c r="K35" s="52">
        <v>1</v>
      </c>
      <c r="L35" s="63">
        <v>1</v>
      </c>
      <c r="M35" s="70">
        <v>6.1365740740740738E-5</v>
      </c>
      <c r="N35" s="5"/>
      <c r="O35" s="80"/>
      <c r="P35" s="82"/>
      <c r="Q35" s="82"/>
      <c r="R35" s="83"/>
      <c r="S35" s="84"/>
    </row>
    <row r="36" spans="1:19" x14ac:dyDescent="0.25">
      <c r="A36" s="73" t="s">
        <v>50</v>
      </c>
      <c r="B36" s="5">
        <f t="shared" si="0"/>
        <v>1</v>
      </c>
      <c r="C36" s="13">
        <v>1</v>
      </c>
      <c r="D36" s="15">
        <v>1</v>
      </c>
      <c r="E36" s="15">
        <v>1</v>
      </c>
      <c r="F36" s="56">
        <v>1</v>
      </c>
      <c r="G36" s="57">
        <v>1.1498842592592592E-4</v>
      </c>
      <c r="H36" s="5">
        <v>1</v>
      </c>
      <c r="I36" s="50">
        <v>1</v>
      </c>
      <c r="J36" s="52">
        <v>1</v>
      </c>
      <c r="K36" s="52">
        <v>1</v>
      </c>
      <c r="L36" s="63">
        <v>1</v>
      </c>
      <c r="M36" s="70">
        <v>8.8229166666666672E-5</v>
      </c>
      <c r="N36" s="5"/>
      <c r="O36" s="80"/>
      <c r="P36" s="82"/>
      <c r="Q36" s="82"/>
      <c r="R36" s="83"/>
      <c r="S36" s="84"/>
    </row>
    <row r="37" spans="1:19" x14ac:dyDescent="0.25">
      <c r="A37" s="73" t="s">
        <v>51</v>
      </c>
      <c r="B37" s="5">
        <f t="shared" si="0"/>
        <v>13609</v>
      </c>
      <c r="C37" s="13">
        <v>2816</v>
      </c>
      <c r="D37" s="15">
        <v>0.20692188992578442</v>
      </c>
      <c r="E37" s="15">
        <v>0.56320000000000003</v>
      </c>
      <c r="F37" s="56">
        <v>1</v>
      </c>
      <c r="G37" s="57">
        <v>4.3564814814814814E-5</v>
      </c>
      <c r="H37" s="5">
        <v>13609</v>
      </c>
      <c r="I37" s="50">
        <v>2272</v>
      </c>
      <c r="J37" s="52">
        <v>0.16694834300830333</v>
      </c>
      <c r="K37" s="52">
        <v>0.45440000000000003</v>
      </c>
      <c r="L37" s="63">
        <v>2.9411764705882353E-2</v>
      </c>
      <c r="M37" s="70">
        <v>4.2951388888888888E-5</v>
      </c>
      <c r="N37" s="5"/>
      <c r="O37" s="80"/>
      <c r="P37" s="82"/>
      <c r="Q37" s="82"/>
      <c r="R37" s="83"/>
      <c r="S37" s="84"/>
    </row>
    <row r="38" spans="1:19" x14ac:dyDescent="0.25">
      <c r="A38" s="73" t="s">
        <v>52</v>
      </c>
      <c r="B38" s="5">
        <f t="shared" si="0"/>
        <v>12</v>
      </c>
      <c r="C38" s="13">
        <v>5</v>
      </c>
      <c r="D38" s="15">
        <v>0.41666666666666669</v>
      </c>
      <c r="E38" s="15">
        <v>0.41666666666666669</v>
      </c>
      <c r="F38" s="56">
        <v>1</v>
      </c>
      <c r="G38" s="57">
        <v>8.2048611111111108E-5</v>
      </c>
      <c r="H38" s="5">
        <v>12</v>
      </c>
      <c r="I38" s="50">
        <v>9</v>
      </c>
      <c r="J38" s="52">
        <v>0.75</v>
      </c>
      <c r="K38" s="52">
        <v>0.75</v>
      </c>
      <c r="L38" s="63">
        <v>0.33333333333333331</v>
      </c>
      <c r="M38" s="70">
        <v>4.8912037037037034E-5</v>
      </c>
      <c r="N38" s="5"/>
      <c r="O38" s="80"/>
      <c r="P38" s="82"/>
      <c r="Q38" s="82"/>
      <c r="R38" s="83"/>
      <c r="S38" s="84"/>
    </row>
    <row r="39" spans="1:19" x14ac:dyDescent="0.25">
      <c r="A39" s="73" t="s">
        <v>53</v>
      </c>
      <c r="B39" s="5">
        <f t="shared" si="0"/>
        <v>2</v>
      </c>
      <c r="C39" s="13">
        <v>2</v>
      </c>
      <c r="D39" s="15">
        <v>1</v>
      </c>
      <c r="E39" s="15">
        <v>1</v>
      </c>
      <c r="F39" s="56">
        <v>1</v>
      </c>
      <c r="G39" s="57">
        <v>7.3032407407407413E-5</v>
      </c>
      <c r="H39" s="5">
        <v>2</v>
      </c>
      <c r="I39" s="50">
        <v>2</v>
      </c>
      <c r="J39" s="52">
        <v>1</v>
      </c>
      <c r="K39" s="52">
        <v>1</v>
      </c>
      <c r="L39" s="63">
        <v>1</v>
      </c>
      <c r="M39" s="70">
        <v>7.212962962962963E-5</v>
      </c>
      <c r="N39" s="5"/>
      <c r="O39" s="80"/>
      <c r="P39" s="82"/>
      <c r="Q39" s="82"/>
      <c r="R39" s="83"/>
      <c r="S39" s="84"/>
    </row>
    <row r="40" spans="1:19" x14ac:dyDescent="0.25">
      <c r="A40" s="73" t="s">
        <v>54</v>
      </c>
      <c r="B40" s="5">
        <f t="shared" si="0"/>
        <v>5</v>
      </c>
      <c r="C40" s="13">
        <v>5</v>
      </c>
      <c r="D40" s="15">
        <v>1</v>
      </c>
      <c r="E40" s="15">
        <v>1</v>
      </c>
      <c r="F40" s="56">
        <v>0.25</v>
      </c>
      <c r="G40" s="57">
        <v>1.187037037037037E-4</v>
      </c>
      <c r="H40" s="5">
        <v>5</v>
      </c>
      <c r="I40" s="50">
        <v>5</v>
      </c>
      <c r="J40" s="52">
        <v>1</v>
      </c>
      <c r="K40" s="52">
        <v>1</v>
      </c>
      <c r="L40" s="63">
        <v>0.5</v>
      </c>
      <c r="M40" s="70">
        <v>6.4479166666666664E-5</v>
      </c>
      <c r="N40" s="5"/>
      <c r="O40" s="80"/>
      <c r="P40" s="82"/>
      <c r="Q40" s="82"/>
      <c r="R40" s="83"/>
      <c r="S40" s="84"/>
    </row>
    <row r="41" spans="1:19" x14ac:dyDescent="0.25">
      <c r="A41" s="73" t="s">
        <v>55</v>
      </c>
      <c r="B41" s="5">
        <f t="shared" si="0"/>
        <v>62</v>
      </c>
      <c r="C41" s="13">
        <v>60</v>
      </c>
      <c r="D41" s="15">
        <v>0.967741935483871</v>
      </c>
      <c r="E41" s="15">
        <v>0.967741935483871</v>
      </c>
      <c r="F41" s="56">
        <v>1</v>
      </c>
      <c r="G41" s="57">
        <v>9.6782407407407407E-5</v>
      </c>
      <c r="H41" s="5">
        <v>62</v>
      </c>
      <c r="I41" s="50">
        <v>60</v>
      </c>
      <c r="J41" s="52">
        <v>0.967741935483871</v>
      </c>
      <c r="K41" s="52">
        <v>0.967741935483871</v>
      </c>
      <c r="L41" s="63">
        <v>0.25</v>
      </c>
      <c r="M41" s="70">
        <v>9.0891203703703707E-5</v>
      </c>
      <c r="N41" s="5"/>
      <c r="O41" s="80"/>
      <c r="P41" s="82"/>
      <c r="Q41" s="82"/>
      <c r="R41" s="83"/>
      <c r="S41" s="84"/>
    </row>
    <row r="42" spans="1:19" x14ac:dyDescent="0.25">
      <c r="A42" s="73" t="s">
        <v>56</v>
      </c>
      <c r="B42" s="5">
        <f t="shared" si="0"/>
        <v>19</v>
      </c>
      <c r="C42" s="13">
        <v>19</v>
      </c>
      <c r="D42" s="15">
        <v>1</v>
      </c>
      <c r="E42" s="15">
        <v>1</v>
      </c>
      <c r="F42" s="56">
        <v>1</v>
      </c>
      <c r="G42" s="57">
        <v>7.8472222222222222E-5</v>
      </c>
      <c r="H42" s="5">
        <v>19</v>
      </c>
      <c r="I42" s="50">
        <v>19</v>
      </c>
      <c r="J42" s="52">
        <v>1</v>
      </c>
      <c r="K42" s="52">
        <v>1</v>
      </c>
      <c r="L42" s="63">
        <v>0.2</v>
      </c>
      <c r="M42" s="70">
        <v>5.5578703703703702E-5</v>
      </c>
      <c r="N42" s="5"/>
      <c r="O42" s="80"/>
      <c r="P42" s="82"/>
      <c r="Q42" s="82"/>
      <c r="R42" s="83"/>
      <c r="S42" s="84"/>
    </row>
    <row r="43" spans="1:19" x14ac:dyDescent="0.25">
      <c r="A43" s="73" t="s">
        <v>57</v>
      </c>
      <c r="B43" s="5">
        <f t="shared" si="0"/>
        <v>1</v>
      </c>
      <c r="C43" s="13">
        <v>1</v>
      </c>
      <c r="D43" s="15">
        <v>1</v>
      </c>
      <c r="E43" s="15">
        <v>1</v>
      </c>
      <c r="F43" s="56">
        <v>1</v>
      </c>
      <c r="G43" s="57">
        <v>1.5085648148148147E-4</v>
      </c>
      <c r="H43" s="5">
        <v>1</v>
      </c>
      <c r="I43" s="50">
        <v>1</v>
      </c>
      <c r="J43" s="52">
        <v>1</v>
      </c>
      <c r="K43" s="52">
        <v>1</v>
      </c>
      <c r="L43" s="63">
        <v>0.25</v>
      </c>
      <c r="M43" s="70">
        <v>9.0752314814814816E-5</v>
      </c>
      <c r="N43" s="5"/>
      <c r="O43" s="80"/>
      <c r="P43" s="82"/>
      <c r="Q43" s="82"/>
      <c r="R43" s="83"/>
      <c r="S43" s="84"/>
    </row>
    <row r="44" spans="1:19" x14ac:dyDescent="0.25">
      <c r="A44" s="73" t="s">
        <v>58</v>
      </c>
      <c r="B44" s="5">
        <f t="shared" si="0"/>
        <v>1</v>
      </c>
      <c r="C44" s="13">
        <v>1</v>
      </c>
      <c r="D44" s="15">
        <v>1</v>
      </c>
      <c r="E44" s="15">
        <v>1</v>
      </c>
      <c r="F44" s="56">
        <v>1</v>
      </c>
      <c r="G44" s="57">
        <v>4.8634259259259259E-5</v>
      </c>
      <c r="H44" s="5">
        <v>1</v>
      </c>
      <c r="I44" s="50">
        <v>1</v>
      </c>
      <c r="J44" s="52">
        <v>1</v>
      </c>
      <c r="K44" s="52">
        <v>1</v>
      </c>
      <c r="L44" s="63">
        <v>1</v>
      </c>
      <c r="M44" s="70">
        <v>5.0324074074074072E-5</v>
      </c>
      <c r="N44" s="5"/>
      <c r="O44" s="80"/>
      <c r="P44" s="82"/>
      <c r="Q44" s="82"/>
      <c r="R44" s="83"/>
      <c r="S44" s="84"/>
    </row>
    <row r="45" spans="1:19" x14ac:dyDescent="0.25">
      <c r="A45" s="73" t="s">
        <v>98</v>
      </c>
      <c r="B45" s="5">
        <f t="shared" si="0"/>
        <v>1</v>
      </c>
      <c r="C45" s="13">
        <v>1</v>
      </c>
      <c r="D45" s="15">
        <v>1</v>
      </c>
      <c r="E45" s="15">
        <v>1</v>
      </c>
      <c r="F45" s="56">
        <v>1</v>
      </c>
      <c r="G45" s="57">
        <v>8.6516203703703709E-5</v>
      </c>
      <c r="H45" s="5">
        <v>1</v>
      </c>
      <c r="I45" s="50">
        <v>1</v>
      </c>
      <c r="J45" s="52">
        <v>1</v>
      </c>
      <c r="K45" s="52">
        <v>1</v>
      </c>
      <c r="L45" s="63">
        <v>4.464285714285714E-3</v>
      </c>
      <c r="M45" s="70">
        <v>4.9745370370370372E-5</v>
      </c>
      <c r="N45" s="5"/>
      <c r="O45" s="80"/>
      <c r="P45" s="82"/>
      <c r="Q45" s="82"/>
      <c r="R45" s="83"/>
      <c r="S45" s="84"/>
    </row>
    <row r="46" spans="1:19" x14ac:dyDescent="0.25">
      <c r="A46" s="73" t="s">
        <v>59</v>
      </c>
      <c r="B46" s="5">
        <f t="shared" si="0"/>
        <v>1</v>
      </c>
      <c r="C46" s="13">
        <v>1</v>
      </c>
      <c r="D46" s="15">
        <v>1</v>
      </c>
      <c r="E46" s="15">
        <v>1</v>
      </c>
      <c r="F46" s="56">
        <v>0.5</v>
      </c>
      <c r="G46" s="57">
        <v>4.5740740740740738E-5</v>
      </c>
      <c r="H46" s="5">
        <v>1</v>
      </c>
      <c r="I46" s="50">
        <v>1</v>
      </c>
      <c r="J46" s="52">
        <v>1</v>
      </c>
      <c r="K46" s="52">
        <v>1</v>
      </c>
      <c r="L46" s="63">
        <v>7.6923076923076927E-2</v>
      </c>
      <c r="M46" s="70">
        <v>4.3518518518518519E-5</v>
      </c>
      <c r="N46" s="5"/>
      <c r="O46" s="80"/>
      <c r="P46" s="82"/>
      <c r="Q46" s="82"/>
      <c r="R46" s="83"/>
      <c r="S46" s="84"/>
    </row>
    <row r="47" spans="1:19" x14ac:dyDescent="0.25">
      <c r="A47" s="73" t="s">
        <v>99</v>
      </c>
      <c r="B47" s="5">
        <f t="shared" si="0"/>
        <v>106</v>
      </c>
      <c r="C47" s="13">
        <v>106</v>
      </c>
      <c r="D47" s="15">
        <v>1</v>
      </c>
      <c r="E47" s="15">
        <v>1</v>
      </c>
      <c r="F47" s="56">
        <v>1</v>
      </c>
      <c r="G47" s="57">
        <v>3.5659722222222225E-5</v>
      </c>
      <c r="H47" s="5">
        <v>106</v>
      </c>
      <c r="I47" s="50">
        <v>106</v>
      </c>
      <c r="J47" s="52">
        <v>1</v>
      </c>
      <c r="K47" s="52">
        <v>1</v>
      </c>
      <c r="L47" s="63">
        <v>1</v>
      </c>
      <c r="M47" s="70">
        <v>3.7129629629629633E-5</v>
      </c>
      <c r="N47" s="5"/>
      <c r="O47" s="80"/>
      <c r="P47" s="82"/>
      <c r="Q47" s="82"/>
      <c r="R47" s="83"/>
      <c r="S47" s="84"/>
    </row>
    <row r="48" spans="1:19" x14ac:dyDescent="0.25">
      <c r="A48" s="73" t="s">
        <v>60</v>
      </c>
      <c r="B48" s="5">
        <f t="shared" si="0"/>
        <v>2</v>
      </c>
      <c r="C48" s="13">
        <v>2</v>
      </c>
      <c r="D48" s="15">
        <v>1</v>
      </c>
      <c r="E48" s="15">
        <v>1</v>
      </c>
      <c r="F48" s="56">
        <v>1</v>
      </c>
      <c r="G48" s="57">
        <v>1.4969907407407407E-4</v>
      </c>
      <c r="H48" s="5">
        <v>2</v>
      </c>
      <c r="I48" s="50">
        <v>2</v>
      </c>
      <c r="J48" s="52">
        <v>1</v>
      </c>
      <c r="K48" s="52">
        <v>1</v>
      </c>
      <c r="L48" s="63">
        <v>1</v>
      </c>
      <c r="M48" s="70">
        <v>8.5636574074074076E-5</v>
      </c>
      <c r="N48" s="5"/>
      <c r="O48" s="80"/>
      <c r="P48" s="82"/>
      <c r="Q48" s="82"/>
      <c r="R48" s="83"/>
      <c r="S48" s="84"/>
    </row>
    <row r="49" spans="1:19" x14ac:dyDescent="0.25">
      <c r="A49" s="74" t="s">
        <v>100</v>
      </c>
      <c r="B49" s="5">
        <f t="shared" si="0"/>
        <v>1</v>
      </c>
      <c r="C49" s="13">
        <v>1</v>
      </c>
      <c r="D49" s="15">
        <v>1</v>
      </c>
      <c r="E49" s="15">
        <v>1</v>
      </c>
      <c r="F49" s="56">
        <v>1</v>
      </c>
      <c r="G49" s="57">
        <v>4.0335648148148148E-5</v>
      </c>
      <c r="H49" s="5">
        <v>1</v>
      </c>
      <c r="I49" s="50">
        <v>1</v>
      </c>
      <c r="J49" s="52">
        <v>1</v>
      </c>
      <c r="K49" s="52">
        <v>1</v>
      </c>
      <c r="L49" s="63">
        <v>1</v>
      </c>
      <c r="M49" s="70">
        <v>3.7696759259259257E-5</v>
      </c>
      <c r="N49" s="5"/>
      <c r="O49" s="80"/>
      <c r="P49" s="82"/>
      <c r="Q49" s="82"/>
      <c r="R49" s="83"/>
      <c r="S49" s="84"/>
    </row>
    <row r="50" spans="1:19" x14ac:dyDescent="0.25">
      <c r="A50" s="73" t="s">
        <v>61</v>
      </c>
      <c r="B50" s="5">
        <f t="shared" si="0"/>
        <v>1</v>
      </c>
      <c r="C50" s="13">
        <v>1</v>
      </c>
      <c r="D50" s="15">
        <v>1</v>
      </c>
      <c r="E50" s="15">
        <v>1</v>
      </c>
      <c r="F50" s="56">
        <v>1</v>
      </c>
      <c r="G50" s="57">
        <v>1.0377314814814815E-4</v>
      </c>
      <c r="H50" s="5">
        <v>1</v>
      </c>
      <c r="I50" s="50">
        <v>1</v>
      </c>
      <c r="J50" s="52">
        <v>1</v>
      </c>
      <c r="K50" s="52">
        <v>1</v>
      </c>
      <c r="L50" s="63">
        <v>1</v>
      </c>
      <c r="M50" s="70">
        <v>6.1423611111111108E-5</v>
      </c>
      <c r="N50" s="5"/>
      <c r="O50" s="80"/>
      <c r="P50" s="82"/>
      <c r="Q50" s="82"/>
      <c r="R50" s="83"/>
      <c r="S50" s="84"/>
    </row>
    <row r="51" spans="1:19" x14ac:dyDescent="0.25">
      <c r="A51" s="73" t="s">
        <v>62</v>
      </c>
      <c r="B51" s="5">
        <f t="shared" si="0"/>
        <v>1759</v>
      </c>
      <c r="C51" s="13">
        <v>1759</v>
      </c>
      <c r="D51" s="15">
        <v>1</v>
      </c>
      <c r="E51" s="15">
        <v>1</v>
      </c>
      <c r="F51" s="56">
        <v>0.5</v>
      </c>
      <c r="G51" s="57">
        <v>2.8506944444444445E-5</v>
      </c>
      <c r="H51" s="5">
        <v>1759</v>
      </c>
      <c r="I51" s="50">
        <v>1743</v>
      </c>
      <c r="J51" s="52">
        <v>0.99090392268334282</v>
      </c>
      <c r="K51" s="52">
        <v>0.99090392268334282</v>
      </c>
      <c r="L51" s="63">
        <v>0.33333333333333331</v>
      </c>
      <c r="M51" s="70">
        <v>3.5717592592592595E-5</v>
      </c>
      <c r="N51" s="5"/>
      <c r="O51" s="80"/>
      <c r="P51" s="82"/>
      <c r="Q51" s="82"/>
      <c r="R51" s="83"/>
      <c r="S51" s="84"/>
    </row>
    <row r="52" spans="1:19" x14ac:dyDescent="0.25">
      <c r="A52" s="73" t="s">
        <v>63</v>
      </c>
      <c r="B52" s="5">
        <f t="shared" si="0"/>
        <v>934</v>
      </c>
      <c r="C52" s="13">
        <v>934</v>
      </c>
      <c r="D52" s="15">
        <v>1</v>
      </c>
      <c r="E52" s="15">
        <v>1</v>
      </c>
      <c r="F52" s="56">
        <v>1</v>
      </c>
      <c r="G52" s="57">
        <v>2.9965277777777778E-5</v>
      </c>
      <c r="H52" s="5">
        <v>934</v>
      </c>
      <c r="I52" s="50">
        <v>934</v>
      </c>
      <c r="J52" s="52">
        <v>1</v>
      </c>
      <c r="K52" s="52">
        <v>1</v>
      </c>
      <c r="L52" s="63">
        <v>1</v>
      </c>
      <c r="M52" s="70">
        <v>3.4027777777777775E-5</v>
      </c>
      <c r="N52" s="5"/>
      <c r="O52" s="80"/>
      <c r="P52" s="82"/>
      <c r="Q52" s="82"/>
      <c r="R52" s="83"/>
      <c r="S52" s="84"/>
    </row>
    <row r="53" spans="1:19" x14ac:dyDescent="0.25">
      <c r="A53" s="77" t="s">
        <v>64</v>
      </c>
      <c r="B53" s="5">
        <f t="shared" si="0"/>
        <v>88</v>
      </c>
      <c r="C53" s="13">
        <v>88</v>
      </c>
      <c r="D53" s="15">
        <v>1</v>
      </c>
      <c r="E53" s="15">
        <v>1</v>
      </c>
      <c r="F53" s="56">
        <v>1</v>
      </c>
      <c r="G53" s="57">
        <v>6.5208333333333337E-5</v>
      </c>
      <c r="H53" s="5">
        <v>88</v>
      </c>
      <c r="I53" s="50">
        <v>88</v>
      </c>
      <c r="J53" s="52">
        <v>1</v>
      </c>
      <c r="K53" s="52">
        <v>1</v>
      </c>
      <c r="L53" s="63">
        <v>1</v>
      </c>
      <c r="M53" s="70">
        <v>5.5821759259259258E-5</v>
      </c>
      <c r="N53" s="5"/>
      <c r="O53" s="80"/>
      <c r="P53" s="82"/>
      <c r="Q53" s="82"/>
      <c r="R53" s="83"/>
      <c r="S53" s="84"/>
    </row>
    <row r="54" spans="1:19" x14ac:dyDescent="0.25">
      <c r="A54" s="76" t="s">
        <v>65</v>
      </c>
      <c r="B54" s="5">
        <f t="shared" si="0"/>
        <v>676</v>
      </c>
      <c r="C54" s="13">
        <v>676</v>
      </c>
      <c r="D54" s="15">
        <v>1</v>
      </c>
      <c r="E54" s="15">
        <v>1</v>
      </c>
      <c r="F54" s="56">
        <v>1</v>
      </c>
      <c r="G54" s="57">
        <v>3.2611111111111111E-4</v>
      </c>
      <c r="H54" s="5">
        <v>676</v>
      </c>
      <c r="I54" s="50">
        <v>675</v>
      </c>
      <c r="J54" s="52">
        <v>0.99852071005917165</v>
      </c>
      <c r="K54" s="52">
        <v>0.99852071005917165</v>
      </c>
      <c r="L54" s="63">
        <v>1</v>
      </c>
      <c r="M54" s="70">
        <v>5.3009259259259257E-5</v>
      </c>
      <c r="N54" s="5"/>
      <c r="O54" s="80"/>
      <c r="P54" s="82"/>
      <c r="Q54" s="82"/>
      <c r="R54" s="83"/>
      <c r="S54" s="84"/>
    </row>
    <row r="55" spans="1:19" x14ac:dyDescent="0.25">
      <c r="A55" s="73" t="s">
        <v>66</v>
      </c>
      <c r="B55" s="5">
        <f t="shared" si="0"/>
        <v>67</v>
      </c>
      <c r="C55" s="13">
        <v>67</v>
      </c>
      <c r="D55" s="15">
        <v>1</v>
      </c>
      <c r="E55" s="15">
        <v>1</v>
      </c>
      <c r="F55" s="56">
        <v>1</v>
      </c>
      <c r="G55" s="57">
        <v>6.3680555555555552E-5</v>
      </c>
      <c r="H55" s="5">
        <v>67</v>
      </c>
      <c r="I55" s="50">
        <v>65</v>
      </c>
      <c r="J55" s="52">
        <v>0.97014925373134331</v>
      </c>
      <c r="K55" s="52">
        <v>0.97014925373134331</v>
      </c>
      <c r="L55" s="63">
        <v>1</v>
      </c>
      <c r="M55" s="70">
        <v>4.0381944444444443E-5</v>
      </c>
      <c r="N55" s="5"/>
      <c r="O55" s="80"/>
      <c r="P55" s="82"/>
      <c r="Q55" s="82"/>
      <c r="R55" s="83"/>
      <c r="S55" s="84"/>
    </row>
    <row r="56" spans="1:19" x14ac:dyDescent="0.25">
      <c r="A56" s="73" t="s">
        <v>67</v>
      </c>
      <c r="B56" s="5">
        <f t="shared" si="0"/>
        <v>3393</v>
      </c>
      <c r="C56" s="13">
        <v>3393</v>
      </c>
      <c r="D56" s="15">
        <v>1</v>
      </c>
      <c r="E56" s="15">
        <v>1</v>
      </c>
      <c r="F56" s="56">
        <v>1</v>
      </c>
      <c r="G56" s="57">
        <v>3.1215277777777775E-5</v>
      </c>
      <c r="H56" s="5">
        <v>3393</v>
      </c>
      <c r="I56" s="50">
        <v>2925</v>
      </c>
      <c r="J56" s="52">
        <v>0.86206896551724133</v>
      </c>
      <c r="K56" s="52">
        <v>0.86206896551724133</v>
      </c>
      <c r="L56" s="63">
        <v>1</v>
      </c>
      <c r="M56" s="70">
        <v>3.0219907407407409E-5</v>
      </c>
      <c r="N56" s="5"/>
      <c r="O56" s="80"/>
      <c r="P56" s="82"/>
      <c r="Q56" s="82"/>
      <c r="R56" s="83"/>
      <c r="S56" s="84"/>
    </row>
    <row r="57" spans="1:19" x14ac:dyDescent="0.25">
      <c r="A57" s="73" t="s">
        <v>68</v>
      </c>
      <c r="B57" s="5">
        <f t="shared" si="0"/>
        <v>14</v>
      </c>
      <c r="C57" s="13">
        <v>14</v>
      </c>
      <c r="D57" s="15">
        <v>1</v>
      </c>
      <c r="E57" s="15">
        <v>1</v>
      </c>
      <c r="F57" s="56">
        <v>1</v>
      </c>
      <c r="G57" s="57">
        <v>9.2175925925925929E-5</v>
      </c>
      <c r="H57" s="5">
        <v>14</v>
      </c>
      <c r="I57" s="50">
        <v>14</v>
      </c>
      <c r="J57" s="52">
        <v>1</v>
      </c>
      <c r="K57" s="52">
        <v>1</v>
      </c>
      <c r="L57" s="63">
        <v>0.33333333333333331</v>
      </c>
      <c r="M57" s="70">
        <v>5.1018518518518519E-5</v>
      </c>
      <c r="N57" s="5"/>
      <c r="O57" s="80"/>
      <c r="P57" s="82"/>
      <c r="Q57" s="82"/>
      <c r="R57" s="83"/>
      <c r="S57" s="84"/>
    </row>
    <row r="58" spans="1:19" x14ac:dyDescent="0.25">
      <c r="A58" s="73" t="s">
        <v>69</v>
      </c>
      <c r="B58" s="5">
        <f t="shared" si="0"/>
        <v>2</v>
      </c>
      <c r="C58" s="13">
        <v>2</v>
      </c>
      <c r="D58" s="15">
        <v>1</v>
      </c>
      <c r="E58" s="15">
        <v>1</v>
      </c>
      <c r="F58" s="56">
        <v>0.5</v>
      </c>
      <c r="G58" s="57">
        <v>5.8738425925925923E-5</v>
      </c>
      <c r="H58" s="5">
        <v>2</v>
      </c>
      <c r="I58" s="50">
        <v>2</v>
      </c>
      <c r="J58" s="52">
        <v>1</v>
      </c>
      <c r="K58" s="52">
        <v>1</v>
      </c>
      <c r="L58" s="63">
        <v>1.2195121951219513E-2</v>
      </c>
      <c r="M58" s="70">
        <v>4.6527777777777781E-5</v>
      </c>
      <c r="N58" s="5"/>
      <c r="O58" s="80"/>
      <c r="P58" s="82"/>
      <c r="Q58" s="82"/>
      <c r="R58" s="83"/>
      <c r="S58" s="84"/>
    </row>
    <row r="59" spans="1:19" x14ac:dyDescent="0.25">
      <c r="A59" s="73" t="s">
        <v>101</v>
      </c>
      <c r="B59" s="5">
        <f t="shared" si="0"/>
        <v>1</v>
      </c>
      <c r="C59" s="13">
        <v>1</v>
      </c>
      <c r="D59" s="15">
        <v>1</v>
      </c>
      <c r="E59" s="15">
        <v>1</v>
      </c>
      <c r="F59" s="56">
        <v>1</v>
      </c>
      <c r="G59" s="57">
        <v>1.1865740740740741E-4</v>
      </c>
      <c r="H59" s="5">
        <v>1</v>
      </c>
      <c r="I59" s="50">
        <v>1</v>
      </c>
      <c r="J59" s="52">
        <v>1</v>
      </c>
      <c r="K59" s="52">
        <v>1</v>
      </c>
      <c r="L59" s="63">
        <v>5.4945054945054945E-4</v>
      </c>
      <c r="M59" s="70">
        <v>1.0636574074074073E-4</v>
      </c>
      <c r="N59" s="5"/>
      <c r="O59" s="80"/>
      <c r="P59" s="82"/>
      <c r="Q59" s="82"/>
      <c r="R59" s="83"/>
      <c r="S59" s="84"/>
    </row>
    <row r="60" spans="1:19" x14ac:dyDescent="0.25">
      <c r="A60" s="73" t="s">
        <v>70</v>
      </c>
      <c r="B60" s="5">
        <f t="shared" si="0"/>
        <v>1</v>
      </c>
      <c r="C60" s="13">
        <v>1</v>
      </c>
      <c r="D60" s="15">
        <v>1</v>
      </c>
      <c r="E60" s="15">
        <v>1</v>
      </c>
      <c r="F60" s="56">
        <v>1</v>
      </c>
      <c r="G60" s="57">
        <v>5.3483796296296299E-5</v>
      </c>
      <c r="H60" s="5">
        <v>1</v>
      </c>
      <c r="I60" s="50">
        <v>1</v>
      </c>
      <c r="J60" s="52">
        <v>1</v>
      </c>
      <c r="K60" s="52">
        <v>1</v>
      </c>
      <c r="L60" s="63">
        <v>1</v>
      </c>
      <c r="M60" s="70">
        <v>4.5266203703703702E-5</v>
      </c>
      <c r="N60" s="5"/>
      <c r="O60" s="80"/>
      <c r="P60" s="82"/>
      <c r="Q60" s="82"/>
      <c r="R60" s="83"/>
      <c r="S60" s="84"/>
    </row>
    <row r="61" spans="1:19" x14ac:dyDescent="0.25">
      <c r="A61" s="73" t="s">
        <v>102</v>
      </c>
      <c r="B61" s="5">
        <f t="shared" si="0"/>
        <v>15904.000000000002</v>
      </c>
      <c r="C61" s="13">
        <v>5000</v>
      </c>
      <c r="D61" s="15">
        <v>0.31438631790744465</v>
      </c>
      <c r="E61" s="15">
        <v>1</v>
      </c>
      <c r="F61" s="56">
        <v>1</v>
      </c>
      <c r="G61" s="57">
        <v>2.7465277777777778E-5</v>
      </c>
      <c r="H61" s="5">
        <v>15904.000000000002</v>
      </c>
      <c r="I61" s="50">
        <v>4996</v>
      </c>
      <c r="J61" s="52">
        <v>0.31413480885311873</v>
      </c>
      <c r="K61" s="52">
        <v>0.99919999999999998</v>
      </c>
      <c r="L61" s="63">
        <v>1</v>
      </c>
      <c r="M61" s="70">
        <v>4.0347222222222223E-5</v>
      </c>
      <c r="N61" s="5"/>
      <c r="O61" s="80"/>
      <c r="P61" s="82"/>
      <c r="Q61" s="82"/>
      <c r="R61" s="83"/>
      <c r="S61" s="84"/>
    </row>
    <row r="62" spans="1:19" x14ac:dyDescent="0.25">
      <c r="A62" s="73" t="s">
        <v>71</v>
      </c>
      <c r="B62" s="5">
        <f t="shared" si="0"/>
        <v>2</v>
      </c>
      <c r="C62" s="13">
        <v>2</v>
      </c>
      <c r="D62" s="15">
        <v>1</v>
      </c>
      <c r="E62" s="15">
        <v>1</v>
      </c>
      <c r="F62" s="56">
        <v>1</v>
      </c>
      <c r="G62" s="57">
        <v>6.1979166666666671E-5</v>
      </c>
      <c r="H62" s="5">
        <v>2</v>
      </c>
      <c r="I62" s="50">
        <v>2</v>
      </c>
      <c r="J62" s="52">
        <v>1</v>
      </c>
      <c r="K62" s="52">
        <v>1</v>
      </c>
      <c r="L62" s="63">
        <v>7.874015748031496E-3</v>
      </c>
      <c r="M62" s="70">
        <v>5.0266203703703702E-5</v>
      </c>
      <c r="N62" s="5"/>
      <c r="O62" s="80"/>
      <c r="P62" s="82"/>
      <c r="Q62" s="82"/>
      <c r="R62" s="83"/>
      <c r="S62" s="84"/>
    </row>
    <row r="63" spans="1:19" x14ac:dyDescent="0.25">
      <c r="A63" s="73" t="s">
        <v>72</v>
      </c>
      <c r="B63" s="5">
        <f t="shared" si="0"/>
        <v>5</v>
      </c>
      <c r="C63" s="13">
        <v>5</v>
      </c>
      <c r="D63" s="15">
        <v>1</v>
      </c>
      <c r="E63" s="15">
        <v>1</v>
      </c>
      <c r="F63" s="56">
        <v>1</v>
      </c>
      <c r="G63" s="57">
        <v>5.0173611111111112E-5</v>
      </c>
      <c r="H63" s="5">
        <v>5</v>
      </c>
      <c r="I63" s="50">
        <v>5</v>
      </c>
      <c r="J63" s="52">
        <v>1</v>
      </c>
      <c r="K63" s="52">
        <v>1</v>
      </c>
      <c r="L63" s="63">
        <v>1</v>
      </c>
      <c r="M63" s="70">
        <v>3.4016203703703707E-5</v>
      </c>
      <c r="N63" s="5"/>
      <c r="O63" s="80"/>
      <c r="P63" s="82"/>
      <c r="Q63" s="82"/>
      <c r="R63" s="83"/>
      <c r="S63" s="84"/>
    </row>
    <row r="64" spans="1:19" x14ac:dyDescent="0.25">
      <c r="A64" s="73" t="s">
        <v>73</v>
      </c>
      <c r="B64" s="5">
        <f t="shared" si="0"/>
        <v>7</v>
      </c>
      <c r="C64" s="13">
        <v>7</v>
      </c>
      <c r="D64" s="15">
        <v>1</v>
      </c>
      <c r="E64" s="15">
        <v>1</v>
      </c>
      <c r="F64" s="56">
        <v>9.0909090909090912E-2</v>
      </c>
      <c r="G64" s="57">
        <v>6.7106481481481479E-5</v>
      </c>
      <c r="H64" s="5">
        <v>7</v>
      </c>
      <c r="I64" s="50">
        <v>7</v>
      </c>
      <c r="J64" s="52">
        <v>1</v>
      </c>
      <c r="K64" s="52">
        <v>1</v>
      </c>
      <c r="L64" s="63">
        <v>0.1111111111111111</v>
      </c>
      <c r="M64" s="70">
        <v>4.8553240740740738E-5</v>
      </c>
      <c r="N64" s="5"/>
      <c r="O64" s="80"/>
      <c r="P64" s="82"/>
      <c r="Q64" s="82"/>
      <c r="R64" s="83"/>
      <c r="S64" s="84"/>
    </row>
    <row r="65" spans="1:19" x14ac:dyDescent="0.25">
      <c r="A65" s="73" t="s">
        <v>74</v>
      </c>
      <c r="B65" s="5">
        <f t="shared" si="0"/>
        <v>5</v>
      </c>
      <c r="C65" s="13">
        <v>5</v>
      </c>
      <c r="D65" s="15">
        <v>1</v>
      </c>
      <c r="E65" s="15">
        <v>1</v>
      </c>
      <c r="F65" s="56">
        <v>1</v>
      </c>
      <c r="G65" s="57">
        <v>5.9629629629629631E-5</v>
      </c>
      <c r="H65" s="5">
        <v>5</v>
      </c>
      <c r="I65" s="50">
        <v>5</v>
      </c>
      <c r="J65" s="52">
        <v>1</v>
      </c>
      <c r="K65" s="52">
        <v>1</v>
      </c>
      <c r="L65" s="63">
        <v>1</v>
      </c>
      <c r="M65" s="70">
        <v>5.7696759259259263E-5</v>
      </c>
      <c r="N65" s="5"/>
      <c r="O65" s="80"/>
      <c r="P65" s="82"/>
      <c r="Q65" s="82"/>
      <c r="R65" s="83"/>
      <c r="S65" s="84"/>
    </row>
    <row r="66" spans="1:19" x14ac:dyDescent="0.25">
      <c r="A66" s="73" t="s">
        <v>108</v>
      </c>
      <c r="B66" s="5">
        <f t="shared" si="0"/>
        <v>38</v>
      </c>
      <c r="C66" s="13">
        <v>26</v>
      </c>
      <c r="D66" s="15">
        <v>0.68421052631578949</v>
      </c>
      <c r="E66" s="15">
        <v>0.68421052631578949</v>
      </c>
      <c r="F66" s="56">
        <v>0.25</v>
      </c>
      <c r="G66" s="57">
        <v>5.2129629629629631E-5</v>
      </c>
      <c r="H66" s="5">
        <v>38</v>
      </c>
      <c r="I66" s="50">
        <v>26</v>
      </c>
      <c r="J66" s="52">
        <v>0.68421052631578949</v>
      </c>
      <c r="K66" s="52">
        <v>0.68421052631578949</v>
      </c>
      <c r="L66" s="63">
        <v>3.3670033670033669E-3</v>
      </c>
      <c r="M66" s="70">
        <v>3.5590277777777779E-5</v>
      </c>
      <c r="N66" s="5"/>
      <c r="O66" s="80"/>
      <c r="P66" s="82"/>
      <c r="Q66" s="82"/>
      <c r="R66" s="83"/>
      <c r="S66" s="84"/>
    </row>
    <row r="67" spans="1:19" x14ac:dyDescent="0.25">
      <c r="A67" s="73" t="s">
        <v>75</v>
      </c>
      <c r="B67" s="5">
        <f t="shared" si="0"/>
        <v>7717.9999999999991</v>
      </c>
      <c r="C67" s="13">
        <v>5000</v>
      </c>
      <c r="D67" s="15">
        <v>0.64783622700181398</v>
      </c>
      <c r="E67" s="15">
        <v>1</v>
      </c>
      <c r="F67" s="56">
        <v>1</v>
      </c>
      <c r="G67" s="57">
        <v>3.076388888888889E-5</v>
      </c>
      <c r="H67" s="5">
        <v>7717.9999999999991</v>
      </c>
      <c r="I67" s="50">
        <v>4857</v>
      </c>
      <c r="J67" s="52">
        <v>0.62930811090956207</v>
      </c>
      <c r="K67" s="52">
        <v>0.97140000000000004</v>
      </c>
      <c r="L67" s="63">
        <v>1</v>
      </c>
      <c r="M67" s="70">
        <v>4.3622685185185184E-5</v>
      </c>
      <c r="N67" s="5"/>
      <c r="O67" s="80"/>
      <c r="P67" s="82"/>
      <c r="Q67" s="82"/>
      <c r="R67" s="83"/>
      <c r="S67" s="84"/>
    </row>
    <row r="68" spans="1:19" x14ac:dyDescent="0.25">
      <c r="A68" s="73" t="s">
        <v>103</v>
      </c>
      <c r="B68" s="5">
        <f t="shared" si="0"/>
        <v>14</v>
      </c>
      <c r="C68" s="13">
        <v>14</v>
      </c>
      <c r="D68" s="15">
        <v>1</v>
      </c>
      <c r="E68" s="15">
        <v>1</v>
      </c>
      <c r="F68" s="56">
        <v>1</v>
      </c>
      <c r="G68" s="57">
        <v>5.0740740740740744E-5</v>
      </c>
      <c r="H68" s="5">
        <v>14</v>
      </c>
      <c r="I68" s="50">
        <v>14</v>
      </c>
      <c r="J68" s="52">
        <v>1</v>
      </c>
      <c r="K68" s="52">
        <v>1</v>
      </c>
      <c r="L68" s="63">
        <v>3.0395136778115501E-3</v>
      </c>
      <c r="M68" s="70">
        <v>3.1215277777777775E-5</v>
      </c>
      <c r="N68" s="5"/>
      <c r="O68" s="80"/>
      <c r="P68" s="82"/>
      <c r="Q68" s="82"/>
      <c r="R68" s="83"/>
      <c r="S68" s="84"/>
    </row>
    <row r="69" spans="1:19" x14ac:dyDescent="0.25">
      <c r="A69" s="73" t="str">
        <f>A76</f>
        <v>_ --&gt;import static ID.ID.ID.ID;</v>
      </c>
      <c r="B69" s="5">
        <f t="shared" si="0"/>
        <v>24</v>
      </c>
      <c r="C69" s="13">
        <v>20</v>
      </c>
      <c r="D69" s="15">
        <v>0.83333333333333337</v>
      </c>
      <c r="E69" s="15">
        <v>0.83333333333333337</v>
      </c>
      <c r="F69" s="56">
        <v>1</v>
      </c>
      <c r="G69" s="57">
        <v>5.3888888888888889E-5</v>
      </c>
      <c r="H69" s="5">
        <v>24</v>
      </c>
      <c r="I69" s="50">
        <v>15</v>
      </c>
      <c r="J69" s="52">
        <v>0.625</v>
      </c>
      <c r="K69" s="52">
        <v>0.625</v>
      </c>
      <c r="L69" s="63">
        <v>5.4644808743169399E-3</v>
      </c>
      <c r="M69" s="70">
        <v>5.6331018518518519E-5</v>
      </c>
      <c r="N69" s="5"/>
      <c r="O69" s="80"/>
      <c r="P69" s="82"/>
      <c r="Q69" s="82"/>
      <c r="R69" s="83"/>
      <c r="S69" s="84"/>
    </row>
    <row r="70" spans="1:19" x14ac:dyDescent="0.25">
      <c r="A70" s="73" t="s">
        <v>76</v>
      </c>
      <c r="B70" s="5">
        <f t="shared" si="0"/>
        <v>6</v>
      </c>
      <c r="C70" s="13">
        <v>6</v>
      </c>
      <c r="D70" s="15">
        <v>1</v>
      </c>
      <c r="E70" s="15">
        <v>1</v>
      </c>
      <c r="F70" s="56">
        <v>1</v>
      </c>
      <c r="G70" s="57">
        <v>4.5763888888888888E-5</v>
      </c>
      <c r="H70" s="5">
        <v>6</v>
      </c>
      <c r="I70" s="50">
        <v>6</v>
      </c>
      <c r="J70" s="52">
        <v>1</v>
      </c>
      <c r="K70" s="52">
        <v>1</v>
      </c>
      <c r="L70" s="63">
        <v>1</v>
      </c>
      <c r="M70" s="70">
        <v>4.7268518518518516E-5</v>
      </c>
      <c r="N70" s="5"/>
      <c r="O70" s="80"/>
      <c r="P70" s="82"/>
      <c r="Q70" s="82"/>
      <c r="R70" s="83"/>
      <c r="S70" s="84"/>
    </row>
    <row r="71" spans="1:19" x14ac:dyDescent="0.25">
      <c r="A71" s="73" t="s">
        <v>77</v>
      </c>
      <c r="B71" s="5">
        <f t="shared" si="0"/>
        <v>1</v>
      </c>
      <c r="C71" s="13">
        <v>1</v>
      </c>
      <c r="D71" s="15">
        <v>1</v>
      </c>
      <c r="E71" s="15">
        <v>1</v>
      </c>
      <c r="F71" s="56">
        <v>1</v>
      </c>
      <c r="G71" s="57">
        <v>5.0370370370370373E-5</v>
      </c>
      <c r="H71" s="5">
        <v>1</v>
      </c>
      <c r="I71" s="50">
        <v>1</v>
      </c>
      <c r="J71" s="52">
        <v>1</v>
      </c>
      <c r="K71" s="52">
        <v>1</v>
      </c>
      <c r="L71" s="63">
        <v>1</v>
      </c>
      <c r="M71" s="70">
        <v>4.2453703703703702E-5</v>
      </c>
      <c r="N71" s="5"/>
      <c r="O71" s="80"/>
      <c r="P71" s="82"/>
      <c r="Q71" s="82"/>
      <c r="R71" s="83"/>
      <c r="S71" s="84"/>
    </row>
    <row r="72" spans="1:19" x14ac:dyDescent="0.25">
      <c r="A72" s="73" t="s">
        <v>78</v>
      </c>
      <c r="B72" s="5">
        <f t="shared" si="0"/>
        <v>6289</v>
      </c>
      <c r="C72" s="13">
        <v>2564</v>
      </c>
      <c r="D72" s="15">
        <v>0.40769597710287803</v>
      </c>
      <c r="E72" s="15">
        <v>0.51280000000000003</v>
      </c>
      <c r="F72" s="56">
        <v>1</v>
      </c>
      <c r="G72" s="57">
        <v>3.7766203703703703E-5</v>
      </c>
      <c r="H72" s="5">
        <v>6289</v>
      </c>
      <c r="I72" s="50">
        <v>30</v>
      </c>
      <c r="J72" s="52">
        <v>4.7702337414533315E-3</v>
      </c>
      <c r="K72" s="52">
        <v>6.0000000000000001E-3</v>
      </c>
      <c r="L72" s="63">
        <v>1</v>
      </c>
      <c r="M72" s="70">
        <v>3.2928240740740738E-5</v>
      </c>
      <c r="N72" s="5"/>
      <c r="O72" s="80"/>
      <c r="P72" s="82"/>
      <c r="Q72" s="82"/>
      <c r="R72" s="83"/>
      <c r="S72" s="84"/>
    </row>
    <row r="73" spans="1:19" x14ac:dyDescent="0.25">
      <c r="A73" s="77" t="s">
        <v>79</v>
      </c>
      <c r="B73" s="5">
        <f t="shared" si="0"/>
        <v>3</v>
      </c>
      <c r="C73" s="13">
        <v>3</v>
      </c>
      <c r="D73" s="15">
        <v>1</v>
      </c>
      <c r="E73" s="15">
        <v>1</v>
      </c>
      <c r="F73" s="56">
        <v>0.33333333333333331</v>
      </c>
      <c r="G73" s="57">
        <v>4.8379629629629628E-5</v>
      </c>
      <c r="H73" s="5">
        <v>3</v>
      </c>
      <c r="I73" s="50">
        <v>3</v>
      </c>
      <c r="J73" s="52">
        <v>1</v>
      </c>
      <c r="K73" s="52">
        <v>1</v>
      </c>
      <c r="L73" s="63">
        <v>6.993006993006993E-3</v>
      </c>
      <c r="M73" s="70">
        <v>4.9606481481481481E-5</v>
      </c>
      <c r="N73" s="5"/>
      <c r="O73" s="80"/>
      <c r="P73" s="82"/>
      <c r="Q73" s="82"/>
      <c r="R73" s="83"/>
      <c r="S73" s="84"/>
    </row>
    <row r="74" spans="1:19" x14ac:dyDescent="0.25">
      <c r="A74" s="71" t="s">
        <v>104</v>
      </c>
      <c r="B74" s="5">
        <f t="shared" si="0"/>
        <v>9</v>
      </c>
      <c r="C74" s="13">
        <v>9</v>
      </c>
      <c r="D74" s="15">
        <v>1</v>
      </c>
      <c r="E74" s="15">
        <v>1</v>
      </c>
      <c r="F74" s="56">
        <v>1</v>
      </c>
      <c r="G74" s="57">
        <v>7.3912037037037032E-5</v>
      </c>
      <c r="H74" s="5">
        <v>9</v>
      </c>
      <c r="I74" s="50">
        <v>8</v>
      </c>
      <c r="J74" s="52">
        <v>0.88888888888888884</v>
      </c>
      <c r="K74" s="52">
        <v>0.88888888888888884</v>
      </c>
      <c r="L74" s="63">
        <v>1</v>
      </c>
      <c r="M74" s="70">
        <v>5.5347222222222222E-5</v>
      </c>
      <c r="N74" s="5"/>
      <c r="O74" s="80"/>
      <c r="P74" s="82"/>
      <c r="Q74" s="82"/>
      <c r="R74" s="83"/>
      <c r="S74" s="84"/>
    </row>
    <row r="75" spans="1:19" x14ac:dyDescent="0.25">
      <c r="A75" s="71" t="s">
        <v>80</v>
      </c>
      <c r="B75" s="5">
        <f t="shared" si="0"/>
        <v>302</v>
      </c>
      <c r="C75" s="13">
        <v>294</v>
      </c>
      <c r="D75" s="15">
        <v>0.97350993377483441</v>
      </c>
      <c r="E75" s="15">
        <v>0.97350993377483441</v>
      </c>
      <c r="F75" s="56">
        <v>0.5</v>
      </c>
      <c r="G75" s="57">
        <v>5.2858796296296298E-5</v>
      </c>
      <c r="H75" s="5">
        <v>302</v>
      </c>
      <c r="I75" s="50">
        <v>254</v>
      </c>
      <c r="J75" s="52">
        <v>0.84105960264900659</v>
      </c>
      <c r="K75" s="52">
        <v>0.84105960264900659</v>
      </c>
      <c r="L75" s="63">
        <v>0.5</v>
      </c>
      <c r="M75" s="70">
        <v>6.3425925925925922E-5</v>
      </c>
      <c r="N75" s="5"/>
      <c r="O75" s="80"/>
      <c r="P75" s="82"/>
      <c r="Q75" s="82"/>
      <c r="R75" s="83"/>
      <c r="S75" s="84"/>
    </row>
    <row r="76" spans="1:19" x14ac:dyDescent="0.25">
      <c r="A76" s="71" t="s">
        <v>105</v>
      </c>
      <c r="B76" s="5">
        <f t="shared" si="0"/>
        <v>968</v>
      </c>
      <c r="C76" s="13">
        <v>968</v>
      </c>
      <c r="D76" s="15">
        <v>1</v>
      </c>
      <c r="E76" s="15">
        <v>1</v>
      </c>
      <c r="F76" s="56">
        <v>1</v>
      </c>
      <c r="G76" s="57">
        <v>3.7627314814814812E-5</v>
      </c>
      <c r="H76" s="5">
        <v>968</v>
      </c>
      <c r="I76" s="50">
        <v>968</v>
      </c>
      <c r="J76" s="52">
        <v>1</v>
      </c>
      <c r="K76" s="52">
        <v>1</v>
      </c>
      <c r="L76" s="63">
        <v>1</v>
      </c>
      <c r="M76" s="70">
        <v>3.9085648148148152E-5</v>
      </c>
      <c r="N76" s="5"/>
      <c r="O76" s="80"/>
      <c r="P76" s="82"/>
      <c r="Q76" s="82"/>
      <c r="R76" s="83"/>
      <c r="S76" s="84"/>
    </row>
    <row r="77" spans="1:19" x14ac:dyDescent="0.25">
      <c r="A77" s="71" t="s">
        <v>81</v>
      </c>
      <c r="B77" s="5">
        <f t="shared" si="0"/>
        <v>368</v>
      </c>
      <c r="C77" s="13">
        <v>364</v>
      </c>
      <c r="D77" s="15">
        <v>0.98913043478260865</v>
      </c>
      <c r="E77" s="15">
        <v>0.98913043478260865</v>
      </c>
      <c r="F77" s="56">
        <v>1</v>
      </c>
      <c r="G77" s="57">
        <v>4.2361111111111112E-5</v>
      </c>
      <c r="H77" s="5">
        <v>368</v>
      </c>
      <c r="I77" s="50">
        <v>357</v>
      </c>
      <c r="J77" s="52">
        <v>0.97010869565217395</v>
      </c>
      <c r="K77" s="52">
        <v>0.97010869565217395</v>
      </c>
      <c r="L77" s="63">
        <v>0.2</v>
      </c>
      <c r="M77" s="70">
        <v>4.9444444444444446E-5</v>
      </c>
      <c r="N77" s="5"/>
      <c r="O77" s="80"/>
      <c r="P77" s="82"/>
      <c r="Q77" s="82"/>
      <c r="R77" s="83"/>
      <c r="S77" s="84"/>
    </row>
    <row r="78" spans="1:19" x14ac:dyDescent="0.25">
      <c r="A78" s="71" t="s">
        <v>82</v>
      </c>
      <c r="B78" s="5">
        <f t="shared" si="0"/>
        <v>1842</v>
      </c>
      <c r="C78" s="13">
        <v>943</v>
      </c>
      <c r="D78" s="15">
        <v>0.51194353963083605</v>
      </c>
      <c r="E78" s="15">
        <v>0.51194353963083605</v>
      </c>
      <c r="F78" s="56">
        <v>1</v>
      </c>
      <c r="G78" s="57">
        <v>3.6863425925925926E-5</v>
      </c>
      <c r="H78" s="5">
        <v>1842</v>
      </c>
      <c r="I78" s="50">
        <v>886</v>
      </c>
      <c r="J78" s="52">
        <v>0.48099891422366992</v>
      </c>
      <c r="K78" s="52">
        <v>0.48099891422366992</v>
      </c>
      <c r="L78" s="63">
        <v>0.125</v>
      </c>
      <c r="M78" s="70">
        <v>3.5324074074074073E-5</v>
      </c>
      <c r="N78" s="5"/>
      <c r="O78" s="80"/>
      <c r="P78" s="82"/>
      <c r="Q78" s="82"/>
      <c r="R78" s="83"/>
      <c r="S78" s="84"/>
    </row>
    <row r="79" spans="1:19" x14ac:dyDescent="0.25">
      <c r="A79" s="71" t="s">
        <v>83</v>
      </c>
      <c r="B79" s="5">
        <f t="shared" ref="B79:B93" si="1">C79 / D79</f>
        <v>1419</v>
      </c>
      <c r="C79" s="13">
        <v>1359</v>
      </c>
      <c r="D79" s="15">
        <v>0.95771670190274838</v>
      </c>
      <c r="E79" s="15">
        <v>0.95771670190274838</v>
      </c>
      <c r="F79" s="56">
        <v>1</v>
      </c>
      <c r="G79" s="57">
        <v>4.0555555555555553E-5</v>
      </c>
      <c r="H79" s="5">
        <v>1419</v>
      </c>
      <c r="I79" s="50">
        <v>1341</v>
      </c>
      <c r="J79" s="52">
        <v>0.94503171247357298</v>
      </c>
      <c r="K79" s="52">
        <v>0.94503171247357298</v>
      </c>
      <c r="L79" s="63">
        <v>1</v>
      </c>
      <c r="M79" s="70">
        <v>4.6423611111111109E-5</v>
      </c>
      <c r="N79" s="5"/>
      <c r="O79" s="80"/>
      <c r="P79" s="82"/>
      <c r="Q79" s="82"/>
      <c r="R79" s="83"/>
      <c r="S79" s="84"/>
    </row>
    <row r="80" spans="1:19" x14ac:dyDescent="0.25">
      <c r="A80" s="71" t="s">
        <v>106</v>
      </c>
      <c r="B80" s="5">
        <f t="shared" si="1"/>
        <v>184</v>
      </c>
      <c r="C80" s="13">
        <v>184</v>
      </c>
      <c r="D80" s="15">
        <v>1</v>
      </c>
      <c r="E80" s="15">
        <v>1</v>
      </c>
      <c r="F80" s="56">
        <v>1</v>
      </c>
      <c r="G80" s="57">
        <v>1.2136574074074075E-4</v>
      </c>
      <c r="H80" s="5">
        <v>184</v>
      </c>
      <c r="I80" s="50">
        <v>123</v>
      </c>
      <c r="J80" s="52">
        <v>0.66847826086956519</v>
      </c>
      <c r="K80" s="52">
        <v>0.66847826086956519</v>
      </c>
      <c r="L80" s="63">
        <v>4.3478260869565216E-2</v>
      </c>
      <c r="M80" s="70">
        <v>6.724537037037037E-5</v>
      </c>
      <c r="N80" s="5"/>
      <c r="O80" s="80"/>
      <c r="P80" s="82"/>
      <c r="Q80" s="82"/>
      <c r="R80" s="83"/>
      <c r="S80" s="84"/>
    </row>
    <row r="81" spans="1:19" x14ac:dyDescent="0.25">
      <c r="A81" s="71" t="s">
        <v>84</v>
      </c>
      <c r="B81" s="5">
        <f t="shared" si="1"/>
        <v>3147</v>
      </c>
      <c r="C81" s="13">
        <v>1834</v>
      </c>
      <c r="D81" s="15">
        <v>0.58277724817286303</v>
      </c>
      <c r="E81" s="15">
        <v>0.58277724817286303</v>
      </c>
      <c r="F81" s="56">
        <v>0.2</v>
      </c>
      <c r="G81" s="57">
        <v>4.1898148148148145E-5</v>
      </c>
      <c r="H81" s="5">
        <v>3147</v>
      </c>
      <c r="I81" s="50">
        <v>92</v>
      </c>
      <c r="J81" s="52">
        <v>2.92341912932952E-2</v>
      </c>
      <c r="K81" s="52">
        <v>2.92341912932952E-2</v>
      </c>
      <c r="L81" s="63">
        <v>1.0559662090813093E-3</v>
      </c>
      <c r="M81" s="70">
        <v>3.9687500000000002E-5</v>
      </c>
      <c r="N81" s="5"/>
      <c r="O81" s="80"/>
      <c r="P81" s="82"/>
      <c r="Q81" s="82"/>
      <c r="R81" s="83"/>
      <c r="S81" s="84"/>
    </row>
    <row r="82" spans="1:19" x14ac:dyDescent="0.25">
      <c r="A82" s="71" t="s">
        <v>85</v>
      </c>
      <c r="B82" s="5">
        <f t="shared" si="1"/>
        <v>30</v>
      </c>
      <c r="C82" s="13">
        <v>30</v>
      </c>
      <c r="D82" s="15">
        <v>1</v>
      </c>
      <c r="E82" s="15">
        <v>1</v>
      </c>
      <c r="F82" s="56">
        <v>1</v>
      </c>
      <c r="G82" s="57">
        <v>5.5046296296296297E-5</v>
      </c>
      <c r="H82" s="5">
        <v>30</v>
      </c>
      <c r="I82" s="50">
        <v>29</v>
      </c>
      <c r="J82" s="52">
        <v>0.96666666666666667</v>
      </c>
      <c r="K82" s="52">
        <v>0.96666666666666667</v>
      </c>
      <c r="L82" s="63">
        <v>0.5</v>
      </c>
      <c r="M82" s="70">
        <v>5.133101851851852E-5</v>
      </c>
      <c r="N82" s="5"/>
      <c r="O82" s="80"/>
      <c r="P82" s="82"/>
      <c r="Q82" s="82"/>
      <c r="R82" s="83"/>
      <c r="S82" s="84"/>
    </row>
    <row r="83" spans="1:19" x14ac:dyDescent="0.25">
      <c r="A83" s="71" t="s">
        <v>86</v>
      </c>
      <c r="B83" s="5">
        <f t="shared" si="1"/>
        <v>1186</v>
      </c>
      <c r="C83" s="13">
        <v>983</v>
      </c>
      <c r="D83" s="15">
        <v>0.82883642495784149</v>
      </c>
      <c r="E83" s="15">
        <v>0.82883642495784149</v>
      </c>
      <c r="F83" s="56">
        <v>0.5</v>
      </c>
      <c r="G83" s="57">
        <v>1.7901620370370369E-4</v>
      </c>
      <c r="H83" s="5">
        <v>1186</v>
      </c>
      <c r="I83" s="50">
        <v>116</v>
      </c>
      <c r="J83" s="52">
        <v>9.7807757166947729E-2</v>
      </c>
      <c r="K83" s="52">
        <v>9.7807757166947729E-2</v>
      </c>
      <c r="L83" s="63">
        <v>9.8039215686274508E-3</v>
      </c>
      <c r="M83" s="70">
        <v>4.398148148148148E-5</v>
      </c>
      <c r="N83" s="5"/>
      <c r="O83" s="80"/>
      <c r="P83" s="82"/>
      <c r="Q83" s="82"/>
      <c r="R83" s="83"/>
      <c r="S83" s="84"/>
    </row>
    <row r="84" spans="1:19" x14ac:dyDescent="0.25">
      <c r="A84" s="71" t="s">
        <v>87</v>
      </c>
      <c r="B84" s="5">
        <f t="shared" si="1"/>
        <v>22</v>
      </c>
      <c r="C84" s="13">
        <v>22</v>
      </c>
      <c r="D84" s="15">
        <v>1</v>
      </c>
      <c r="E84" s="15">
        <v>1</v>
      </c>
      <c r="F84" s="56">
        <v>1</v>
      </c>
      <c r="G84" s="57">
        <v>7.1076388888888887E-5</v>
      </c>
      <c r="H84" s="5">
        <v>22</v>
      </c>
      <c r="I84" s="50">
        <v>18</v>
      </c>
      <c r="J84" s="52">
        <v>0.81818181818181823</v>
      </c>
      <c r="K84" s="52">
        <v>0.81818181818181823</v>
      </c>
      <c r="L84" s="63">
        <v>1.1627906976744186E-2</v>
      </c>
      <c r="M84" s="70">
        <v>5.3773148148148149E-5</v>
      </c>
      <c r="N84" s="5"/>
      <c r="O84" s="80"/>
      <c r="P84" s="82"/>
      <c r="Q84" s="82"/>
      <c r="R84" s="83"/>
      <c r="S84" s="84"/>
    </row>
    <row r="85" spans="1:19" x14ac:dyDescent="0.25">
      <c r="A85" s="71" t="s">
        <v>88</v>
      </c>
      <c r="B85" s="5">
        <f t="shared" si="1"/>
        <v>146</v>
      </c>
      <c r="C85" s="13">
        <v>125</v>
      </c>
      <c r="D85" s="15">
        <v>0.85616438356164382</v>
      </c>
      <c r="E85" s="15">
        <v>0.85616438356164382</v>
      </c>
      <c r="F85" s="56">
        <v>1</v>
      </c>
      <c r="G85" s="57">
        <v>5.4444444444444446E-5</v>
      </c>
      <c r="H85" s="5">
        <v>146</v>
      </c>
      <c r="I85" s="50">
        <v>113</v>
      </c>
      <c r="J85" s="52">
        <v>0.77397260273972601</v>
      </c>
      <c r="K85" s="52">
        <v>0.77397260273972601</v>
      </c>
      <c r="L85" s="63">
        <v>0.16666666666666666</v>
      </c>
      <c r="M85" s="70">
        <v>3.7858796296296299E-5</v>
      </c>
      <c r="N85" s="5"/>
      <c r="O85" s="80"/>
      <c r="P85" s="82"/>
      <c r="Q85" s="82"/>
      <c r="R85" s="83"/>
      <c r="S85" s="84"/>
    </row>
    <row r="86" spans="1:19" x14ac:dyDescent="0.25">
      <c r="A86" s="71" t="s">
        <v>89</v>
      </c>
      <c r="B86" s="5">
        <f t="shared" si="1"/>
        <v>2</v>
      </c>
      <c r="C86" s="13">
        <v>2</v>
      </c>
      <c r="D86" s="15">
        <v>1</v>
      </c>
      <c r="E86" s="15">
        <v>1</v>
      </c>
      <c r="F86" s="56">
        <v>5.7803468208092483E-3</v>
      </c>
      <c r="G86" s="57">
        <v>1.3628472222222221E-4</v>
      </c>
      <c r="H86" s="5">
        <v>2</v>
      </c>
      <c r="I86" s="50">
        <v>1</v>
      </c>
      <c r="J86" s="52">
        <v>0.5</v>
      </c>
      <c r="K86" s="52">
        <v>0.5</v>
      </c>
      <c r="L86" s="63">
        <v>9.1407678244972577E-4</v>
      </c>
      <c r="M86" s="70">
        <v>1.1506944444444444E-4</v>
      </c>
      <c r="N86" s="5"/>
      <c r="O86" s="80"/>
      <c r="P86" s="82"/>
      <c r="Q86" s="82"/>
      <c r="R86" s="83"/>
      <c r="S86" s="84"/>
    </row>
    <row r="87" spans="1:19" x14ac:dyDescent="0.25">
      <c r="A87" s="71" t="s">
        <v>90</v>
      </c>
      <c r="B87" s="5">
        <f t="shared" si="1"/>
        <v>903</v>
      </c>
      <c r="C87" s="13">
        <v>900</v>
      </c>
      <c r="D87" s="15">
        <v>0.99667774086378735</v>
      </c>
      <c r="E87" s="15">
        <v>0.99667774086378735</v>
      </c>
      <c r="F87" s="56">
        <v>0.2</v>
      </c>
      <c r="G87" s="57">
        <v>5.3298611111111114E-5</v>
      </c>
      <c r="H87" s="5">
        <v>903</v>
      </c>
      <c r="I87" s="50">
        <v>859</v>
      </c>
      <c r="J87" s="52">
        <v>0.95127353266888148</v>
      </c>
      <c r="K87" s="52">
        <v>0.95127353266888148</v>
      </c>
      <c r="L87" s="63">
        <v>3.2258064516129031E-2</v>
      </c>
      <c r="M87" s="70">
        <v>4.5347222222222223E-5</v>
      </c>
      <c r="N87" s="5"/>
      <c r="O87" s="80"/>
      <c r="P87" s="82"/>
      <c r="Q87" s="82"/>
      <c r="R87" s="83"/>
      <c r="S87" s="84"/>
    </row>
    <row r="88" spans="1:19" x14ac:dyDescent="0.25">
      <c r="A88" s="71" t="s">
        <v>91</v>
      </c>
      <c r="B88" s="5">
        <f t="shared" si="1"/>
        <v>419</v>
      </c>
      <c r="C88" s="13">
        <v>383</v>
      </c>
      <c r="D88" s="15">
        <v>0.91408114558472553</v>
      </c>
      <c r="E88" s="15">
        <v>0.91408114558472553</v>
      </c>
      <c r="F88" s="56">
        <v>1</v>
      </c>
      <c r="G88" s="57">
        <v>6.1030092592592593E-5</v>
      </c>
      <c r="H88" s="5">
        <v>419</v>
      </c>
      <c r="I88" s="50">
        <v>302</v>
      </c>
      <c r="J88" s="52">
        <v>0.72076372315035797</v>
      </c>
      <c r="K88" s="52">
        <v>0.72076372315035797</v>
      </c>
      <c r="L88" s="63">
        <v>8.3333333333333329E-2</v>
      </c>
      <c r="M88" s="70">
        <v>5.7569444444444447E-5</v>
      </c>
      <c r="N88" s="5"/>
      <c r="O88" s="80"/>
      <c r="P88" s="82"/>
      <c r="Q88" s="82"/>
      <c r="R88" s="83"/>
      <c r="S88" s="84"/>
    </row>
    <row r="89" spans="1:19" x14ac:dyDescent="0.25">
      <c r="A89" s="71" t="s">
        <v>92</v>
      </c>
      <c r="B89" s="5">
        <f t="shared" si="1"/>
        <v>970.99999999999989</v>
      </c>
      <c r="C89" s="13">
        <v>421</v>
      </c>
      <c r="D89" s="15">
        <v>0.43357363542739447</v>
      </c>
      <c r="E89" s="15">
        <v>0.43357363542739447</v>
      </c>
      <c r="F89" s="56">
        <v>0.1111111111111111</v>
      </c>
      <c r="G89" s="57">
        <v>5.5613425925925928E-5</v>
      </c>
      <c r="H89" s="5">
        <v>970.99999999999989</v>
      </c>
      <c r="I89" s="50">
        <v>103</v>
      </c>
      <c r="J89" s="52">
        <v>0.10607621009268794</v>
      </c>
      <c r="K89" s="52">
        <v>0.10607621009268794</v>
      </c>
      <c r="L89" s="63">
        <v>5.8823529411764705E-2</v>
      </c>
      <c r="M89" s="70">
        <v>8.7939814814814809E-5</v>
      </c>
      <c r="N89" s="5"/>
      <c r="O89" s="80"/>
      <c r="P89" s="82"/>
      <c r="Q89" s="82"/>
      <c r="R89" s="83"/>
      <c r="S89" s="84"/>
    </row>
    <row r="90" spans="1:19" x14ac:dyDescent="0.25">
      <c r="A90" s="71" t="s">
        <v>93</v>
      </c>
      <c r="B90" s="5">
        <f t="shared" si="1"/>
        <v>42</v>
      </c>
      <c r="C90" s="13">
        <v>42</v>
      </c>
      <c r="D90" s="15">
        <v>1</v>
      </c>
      <c r="E90" s="15">
        <v>1</v>
      </c>
      <c r="F90" s="56">
        <v>0.5</v>
      </c>
      <c r="G90" s="57">
        <v>7.221064814814815E-5</v>
      </c>
      <c r="H90" s="5">
        <v>42</v>
      </c>
      <c r="I90" s="50">
        <v>42</v>
      </c>
      <c r="J90" s="52">
        <v>1</v>
      </c>
      <c r="K90" s="52">
        <v>1</v>
      </c>
      <c r="L90" s="63">
        <v>0.33333333333333331</v>
      </c>
      <c r="M90" s="70">
        <v>5.8391203703703703E-5</v>
      </c>
      <c r="N90" s="5"/>
      <c r="O90" s="80"/>
      <c r="P90" s="82"/>
      <c r="Q90" s="82"/>
      <c r="R90" s="83"/>
      <c r="S90" s="84"/>
    </row>
    <row r="91" spans="1:19" x14ac:dyDescent="0.25">
      <c r="A91" s="71" t="s">
        <v>94</v>
      </c>
      <c r="B91" s="5">
        <f t="shared" si="1"/>
        <v>14</v>
      </c>
      <c r="C91" s="13">
        <v>13</v>
      </c>
      <c r="D91" s="15">
        <v>0.9285714285714286</v>
      </c>
      <c r="E91" s="15">
        <v>0.9285714285714286</v>
      </c>
      <c r="F91" s="56">
        <v>1.3513513513513514E-2</v>
      </c>
      <c r="G91" s="57">
        <v>9.7060185185185189E-5</v>
      </c>
      <c r="H91" s="5">
        <v>14</v>
      </c>
      <c r="I91" s="50">
        <v>12</v>
      </c>
      <c r="J91" s="52">
        <v>0.8571428571428571</v>
      </c>
      <c r="K91" s="52">
        <v>0.8571428571428571</v>
      </c>
      <c r="L91" s="63">
        <v>1</v>
      </c>
      <c r="M91" s="70">
        <v>7.6018518518518517E-5</v>
      </c>
      <c r="N91" s="5"/>
      <c r="O91" s="80"/>
      <c r="P91" s="82"/>
      <c r="Q91" s="82"/>
      <c r="R91" s="83"/>
      <c r="S91" s="84"/>
    </row>
    <row r="92" spans="1:19" x14ac:dyDescent="0.25">
      <c r="A92" s="71" t="s">
        <v>95</v>
      </c>
      <c r="B92" s="5">
        <f t="shared" si="1"/>
        <v>55</v>
      </c>
      <c r="C92" s="13">
        <v>55</v>
      </c>
      <c r="D92" s="15">
        <v>1</v>
      </c>
      <c r="E92" s="15">
        <v>1</v>
      </c>
      <c r="F92" s="56">
        <v>1</v>
      </c>
      <c r="G92" s="57">
        <v>8.3055555555555549E-5</v>
      </c>
      <c r="H92" s="5">
        <v>55</v>
      </c>
      <c r="I92" s="50">
        <v>55</v>
      </c>
      <c r="J92" s="52">
        <v>1</v>
      </c>
      <c r="K92" s="52">
        <v>1</v>
      </c>
      <c r="L92" s="63">
        <v>1</v>
      </c>
      <c r="M92" s="70">
        <v>8.2951388888888891E-5</v>
      </c>
      <c r="N92" s="5"/>
      <c r="O92" s="80"/>
      <c r="P92" s="82"/>
      <c r="Q92" s="82"/>
      <c r="R92" s="83"/>
      <c r="S92" s="84"/>
    </row>
    <row r="93" spans="1:19" x14ac:dyDescent="0.25">
      <c r="A93" s="71" t="s">
        <v>107</v>
      </c>
      <c r="B93" s="5">
        <f t="shared" si="1"/>
        <v>319</v>
      </c>
      <c r="C93" s="13">
        <v>252</v>
      </c>
      <c r="D93" s="15">
        <v>0.78996865203761757</v>
      </c>
      <c r="E93" s="15">
        <v>0.78996865203761757</v>
      </c>
      <c r="F93" s="56">
        <v>1</v>
      </c>
      <c r="G93" s="57">
        <v>4.0613425925925923E-5</v>
      </c>
      <c r="H93" s="5">
        <v>319</v>
      </c>
      <c r="I93" s="50">
        <v>234</v>
      </c>
      <c r="J93" s="52">
        <v>0.73354231974921635</v>
      </c>
      <c r="K93" s="52">
        <v>0.73354231974921635</v>
      </c>
      <c r="L93" s="63">
        <v>7.6923076923076927E-2</v>
      </c>
      <c r="M93" s="70">
        <v>4.6550925925925925E-5</v>
      </c>
      <c r="N93" s="5"/>
      <c r="O93" s="80"/>
      <c r="P93" s="82"/>
      <c r="Q93" s="82"/>
      <c r="R93" s="83"/>
      <c r="S93" s="84"/>
    </row>
    <row r="94" spans="1:19" ht="15.75" thickBot="1" x14ac:dyDescent="0.3">
      <c r="A94" s="6" t="s">
        <v>16</v>
      </c>
      <c r="B94" s="26">
        <f>SUM(B14:B93)</f>
        <v>66937</v>
      </c>
      <c r="C94" s="17">
        <f>SUM(C14:C93)</f>
        <v>35606</v>
      </c>
      <c r="D94" s="42">
        <f>AVERAGE(D14:D93)</f>
        <v>0.9279081654239375</v>
      </c>
      <c r="E94" s="42">
        <f>AVERAGE(E14:E93)</f>
        <v>0.94664766027471359</v>
      </c>
      <c r="F94" s="58">
        <f>AVERAGE(F14:F93)</f>
        <v>0.86818309244609837</v>
      </c>
      <c r="G94" s="59">
        <f>AVERAGE(G14:G93)</f>
        <v>7.1864728009259296E-5</v>
      </c>
      <c r="H94" s="27">
        <f>SUM(H14:H93)</f>
        <v>66937</v>
      </c>
      <c r="I94" s="54">
        <f>SUM(I14:I93)</f>
        <v>28624</v>
      </c>
      <c r="J94" s="55">
        <f>AVERAGE(J14:J93)</f>
        <v>0.87891230704890655</v>
      </c>
      <c r="K94" s="55">
        <f>AVERAGE(K14:K93)</f>
        <v>0.89536028834250092</v>
      </c>
      <c r="L94" s="39">
        <f>AVERAGE(L14:L93)</f>
        <v>0.64505763710257469</v>
      </c>
      <c r="M94" s="60">
        <f>AVERAGE(M14:M93)</f>
        <v>5.5517939814814808E-5</v>
      </c>
      <c r="N94" s="27"/>
      <c r="O94" s="41"/>
      <c r="P94" s="43"/>
      <c r="Q94" s="43"/>
      <c r="R94" s="61"/>
      <c r="S94" s="62"/>
    </row>
    <row r="95" spans="1:19" ht="15.75" thickTop="1" x14ac:dyDescent="0.25"/>
    <row r="96" spans="1:19" ht="23.25" x14ac:dyDescent="0.35">
      <c r="A96" s="1" t="s">
        <v>17</v>
      </c>
      <c r="C96" s="29"/>
      <c r="D96" s="29"/>
    </row>
    <row r="97" spans="1:4" ht="20.25" thickBot="1" x14ac:dyDescent="0.35">
      <c r="A97" s="28" t="str">
        <f>C1</f>
        <v>Default</v>
      </c>
      <c r="B97" s="28"/>
      <c r="C97" s="29"/>
      <c r="D97" s="29"/>
    </row>
    <row r="98" spans="1:4" ht="15.75" thickTop="1" x14ac:dyDescent="0.25">
      <c r="A98" s="18" t="s">
        <v>12</v>
      </c>
      <c r="B98" s="44">
        <f>D94</f>
        <v>0.9279081654239375</v>
      </c>
      <c r="C98" s="29"/>
      <c r="D98" s="29"/>
    </row>
    <row r="99" spans="1:4" x14ac:dyDescent="0.25">
      <c r="A99" s="18" t="s">
        <v>122</v>
      </c>
      <c r="B99" s="44">
        <f>E94</f>
        <v>0.94664766027471359</v>
      </c>
    </row>
    <row r="100" spans="1:4" x14ac:dyDescent="0.25">
      <c r="A100" s="18" t="s">
        <v>19</v>
      </c>
      <c r="B100" s="47">
        <f>F94</f>
        <v>0.86818309244609837</v>
      </c>
    </row>
    <row r="101" spans="1:4" x14ac:dyDescent="0.25">
      <c r="A101" s="18" t="s">
        <v>27</v>
      </c>
      <c r="B101" s="67">
        <f>G94</f>
        <v>7.1864728009259296E-5</v>
      </c>
    </row>
    <row r="102" spans="1:4" ht="20.25" thickBot="1" x14ac:dyDescent="0.35">
      <c r="A102" s="30" t="str">
        <f>I1</f>
        <v>TF-IDF</v>
      </c>
      <c r="B102" s="30"/>
    </row>
    <row r="103" spans="1:4" ht="15.75" thickTop="1" x14ac:dyDescent="0.25">
      <c r="A103" s="25" t="s">
        <v>12</v>
      </c>
      <c r="B103" s="45">
        <f>J94</f>
        <v>0.87891230704890655</v>
      </c>
    </row>
    <row r="104" spans="1:4" x14ac:dyDescent="0.25">
      <c r="A104" s="25" t="s">
        <v>122</v>
      </c>
      <c r="B104" s="45">
        <f>K94</f>
        <v>0.89536028834250092</v>
      </c>
    </row>
    <row r="105" spans="1:4" x14ac:dyDescent="0.25">
      <c r="A105" s="25" t="s">
        <v>19</v>
      </c>
      <c r="B105" s="48">
        <f>L94</f>
        <v>0.64505763710257469</v>
      </c>
    </row>
    <row r="106" spans="1:4" x14ac:dyDescent="0.25">
      <c r="A106" s="25" t="s">
        <v>27</v>
      </c>
      <c r="B106" s="68">
        <f>M94</f>
        <v>5.5517939814814808E-5</v>
      </c>
    </row>
    <row r="107" spans="1:4" ht="20.25" thickBot="1" x14ac:dyDescent="0.35">
      <c r="A107" s="37">
        <f>O1</f>
        <v>0</v>
      </c>
      <c r="B107" s="37"/>
    </row>
    <row r="108" spans="1:4" ht="15.75" thickTop="1" x14ac:dyDescent="0.25">
      <c r="A108" s="38" t="s">
        <v>12</v>
      </c>
      <c r="B108" s="46">
        <f>P94</f>
        <v>0</v>
      </c>
    </row>
    <row r="109" spans="1:4" x14ac:dyDescent="0.25">
      <c r="A109" s="38" t="s">
        <v>122</v>
      </c>
      <c r="B109" s="46">
        <f>Q94</f>
        <v>0</v>
      </c>
    </row>
    <row r="110" spans="1:4" x14ac:dyDescent="0.25">
      <c r="A110" s="38" t="s">
        <v>19</v>
      </c>
      <c r="B110" s="49">
        <f>R94</f>
        <v>0</v>
      </c>
    </row>
    <row r="111" spans="1:4" x14ac:dyDescent="0.25">
      <c r="A111" s="38" t="s">
        <v>27</v>
      </c>
      <c r="B111" s="69">
        <f>S94</f>
        <v>0</v>
      </c>
    </row>
    <row r="112" spans="1:4" ht="20.25" thickBot="1" x14ac:dyDescent="0.35">
      <c r="A112" s="2" t="s">
        <v>20</v>
      </c>
      <c r="B112" s="2"/>
    </row>
    <row r="113" spans="1:2" ht="15.75" thickTop="1" x14ac:dyDescent="0.25">
      <c r="A113" t="s">
        <v>21</v>
      </c>
      <c r="B113" t="str">
        <f>IF(AND(B98 &gt; B103,B98 &gt; B108), A97, IF(B103 &gt; B108, A102, A107))</f>
        <v>Default</v>
      </c>
    </row>
    <row r="114" spans="1:2" x14ac:dyDescent="0.25">
      <c r="A114" t="s">
        <v>123</v>
      </c>
      <c r="B114" t="str">
        <f>IF(AND(B99 &gt; B104,B99 &gt; B109), A97, IF(B104 &gt; B109, A102, A107))</f>
        <v>Default</v>
      </c>
    </row>
    <row r="115" spans="1:2" x14ac:dyDescent="0.25">
      <c r="A115" t="s">
        <v>23</v>
      </c>
      <c r="B115" t="str">
        <f>IF(AND(B100 &gt; B105,B100 &gt; B110), $A$97, IF(B105 &gt; B110, $A$102, $A$107))</f>
        <v>Default</v>
      </c>
    </row>
    <row r="116" spans="1:2" x14ac:dyDescent="0.25">
      <c r="A116" t="s">
        <v>28</v>
      </c>
      <c r="B116">
        <f>IF(AND(B101 &lt; B106,B101 &lt; B111), $A$97, IF(B106 &lt; B111, $A$102, $A$107))</f>
        <v>0</v>
      </c>
    </row>
  </sheetData>
  <mergeCells count="51">
    <mergeCell ref="C1:G1"/>
    <mergeCell ref="I1:M1"/>
    <mergeCell ref="O1:S1"/>
    <mergeCell ref="C3:D3"/>
    <mergeCell ref="E3:G3"/>
    <mergeCell ref="I3:J3"/>
    <mergeCell ref="K3:M3"/>
    <mergeCell ref="O3:P3"/>
    <mergeCell ref="Q3:S3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C10:D10"/>
    <mergeCell ref="I10:J10"/>
    <mergeCell ref="O10:P10"/>
    <mergeCell ref="C12:G12"/>
    <mergeCell ref="I12:M12"/>
    <mergeCell ref="O12:S12"/>
  </mergeCells>
  <conditionalFormatting sqref="D94:G94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{072973BE-266A-4D8F-8578-78AA28CED203}</x14:id>
        </ext>
      </extLst>
    </cfRule>
  </conditionalFormatting>
  <conditionalFormatting sqref="P94:S94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{D045B854-93F3-44AB-BD75-B3920F9D605D}</x14:id>
        </ext>
      </extLst>
    </cfRule>
  </conditionalFormatting>
  <conditionalFormatting sqref="D83:G83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{38284A45-A984-405C-8D83-A64FA973732D}</x14:id>
        </ext>
      </extLst>
    </cfRule>
  </conditionalFormatting>
  <conditionalFormatting sqref="J83:M8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{94501AEF-6BE1-4C1A-9836-C2112BF7BE8F}</x14:id>
        </ext>
      </extLst>
    </cfRule>
  </conditionalFormatting>
  <conditionalFormatting sqref="F83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{BBEE15C4-E24B-4725-9DFF-286C29FE9B0F}</x14:id>
        </ext>
      </extLst>
    </cfRule>
  </conditionalFormatting>
  <conditionalFormatting sqref="E83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{A717A0EE-432D-4E4C-A1DB-2B64C13C9003}</x14:id>
        </ext>
      </extLst>
    </cfRule>
  </conditionalFormatting>
  <conditionalFormatting sqref="P83:S83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{F9FCCD35-7F87-4762-BF9C-085A720DEDFE}</x14:id>
        </ext>
      </extLst>
    </cfRule>
  </conditionalFormatting>
  <conditionalFormatting sqref="D14:G82 D84:G93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{0E8362BB-0E13-48A5-9D9C-7A1429573001}</x14:id>
        </ext>
      </extLst>
    </cfRule>
  </conditionalFormatting>
  <conditionalFormatting sqref="J14:M82 J84:M94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{54D6B736-71E7-41D6-BC2D-7FD0A44D7D00}</x14:id>
        </ext>
      </extLst>
    </cfRule>
  </conditionalFormatting>
  <conditionalFormatting sqref="D93:F94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{1FB8AB0F-F55F-41AD-9CB6-F3A680E24BB5}</x14:id>
        </ext>
      </extLst>
    </cfRule>
  </conditionalFormatting>
  <conditionalFormatting sqref="D86:D94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{7CD90099-D5EE-436B-A035-D5698771BC6E}</x14:id>
        </ext>
      </extLst>
    </cfRule>
  </conditionalFormatting>
  <conditionalFormatting sqref="E88:E94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{928B428F-1E23-4C1B-969A-E6144CCE05B3}</x14:id>
        </ext>
      </extLst>
    </cfRule>
  </conditionalFormatting>
  <conditionalFormatting sqref="F62:F82 F84:F94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{0E3E39D5-8922-482F-9A45-03128F246B2F}</x14:id>
        </ext>
      </extLst>
    </cfRule>
  </conditionalFormatting>
  <conditionalFormatting sqref="E64:E82 E84:E94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{1E2F5F05-6982-4FF9-8BF1-D50B37E462B1}</x14:id>
        </ext>
      </extLst>
    </cfRule>
  </conditionalFormatting>
  <conditionalFormatting sqref="P14:S82 P84:S9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{0C55AAA2-32CB-4A53-8CDF-295FA9F3E4FD}</x14:id>
        </ext>
      </extLst>
    </cfRule>
  </conditionalFormatting>
  <conditionalFormatting sqref="P14:P93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{A5EFB856-E8F5-4CDB-B72C-DCA843151F9F}</x14:id>
        </ext>
      </extLst>
    </cfRule>
  </conditionalFormatting>
  <conditionalFormatting sqref="Q14:Q93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{2F6742FE-2A39-4384-B0A5-16B4F2B29CD4}</x14:id>
        </ext>
      </extLst>
    </cfRule>
  </conditionalFormatting>
  <conditionalFormatting sqref="R14:R93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{DF19ADEA-01AE-430D-B8DC-3567F1C52F10}</x14:id>
        </ext>
      </extLst>
    </cfRule>
  </conditionalFormatting>
  <conditionalFormatting sqref="D89:D9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{03BA5961-3C24-4F63-9E5F-CDFABAE01AF5}</x14:id>
        </ext>
      </extLst>
    </cfRule>
  </conditionalFormatting>
  <conditionalFormatting sqref="P92:P94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{44A1EC6C-8490-4864-BA51-FE6907AA52C7}</x14:id>
        </ext>
      </extLst>
    </cfRule>
  </conditionalFormatting>
  <conditionalFormatting sqref="Q92:Q94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{24F557F0-DD05-4F1A-960E-02234038D136}</x14:id>
        </ext>
      </extLst>
    </cfRule>
  </conditionalFormatting>
  <conditionalFormatting sqref="E92:E9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{0DA2479B-CCAE-4682-A552-90616B79CC43}</x14:id>
        </ext>
      </extLst>
    </cfRule>
  </conditionalFormatting>
  <conditionalFormatting sqref="F58:F93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{2870CEDB-5344-400F-B662-F813094D93A2}</x14:id>
        </ext>
      </extLst>
    </cfRule>
  </conditionalFormatting>
  <conditionalFormatting sqref="J70:J9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{6CA54543-FE90-4A2C-9039-41C27AA4BB42}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2973BE-266A-4D8F-8578-78AA28CED2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D94:G94</xm:sqref>
        </x14:conditionalFormatting>
        <x14:conditionalFormatting xmlns:xm="http://schemas.microsoft.com/office/excel/2006/main">
          <x14:cfRule type="dataBar" id="{D045B854-93F3-44AB-BD75-B3920F9D60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P94:S94</xm:sqref>
        </x14:conditionalFormatting>
        <x14:conditionalFormatting xmlns:xm="http://schemas.microsoft.com/office/excel/2006/main">
          <x14:cfRule type="dataBar" id="{38284A45-A984-405C-8D83-A64FA9737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D83:G83</xm:sqref>
        </x14:conditionalFormatting>
        <x14:conditionalFormatting xmlns:xm="http://schemas.microsoft.com/office/excel/2006/main">
          <x14:cfRule type="dataBar" id="{94501AEF-6BE1-4C1A-9836-C2112BF7BE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J83:M83</xm:sqref>
        </x14:conditionalFormatting>
        <x14:conditionalFormatting xmlns:xm="http://schemas.microsoft.com/office/excel/2006/main">
          <x14:cfRule type="dataBar" id="{BBEE15C4-E24B-4725-9DFF-286C29FE9B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F83</xm:sqref>
        </x14:conditionalFormatting>
        <x14:conditionalFormatting xmlns:xm="http://schemas.microsoft.com/office/excel/2006/main">
          <x14:cfRule type="dataBar" id="{A717A0EE-432D-4E4C-A1DB-2B64C13C90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E83</xm:sqref>
        </x14:conditionalFormatting>
        <x14:conditionalFormatting xmlns:xm="http://schemas.microsoft.com/office/excel/2006/main">
          <x14:cfRule type="dataBar" id="{F9FCCD35-7F87-4762-BF9C-085A720DED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P83:S83</xm:sqref>
        </x14:conditionalFormatting>
        <x14:conditionalFormatting xmlns:xm="http://schemas.microsoft.com/office/excel/2006/main">
          <x14:cfRule type="dataBar" id="{0E8362BB-0E13-48A5-9D9C-7A14295730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D14:G82 D84:G93</xm:sqref>
        </x14:conditionalFormatting>
        <x14:conditionalFormatting xmlns:xm="http://schemas.microsoft.com/office/excel/2006/main">
          <x14:cfRule type="dataBar" id="{54D6B736-71E7-41D6-BC2D-7FD0A44D7D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J14:M82 J84:M94</xm:sqref>
        </x14:conditionalFormatting>
        <x14:conditionalFormatting xmlns:xm="http://schemas.microsoft.com/office/excel/2006/main">
          <x14:cfRule type="dataBar" id="{1FB8AB0F-F55F-41AD-9CB6-F3A680E24B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D93:F94</xm:sqref>
        </x14:conditionalFormatting>
        <x14:conditionalFormatting xmlns:xm="http://schemas.microsoft.com/office/excel/2006/main">
          <x14:cfRule type="dataBar" id="{7CD90099-D5EE-436B-A035-D5698771BC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D86:D94</xm:sqref>
        </x14:conditionalFormatting>
        <x14:conditionalFormatting xmlns:xm="http://schemas.microsoft.com/office/excel/2006/main">
          <x14:cfRule type="dataBar" id="{928B428F-1E23-4C1B-969A-E6144CCE05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E88:E94</xm:sqref>
        </x14:conditionalFormatting>
        <x14:conditionalFormatting xmlns:xm="http://schemas.microsoft.com/office/excel/2006/main">
          <x14:cfRule type="dataBar" id="{0E3E39D5-8922-482F-9A45-03128F246B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F62:F82 F84:F94</xm:sqref>
        </x14:conditionalFormatting>
        <x14:conditionalFormatting xmlns:xm="http://schemas.microsoft.com/office/excel/2006/main">
          <x14:cfRule type="dataBar" id="{1E2F5F05-6982-4FF9-8BF1-D50B37E462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E64:E82 E84:E94</xm:sqref>
        </x14:conditionalFormatting>
        <x14:conditionalFormatting xmlns:xm="http://schemas.microsoft.com/office/excel/2006/main">
          <x14:cfRule type="dataBar" id="{0C55AAA2-32CB-4A53-8CDF-295FA9F3E4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P14:S82 P84:S93</xm:sqref>
        </x14:conditionalFormatting>
        <x14:conditionalFormatting xmlns:xm="http://schemas.microsoft.com/office/excel/2006/main">
          <x14:cfRule type="dataBar" id="{A5EFB856-E8F5-4CDB-B72C-DCA843151F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P14:P93</xm:sqref>
        </x14:conditionalFormatting>
        <x14:conditionalFormatting xmlns:xm="http://schemas.microsoft.com/office/excel/2006/main">
          <x14:cfRule type="dataBar" id="{2F6742FE-2A39-4384-B0A5-16B4F2B29C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Q14:Q93</xm:sqref>
        </x14:conditionalFormatting>
        <x14:conditionalFormatting xmlns:xm="http://schemas.microsoft.com/office/excel/2006/main">
          <x14:cfRule type="dataBar" id="{DF19ADEA-01AE-430D-B8DC-3567F1C52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R14:R93</xm:sqref>
        </x14:conditionalFormatting>
        <x14:conditionalFormatting xmlns:xm="http://schemas.microsoft.com/office/excel/2006/main">
          <x14:cfRule type="dataBar" id="{03BA5961-3C24-4F63-9E5F-CDFABAE01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D89:D94</xm:sqref>
        </x14:conditionalFormatting>
        <x14:conditionalFormatting xmlns:xm="http://schemas.microsoft.com/office/excel/2006/main">
          <x14:cfRule type="dataBar" id="{44A1EC6C-8490-4864-BA51-FE6907AA52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P92:P94</xm:sqref>
        </x14:conditionalFormatting>
        <x14:conditionalFormatting xmlns:xm="http://schemas.microsoft.com/office/excel/2006/main">
          <x14:cfRule type="dataBar" id="{24F557F0-DD05-4F1A-960E-02234038D1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Q92:Q94</xm:sqref>
        </x14:conditionalFormatting>
        <x14:conditionalFormatting xmlns:xm="http://schemas.microsoft.com/office/excel/2006/main">
          <x14:cfRule type="dataBar" id="{0DA2479B-CCAE-4682-A552-90616B79CC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E92:E94</xm:sqref>
        </x14:conditionalFormatting>
        <x14:conditionalFormatting xmlns:xm="http://schemas.microsoft.com/office/excel/2006/main">
          <x14:cfRule type="dataBar" id="{2870CEDB-5344-400F-B662-F813094D9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F58:F93</xm:sqref>
        </x14:conditionalFormatting>
        <x14:conditionalFormatting xmlns:xm="http://schemas.microsoft.com/office/excel/2006/main">
          <x14:cfRule type="dataBar" id="{6CA54543-FE90-4A2C-9039-41C27AA4BB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J70:J93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B6E2C-F849-4CC9-AC29-E68FFF29DE19}">
  <sheetPr>
    <tabColor theme="9" tint="0.79998168889431442"/>
  </sheetPr>
  <dimension ref="A1:S116"/>
  <sheetViews>
    <sheetView topLeftCell="B73" zoomScale="115" zoomScaleNormal="115" workbookViewId="0">
      <selection activeCell="E3" sqref="E3:G9"/>
    </sheetView>
  </sheetViews>
  <sheetFormatPr baseColWidth="10" defaultRowHeight="15" x14ac:dyDescent="0.25"/>
  <cols>
    <col min="1" max="1" width="115.140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2" t="s">
        <v>136</v>
      </c>
      <c r="B1" s="20"/>
      <c r="C1" s="131" t="s">
        <v>128</v>
      </c>
      <c r="D1" s="132"/>
      <c r="E1" s="132"/>
      <c r="F1" s="132"/>
      <c r="G1" s="133"/>
      <c r="H1" s="20"/>
      <c r="I1" s="134" t="s">
        <v>138</v>
      </c>
      <c r="J1" s="135"/>
      <c r="K1" s="135"/>
      <c r="L1" s="135"/>
      <c r="M1" s="136"/>
      <c r="N1" s="20"/>
      <c r="O1" s="137" t="s">
        <v>145</v>
      </c>
      <c r="P1" s="138"/>
      <c r="Q1" s="138"/>
      <c r="R1" s="138"/>
      <c r="S1" s="139"/>
    </row>
    <row r="2" spans="1:19" x14ac:dyDescent="0.25">
      <c r="A2" s="3"/>
      <c r="B2" s="21"/>
      <c r="C2" s="13"/>
      <c r="D2" s="16"/>
      <c r="E2" s="16"/>
      <c r="F2" s="16"/>
      <c r="G2" s="16"/>
      <c r="H2" s="21"/>
      <c r="I2" s="50"/>
      <c r="J2" s="78"/>
      <c r="K2" s="78"/>
      <c r="L2" s="78"/>
      <c r="M2" s="78"/>
      <c r="N2" s="21"/>
      <c r="O2" s="35"/>
      <c r="P2" s="36"/>
      <c r="Q2" s="36"/>
      <c r="R2" s="36"/>
      <c r="S2" s="40"/>
    </row>
    <row r="3" spans="1:19" x14ac:dyDescent="0.25">
      <c r="A3" s="3"/>
      <c r="B3" s="21"/>
      <c r="C3" s="127" t="s">
        <v>0</v>
      </c>
      <c r="D3" s="127"/>
      <c r="E3" s="127" t="s">
        <v>127</v>
      </c>
      <c r="F3" s="127"/>
      <c r="G3" s="130"/>
      <c r="H3" s="21"/>
      <c r="I3" s="128" t="s">
        <v>0</v>
      </c>
      <c r="J3" s="129"/>
      <c r="K3" s="129" t="s">
        <v>139</v>
      </c>
      <c r="L3" s="129"/>
      <c r="M3" s="140"/>
      <c r="N3" s="21"/>
      <c r="O3" s="141" t="s">
        <v>0</v>
      </c>
      <c r="P3" s="142"/>
      <c r="Q3" s="142" t="s">
        <v>144</v>
      </c>
      <c r="R3" s="142"/>
      <c r="S3" s="143"/>
    </row>
    <row r="4" spans="1:19" x14ac:dyDescent="0.25">
      <c r="A4" s="3"/>
      <c r="B4" s="21"/>
      <c r="C4" s="127" t="s">
        <v>1</v>
      </c>
      <c r="D4" s="127"/>
      <c r="E4" s="127">
        <v>5000</v>
      </c>
      <c r="F4" s="127"/>
      <c r="G4" s="130"/>
      <c r="H4" s="21"/>
      <c r="I4" s="128" t="s">
        <v>1</v>
      </c>
      <c r="J4" s="129"/>
      <c r="K4" s="129">
        <v>5000</v>
      </c>
      <c r="L4" s="129"/>
      <c r="M4" s="140"/>
      <c r="N4" s="21"/>
      <c r="O4" s="141" t="s">
        <v>1</v>
      </c>
      <c r="P4" s="142"/>
      <c r="Q4" s="142">
        <v>1000</v>
      </c>
      <c r="R4" s="142"/>
      <c r="S4" s="143"/>
    </row>
    <row r="5" spans="1:19" x14ac:dyDescent="0.25">
      <c r="A5" s="3"/>
      <c r="B5" s="21"/>
      <c r="C5" s="127" t="s">
        <v>2</v>
      </c>
      <c r="D5" s="127"/>
      <c r="E5" s="127">
        <v>300</v>
      </c>
      <c r="F5" s="127"/>
      <c r="G5" s="130"/>
      <c r="H5" s="21"/>
      <c r="I5" s="128" t="s">
        <v>2</v>
      </c>
      <c r="J5" s="129"/>
      <c r="K5" s="129">
        <v>300</v>
      </c>
      <c r="L5" s="129"/>
      <c r="M5" s="140"/>
      <c r="N5" s="21"/>
      <c r="O5" s="141" t="s">
        <v>2</v>
      </c>
      <c r="P5" s="142"/>
      <c r="Q5" s="142">
        <v>2048</v>
      </c>
      <c r="R5" s="142"/>
      <c r="S5" s="143"/>
    </row>
    <row r="6" spans="1:19" x14ac:dyDescent="0.25">
      <c r="A6" s="3"/>
      <c r="B6" s="21"/>
      <c r="C6" s="127" t="s">
        <v>3</v>
      </c>
      <c r="D6" s="127"/>
      <c r="E6" s="127">
        <v>2000</v>
      </c>
      <c r="F6" s="127"/>
      <c r="G6" s="130"/>
      <c r="H6" s="21"/>
      <c r="I6" s="128" t="s">
        <v>3</v>
      </c>
      <c r="J6" s="129"/>
      <c r="K6" s="129">
        <v>2000</v>
      </c>
      <c r="L6" s="129"/>
      <c r="M6" s="140"/>
      <c r="N6" s="21"/>
      <c r="O6" s="141" t="s">
        <v>3</v>
      </c>
      <c r="P6" s="142"/>
      <c r="Q6" s="142">
        <v>4096</v>
      </c>
      <c r="R6" s="142"/>
      <c r="S6" s="143"/>
    </row>
    <row r="7" spans="1:19" x14ac:dyDescent="0.25">
      <c r="A7" s="3"/>
      <c r="B7" s="21"/>
      <c r="C7" s="127" t="s">
        <v>4</v>
      </c>
      <c r="D7" s="127"/>
      <c r="E7" s="127" t="s">
        <v>29</v>
      </c>
      <c r="F7" s="127"/>
      <c r="G7" s="130"/>
      <c r="H7" s="21"/>
      <c r="I7" s="128" t="s">
        <v>4</v>
      </c>
      <c r="J7" s="129"/>
      <c r="K7" s="129" t="s">
        <v>29</v>
      </c>
      <c r="L7" s="129"/>
      <c r="M7" s="140"/>
      <c r="N7" s="21"/>
      <c r="O7" s="141" t="s">
        <v>4</v>
      </c>
      <c r="P7" s="142"/>
      <c r="Q7" s="142" t="s">
        <v>29</v>
      </c>
      <c r="R7" s="142"/>
      <c r="S7" s="143"/>
    </row>
    <row r="8" spans="1:19" x14ac:dyDescent="0.25">
      <c r="A8" s="3"/>
      <c r="B8" s="21"/>
      <c r="C8" s="127" t="s">
        <v>5</v>
      </c>
      <c r="D8" s="127"/>
      <c r="E8" s="127" t="s">
        <v>25</v>
      </c>
      <c r="F8" s="127"/>
      <c r="G8" s="130"/>
      <c r="H8" s="21"/>
      <c r="I8" s="128" t="s">
        <v>5</v>
      </c>
      <c r="J8" s="129"/>
      <c r="K8" s="129" t="s">
        <v>25</v>
      </c>
      <c r="L8" s="129"/>
      <c r="M8" s="140"/>
      <c r="N8" s="21"/>
      <c r="O8" s="141" t="s">
        <v>5</v>
      </c>
      <c r="P8" s="142"/>
      <c r="Q8" s="142" t="s">
        <v>25</v>
      </c>
      <c r="R8" s="142"/>
      <c r="S8" s="143"/>
    </row>
    <row r="9" spans="1:19" x14ac:dyDescent="0.25">
      <c r="A9" s="3"/>
      <c r="B9" s="21"/>
      <c r="C9" s="127" t="s">
        <v>6</v>
      </c>
      <c r="D9" s="127"/>
      <c r="E9" s="127">
        <v>1</v>
      </c>
      <c r="F9" s="127"/>
      <c r="G9" s="130"/>
      <c r="H9" s="21"/>
      <c r="I9" s="128" t="s">
        <v>6</v>
      </c>
      <c r="J9" s="129"/>
      <c r="K9" s="129">
        <v>1</v>
      </c>
      <c r="L9" s="129"/>
      <c r="M9" s="140"/>
      <c r="N9" s="21"/>
      <c r="O9" s="141" t="s">
        <v>6</v>
      </c>
      <c r="P9" s="142"/>
      <c r="Q9" s="142">
        <v>1</v>
      </c>
      <c r="R9" s="142"/>
      <c r="S9" s="143"/>
    </row>
    <row r="10" spans="1:19" x14ac:dyDescent="0.25">
      <c r="A10" s="3"/>
      <c r="B10" s="21"/>
      <c r="C10" s="127" t="s">
        <v>7</v>
      </c>
      <c r="D10" s="127"/>
      <c r="E10" s="19"/>
      <c r="F10" s="19"/>
      <c r="G10" s="16"/>
      <c r="H10" s="21"/>
      <c r="I10" s="128" t="s">
        <v>7</v>
      </c>
      <c r="J10" s="129"/>
      <c r="K10" s="79"/>
      <c r="L10" s="79"/>
      <c r="M10" s="78"/>
      <c r="N10" s="21"/>
      <c r="O10" s="141" t="s">
        <v>7</v>
      </c>
      <c r="P10" s="142"/>
      <c r="Q10" s="89"/>
      <c r="R10" s="89"/>
      <c r="S10" s="90"/>
    </row>
    <row r="11" spans="1:19" x14ac:dyDescent="0.25">
      <c r="A11" s="3"/>
      <c r="B11" s="21"/>
      <c r="C11" s="13"/>
      <c r="D11" s="16"/>
      <c r="E11" s="16"/>
      <c r="F11" s="16"/>
      <c r="G11" s="16"/>
      <c r="H11" s="21"/>
      <c r="I11" s="25"/>
      <c r="J11" s="25"/>
      <c r="K11" s="25"/>
      <c r="L11" s="25"/>
      <c r="M11" s="25"/>
      <c r="N11" s="21"/>
      <c r="O11" s="64"/>
      <c r="P11" s="65"/>
      <c r="Q11" s="65"/>
      <c r="R11" s="65"/>
      <c r="S11" s="66"/>
    </row>
    <row r="12" spans="1:19" ht="18" thickBot="1" x14ac:dyDescent="0.35">
      <c r="A12" s="23" t="s">
        <v>10</v>
      </c>
      <c r="B12" s="24" t="s">
        <v>15</v>
      </c>
      <c r="C12" s="146">
        <v>1</v>
      </c>
      <c r="D12" s="147"/>
      <c r="E12" s="147"/>
      <c r="F12" s="147"/>
      <c r="G12" s="148"/>
      <c r="H12" s="24" t="s">
        <v>15</v>
      </c>
      <c r="I12" s="149">
        <v>1</v>
      </c>
      <c r="J12" s="150"/>
      <c r="K12" s="150"/>
      <c r="L12" s="150"/>
      <c r="M12" s="151"/>
      <c r="N12" s="24" t="s">
        <v>15</v>
      </c>
      <c r="O12" s="152">
        <v>1</v>
      </c>
      <c r="P12" s="152"/>
      <c r="Q12" s="152"/>
      <c r="R12" s="152"/>
      <c r="S12" s="153"/>
    </row>
    <row r="13" spans="1:19" ht="20.25" thickBot="1" x14ac:dyDescent="0.35">
      <c r="A13" s="4" t="s">
        <v>8</v>
      </c>
      <c r="B13" s="7" t="s">
        <v>9</v>
      </c>
      <c r="C13" s="11" t="s">
        <v>11</v>
      </c>
      <c r="D13" s="12" t="s">
        <v>12</v>
      </c>
      <c r="E13" s="12" t="s">
        <v>13</v>
      </c>
      <c r="F13" s="12" t="s">
        <v>14</v>
      </c>
      <c r="G13" s="12" t="s">
        <v>26</v>
      </c>
      <c r="H13" s="7" t="s">
        <v>9</v>
      </c>
      <c r="I13" s="8" t="s">
        <v>11</v>
      </c>
      <c r="J13" s="9" t="s">
        <v>12</v>
      </c>
      <c r="K13" s="9" t="s">
        <v>13</v>
      </c>
      <c r="L13" s="9" t="s">
        <v>14</v>
      </c>
      <c r="M13" s="10" t="s">
        <v>26</v>
      </c>
      <c r="N13" s="7" t="s">
        <v>9</v>
      </c>
      <c r="O13" s="32" t="s">
        <v>11</v>
      </c>
      <c r="P13" s="33" t="s">
        <v>12</v>
      </c>
      <c r="Q13" s="33" t="s">
        <v>13</v>
      </c>
      <c r="R13" s="33" t="s">
        <v>14</v>
      </c>
      <c r="S13" s="34" t="s">
        <v>26</v>
      </c>
    </row>
    <row r="14" spans="1:19" ht="15.75" thickTop="1" x14ac:dyDescent="0.25">
      <c r="A14" s="72" t="s">
        <v>96</v>
      </c>
      <c r="B14" s="5">
        <f>C14 / D14</f>
        <v>405</v>
      </c>
      <c r="C14" s="13">
        <v>405</v>
      </c>
      <c r="D14" s="14">
        <v>1</v>
      </c>
      <c r="E14" s="15">
        <v>1</v>
      </c>
      <c r="F14" s="56">
        <v>1</v>
      </c>
      <c r="G14" s="57">
        <v>3.1701388888888892E-5</v>
      </c>
      <c r="H14" s="5">
        <v>405</v>
      </c>
      <c r="I14" s="50">
        <v>405</v>
      </c>
      <c r="J14" s="51">
        <v>1</v>
      </c>
      <c r="K14" s="52">
        <v>1</v>
      </c>
      <c r="L14" s="63">
        <v>0.5</v>
      </c>
      <c r="M14" s="70">
        <v>3.0138888888888888E-5</v>
      </c>
      <c r="N14" s="5">
        <v>405</v>
      </c>
      <c r="O14" s="80">
        <v>405</v>
      </c>
      <c r="P14" s="81">
        <v>1</v>
      </c>
      <c r="Q14" s="82">
        <v>1</v>
      </c>
      <c r="R14" s="83">
        <v>1</v>
      </c>
      <c r="S14" s="84">
        <v>5.9803240740740741E-5</v>
      </c>
    </row>
    <row r="15" spans="1:19" x14ac:dyDescent="0.25">
      <c r="A15" s="73" t="s">
        <v>30</v>
      </c>
      <c r="B15" s="5">
        <f t="shared" ref="B15:B78" si="0">C15 / D15</f>
        <v>2</v>
      </c>
      <c r="C15" s="13">
        <v>2</v>
      </c>
      <c r="D15" s="15">
        <v>1</v>
      </c>
      <c r="E15" s="15">
        <v>1</v>
      </c>
      <c r="F15" s="56">
        <v>1</v>
      </c>
      <c r="G15" s="57">
        <v>8.1041666666666667E-5</v>
      </c>
      <c r="H15" s="5">
        <v>2</v>
      </c>
      <c r="I15" s="50">
        <v>2</v>
      </c>
      <c r="J15" s="52">
        <v>1</v>
      </c>
      <c r="K15" s="52">
        <v>1</v>
      </c>
      <c r="L15" s="63">
        <v>1</v>
      </c>
      <c r="M15" s="70">
        <v>6.7569444444444439E-5</v>
      </c>
      <c r="N15" s="5">
        <v>2</v>
      </c>
      <c r="O15" s="80">
        <v>1</v>
      </c>
      <c r="P15" s="82">
        <v>0.5</v>
      </c>
      <c r="Q15" s="82">
        <v>0.5</v>
      </c>
      <c r="R15" s="83">
        <v>1</v>
      </c>
      <c r="S15" s="84">
        <v>5.8831018518518519E-5</v>
      </c>
    </row>
    <row r="16" spans="1:19" x14ac:dyDescent="0.25">
      <c r="A16" s="73" t="s">
        <v>31</v>
      </c>
      <c r="B16" s="5">
        <f t="shared" si="0"/>
        <v>143</v>
      </c>
      <c r="C16" s="13">
        <v>143</v>
      </c>
      <c r="D16" s="15">
        <v>1</v>
      </c>
      <c r="E16" s="15">
        <v>1</v>
      </c>
      <c r="F16" s="56">
        <v>1</v>
      </c>
      <c r="G16" s="57">
        <v>5.7245370370370371E-5</v>
      </c>
      <c r="H16" s="5">
        <v>143</v>
      </c>
      <c r="I16" s="50">
        <v>143</v>
      </c>
      <c r="J16" s="52">
        <v>1</v>
      </c>
      <c r="K16" s="52">
        <v>1</v>
      </c>
      <c r="L16" s="63">
        <v>1</v>
      </c>
      <c r="M16" s="70">
        <v>4.6458333333333335E-5</v>
      </c>
      <c r="N16" s="5">
        <v>143</v>
      </c>
      <c r="O16" s="80">
        <v>143</v>
      </c>
      <c r="P16" s="82">
        <v>1</v>
      </c>
      <c r="Q16" s="82">
        <v>1</v>
      </c>
      <c r="R16" s="83">
        <v>1</v>
      </c>
      <c r="S16" s="84">
        <v>1.0174768518518519E-4</v>
      </c>
    </row>
    <row r="17" spans="1:19" ht="25.5" x14ac:dyDescent="0.25">
      <c r="A17" s="74" t="s">
        <v>97</v>
      </c>
      <c r="B17" s="5">
        <f t="shared" si="0"/>
        <v>1</v>
      </c>
      <c r="C17" s="13">
        <v>1</v>
      </c>
      <c r="D17" s="15">
        <v>1</v>
      </c>
      <c r="E17" s="15">
        <v>1</v>
      </c>
      <c r="F17" s="56">
        <v>1</v>
      </c>
      <c r="G17" s="57">
        <v>8.5995370370370365E-5</v>
      </c>
      <c r="H17" s="5">
        <v>1</v>
      </c>
      <c r="I17" s="50">
        <v>1</v>
      </c>
      <c r="J17" s="52">
        <v>1</v>
      </c>
      <c r="K17" s="52">
        <v>1</v>
      </c>
      <c r="L17" s="63">
        <v>1</v>
      </c>
      <c r="M17" s="70">
        <v>8.5370370370370377E-5</v>
      </c>
      <c r="N17" s="5">
        <v>1</v>
      </c>
      <c r="O17" s="80">
        <v>1</v>
      </c>
      <c r="P17" s="82">
        <v>1</v>
      </c>
      <c r="Q17" s="82">
        <v>1</v>
      </c>
      <c r="R17" s="83">
        <v>1</v>
      </c>
      <c r="S17" s="84">
        <v>5.8819444444444444E-5</v>
      </c>
    </row>
    <row r="18" spans="1:19" x14ac:dyDescent="0.25">
      <c r="A18" s="73" t="s">
        <v>32</v>
      </c>
      <c r="B18" s="5">
        <f t="shared" si="0"/>
        <v>34</v>
      </c>
      <c r="C18" s="13">
        <v>34</v>
      </c>
      <c r="D18" s="15">
        <v>1</v>
      </c>
      <c r="E18" s="15">
        <v>1</v>
      </c>
      <c r="F18" s="56">
        <v>1</v>
      </c>
      <c r="G18" s="57">
        <v>2.6307870370370371E-5</v>
      </c>
      <c r="H18" s="5">
        <v>34</v>
      </c>
      <c r="I18" s="50">
        <v>34</v>
      </c>
      <c r="J18" s="52">
        <v>1</v>
      </c>
      <c r="K18" s="52">
        <v>1</v>
      </c>
      <c r="L18" s="63">
        <v>1</v>
      </c>
      <c r="M18" s="70">
        <v>2.8958333333333334E-5</v>
      </c>
      <c r="N18" s="5">
        <v>34</v>
      </c>
      <c r="O18" s="80">
        <v>34</v>
      </c>
      <c r="P18" s="82">
        <v>1</v>
      </c>
      <c r="Q18" s="82">
        <v>1</v>
      </c>
      <c r="R18" s="83">
        <v>1</v>
      </c>
      <c r="S18" s="84">
        <v>5.8888888888888889E-5</v>
      </c>
    </row>
    <row r="19" spans="1:19" x14ac:dyDescent="0.25">
      <c r="A19" s="73" t="s">
        <v>33</v>
      </c>
      <c r="B19" s="5">
        <f t="shared" si="0"/>
        <v>3</v>
      </c>
      <c r="C19" s="13">
        <v>3</v>
      </c>
      <c r="D19" s="15">
        <v>1</v>
      </c>
      <c r="E19" s="15">
        <v>1</v>
      </c>
      <c r="F19" s="56">
        <v>1</v>
      </c>
      <c r="G19" s="57">
        <v>6.1238425925925929E-5</v>
      </c>
      <c r="H19" s="5">
        <v>3</v>
      </c>
      <c r="I19" s="50">
        <v>3</v>
      </c>
      <c r="J19" s="52">
        <v>1</v>
      </c>
      <c r="K19" s="52">
        <v>1</v>
      </c>
      <c r="L19" s="63">
        <v>0.5</v>
      </c>
      <c r="M19" s="70">
        <v>5.4050925925925924E-5</v>
      </c>
      <c r="N19" s="5">
        <v>3</v>
      </c>
      <c r="O19" s="80">
        <v>2</v>
      </c>
      <c r="P19" s="82">
        <v>0.66666666666666663</v>
      </c>
      <c r="Q19" s="82">
        <v>0.66666666666666663</v>
      </c>
      <c r="R19" s="83">
        <v>1</v>
      </c>
      <c r="S19" s="84">
        <v>5.9236111111111109E-5</v>
      </c>
    </row>
    <row r="20" spans="1:19" ht="25.5" x14ac:dyDescent="0.25">
      <c r="A20" s="74" t="s">
        <v>34</v>
      </c>
      <c r="B20" s="5">
        <f t="shared" si="0"/>
        <v>1</v>
      </c>
      <c r="C20" s="13">
        <v>1</v>
      </c>
      <c r="D20" s="15">
        <v>1</v>
      </c>
      <c r="E20" s="15">
        <v>1</v>
      </c>
      <c r="F20" s="56">
        <v>1</v>
      </c>
      <c r="G20" s="57">
        <v>1.4898148148148149E-4</v>
      </c>
      <c r="H20" s="5">
        <v>1</v>
      </c>
      <c r="I20" s="50">
        <v>1</v>
      </c>
      <c r="J20" s="52">
        <v>1</v>
      </c>
      <c r="K20" s="52">
        <v>1</v>
      </c>
      <c r="L20" s="63">
        <v>1</v>
      </c>
      <c r="M20" s="70">
        <v>1.4302083333333332E-4</v>
      </c>
      <c r="N20" s="5">
        <v>1</v>
      </c>
      <c r="O20" s="80">
        <v>1</v>
      </c>
      <c r="P20" s="82">
        <v>1</v>
      </c>
      <c r="Q20" s="82">
        <v>1</v>
      </c>
      <c r="R20" s="83">
        <v>1</v>
      </c>
      <c r="S20" s="84">
        <v>5.9456018518518521E-5</v>
      </c>
    </row>
    <row r="21" spans="1:19" ht="25.5" x14ac:dyDescent="0.25">
      <c r="A21" s="74" t="s">
        <v>35</v>
      </c>
      <c r="B21" s="5">
        <f t="shared" si="0"/>
        <v>1</v>
      </c>
      <c r="C21" s="13">
        <v>1</v>
      </c>
      <c r="D21" s="15">
        <v>1</v>
      </c>
      <c r="E21" s="15">
        <v>1</v>
      </c>
      <c r="F21" s="56">
        <v>1</v>
      </c>
      <c r="G21" s="57">
        <v>1.1378472222222222E-4</v>
      </c>
      <c r="H21" s="5">
        <v>1</v>
      </c>
      <c r="I21" s="50">
        <v>1</v>
      </c>
      <c r="J21" s="52">
        <v>1</v>
      </c>
      <c r="K21" s="52">
        <v>1</v>
      </c>
      <c r="L21" s="63">
        <v>1</v>
      </c>
      <c r="M21" s="70">
        <v>7.5717592592592598E-5</v>
      </c>
      <c r="N21" s="5">
        <v>1</v>
      </c>
      <c r="O21" s="80">
        <v>1</v>
      </c>
      <c r="P21" s="82">
        <v>1</v>
      </c>
      <c r="Q21" s="82">
        <v>1</v>
      </c>
      <c r="R21" s="83">
        <v>1</v>
      </c>
      <c r="S21" s="84">
        <v>5.7951388888888887E-5</v>
      </c>
    </row>
    <row r="22" spans="1:19" x14ac:dyDescent="0.25">
      <c r="A22" s="73" t="s">
        <v>36</v>
      </c>
      <c r="B22" s="5">
        <f t="shared" si="0"/>
        <v>2</v>
      </c>
      <c r="C22" s="13">
        <v>2</v>
      </c>
      <c r="D22" s="15">
        <v>1</v>
      </c>
      <c r="E22" s="15">
        <v>1</v>
      </c>
      <c r="F22" s="56">
        <v>1</v>
      </c>
      <c r="G22" s="57">
        <v>2.7627314814814816E-5</v>
      </c>
      <c r="H22" s="5">
        <v>2</v>
      </c>
      <c r="I22" s="50">
        <v>2</v>
      </c>
      <c r="J22" s="52">
        <v>1</v>
      </c>
      <c r="K22" s="52">
        <v>1</v>
      </c>
      <c r="L22" s="63">
        <v>0.5</v>
      </c>
      <c r="M22" s="70">
        <v>2.8506944444444445E-5</v>
      </c>
      <c r="N22" s="5">
        <v>2</v>
      </c>
      <c r="O22" s="80">
        <v>2</v>
      </c>
      <c r="P22" s="82">
        <v>1</v>
      </c>
      <c r="Q22" s="82">
        <v>1</v>
      </c>
      <c r="R22" s="83">
        <v>1</v>
      </c>
      <c r="S22" s="84">
        <v>5.5243055555555557E-5</v>
      </c>
    </row>
    <row r="23" spans="1:19" x14ac:dyDescent="0.25">
      <c r="A23" s="73" t="s">
        <v>37</v>
      </c>
      <c r="B23" s="5">
        <f t="shared" si="0"/>
        <v>1</v>
      </c>
      <c r="C23" s="13">
        <v>1</v>
      </c>
      <c r="D23" s="15">
        <v>1</v>
      </c>
      <c r="E23" s="15">
        <v>1</v>
      </c>
      <c r="F23" s="56">
        <v>1</v>
      </c>
      <c r="G23" s="57">
        <v>7.238425925925926E-5</v>
      </c>
      <c r="H23" s="5">
        <v>1</v>
      </c>
      <c r="I23" s="50">
        <v>1</v>
      </c>
      <c r="J23" s="52">
        <v>1</v>
      </c>
      <c r="K23" s="52">
        <v>1</v>
      </c>
      <c r="L23" s="63">
        <v>1</v>
      </c>
      <c r="M23" s="70">
        <v>5.8680555555555553E-5</v>
      </c>
      <c r="N23" s="5">
        <v>1</v>
      </c>
      <c r="O23" s="80">
        <v>1</v>
      </c>
      <c r="P23" s="82">
        <v>1</v>
      </c>
      <c r="Q23" s="82">
        <v>1</v>
      </c>
      <c r="R23" s="83">
        <v>1</v>
      </c>
      <c r="S23" s="84">
        <v>5.6365740740740739E-5</v>
      </c>
    </row>
    <row r="24" spans="1:19" x14ac:dyDescent="0.25">
      <c r="A24" s="73" t="s">
        <v>38</v>
      </c>
      <c r="B24" s="5">
        <f t="shared" si="0"/>
        <v>1</v>
      </c>
      <c r="C24" s="13">
        <v>1</v>
      </c>
      <c r="D24" s="15">
        <v>1</v>
      </c>
      <c r="E24" s="15">
        <v>1</v>
      </c>
      <c r="F24" s="56">
        <v>1</v>
      </c>
      <c r="G24" s="57">
        <v>1.2390046296296297E-4</v>
      </c>
      <c r="H24" s="5">
        <v>1</v>
      </c>
      <c r="I24" s="50">
        <v>1</v>
      </c>
      <c r="J24" s="52">
        <v>1</v>
      </c>
      <c r="K24" s="52">
        <v>1</v>
      </c>
      <c r="L24" s="63">
        <v>1</v>
      </c>
      <c r="M24" s="70">
        <v>1.1062500000000001E-4</v>
      </c>
      <c r="N24" s="5">
        <v>1</v>
      </c>
      <c r="O24" s="80">
        <v>1</v>
      </c>
      <c r="P24" s="82">
        <v>1</v>
      </c>
      <c r="Q24" s="82">
        <v>1</v>
      </c>
      <c r="R24" s="83">
        <v>1</v>
      </c>
      <c r="S24" s="84">
        <v>5.7303240740740741E-5</v>
      </c>
    </row>
    <row r="25" spans="1:19" x14ac:dyDescent="0.25">
      <c r="A25" s="73" t="s">
        <v>39</v>
      </c>
      <c r="B25" s="5">
        <f t="shared" si="0"/>
        <v>3</v>
      </c>
      <c r="C25" s="13">
        <v>3</v>
      </c>
      <c r="D25" s="15">
        <v>1</v>
      </c>
      <c r="E25" s="15">
        <v>1</v>
      </c>
      <c r="F25" s="56">
        <v>1</v>
      </c>
      <c r="G25" s="57">
        <v>2.8969907407407409E-5</v>
      </c>
      <c r="H25" s="5">
        <v>3</v>
      </c>
      <c r="I25" s="50">
        <v>3</v>
      </c>
      <c r="J25" s="52">
        <v>1</v>
      </c>
      <c r="K25" s="52">
        <v>1</v>
      </c>
      <c r="L25" s="63">
        <v>1</v>
      </c>
      <c r="M25" s="70">
        <v>2.7581018518518518E-5</v>
      </c>
      <c r="N25" s="5">
        <v>3</v>
      </c>
      <c r="O25" s="80">
        <v>3</v>
      </c>
      <c r="P25" s="82">
        <v>1</v>
      </c>
      <c r="Q25" s="82">
        <v>1</v>
      </c>
      <c r="R25" s="83">
        <v>1</v>
      </c>
      <c r="S25" s="84">
        <v>5.3657407407407409E-5</v>
      </c>
    </row>
    <row r="26" spans="1:19" x14ac:dyDescent="0.25">
      <c r="A26" s="73" t="s">
        <v>40</v>
      </c>
      <c r="B26" s="5">
        <f t="shared" si="0"/>
        <v>4</v>
      </c>
      <c r="C26" s="13">
        <v>4</v>
      </c>
      <c r="D26" s="15">
        <v>1</v>
      </c>
      <c r="E26" s="15">
        <v>1</v>
      </c>
      <c r="F26" s="56">
        <v>1</v>
      </c>
      <c r="G26" s="57">
        <v>6.4097222222222225E-5</v>
      </c>
      <c r="H26" s="5">
        <v>4</v>
      </c>
      <c r="I26" s="50">
        <v>4</v>
      </c>
      <c r="J26" s="52">
        <v>1</v>
      </c>
      <c r="K26" s="52">
        <v>1</v>
      </c>
      <c r="L26" s="63">
        <v>1</v>
      </c>
      <c r="M26" s="70">
        <v>4.917824074074074E-5</v>
      </c>
      <c r="N26" s="5">
        <v>4</v>
      </c>
      <c r="O26" s="80">
        <v>4</v>
      </c>
      <c r="P26" s="82">
        <v>1</v>
      </c>
      <c r="Q26" s="82">
        <v>1</v>
      </c>
      <c r="R26" s="83">
        <v>1</v>
      </c>
      <c r="S26" s="84">
        <v>5.658564814814815E-5</v>
      </c>
    </row>
    <row r="27" spans="1:19" x14ac:dyDescent="0.25">
      <c r="A27" s="73" t="s">
        <v>41</v>
      </c>
      <c r="B27" s="5">
        <f t="shared" si="0"/>
        <v>179</v>
      </c>
      <c r="C27" s="13">
        <v>179</v>
      </c>
      <c r="D27" s="15">
        <v>1</v>
      </c>
      <c r="E27" s="15">
        <v>1</v>
      </c>
      <c r="F27" s="56">
        <v>1</v>
      </c>
      <c r="G27" s="57">
        <v>6.0925925925925929E-5</v>
      </c>
      <c r="H27" s="5">
        <v>179</v>
      </c>
      <c r="I27" s="50">
        <v>179</v>
      </c>
      <c r="J27" s="52">
        <v>1</v>
      </c>
      <c r="K27" s="52">
        <v>1</v>
      </c>
      <c r="L27" s="63">
        <v>1</v>
      </c>
      <c r="M27" s="70">
        <v>5.7812500000000003E-5</v>
      </c>
      <c r="N27" s="5">
        <v>179</v>
      </c>
      <c r="O27" s="80">
        <v>179</v>
      </c>
      <c r="P27" s="82">
        <v>1</v>
      </c>
      <c r="Q27" s="82">
        <v>1</v>
      </c>
      <c r="R27" s="83">
        <v>1</v>
      </c>
      <c r="S27" s="84">
        <v>5.5624999999999997E-5</v>
      </c>
    </row>
    <row r="28" spans="1:19" x14ac:dyDescent="0.25">
      <c r="A28" s="73" t="s">
        <v>42</v>
      </c>
      <c r="B28" s="5">
        <f t="shared" si="0"/>
        <v>2</v>
      </c>
      <c r="C28" s="13">
        <v>2</v>
      </c>
      <c r="D28" s="15">
        <v>1</v>
      </c>
      <c r="E28" s="15">
        <v>1</v>
      </c>
      <c r="F28" s="56">
        <v>1</v>
      </c>
      <c r="G28" s="57">
        <v>7.8217592592592591E-5</v>
      </c>
      <c r="H28" s="5">
        <v>2</v>
      </c>
      <c r="I28" s="50">
        <v>2</v>
      </c>
      <c r="J28" s="52">
        <v>1</v>
      </c>
      <c r="K28" s="52">
        <v>1</v>
      </c>
      <c r="L28" s="63">
        <v>0.2</v>
      </c>
      <c r="M28" s="70">
        <v>5.9074074074074074E-5</v>
      </c>
      <c r="N28" s="5">
        <v>2</v>
      </c>
      <c r="O28" s="80">
        <v>2</v>
      </c>
      <c r="P28" s="82">
        <v>1</v>
      </c>
      <c r="Q28" s="82">
        <v>1</v>
      </c>
      <c r="R28" s="83">
        <v>1</v>
      </c>
      <c r="S28" s="84">
        <v>5.5520833333333332E-5</v>
      </c>
    </row>
    <row r="29" spans="1:19" ht="25.5" x14ac:dyDescent="0.25">
      <c r="A29" s="74" t="s">
        <v>43</v>
      </c>
      <c r="B29" s="5">
        <f t="shared" si="0"/>
        <v>1</v>
      </c>
      <c r="C29" s="13">
        <v>1</v>
      </c>
      <c r="D29" s="15">
        <v>1</v>
      </c>
      <c r="E29" s="15">
        <v>1</v>
      </c>
      <c r="F29" s="56">
        <v>1</v>
      </c>
      <c r="G29" s="57">
        <v>1.5092592592592593E-4</v>
      </c>
      <c r="H29" s="5">
        <v>1</v>
      </c>
      <c r="I29" s="50">
        <v>1</v>
      </c>
      <c r="J29" s="52">
        <v>1</v>
      </c>
      <c r="K29" s="52">
        <v>1</v>
      </c>
      <c r="L29" s="63">
        <v>1</v>
      </c>
      <c r="M29" s="70">
        <v>1.4467592592592592E-4</v>
      </c>
      <c r="N29" s="5">
        <v>1</v>
      </c>
      <c r="O29" s="80">
        <v>1</v>
      </c>
      <c r="P29" s="82">
        <v>1</v>
      </c>
      <c r="Q29" s="82">
        <v>1</v>
      </c>
      <c r="R29" s="83">
        <v>1</v>
      </c>
      <c r="S29" s="84">
        <v>6.3229166666666661E-5</v>
      </c>
    </row>
    <row r="30" spans="1:19" x14ac:dyDescent="0.25">
      <c r="A30" s="73" t="s">
        <v>44</v>
      </c>
      <c r="B30" s="5">
        <f t="shared" si="0"/>
        <v>2</v>
      </c>
      <c r="C30" s="13">
        <v>2</v>
      </c>
      <c r="D30" s="15">
        <v>1</v>
      </c>
      <c r="E30" s="15">
        <v>1</v>
      </c>
      <c r="F30" s="56">
        <v>1</v>
      </c>
      <c r="G30" s="57">
        <v>6.6921296296296301E-5</v>
      </c>
      <c r="H30" s="5">
        <v>2</v>
      </c>
      <c r="I30" s="50">
        <v>2</v>
      </c>
      <c r="J30" s="52">
        <v>1</v>
      </c>
      <c r="K30" s="52">
        <v>1</v>
      </c>
      <c r="L30" s="63">
        <v>1</v>
      </c>
      <c r="M30" s="70">
        <v>7.1087962962962969E-5</v>
      </c>
      <c r="N30" s="5">
        <v>2</v>
      </c>
      <c r="O30" s="80">
        <v>2</v>
      </c>
      <c r="P30" s="82">
        <v>1</v>
      </c>
      <c r="Q30" s="82">
        <v>1</v>
      </c>
      <c r="R30" s="83">
        <v>1</v>
      </c>
      <c r="S30" s="84">
        <v>5.6319444444444444E-5</v>
      </c>
    </row>
    <row r="31" spans="1:19" x14ac:dyDescent="0.25">
      <c r="A31" s="73" t="s">
        <v>45</v>
      </c>
      <c r="B31" s="5">
        <f t="shared" si="0"/>
        <v>110</v>
      </c>
      <c r="C31" s="13">
        <v>109</v>
      </c>
      <c r="D31" s="15">
        <v>0.99090909090909096</v>
      </c>
      <c r="E31" s="15">
        <v>0.99090909090909096</v>
      </c>
      <c r="F31" s="56">
        <v>1</v>
      </c>
      <c r="G31" s="57">
        <v>2.7835648148148149E-5</v>
      </c>
      <c r="H31" s="5">
        <v>110</v>
      </c>
      <c r="I31" s="50">
        <v>107</v>
      </c>
      <c r="J31" s="52">
        <v>0.97272727272727277</v>
      </c>
      <c r="K31" s="52">
        <v>0.97272727272727277</v>
      </c>
      <c r="L31" s="63">
        <v>0.2</v>
      </c>
      <c r="M31" s="70">
        <v>2.832175925925926E-5</v>
      </c>
      <c r="N31" s="5">
        <v>110</v>
      </c>
      <c r="O31" s="80">
        <v>107</v>
      </c>
      <c r="P31" s="82">
        <v>0.97272727272727277</v>
      </c>
      <c r="Q31" s="82">
        <v>0.97272727272727277</v>
      </c>
      <c r="R31" s="83">
        <v>1</v>
      </c>
      <c r="S31" s="84">
        <v>5.3784722222222225E-5</v>
      </c>
    </row>
    <row r="32" spans="1:19" ht="25.5" x14ac:dyDescent="0.25">
      <c r="A32" s="74" t="s">
        <v>46</v>
      </c>
      <c r="B32" s="5">
        <f t="shared" si="0"/>
        <v>1</v>
      </c>
      <c r="C32" s="13">
        <v>1</v>
      </c>
      <c r="D32" s="15">
        <v>1</v>
      </c>
      <c r="E32" s="15">
        <v>1</v>
      </c>
      <c r="F32" s="56">
        <v>1</v>
      </c>
      <c r="G32" s="57">
        <v>6.9548611111111116E-5</v>
      </c>
      <c r="H32" s="5">
        <v>1</v>
      </c>
      <c r="I32" s="50">
        <v>1</v>
      </c>
      <c r="J32" s="52">
        <v>1</v>
      </c>
      <c r="K32" s="52">
        <v>1</v>
      </c>
      <c r="L32" s="63">
        <v>1</v>
      </c>
      <c r="M32" s="70">
        <v>7.6307870370370367E-5</v>
      </c>
      <c r="N32" s="5">
        <v>1</v>
      </c>
      <c r="O32" s="80">
        <v>1</v>
      </c>
      <c r="P32" s="82">
        <v>1</v>
      </c>
      <c r="Q32" s="82">
        <v>1</v>
      </c>
      <c r="R32" s="83">
        <v>1</v>
      </c>
      <c r="S32" s="84">
        <v>5.908564814814815E-5</v>
      </c>
    </row>
    <row r="33" spans="1:19" ht="25.5" x14ac:dyDescent="0.25">
      <c r="A33" s="75" t="s">
        <v>47</v>
      </c>
      <c r="B33" s="5">
        <f t="shared" si="0"/>
        <v>1</v>
      </c>
      <c r="C33" s="13">
        <v>1</v>
      </c>
      <c r="D33" s="15">
        <v>1</v>
      </c>
      <c r="E33" s="15">
        <v>1</v>
      </c>
      <c r="F33" s="56">
        <v>1</v>
      </c>
      <c r="G33" s="57">
        <v>8.8206018518518521E-5</v>
      </c>
      <c r="H33" s="5">
        <v>1</v>
      </c>
      <c r="I33" s="50">
        <v>1</v>
      </c>
      <c r="J33" s="52">
        <v>1</v>
      </c>
      <c r="K33" s="52">
        <v>1</v>
      </c>
      <c r="L33" s="63">
        <v>1</v>
      </c>
      <c r="M33" s="70">
        <v>8.5266203703703705E-5</v>
      </c>
      <c r="N33" s="5">
        <v>1</v>
      </c>
      <c r="O33" s="80">
        <v>1</v>
      </c>
      <c r="P33" s="82">
        <v>1</v>
      </c>
      <c r="Q33" s="82">
        <v>1</v>
      </c>
      <c r="R33" s="83">
        <v>1</v>
      </c>
      <c r="S33" s="84">
        <v>5.641203703703704E-5</v>
      </c>
    </row>
    <row r="34" spans="1:19" x14ac:dyDescent="0.25">
      <c r="A34" s="76" t="s">
        <v>48</v>
      </c>
      <c r="B34" s="5">
        <f t="shared" si="0"/>
        <v>2916</v>
      </c>
      <c r="C34" s="13">
        <v>2916</v>
      </c>
      <c r="D34" s="15">
        <v>1</v>
      </c>
      <c r="E34" s="15">
        <v>1</v>
      </c>
      <c r="F34" s="56">
        <v>1</v>
      </c>
      <c r="G34" s="57">
        <v>2.9525462962962962E-5</v>
      </c>
      <c r="H34" s="5">
        <v>2916</v>
      </c>
      <c r="I34" s="50">
        <v>1761</v>
      </c>
      <c r="J34" s="52">
        <v>0.60390946502057619</v>
      </c>
      <c r="K34" s="52">
        <v>0.60390946502057619</v>
      </c>
      <c r="L34" s="63">
        <v>1</v>
      </c>
      <c r="M34" s="70">
        <v>2.8217592592592592E-5</v>
      </c>
      <c r="N34" s="5">
        <v>2916</v>
      </c>
      <c r="O34" s="80">
        <v>530</v>
      </c>
      <c r="P34" s="82">
        <v>0.18175582990397804</v>
      </c>
      <c r="Q34" s="82">
        <v>0.53</v>
      </c>
      <c r="R34" s="83">
        <v>1</v>
      </c>
      <c r="S34" s="84">
        <v>5.2314814814814817E-5</v>
      </c>
    </row>
    <row r="35" spans="1:19" x14ac:dyDescent="0.25">
      <c r="A35" s="73" t="s">
        <v>49</v>
      </c>
      <c r="B35" s="5">
        <f t="shared" si="0"/>
        <v>1</v>
      </c>
      <c r="C35" s="13">
        <v>1</v>
      </c>
      <c r="D35" s="15">
        <v>1</v>
      </c>
      <c r="E35" s="15">
        <v>1</v>
      </c>
      <c r="F35" s="56">
        <v>1</v>
      </c>
      <c r="G35" s="57">
        <v>7.4895833333333336E-5</v>
      </c>
      <c r="H35" s="5">
        <v>1</v>
      </c>
      <c r="I35" s="50">
        <v>1</v>
      </c>
      <c r="J35" s="52">
        <v>1</v>
      </c>
      <c r="K35" s="52">
        <v>1</v>
      </c>
      <c r="L35" s="63">
        <v>1</v>
      </c>
      <c r="M35" s="70">
        <v>6.0694444444444442E-5</v>
      </c>
      <c r="N35" s="5">
        <v>1</v>
      </c>
      <c r="O35" s="80">
        <v>1</v>
      </c>
      <c r="P35" s="82">
        <v>1</v>
      </c>
      <c r="Q35" s="82">
        <v>1</v>
      </c>
      <c r="R35" s="83">
        <v>1</v>
      </c>
      <c r="S35" s="84">
        <v>5.5104166666666667E-5</v>
      </c>
    </row>
    <row r="36" spans="1:19" x14ac:dyDescent="0.25">
      <c r="A36" s="73" t="s">
        <v>50</v>
      </c>
      <c r="B36" s="5">
        <f t="shared" si="0"/>
        <v>1</v>
      </c>
      <c r="C36" s="13">
        <v>1</v>
      </c>
      <c r="D36" s="15">
        <v>1</v>
      </c>
      <c r="E36" s="15">
        <v>1</v>
      </c>
      <c r="F36" s="56">
        <v>1</v>
      </c>
      <c r="G36" s="57">
        <v>1.1498842592592592E-4</v>
      </c>
      <c r="H36" s="5">
        <v>1</v>
      </c>
      <c r="I36" s="50">
        <v>1</v>
      </c>
      <c r="J36" s="52">
        <v>1</v>
      </c>
      <c r="K36" s="52">
        <v>1</v>
      </c>
      <c r="L36" s="63">
        <v>1</v>
      </c>
      <c r="M36" s="70">
        <v>1.0680555555555556E-4</v>
      </c>
      <c r="N36" s="5">
        <v>1</v>
      </c>
      <c r="O36" s="80">
        <v>1</v>
      </c>
      <c r="P36" s="82">
        <v>1</v>
      </c>
      <c r="Q36" s="82">
        <v>1</v>
      </c>
      <c r="R36" s="83">
        <v>1</v>
      </c>
      <c r="S36" s="84">
        <v>5.5567129629629627E-5</v>
      </c>
    </row>
    <row r="37" spans="1:19" x14ac:dyDescent="0.25">
      <c r="A37" s="73" t="s">
        <v>51</v>
      </c>
      <c r="B37" s="5">
        <f t="shared" si="0"/>
        <v>13609</v>
      </c>
      <c r="C37" s="13">
        <v>2816</v>
      </c>
      <c r="D37" s="15">
        <v>0.20692188992578442</v>
      </c>
      <c r="E37" s="15">
        <v>0.56320000000000003</v>
      </c>
      <c r="F37" s="56">
        <v>1</v>
      </c>
      <c r="G37" s="57">
        <v>4.3564814814814814E-5</v>
      </c>
      <c r="H37" s="5">
        <v>13609</v>
      </c>
      <c r="I37" s="50">
        <v>2456</v>
      </c>
      <c r="J37" s="52">
        <v>0.18046880740686311</v>
      </c>
      <c r="K37" s="52">
        <v>0.49120000000000003</v>
      </c>
      <c r="L37" s="63">
        <v>1</v>
      </c>
      <c r="M37" s="70">
        <v>7.1284722222222216E-5</v>
      </c>
      <c r="N37" s="5">
        <v>13609</v>
      </c>
      <c r="O37" s="80">
        <v>0</v>
      </c>
      <c r="P37" s="82">
        <v>0</v>
      </c>
      <c r="Q37" s="82">
        <v>0</v>
      </c>
      <c r="R37" s="83">
        <v>0</v>
      </c>
      <c r="S37" s="84">
        <v>5.1840277777777774E-5</v>
      </c>
    </row>
    <row r="38" spans="1:19" x14ac:dyDescent="0.25">
      <c r="A38" s="73" t="s">
        <v>52</v>
      </c>
      <c r="B38" s="5">
        <f t="shared" si="0"/>
        <v>12</v>
      </c>
      <c r="C38" s="13">
        <v>5</v>
      </c>
      <c r="D38" s="15">
        <v>0.41666666666666669</v>
      </c>
      <c r="E38" s="15">
        <v>0.41666666666666669</v>
      </c>
      <c r="F38" s="56">
        <v>1</v>
      </c>
      <c r="G38" s="57">
        <v>8.2048611111111108E-5</v>
      </c>
      <c r="H38" s="5">
        <v>12</v>
      </c>
      <c r="I38" s="50">
        <v>5</v>
      </c>
      <c r="J38" s="52">
        <v>0.41666666666666669</v>
      </c>
      <c r="K38" s="52">
        <v>0.41666666666666669</v>
      </c>
      <c r="L38" s="63">
        <v>0.5</v>
      </c>
      <c r="M38" s="70">
        <v>4.5555555555555552E-5</v>
      </c>
      <c r="N38" s="5">
        <v>12</v>
      </c>
      <c r="O38" s="80">
        <v>2</v>
      </c>
      <c r="P38" s="82">
        <v>0.16666666666666666</v>
      </c>
      <c r="Q38" s="82">
        <v>0.16666666666666666</v>
      </c>
      <c r="R38" s="83">
        <v>1</v>
      </c>
      <c r="S38" s="84">
        <v>5.2696759259259256E-5</v>
      </c>
    </row>
    <row r="39" spans="1:19" x14ac:dyDescent="0.25">
      <c r="A39" s="73" t="s">
        <v>53</v>
      </c>
      <c r="B39" s="5">
        <f t="shared" si="0"/>
        <v>2</v>
      </c>
      <c r="C39" s="13">
        <v>2</v>
      </c>
      <c r="D39" s="15">
        <v>1</v>
      </c>
      <c r="E39" s="15">
        <v>1</v>
      </c>
      <c r="F39" s="56">
        <v>1</v>
      </c>
      <c r="G39" s="57">
        <v>7.3032407407407413E-5</v>
      </c>
      <c r="H39" s="5">
        <v>2</v>
      </c>
      <c r="I39" s="50">
        <v>2</v>
      </c>
      <c r="J39" s="52">
        <v>1</v>
      </c>
      <c r="K39" s="52">
        <v>1</v>
      </c>
      <c r="L39" s="63">
        <v>1</v>
      </c>
      <c r="M39" s="70">
        <v>5.960648148148148E-5</v>
      </c>
      <c r="N39" s="5">
        <v>2</v>
      </c>
      <c r="O39" s="80">
        <v>0</v>
      </c>
      <c r="P39" s="82">
        <v>0</v>
      </c>
      <c r="Q39" s="82">
        <v>0</v>
      </c>
      <c r="R39" s="83">
        <v>0</v>
      </c>
      <c r="S39" s="84">
        <v>5.3483796296296299E-5</v>
      </c>
    </row>
    <row r="40" spans="1:19" x14ac:dyDescent="0.25">
      <c r="A40" s="73" t="s">
        <v>54</v>
      </c>
      <c r="B40" s="5">
        <f t="shared" si="0"/>
        <v>5</v>
      </c>
      <c r="C40" s="13">
        <v>5</v>
      </c>
      <c r="D40" s="15">
        <v>1</v>
      </c>
      <c r="E40" s="15">
        <v>1</v>
      </c>
      <c r="F40" s="56">
        <v>0.25</v>
      </c>
      <c r="G40" s="57">
        <v>1.187037037037037E-4</v>
      </c>
      <c r="H40" s="5">
        <v>5</v>
      </c>
      <c r="I40" s="50">
        <v>5</v>
      </c>
      <c r="J40" s="52">
        <v>1</v>
      </c>
      <c r="K40" s="52">
        <v>1</v>
      </c>
      <c r="L40" s="63">
        <v>2.1739130434782608E-2</v>
      </c>
      <c r="M40" s="70">
        <v>1.4792824074074073E-4</v>
      </c>
      <c r="N40" s="5">
        <v>5</v>
      </c>
      <c r="O40" s="80">
        <v>5</v>
      </c>
      <c r="P40" s="82">
        <v>1</v>
      </c>
      <c r="Q40" s="82">
        <v>1</v>
      </c>
      <c r="R40" s="83">
        <v>1</v>
      </c>
      <c r="S40" s="84">
        <v>5.9293981481481479E-5</v>
      </c>
    </row>
    <row r="41" spans="1:19" x14ac:dyDescent="0.25">
      <c r="A41" s="73" t="s">
        <v>55</v>
      </c>
      <c r="B41" s="5">
        <f t="shared" si="0"/>
        <v>62</v>
      </c>
      <c r="C41" s="13">
        <v>60</v>
      </c>
      <c r="D41" s="15">
        <v>0.967741935483871</v>
      </c>
      <c r="E41" s="15">
        <v>0.967741935483871</v>
      </c>
      <c r="F41" s="56">
        <v>1</v>
      </c>
      <c r="G41" s="57">
        <v>9.6782407407407407E-5</v>
      </c>
      <c r="H41" s="5">
        <v>62</v>
      </c>
      <c r="I41" s="50">
        <v>62</v>
      </c>
      <c r="J41" s="52">
        <v>1</v>
      </c>
      <c r="K41" s="52">
        <v>1</v>
      </c>
      <c r="L41" s="63">
        <v>0.33333333333333331</v>
      </c>
      <c r="M41" s="70">
        <v>9.4664351851851854E-5</v>
      </c>
      <c r="N41" s="5">
        <v>62</v>
      </c>
      <c r="O41" s="80">
        <v>55</v>
      </c>
      <c r="P41" s="82">
        <v>0.88709677419354838</v>
      </c>
      <c r="Q41" s="82">
        <v>0.88709677419354838</v>
      </c>
      <c r="R41" s="83">
        <v>7.6923076923076927E-2</v>
      </c>
      <c r="S41" s="84">
        <v>5.6539351851851849E-5</v>
      </c>
    </row>
    <row r="42" spans="1:19" x14ac:dyDescent="0.25">
      <c r="A42" s="73" t="s">
        <v>56</v>
      </c>
      <c r="B42" s="5">
        <f t="shared" si="0"/>
        <v>19</v>
      </c>
      <c r="C42" s="13">
        <v>19</v>
      </c>
      <c r="D42" s="15">
        <v>1</v>
      </c>
      <c r="E42" s="15">
        <v>1</v>
      </c>
      <c r="F42" s="56">
        <v>1</v>
      </c>
      <c r="G42" s="57">
        <v>7.8472222222222222E-5</v>
      </c>
      <c r="H42" s="5">
        <v>19</v>
      </c>
      <c r="I42" s="50">
        <v>19</v>
      </c>
      <c r="J42" s="52">
        <v>1</v>
      </c>
      <c r="K42" s="52">
        <v>1</v>
      </c>
      <c r="L42" s="63">
        <v>1</v>
      </c>
      <c r="M42" s="70">
        <v>6.7326388888888891E-5</v>
      </c>
      <c r="N42" s="5">
        <v>19</v>
      </c>
      <c r="O42" s="80">
        <v>19</v>
      </c>
      <c r="P42" s="82">
        <v>1</v>
      </c>
      <c r="Q42" s="82">
        <v>1</v>
      </c>
      <c r="R42" s="83">
        <v>1</v>
      </c>
      <c r="S42" s="84">
        <v>5.8587962962962964E-5</v>
      </c>
    </row>
    <row r="43" spans="1:19" x14ac:dyDescent="0.25">
      <c r="A43" s="73" t="s">
        <v>57</v>
      </c>
      <c r="B43" s="5">
        <f t="shared" si="0"/>
        <v>1</v>
      </c>
      <c r="C43" s="13">
        <v>1</v>
      </c>
      <c r="D43" s="15">
        <v>1</v>
      </c>
      <c r="E43" s="15">
        <v>1</v>
      </c>
      <c r="F43" s="56">
        <v>1</v>
      </c>
      <c r="G43" s="57">
        <v>1.5085648148148147E-4</v>
      </c>
      <c r="H43" s="5">
        <v>1</v>
      </c>
      <c r="I43" s="50">
        <v>1</v>
      </c>
      <c r="J43" s="52">
        <v>1</v>
      </c>
      <c r="K43" s="52">
        <v>1</v>
      </c>
      <c r="L43" s="63">
        <v>1</v>
      </c>
      <c r="M43" s="70">
        <v>1.3189814814814816E-4</v>
      </c>
      <c r="N43" s="5">
        <v>1</v>
      </c>
      <c r="O43" s="80">
        <v>0</v>
      </c>
      <c r="P43" s="82">
        <v>0</v>
      </c>
      <c r="Q43" s="82">
        <v>0</v>
      </c>
      <c r="R43" s="83">
        <v>0</v>
      </c>
      <c r="S43" s="84">
        <v>6.2361111111111111E-5</v>
      </c>
    </row>
    <row r="44" spans="1:19" x14ac:dyDescent="0.25">
      <c r="A44" s="73" t="s">
        <v>58</v>
      </c>
      <c r="B44" s="5">
        <f t="shared" si="0"/>
        <v>1</v>
      </c>
      <c r="C44" s="13">
        <v>1</v>
      </c>
      <c r="D44" s="15">
        <v>1</v>
      </c>
      <c r="E44" s="15">
        <v>1</v>
      </c>
      <c r="F44" s="56">
        <v>1</v>
      </c>
      <c r="G44" s="57">
        <v>4.8634259259259259E-5</v>
      </c>
      <c r="H44" s="5">
        <v>1</v>
      </c>
      <c r="I44" s="50">
        <v>1</v>
      </c>
      <c r="J44" s="52">
        <v>1</v>
      </c>
      <c r="K44" s="52">
        <v>1</v>
      </c>
      <c r="L44" s="63">
        <v>1</v>
      </c>
      <c r="M44" s="70">
        <v>4.3935185185185185E-5</v>
      </c>
      <c r="N44" s="5">
        <v>1</v>
      </c>
      <c r="O44" s="80">
        <v>1</v>
      </c>
      <c r="P44" s="82">
        <v>1</v>
      </c>
      <c r="Q44" s="82">
        <v>1</v>
      </c>
      <c r="R44" s="83">
        <v>1</v>
      </c>
      <c r="S44" s="84">
        <v>5.4166666666666664E-5</v>
      </c>
    </row>
    <row r="45" spans="1:19" x14ac:dyDescent="0.25">
      <c r="A45" s="73" t="s">
        <v>98</v>
      </c>
      <c r="B45" s="5">
        <f t="shared" si="0"/>
        <v>1</v>
      </c>
      <c r="C45" s="13">
        <v>1</v>
      </c>
      <c r="D45" s="15">
        <v>1</v>
      </c>
      <c r="E45" s="15">
        <v>1</v>
      </c>
      <c r="F45" s="56">
        <v>1</v>
      </c>
      <c r="G45" s="57">
        <v>8.6516203703703709E-5</v>
      </c>
      <c r="H45" s="5">
        <v>1</v>
      </c>
      <c r="I45" s="50">
        <v>1</v>
      </c>
      <c r="J45" s="52">
        <v>1</v>
      </c>
      <c r="K45" s="52">
        <v>1</v>
      </c>
      <c r="L45" s="63">
        <v>1</v>
      </c>
      <c r="M45" s="70">
        <v>8.4120370370370374E-5</v>
      </c>
      <c r="N45" s="5">
        <v>1</v>
      </c>
      <c r="O45" s="80">
        <v>1</v>
      </c>
      <c r="P45" s="82">
        <v>1</v>
      </c>
      <c r="Q45" s="82">
        <v>1</v>
      </c>
      <c r="R45" s="83">
        <v>8.5470085470085479E-3</v>
      </c>
      <c r="S45" s="84">
        <v>5.6793981481481479E-5</v>
      </c>
    </row>
    <row r="46" spans="1:19" x14ac:dyDescent="0.25">
      <c r="A46" s="73" t="s">
        <v>59</v>
      </c>
      <c r="B46" s="5">
        <f t="shared" si="0"/>
        <v>1</v>
      </c>
      <c r="C46" s="13">
        <v>1</v>
      </c>
      <c r="D46" s="15">
        <v>1</v>
      </c>
      <c r="E46" s="15">
        <v>1</v>
      </c>
      <c r="F46" s="56">
        <v>0.5</v>
      </c>
      <c r="G46" s="57">
        <v>4.5740740740740738E-5</v>
      </c>
      <c r="H46" s="5">
        <v>1</v>
      </c>
      <c r="I46" s="50">
        <v>1</v>
      </c>
      <c r="J46" s="52">
        <v>1</v>
      </c>
      <c r="K46" s="52">
        <v>1</v>
      </c>
      <c r="L46" s="63">
        <v>5.3191489361702126E-3</v>
      </c>
      <c r="M46" s="70">
        <v>4.1747685185185186E-5</v>
      </c>
      <c r="N46" s="5">
        <v>1</v>
      </c>
      <c r="O46" s="80">
        <v>0</v>
      </c>
      <c r="P46" s="82">
        <v>0</v>
      </c>
      <c r="Q46" s="82">
        <v>0</v>
      </c>
      <c r="R46" s="83">
        <v>0</v>
      </c>
      <c r="S46" s="84">
        <v>5.6215277777777779E-5</v>
      </c>
    </row>
    <row r="47" spans="1:19" x14ac:dyDescent="0.25">
      <c r="A47" s="73" t="s">
        <v>99</v>
      </c>
      <c r="B47" s="5">
        <f t="shared" si="0"/>
        <v>106</v>
      </c>
      <c r="C47" s="13">
        <v>106</v>
      </c>
      <c r="D47" s="15">
        <v>1</v>
      </c>
      <c r="E47" s="15">
        <v>1</v>
      </c>
      <c r="F47" s="56">
        <v>1</v>
      </c>
      <c r="G47" s="57">
        <v>3.5659722222222225E-5</v>
      </c>
      <c r="H47" s="5">
        <v>106</v>
      </c>
      <c r="I47" s="50">
        <v>106</v>
      </c>
      <c r="J47" s="52">
        <v>1</v>
      </c>
      <c r="K47" s="52">
        <v>1</v>
      </c>
      <c r="L47" s="63">
        <v>0.14285714285714285</v>
      </c>
      <c r="M47" s="70">
        <v>3.4513888888888886E-5</v>
      </c>
      <c r="N47" s="5">
        <v>106</v>
      </c>
      <c r="O47" s="80">
        <v>2</v>
      </c>
      <c r="P47" s="82">
        <v>1.8867924528301886E-2</v>
      </c>
      <c r="Q47" s="82">
        <v>1.8867924528301886E-2</v>
      </c>
      <c r="R47" s="83">
        <v>2.136752136752137E-3</v>
      </c>
      <c r="S47" s="84">
        <v>5.2905092592592592E-5</v>
      </c>
    </row>
    <row r="48" spans="1:19" x14ac:dyDescent="0.25">
      <c r="A48" s="73" t="s">
        <v>60</v>
      </c>
      <c r="B48" s="5">
        <f t="shared" si="0"/>
        <v>2</v>
      </c>
      <c r="C48" s="13">
        <v>2</v>
      </c>
      <c r="D48" s="15">
        <v>1</v>
      </c>
      <c r="E48" s="15">
        <v>1</v>
      </c>
      <c r="F48" s="56">
        <v>1</v>
      </c>
      <c r="G48" s="57">
        <v>1.4969907407407407E-4</v>
      </c>
      <c r="H48" s="5">
        <v>2</v>
      </c>
      <c r="I48" s="50">
        <v>2</v>
      </c>
      <c r="J48" s="52">
        <v>1</v>
      </c>
      <c r="K48" s="52">
        <v>1</v>
      </c>
      <c r="L48" s="63">
        <v>1</v>
      </c>
      <c r="M48" s="70">
        <v>1.5006944444444445E-4</v>
      </c>
      <c r="N48" s="5">
        <v>2</v>
      </c>
      <c r="O48" s="80">
        <v>2</v>
      </c>
      <c r="P48" s="82">
        <v>1</v>
      </c>
      <c r="Q48" s="82">
        <v>1</v>
      </c>
      <c r="R48" s="83">
        <v>1</v>
      </c>
      <c r="S48" s="84">
        <v>5.641203703703704E-5</v>
      </c>
    </row>
    <row r="49" spans="1:19" x14ac:dyDescent="0.25">
      <c r="A49" s="74" t="s">
        <v>100</v>
      </c>
      <c r="B49" s="5">
        <f t="shared" si="0"/>
        <v>1</v>
      </c>
      <c r="C49" s="13">
        <v>1</v>
      </c>
      <c r="D49" s="15">
        <v>1</v>
      </c>
      <c r="E49" s="15">
        <v>1</v>
      </c>
      <c r="F49" s="56">
        <v>1</v>
      </c>
      <c r="G49" s="57">
        <v>4.0335648148148148E-5</v>
      </c>
      <c r="H49" s="5">
        <v>1</v>
      </c>
      <c r="I49" s="50">
        <v>1</v>
      </c>
      <c r="J49" s="52">
        <v>1</v>
      </c>
      <c r="K49" s="52">
        <v>1</v>
      </c>
      <c r="L49" s="63">
        <v>0.5</v>
      </c>
      <c r="M49" s="70">
        <v>4.3761574074074075E-5</v>
      </c>
      <c r="N49" s="5">
        <v>1</v>
      </c>
      <c r="O49" s="80">
        <v>1</v>
      </c>
      <c r="P49" s="82">
        <v>1</v>
      </c>
      <c r="Q49" s="82">
        <v>1</v>
      </c>
      <c r="R49" s="83">
        <v>1.6750418760469012E-3</v>
      </c>
      <c r="S49" s="84">
        <v>5.3749999999999999E-5</v>
      </c>
    </row>
    <row r="50" spans="1:19" x14ac:dyDescent="0.25">
      <c r="A50" s="73" t="s">
        <v>61</v>
      </c>
      <c r="B50" s="5">
        <f t="shared" si="0"/>
        <v>1</v>
      </c>
      <c r="C50" s="13">
        <v>1</v>
      </c>
      <c r="D50" s="15">
        <v>1</v>
      </c>
      <c r="E50" s="15">
        <v>1</v>
      </c>
      <c r="F50" s="56">
        <v>1</v>
      </c>
      <c r="G50" s="57">
        <v>1.0377314814814815E-4</v>
      </c>
      <c r="H50" s="5">
        <v>1</v>
      </c>
      <c r="I50" s="50">
        <v>1</v>
      </c>
      <c r="J50" s="52">
        <v>1</v>
      </c>
      <c r="K50" s="52">
        <v>1</v>
      </c>
      <c r="L50" s="63">
        <v>1</v>
      </c>
      <c r="M50" s="70">
        <v>1.0792824074074074E-4</v>
      </c>
      <c r="N50" s="5">
        <v>1</v>
      </c>
      <c r="O50" s="80">
        <v>1</v>
      </c>
      <c r="P50" s="82">
        <v>1</v>
      </c>
      <c r="Q50" s="82">
        <v>1</v>
      </c>
      <c r="R50" s="83">
        <v>1</v>
      </c>
      <c r="S50" s="84">
        <v>5.4108796296296294E-5</v>
      </c>
    </row>
    <row r="51" spans="1:19" x14ac:dyDescent="0.25">
      <c r="A51" s="73" t="s">
        <v>62</v>
      </c>
      <c r="B51" s="5">
        <f t="shared" si="0"/>
        <v>1759</v>
      </c>
      <c r="C51" s="13">
        <v>1759</v>
      </c>
      <c r="D51" s="15">
        <v>1</v>
      </c>
      <c r="E51" s="15">
        <v>1</v>
      </c>
      <c r="F51" s="56">
        <v>0.5</v>
      </c>
      <c r="G51" s="57">
        <v>2.8506944444444445E-5</v>
      </c>
      <c r="H51" s="5">
        <v>1759</v>
      </c>
      <c r="I51" s="50">
        <v>1759</v>
      </c>
      <c r="J51" s="52">
        <v>1</v>
      </c>
      <c r="K51" s="52">
        <v>1</v>
      </c>
      <c r="L51" s="63">
        <v>0.5</v>
      </c>
      <c r="M51" s="70">
        <v>3.0474537037037036E-5</v>
      </c>
      <c r="N51" s="5">
        <v>1759</v>
      </c>
      <c r="O51" s="80">
        <v>0</v>
      </c>
      <c r="P51" s="82">
        <v>0</v>
      </c>
      <c r="Q51" s="82">
        <v>0</v>
      </c>
      <c r="R51" s="83">
        <v>0</v>
      </c>
      <c r="S51" s="84">
        <v>5.3055555555555558E-5</v>
      </c>
    </row>
    <row r="52" spans="1:19" x14ac:dyDescent="0.25">
      <c r="A52" s="73" t="s">
        <v>63</v>
      </c>
      <c r="B52" s="5">
        <f t="shared" si="0"/>
        <v>934</v>
      </c>
      <c r="C52" s="13">
        <v>934</v>
      </c>
      <c r="D52" s="15">
        <v>1</v>
      </c>
      <c r="E52" s="15">
        <v>1</v>
      </c>
      <c r="F52" s="56">
        <v>1</v>
      </c>
      <c r="G52" s="57">
        <v>2.9965277777777778E-5</v>
      </c>
      <c r="H52" s="5">
        <v>934</v>
      </c>
      <c r="I52" s="50">
        <v>934</v>
      </c>
      <c r="J52" s="52">
        <v>1</v>
      </c>
      <c r="K52" s="52">
        <v>1</v>
      </c>
      <c r="L52" s="63">
        <v>1</v>
      </c>
      <c r="M52" s="70">
        <v>2.939814814814815E-5</v>
      </c>
      <c r="N52" s="5">
        <v>934</v>
      </c>
      <c r="O52" s="80">
        <v>910</v>
      </c>
      <c r="P52" s="82">
        <v>0.97430406852248397</v>
      </c>
      <c r="Q52" s="82">
        <v>0.97430406852248397</v>
      </c>
      <c r="R52" s="83">
        <v>1</v>
      </c>
      <c r="S52" s="84">
        <v>5.429398148148148E-5</v>
      </c>
    </row>
    <row r="53" spans="1:19" x14ac:dyDescent="0.25">
      <c r="A53" s="77" t="s">
        <v>64</v>
      </c>
      <c r="B53" s="5">
        <f t="shared" si="0"/>
        <v>88</v>
      </c>
      <c r="C53" s="13">
        <v>88</v>
      </c>
      <c r="D53" s="15">
        <v>1</v>
      </c>
      <c r="E53" s="15">
        <v>1</v>
      </c>
      <c r="F53" s="56">
        <v>1</v>
      </c>
      <c r="G53" s="57">
        <v>6.5208333333333337E-5</v>
      </c>
      <c r="H53" s="5">
        <v>88</v>
      </c>
      <c r="I53" s="50">
        <v>88</v>
      </c>
      <c r="J53" s="52">
        <v>1</v>
      </c>
      <c r="K53" s="52">
        <v>1</v>
      </c>
      <c r="L53" s="63">
        <v>3.0303030303030304E-2</v>
      </c>
      <c r="M53" s="70">
        <v>9.7766203703703698E-5</v>
      </c>
      <c r="N53" s="5">
        <v>88</v>
      </c>
      <c r="O53" s="80">
        <v>0</v>
      </c>
      <c r="P53" s="82">
        <v>0</v>
      </c>
      <c r="Q53" s="82">
        <v>0</v>
      </c>
      <c r="R53" s="83">
        <v>0</v>
      </c>
      <c r="S53" s="84">
        <v>5.4097222222222226E-5</v>
      </c>
    </row>
    <row r="54" spans="1:19" x14ac:dyDescent="0.25">
      <c r="A54" s="76" t="s">
        <v>65</v>
      </c>
      <c r="B54" s="5">
        <f t="shared" si="0"/>
        <v>676</v>
      </c>
      <c r="C54" s="13">
        <v>676</v>
      </c>
      <c r="D54" s="15">
        <v>1</v>
      </c>
      <c r="E54" s="15">
        <v>1</v>
      </c>
      <c r="F54" s="56">
        <v>1</v>
      </c>
      <c r="G54" s="57">
        <v>3.2611111111111111E-4</v>
      </c>
      <c r="H54" s="5">
        <v>676</v>
      </c>
      <c r="I54" s="50">
        <v>676</v>
      </c>
      <c r="J54" s="52">
        <v>1</v>
      </c>
      <c r="K54" s="52">
        <v>1</v>
      </c>
      <c r="L54" s="63">
        <v>0.33333333333333331</v>
      </c>
      <c r="M54" s="70">
        <v>5.2137731481481479E-4</v>
      </c>
      <c r="N54" s="5">
        <v>676</v>
      </c>
      <c r="O54" s="80">
        <v>3</v>
      </c>
      <c r="P54" s="82">
        <v>4.4378698224852072E-3</v>
      </c>
      <c r="Q54" s="82">
        <v>4.4378698224852072E-3</v>
      </c>
      <c r="R54" s="83">
        <v>1.098901098901099E-2</v>
      </c>
      <c r="S54" s="84">
        <v>5.3576388888888889E-5</v>
      </c>
    </row>
    <row r="55" spans="1:19" x14ac:dyDescent="0.25">
      <c r="A55" s="73" t="s">
        <v>66</v>
      </c>
      <c r="B55" s="5">
        <f t="shared" si="0"/>
        <v>67</v>
      </c>
      <c r="C55" s="13">
        <v>67</v>
      </c>
      <c r="D55" s="15">
        <v>1</v>
      </c>
      <c r="E55" s="15">
        <v>1</v>
      </c>
      <c r="F55" s="56">
        <v>1</v>
      </c>
      <c r="G55" s="57">
        <v>6.3680555555555552E-5</v>
      </c>
      <c r="H55" s="5">
        <v>67</v>
      </c>
      <c r="I55" s="50">
        <v>67</v>
      </c>
      <c r="J55" s="52">
        <v>1</v>
      </c>
      <c r="K55" s="52">
        <v>1</v>
      </c>
      <c r="L55" s="63">
        <v>1</v>
      </c>
      <c r="M55" s="70">
        <v>5.6006944444444443E-5</v>
      </c>
      <c r="N55" s="5">
        <v>67</v>
      </c>
      <c r="O55" s="80">
        <v>5</v>
      </c>
      <c r="P55" s="82">
        <v>7.4626865671641784E-2</v>
      </c>
      <c r="Q55" s="82">
        <v>7.4626865671641784E-2</v>
      </c>
      <c r="R55" s="83">
        <v>0.1</v>
      </c>
      <c r="S55" s="84">
        <v>5.3622685185185183E-5</v>
      </c>
    </row>
    <row r="56" spans="1:19" x14ac:dyDescent="0.25">
      <c r="A56" s="73" t="s">
        <v>67</v>
      </c>
      <c r="B56" s="5">
        <f t="shared" si="0"/>
        <v>3393</v>
      </c>
      <c r="C56" s="13">
        <v>3393</v>
      </c>
      <c r="D56" s="15">
        <v>1</v>
      </c>
      <c r="E56" s="15">
        <v>1</v>
      </c>
      <c r="F56" s="56">
        <v>1</v>
      </c>
      <c r="G56" s="57">
        <v>3.1215277777777775E-5</v>
      </c>
      <c r="H56" s="5">
        <v>3393</v>
      </c>
      <c r="I56" s="50">
        <v>1914</v>
      </c>
      <c r="J56" s="52">
        <v>0.5641025641025641</v>
      </c>
      <c r="K56" s="52">
        <v>0.5641025641025641</v>
      </c>
      <c r="L56" s="63">
        <v>0.1</v>
      </c>
      <c r="M56" s="70">
        <v>3.7407407407407407E-5</v>
      </c>
      <c r="N56" s="5">
        <v>3393</v>
      </c>
      <c r="O56" s="80">
        <v>389</v>
      </c>
      <c r="P56" s="82">
        <v>0.11464780430297672</v>
      </c>
      <c r="Q56" s="82">
        <v>0.38900000000000001</v>
      </c>
      <c r="R56" s="83">
        <v>6.6666666666666666E-2</v>
      </c>
      <c r="S56" s="84">
        <v>5.3217592592592593E-5</v>
      </c>
    </row>
    <row r="57" spans="1:19" x14ac:dyDescent="0.25">
      <c r="A57" s="73" t="s">
        <v>68</v>
      </c>
      <c r="B57" s="5">
        <f t="shared" si="0"/>
        <v>14</v>
      </c>
      <c r="C57" s="13">
        <v>14</v>
      </c>
      <c r="D57" s="15">
        <v>1</v>
      </c>
      <c r="E57" s="15">
        <v>1</v>
      </c>
      <c r="F57" s="56">
        <v>1</v>
      </c>
      <c r="G57" s="57">
        <v>9.2175925925925929E-5</v>
      </c>
      <c r="H57" s="5">
        <v>14</v>
      </c>
      <c r="I57" s="50">
        <v>14</v>
      </c>
      <c r="J57" s="52">
        <v>1</v>
      </c>
      <c r="K57" s="52">
        <v>1</v>
      </c>
      <c r="L57" s="63">
        <v>1</v>
      </c>
      <c r="M57" s="70">
        <v>1.2055555555555555E-4</v>
      </c>
      <c r="N57" s="5">
        <v>14</v>
      </c>
      <c r="O57" s="80">
        <v>13</v>
      </c>
      <c r="P57" s="82">
        <v>0.9285714285714286</v>
      </c>
      <c r="Q57" s="82">
        <v>0.9285714285714286</v>
      </c>
      <c r="R57" s="83">
        <v>4.5454545454545456E-2</v>
      </c>
      <c r="S57" s="84">
        <v>5.5289351851851852E-5</v>
      </c>
    </row>
    <row r="58" spans="1:19" x14ac:dyDescent="0.25">
      <c r="A58" s="73" t="s">
        <v>69</v>
      </c>
      <c r="B58" s="5">
        <f t="shared" si="0"/>
        <v>2</v>
      </c>
      <c r="C58" s="13">
        <v>2</v>
      </c>
      <c r="D58" s="15">
        <v>1</v>
      </c>
      <c r="E58" s="15">
        <v>1</v>
      </c>
      <c r="F58" s="56">
        <v>0.5</v>
      </c>
      <c r="G58" s="57">
        <v>5.8738425925925923E-5</v>
      </c>
      <c r="H58" s="5">
        <v>2</v>
      </c>
      <c r="I58" s="50">
        <v>2</v>
      </c>
      <c r="J58" s="52">
        <v>1</v>
      </c>
      <c r="K58" s="52">
        <v>1</v>
      </c>
      <c r="L58" s="63">
        <v>2.1739130434782608E-2</v>
      </c>
      <c r="M58" s="70">
        <v>4.5879629629629628E-5</v>
      </c>
      <c r="N58" s="5">
        <v>2</v>
      </c>
      <c r="O58" s="80">
        <v>2</v>
      </c>
      <c r="P58" s="82">
        <v>1</v>
      </c>
      <c r="Q58" s="82">
        <v>1</v>
      </c>
      <c r="R58" s="83">
        <v>0.5</v>
      </c>
      <c r="S58" s="84">
        <v>5.6238425925925923E-5</v>
      </c>
    </row>
    <row r="59" spans="1:19" x14ac:dyDescent="0.25">
      <c r="A59" s="73" t="s">
        <v>101</v>
      </c>
      <c r="B59" s="5">
        <f t="shared" si="0"/>
        <v>1</v>
      </c>
      <c r="C59" s="13">
        <v>1</v>
      </c>
      <c r="D59" s="15">
        <v>1</v>
      </c>
      <c r="E59" s="15">
        <v>1</v>
      </c>
      <c r="F59" s="56">
        <v>1</v>
      </c>
      <c r="G59" s="57">
        <v>1.1865740740740741E-4</v>
      </c>
      <c r="H59" s="5">
        <v>1</v>
      </c>
      <c r="I59" s="50">
        <v>1</v>
      </c>
      <c r="J59" s="52">
        <v>1</v>
      </c>
      <c r="K59" s="52">
        <v>1</v>
      </c>
      <c r="L59" s="63">
        <v>1</v>
      </c>
      <c r="M59" s="70">
        <v>1.4900462962962963E-4</v>
      </c>
      <c r="N59" s="5">
        <v>1</v>
      </c>
      <c r="O59" s="80">
        <v>0</v>
      </c>
      <c r="P59" s="82">
        <v>0</v>
      </c>
      <c r="Q59" s="82">
        <v>0</v>
      </c>
      <c r="R59" s="83">
        <v>0</v>
      </c>
      <c r="S59" s="84">
        <v>5.5949074074074073E-5</v>
      </c>
    </row>
    <row r="60" spans="1:19" x14ac:dyDescent="0.25">
      <c r="A60" s="73" t="s">
        <v>70</v>
      </c>
      <c r="B60" s="5">
        <f t="shared" si="0"/>
        <v>1</v>
      </c>
      <c r="C60" s="13">
        <v>1</v>
      </c>
      <c r="D60" s="15">
        <v>1</v>
      </c>
      <c r="E60" s="15">
        <v>1</v>
      </c>
      <c r="F60" s="56">
        <v>1</v>
      </c>
      <c r="G60" s="57">
        <v>5.3483796296296299E-5</v>
      </c>
      <c r="H60" s="5">
        <v>1</v>
      </c>
      <c r="I60" s="50">
        <v>1</v>
      </c>
      <c r="J60" s="52">
        <v>1</v>
      </c>
      <c r="K60" s="52">
        <v>1</v>
      </c>
      <c r="L60" s="63">
        <v>1</v>
      </c>
      <c r="M60" s="70">
        <v>5.9398148148148151E-5</v>
      </c>
      <c r="N60" s="5">
        <v>1</v>
      </c>
      <c r="O60" s="80">
        <v>1</v>
      </c>
      <c r="P60" s="82">
        <v>1</v>
      </c>
      <c r="Q60" s="82">
        <v>1</v>
      </c>
      <c r="R60" s="83">
        <v>1</v>
      </c>
      <c r="S60" s="84">
        <v>5.5729166666666668E-5</v>
      </c>
    </row>
    <row r="61" spans="1:19" x14ac:dyDescent="0.25">
      <c r="A61" s="73" t="s">
        <v>102</v>
      </c>
      <c r="B61" s="5">
        <f t="shared" si="0"/>
        <v>15904.000000000002</v>
      </c>
      <c r="C61" s="13">
        <v>5000</v>
      </c>
      <c r="D61" s="15">
        <v>0.31438631790744465</v>
      </c>
      <c r="E61" s="15">
        <v>1</v>
      </c>
      <c r="F61" s="56">
        <v>1</v>
      </c>
      <c r="G61" s="57">
        <v>2.7465277777777778E-5</v>
      </c>
      <c r="H61" s="5">
        <v>15904.000000000002</v>
      </c>
      <c r="I61" s="50">
        <v>1859</v>
      </c>
      <c r="J61" s="52">
        <v>0.11688883299798793</v>
      </c>
      <c r="K61" s="52">
        <v>0.37180000000000002</v>
      </c>
      <c r="L61" s="63">
        <v>1</v>
      </c>
      <c r="M61" s="70">
        <v>2.9560185185185185E-5</v>
      </c>
      <c r="N61" s="5">
        <v>15904.000000000002</v>
      </c>
      <c r="O61" s="80">
        <v>991</v>
      </c>
      <c r="P61" s="82">
        <v>6.2311368209255535E-2</v>
      </c>
      <c r="Q61" s="82">
        <v>0.99099999999999999</v>
      </c>
      <c r="R61" s="83">
        <v>1</v>
      </c>
      <c r="S61" s="84">
        <v>5.3668981481481485E-5</v>
      </c>
    </row>
    <row r="62" spans="1:19" x14ac:dyDescent="0.25">
      <c r="A62" s="73" t="s">
        <v>71</v>
      </c>
      <c r="B62" s="5">
        <f t="shared" si="0"/>
        <v>2</v>
      </c>
      <c r="C62" s="13">
        <v>2</v>
      </c>
      <c r="D62" s="15">
        <v>1</v>
      </c>
      <c r="E62" s="15">
        <v>1</v>
      </c>
      <c r="F62" s="56">
        <v>1</v>
      </c>
      <c r="G62" s="57">
        <v>6.1979166666666671E-5</v>
      </c>
      <c r="H62" s="5">
        <v>2</v>
      </c>
      <c r="I62" s="50">
        <v>2</v>
      </c>
      <c r="J62" s="52">
        <v>1</v>
      </c>
      <c r="K62" s="52">
        <v>1</v>
      </c>
      <c r="L62" s="63">
        <v>1</v>
      </c>
      <c r="M62" s="70">
        <v>6.5046296296296296E-5</v>
      </c>
      <c r="N62" s="5">
        <v>2</v>
      </c>
      <c r="O62" s="80">
        <v>2</v>
      </c>
      <c r="P62" s="82">
        <v>1</v>
      </c>
      <c r="Q62" s="82">
        <v>1</v>
      </c>
      <c r="R62" s="83">
        <v>2.5773195876288659E-3</v>
      </c>
      <c r="S62" s="84">
        <v>5.6712962962962965E-5</v>
      </c>
    </row>
    <row r="63" spans="1:19" x14ac:dyDescent="0.25">
      <c r="A63" s="73" t="s">
        <v>72</v>
      </c>
      <c r="B63" s="5">
        <f t="shared" si="0"/>
        <v>5</v>
      </c>
      <c r="C63" s="13">
        <v>5</v>
      </c>
      <c r="D63" s="15">
        <v>1</v>
      </c>
      <c r="E63" s="15">
        <v>1</v>
      </c>
      <c r="F63" s="56">
        <v>1</v>
      </c>
      <c r="G63" s="57">
        <v>5.0173611111111112E-5</v>
      </c>
      <c r="H63" s="5">
        <v>5</v>
      </c>
      <c r="I63" s="50">
        <v>5</v>
      </c>
      <c r="J63" s="52">
        <v>1</v>
      </c>
      <c r="K63" s="52">
        <v>1</v>
      </c>
      <c r="L63" s="63">
        <v>1</v>
      </c>
      <c r="M63" s="70">
        <v>4.7719907407407407E-5</v>
      </c>
      <c r="N63" s="5">
        <v>5</v>
      </c>
      <c r="O63" s="80">
        <v>5</v>
      </c>
      <c r="P63" s="82">
        <v>1</v>
      </c>
      <c r="Q63" s="82">
        <v>1</v>
      </c>
      <c r="R63" s="83">
        <v>1</v>
      </c>
      <c r="S63" s="84">
        <v>5.3194444444444442E-5</v>
      </c>
    </row>
    <row r="64" spans="1:19" x14ac:dyDescent="0.25">
      <c r="A64" s="73" t="s">
        <v>73</v>
      </c>
      <c r="B64" s="5">
        <f t="shared" si="0"/>
        <v>7</v>
      </c>
      <c r="C64" s="13">
        <v>7</v>
      </c>
      <c r="D64" s="15">
        <v>1</v>
      </c>
      <c r="E64" s="15">
        <v>1</v>
      </c>
      <c r="F64" s="56">
        <v>9.0909090909090912E-2</v>
      </c>
      <c r="G64" s="57">
        <v>6.7106481481481479E-5</v>
      </c>
      <c r="H64" s="5">
        <v>7</v>
      </c>
      <c r="I64" s="50">
        <v>7</v>
      </c>
      <c r="J64" s="52">
        <v>1</v>
      </c>
      <c r="K64" s="52">
        <v>1</v>
      </c>
      <c r="L64" s="63">
        <v>1</v>
      </c>
      <c r="M64" s="70">
        <v>6.1076388888888888E-5</v>
      </c>
      <c r="N64" s="5">
        <v>7</v>
      </c>
      <c r="O64" s="80">
        <v>7</v>
      </c>
      <c r="P64" s="82">
        <v>1</v>
      </c>
      <c r="Q64" s="82">
        <v>1</v>
      </c>
      <c r="R64" s="83">
        <v>1</v>
      </c>
      <c r="S64" s="84">
        <v>5.466435185185185E-5</v>
      </c>
    </row>
    <row r="65" spans="1:19" x14ac:dyDescent="0.25">
      <c r="A65" s="73" t="s">
        <v>74</v>
      </c>
      <c r="B65" s="5">
        <f t="shared" si="0"/>
        <v>5</v>
      </c>
      <c r="C65" s="13">
        <v>5</v>
      </c>
      <c r="D65" s="15">
        <v>1</v>
      </c>
      <c r="E65" s="15">
        <v>1</v>
      </c>
      <c r="F65" s="56">
        <v>1</v>
      </c>
      <c r="G65" s="57">
        <v>5.9629629629629631E-5</v>
      </c>
      <c r="H65" s="5">
        <v>5</v>
      </c>
      <c r="I65" s="50">
        <v>5</v>
      </c>
      <c r="J65" s="52">
        <v>1</v>
      </c>
      <c r="K65" s="52">
        <v>1</v>
      </c>
      <c r="L65" s="63">
        <v>0.5</v>
      </c>
      <c r="M65" s="70">
        <v>6.7465277777777782E-5</v>
      </c>
      <c r="N65" s="5">
        <v>5</v>
      </c>
      <c r="O65" s="80">
        <v>5</v>
      </c>
      <c r="P65" s="82">
        <v>1</v>
      </c>
      <c r="Q65" s="82">
        <v>1</v>
      </c>
      <c r="R65" s="83">
        <v>1</v>
      </c>
      <c r="S65" s="84">
        <v>5.3726851851851855E-5</v>
      </c>
    </row>
    <row r="66" spans="1:19" x14ac:dyDescent="0.25">
      <c r="A66" s="73" t="s">
        <v>108</v>
      </c>
      <c r="B66" s="5">
        <f t="shared" si="0"/>
        <v>38</v>
      </c>
      <c r="C66" s="13">
        <v>26</v>
      </c>
      <c r="D66" s="15">
        <v>0.68421052631578949</v>
      </c>
      <c r="E66" s="15">
        <v>0.68421052631578949</v>
      </c>
      <c r="F66" s="56">
        <v>0.25</v>
      </c>
      <c r="G66" s="57">
        <v>5.2129629629629631E-5</v>
      </c>
      <c r="H66" s="5">
        <v>38</v>
      </c>
      <c r="I66" s="50">
        <v>27</v>
      </c>
      <c r="J66" s="52">
        <v>0.71052631578947367</v>
      </c>
      <c r="K66" s="52">
        <v>0.71052631578947367</v>
      </c>
      <c r="L66" s="63">
        <v>0.2</v>
      </c>
      <c r="M66" s="70">
        <v>4.7071759259259262E-5</v>
      </c>
      <c r="N66" s="5">
        <v>38</v>
      </c>
      <c r="O66" s="80">
        <v>9</v>
      </c>
      <c r="P66" s="82">
        <v>0.23684210526315788</v>
      </c>
      <c r="Q66" s="82">
        <v>0.23684210526315788</v>
      </c>
      <c r="R66" s="83">
        <v>1.2180267965895249E-3</v>
      </c>
      <c r="S66" s="84">
        <v>5.4652777777777775E-5</v>
      </c>
    </row>
    <row r="67" spans="1:19" x14ac:dyDescent="0.25">
      <c r="A67" s="73" t="s">
        <v>75</v>
      </c>
      <c r="B67" s="5">
        <f t="shared" si="0"/>
        <v>7717.9999999999991</v>
      </c>
      <c r="C67" s="13">
        <v>5000</v>
      </c>
      <c r="D67" s="15">
        <v>0.64783622700181398</v>
      </c>
      <c r="E67" s="15">
        <v>1</v>
      </c>
      <c r="F67" s="56">
        <v>1</v>
      </c>
      <c r="G67" s="57">
        <v>3.076388888888889E-5</v>
      </c>
      <c r="H67" s="5">
        <v>7717.9999999999991</v>
      </c>
      <c r="I67" s="50">
        <v>2416</v>
      </c>
      <c r="J67" s="52">
        <v>0.31303446488727649</v>
      </c>
      <c r="K67" s="52">
        <v>0.48320000000000002</v>
      </c>
      <c r="L67" s="63">
        <v>0.33333333333333331</v>
      </c>
      <c r="M67" s="70">
        <v>3.1747685185185187E-5</v>
      </c>
      <c r="N67" s="5">
        <v>7718</v>
      </c>
      <c r="O67" s="80">
        <v>796</v>
      </c>
      <c r="P67" s="82">
        <v>0.10313552733868878</v>
      </c>
      <c r="Q67" s="82">
        <v>0.79600000000000004</v>
      </c>
      <c r="R67" s="83">
        <v>0.5</v>
      </c>
      <c r="S67" s="84">
        <v>5.3101851851851853E-5</v>
      </c>
    </row>
    <row r="68" spans="1:19" x14ac:dyDescent="0.25">
      <c r="A68" s="73" t="s">
        <v>103</v>
      </c>
      <c r="B68" s="5">
        <f t="shared" si="0"/>
        <v>14</v>
      </c>
      <c r="C68" s="13">
        <v>14</v>
      </c>
      <c r="D68" s="15">
        <v>1</v>
      </c>
      <c r="E68" s="15">
        <v>1</v>
      </c>
      <c r="F68" s="56">
        <v>1</v>
      </c>
      <c r="G68" s="57">
        <v>5.0740740740740744E-5</v>
      </c>
      <c r="H68" s="5">
        <v>14</v>
      </c>
      <c r="I68" s="50">
        <v>14</v>
      </c>
      <c r="J68" s="52">
        <v>1</v>
      </c>
      <c r="K68" s="52">
        <v>1</v>
      </c>
      <c r="L68" s="63">
        <v>0.1</v>
      </c>
      <c r="M68" s="70">
        <v>5.3240740740740744E-5</v>
      </c>
      <c r="N68" s="5">
        <v>14</v>
      </c>
      <c r="O68" s="80">
        <v>14</v>
      </c>
      <c r="P68" s="82">
        <v>1</v>
      </c>
      <c r="Q68" s="82">
        <v>1</v>
      </c>
      <c r="R68" s="83">
        <v>1</v>
      </c>
      <c r="S68" s="84">
        <v>5.3483796296296299E-5</v>
      </c>
    </row>
    <row r="69" spans="1:19" x14ac:dyDescent="0.25">
      <c r="A69" s="73" t="str">
        <f>A76</f>
        <v>_ --&gt;import static ID.ID.ID.ID;</v>
      </c>
      <c r="B69" s="5">
        <f t="shared" si="0"/>
        <v>24</v>
      </c>
      <c r="C69" s="13">
        <v>20</v>
      </c>
      <c r="D69" s="15">
        <v>0.83333333333333337</v>
      </c>
      <c r="E69" s="15">
        <v>0.83333333333333337</v>
      </c>
      <c r="F69" s="56">
        <v>1</v>
      </c>
      <c r="G69" s="57">
        <v>5.3888888888888889E-5</v>
      </c>
      <c r="H69" s="5">
        <v>24</v>
      </c>
      <c r="I69" s="50">
        <v>0</v>
      </c>
      <c r="J69" s="52">
        <v>0</v>
      </c>
      <c r="K69" s="52">
        <v>0</v>
      </c>
      <c r="L69" s="63">
        <v>0</v>
      </c>
      <c r="M69" s="70">
        <v>4.5613425925925929E-5</v>
      </c>
      <c r="N69" s="5">
        <v>24</v>
      </c>
      <c r="O69" s="80">
        <v>17</v>
      </c>
      <c r="P69" s="82">
        <v>0.70833333333333337</v>
      </c>
      <c r="Q69" s="82">
        <v>0.70833333333333337</v>
      </c>
      <c r="R69" s="83">
        <v>8.9285714285714281E-3</v>
      </c>
      <c r="S69" s="84">
        <v>5.5590277777777778E-5</v>
      </c>
    </row>
    <row r="70" spans="1:19" x14ac:dyDescent="0.25">
      <c r="A70" s="73" t="s">
        <v>76</v>
      </c>
      <c r="B70" s="5">
        <f t="shared" si="0"/>
        <v>6</v>
      </c>
      <c r="C70" s="13">
        <v>6</v>
      </c>
      <c r="D70" s="15">
        <v>1</v>
      </c>
      <c r="E70" s="15">
        <v>1</v>
      </c>
      <c r="F70" s="56">
        <v>1</v>
      </c>
      <c r="G70" s="57">
        <v>4.5763888888888888E-5</v>
      </c>
      <c r="H70" s="5">
        <v>6</v>
      </c>
      <c r="I70" s="50">
        <v>6</v>
      </c>
      <c r="J70" s="52">
        <v>1</v>
      </c>
      <c r="K70" s="52">
        <v>1</v>
      </c>
      <c r="L70" s="63">
        <v>1</v>
      </c>
      <c r="M70" s="70">
        <v>5.7037037037037035E-5</v>
      </c>
      <c r="N70" s="5">
        <v>6</v>
      </c>
      <c r="O70" s="80">
        <v>1</v>
      </c>
      <c r="P70" s="82">
        <v>0.16666666666666666</v>
      </c>
      <c r="Q70" s="82">
        <v>0.16666666666666666</v>
      </c>
      <c r="R70" s="83">
        <v>1</v>
      </c>
      <c r="S70" s="84">
        <v>5.4502314814814816E-5</v>
      </c>
    </row>
    <row r="71" spans="1:19" x14ac:dyDescent="0.25">
      <c r="A71" s="73" t="s">
        <v>77</v>
      </c>
      <c r="B71" s="5">
        <f t="shared" si="0"/>
        <v>1</v>
      </c>
      <c r="C71" s="13">
        <v>1</v>
      </c>
      <c r="D71" s="15">
        <v>1</v>
      </c>
      <c r="E71" s="15">
        <v>1</v>
      </c>
      <c r="F71" s="56">
        <v>1</v>
      </c>
      <c r="G71" s="57">
        <v>5.0370370370370373E-5</v>
      </c>
      <c r="H71" s="5">
        <v>1</v>
      </c>
      <c r="I71" s="50">
        <v>1</v>
      </c>
      <c r="J71" s="52">
        <v>1</v>
      </c>
      <c r="K71" s="52">
        <v>1</v>
      </c>
      <c r="L71" s="63">
        <v>1</v>
      </c>
      <c r="M71" s="70">
        <v>5.0960648148148149E-5</v>
      </c>
      <c r="N71" s="5">
        <v>1</v>
      </c>
      <c r="O71" s="80">
        <v>1</v>
      </c>
      <c r="P71" s="82">
        <v>1</v>
      </c>
      <c r="Q71" s="82">
        <v>1</v>
      </c>
      <c r="R71" s="83">
        <v>0.05</v>
      </c>
      <c r="S71" s="84">
        <v>5.5173611111111112E-5</v>
      </c>
    </row>
    <row r="72" spans="1:19" x14ac:dyDescent="0.25">
      <c r="A72" s="73" t="s">
        <v>78</v>
      </c>
      <c r="B72" s="5">
        <f t="shared" si="0"/>
        <v>6289</v>
      </c>
      <c r="C72" s="13">
        <v>2564</v>
      </c>
      <c r="D72" s="15">
        <v>0.40769597710287803</v>
      </c>
      <c r="E72" s="15">
        <v>0.51280000000000003</v>
      </c>
      <c r="F72" s="56">
        <v>1</v>
      </c>
      <c r="G72" s="57">
        <v>3.7766203703703703E-5</v>
      </c>
      <c r="H72" s="5">
        <v>6289</v>
      </c>
      <c r="I72" s="50">
        <v>1330</v>
      </c>
      <c r="J72" s="52">
        <v>0.21148036253776434</v>
      </c>
      <c r="K72" s="52">
        <v>0.26600000000000001</v>
      </c>
      <c r="L72" s="63">
        <v>0.16666666666666666</v>
      </c>
      <c r="M72" s="70">
        <v>3.3090277777777779E-5</v>
      </c>
      <c r="N72" s="5">
        <v>6289</v>
      </c>
      <c r="O72" s="80">
        <v>0</v>
      </c>
      <c r="P72" s="82">
        <v>0</v>
      </c>
      <c r="Q72" s="82">
        <v>0</v>
      </c>
      <c r="R72" s="83">
        <v>0</v>
      </c>
      <c r="S72" s="84">
        <v>5.5173611111111112E-5</v>
      </c>
    </row>
    <row r="73" spans="1:19" x14ac:dyDescent="0.25">
      <c r="A73" s="77" t="s">
        <v>79</v>
      </c>
      <c r="B73" s="5">
        <f t="shared" si="0"/>
        <v>3</v>
      </c>
      <c r="C73" s="13">
        <v>3</v>
      </c>
      <c r="D73" s="15">
        <v>1</v>
      </c>
      <c r="E73" s="15">
        <v>1</v>
      </c>
      <c r="F73" s="56">
        <v>0.33333333333333331</v>
      </c>
      <c r="G73" s="57">
        <v>4.8379629629629628E-5</v>
      </c>
      <c r="H73" s="5">
        <v>3</v>
      </c>
      <c r="I73" s="50">
        <v>3</v>
      </c>
      <c r="J73" s="52">
        <v>1</v>
      </c>
      <c r="K73" s="52">
        <v>1</v>
      </c>
      <c r="L73" s="63">
        <v>3.2351989647363315E-4</v>
      </c>
      <c r="M73" s="70">
        <v>6.0960648148148148E-5</v>
      </c>
      <c r="N73" s="5">
        <v>3</v>
      </c>
      <c r="O73" s="80">
        <v>0</v>
      </c>
      <c r="P73" s="82">
        <v>0</v>
      </c>
      <c r="Q73" s="82">
        <v>0</v>
      </c>
      <c r="R73" s="83">
        <v>0</v>
      </c>
      <c r="S73" s="84">
        <v>5.4953703703703701E-5</v>
      </c>
    </row>
    <row r="74" spans="1:19" x14ac:dyDescent="0.25">
      <c r="A74" s="71" t="s">
        <v>104</v>
      </c>
      <c r="B74" s="5">
        <f t="shared" si="0"/>
        <v>9</v>
      </c>
      <c r="C74" s="13">
        <v>9</v>
      </c>
      <c r="D74" s="15">
        <v>1</v>
      </c>
      <c r="E74" s="15">
        <v>1</v>
      </c>
      <c r="F74" s="56">
        <v>1</v>
      </c>
      <c r="G74" s="57">
        <v>7.3912037037037032E-5</v>
      </c>
      <c r="H74" s="5">
        <v>9</v>
      </c>
      <c r="I74" s="50">
        <v>4</v>
      </c>
      <c r="J74" s="52">
        <v>0.44444444444444442</v>
      </c>
      <c r="K74" s="52">
        <v>0.44444444444444442</v>
      </c>
      <c r="L74" s="63">
        <v>1</v>
      </c>
      <c r="M74" s="70">
        <v>7.0405092592592598E-5</v>
      </c>
      <c r="N74" s="5">
        <v>9</v>
      </c>
      <c r="O74" s="80">
        <v>4</v>
      </c>
      <c r="P74" s="82">
        <v>0.44444444444444442</v>
      </c>
      <c r="Q74" s="82">
        <v>0.44444444444444442</v>
      </c>
      <c r="R74" s="83">
        <v>0.5</v>
      </c>
      <c r="S74" s="84">
        <v>5.5682870370370374E-5</v>
      </c>
    </row>
    <row r="75" spans="1:19" x14ac:dyDescent="0.25">
      <c r="A75" s="71" t="s">
        <v>80</v>
      </c>
      <c r="B75" s="5">
        <f t="shared" si="0"/>
        <v>302</v>
      </c>
      <c r="C75" s="13">
        <v>294</v>
      </c>
      <c r="D75" s="15">
        <v>0.97350993377483441</v>
      </c>
      <c r="E75" s="15">
        <v>0.97350993377483441</v>
      </c>
      <c r="F75" s="56">
        <v>0.5</v>
      </c>
      <c r="G75" s="57">
        <v>5.2858796296296298E-5</v>
      </c>
      <c r="H75" s="5">
        <v>302</v>
      </c>
      <c r="I75" s="50">
        <v>287</v>
      </c>
      <c r="J75" s="52">
        <v>0.95033112582781454</v>
      </c>
      <c r="K75" s="52">
        <v>0.95033112582781454</v>
      </c>
      <c r="L75" s="63">
        <v>1</v>
      </c>
      <c r="M75" s="70">
        <v>6.6747685185185191E-5</v>
      </c>
      <c r="N75" s="5">
        <v>302</v>
      </c>
      <c r="O75" s="80">
        <v>71</v>
      </c>
      <c r="P75" s="82">
        <v>0.23509933774834438</v>
      </c>
      <c r="Q75" s="82">
        <v>0.23509933774834438</v>
      </c>
      <c r="R75" s="83">
        <v>0.5</v>
      </c>
      <c r="S75" s="84">
        <v>5.4305555555555555E-5</v>
      </c>
    </row>
    <row r="76" spans="1:19" x14ac:dyDescent="0.25">
      <c r="A76" s="71" t="s">
        <v>105</v>
      </c>
      <c r="B76" s="5">
        <f t="shared" si="0"/>
        <v>968</v>
      </c>
      <c r="C76" s="13">
        <v>968</v>
      </c>
      <c r="D76" s="15">
        <v>1</v>
      </c>
      <c r="E76" s="15">
        <v>1</v>
      </c>
      <c r="F76" s="56">
        <v>1</v>
      </c>
      <c r="G76" s="57">
        <v>3.7627314814814812E-5</v>
      </c>
      <c r="H76" s="5">
        <v>968</v>
      </c>
      <c r="I76" s="50">
        <v>968</v>
      </c>
      <c r="J76" s="52">
        <v>1</v>
      </c>
      <c r="K76" s="52">
        <v>1</v>
      </c>
      <c r="L76" s="63">
        <v>1</v>
      </c>
      <c r="M76" s="70">
        <v>4.6076388888888889E-5</v>
      </c>
      <c r="N76" s="5">
        <v>968</v>
      </c>
      <c r="O76" s="80">
        <v>968</v>
      </c>
      <c r="P76" s="82">
        <v>1</v>
      </c>
      <c r="Q76" s="82">
        <v>1</v>
      </c>
      <c r="R76" s="83">
        <v>1</v>
      </c>
      <c r="S76" s="84">
        <v>5.2858796296296298E-5</v>
      </c>
    </row>
    <row r="77" spans="1:19" x14ac:dyDescent="0.25">
      <c r="A77" s="71" t="s">
        <v>81</v>
      </c>
      <c r="B77" s="5">
        <f t="shared" si="0"/>
        <v>368</v>
      </c>
      <c r="C77" s="13">
        <v>364</v>
      </c>
      <c r="D77" s="15">
        <v>0.98913043478260865</v>
      </c>
      <c r="E77" s="15">
        <v>0.98913043478260865</v>
      </c>
      <c r="F77" s="56">
        <v>1</v>
      </c>
      <c r="G77" s="57">
        <v>4.2361111111111112E-5</v>
      </c>
      <c r="H77" s="5">
        <v>368</v>
      </c>
      <c r="I77" s="50">
        <v>343</v>
      </c>
      <c r="J77" s="52">
        <v>0.93206521739130432</v>
      </c>
      <c r="K77" s="52">
        <v>0.93206521739130432</v>
      </c>
      <c r="L77" s="63">
        <v>0.5</v>
      </c>
      <c r="M77" s="70">
        <v>4.3530092592592595E-5</v>
      </c>
      <c r="N77" s="5">
        <v>368</v>
      </c>
      <c r="O77" s="80">
        <v>357</v>
      </c>
      <c r="P77" s="82">
        <v>0.97010869565217395</v>
      </c>
      <c r="Q77" s="82">
        <v>0.97010869565217395</v>
      </c>
      <c r="R77" s="83">
        <v>1</v>
      </c>
      <c r="S77" s="84">
        <v>5.2719907407407407E-5</v>
      </c>
    </row>
    <row r="78" spans="1:19" x14ac:dyDescent="0.25">
      <c r="A78" s="71" t="s">
        <v>82</v>
      </c>
      <c r="B78" s="5">
        <f t="shared" si="0"/>
        <v>1842</v>
      </c>
      <c r="C78" s="13">
        <v>943</v>
      </c>
      <c r="D78" s="15">
        <v>0.51194353963083605</v>
      </c>
      <c r="E78" s="15">
        <v>0.51194353963083605</v>
      </c>
      <c r="F78" s="56">
        <v>1</v>
      </c>
      <c r="G78" s="57">
        <v>3.6863425925925926E-5</v>
      </c>
      <c r="H78" s="5">
        <v>1842</v>
      </c>
      <c r="I78" s="50">
        <v>886</v>
      </c>
      <c r="J78" s="52">
        <v>0.48099891422366992</v>
      </c>
      <c r="K78" s="52">
        <v>0.48099891422366992</v>
      </c>
      <c r="L78" s="63">
        <v>1</v>
      </c>
      <c r="M78" s="70">
        <v>4.1527777777777775E-5</v>
      </c>
      <c r="N78" s="5">
        <v>1842</v>
      </c>
      <c r="O78" s="80">
        <v>806</v>
      </c>
      <c r="P78" s="82">
        <v>0.43756786102062972</v>
      </c>
      <c r="Q78" s="82">
        <v>0.80600000000000005</v>
      </c>
      <c r="R78" s="83">
        <v>1</v>
      </c>
      <c r="S78" s="84">
        <v>5.3171296296296298E-5</v>
      </c>
    </row>
    <row r="79" spans="1:19" x14ac:dyDescent="0.25">
      <c r="A79" s="71" t="s">
        <v>83</v>
      </c>
      <c r="B79" s="5">
        <f t="shared" ref="B79:B93" si="1">C79 / D79</f>
        <v>1419</v>
      </c>
      <c r="C79" s="13">
        <v>1359</v>
      </c>
      <c r="D79" s="15">
        <v>0.95771670190274838</v>
      </c>
      <c r="E79" s="15">
        <v>0.95771670190274838</v>
      </c>
      <c r="F79" s="56">
        <v>1</v>
      </c>
      <c r="G79" s="57">
        <v>4.0555555555555553E-5</v>
      </c>
      <c r="H79" s="5">
        <v>1419</v>
      </c>
      <c r="I79" s="50">
        <v>1255</v>
      </c>
      <c r="J79" s="52">
        <v>0.88442565186751232</v>
      </c>
      <c r="K79" s="52">
        <v>0.88442565186751232</v>
      </c>
      <c r="L79" s="63">
        <v>0.2</v>
      </c>
      <c r="M79" s="70">
        <v>4.159722222222222E-5</v>
      </c>
      <c r="N79" s="5">
        <v>1419</v>
      </c>
      <c r="O79" s="80">
        <v>998</v>
      </c>
      <c r="P79" s="82">
        <v>0.70331219168428472</v>
      </c>
      <c r="Q79" s="82">
        <v>0.998</v>
      </c>
      <c r="R79" s="83">
        <v>1</v>
      </c>
      <c r="S79" s="84">
        <v>5.4768518518518522E-5</v>
      </c>
    </row>
    <row r="80" spans="1:19" x14ac:dyDescent="0.25">
      <c r="A80" s="71" t="s">
        <v>106</v>
      </c>
      <c r="B80" s="5">
        <f t="shared" si="1"/>
        <v>184</v>
      </c>
      <c r="C80" s="13">
        <v>184</v>
      </c>
      <c r="D80" s="15">
        <v>1</v>
      </c>
      <c r="E80" s="15">
        <v>1</v>
      </c>
      <c r="F80" s="56">
        <v>1</v>
      </c>
      <c r="G80" s="57">
        <v>1.2136574074074075E-4</v>
      </c>
      <c r="H80" s="5">
        <v>184</v>
      </c>
      <c r="I80" s="50">
        <v>169</v>
      </c>
      <c r="J80" s="52">
        <v>0.91847826086956519</v>
      </c>
      <c r="K80" s="52">
        <v>0.91847826086956519</v>
      </c>
      <c r="L80" s="63">
        <v>1</v>
      </c>
      <c r="M80" s="70">
        <v>2.1489583333333332E-4</v>
      </c>
      <c r="N80" s="5">
        <v>184</v>
      </c>
      <c r="O80" s="80">
        <v>11</v>
      </c>
      <c r="P80" s="82">
        <v>5.9782608695652176E-2</v>
      </c>
      <c r="Q80" s="82">
        <v>5.9782608695652176E-2</v>
      </c>
      <c r="R80" s="83">
        <v>3.4246575342465752E-3</v>
      </c>
      <c r="S80" s="84">
        <v>5.4699074074074076E-5</v>
      </c>
    </row>
    <row r="81" spans="1:19" x14ac:dyDescent="0.25">
      <c r="A81" s="71" t="s">
        <v>84</v>
      </c>
      <c r="B81" s="5">
        <f t="shared" si="1"/>
        <v>3147</v>
      </c>
      <c r="C81" s="13">
        <v>1834</v>
      </c>
      <c r="D81" s="15">
        <v>0.58277724817286303</v>
      </c>
      <c r="E81" s="15">
        <v>0.58277724817286303</v>
      </c>
      <c r="F81" s="56">
        <v>0.2</v>
      </c>
      <c r="G81" s="57">
        <v>4.1898148148148145E-5</v>
      </c>
      <c r="H81" s="5">
        <v>3147</v>
      </c>
      <c r="I81" s="50">
        <v>866</v>
      </c>
      <c r="J81" s="52">
        <v>0.27518271369558311</v>
      </c>
      <c r="K81" s="52">
        <v>0.27518271369558311</v>
      </c>
      <c r="L81" s="63">
        <v>6.6666666666666666E-2</v>
      </c>
      <c r="M81" s="70">
        <v>5.1782407407407404E-5</v>
      </c>
      <c r="N81" s="5">
        <v>3147</v>
      </c>
      <c r="O81" s="80">
        <v>0</v>
      </c>
      <c r="P81" s="82">
        <v>0</v>
      </c>
      <c r="Q81" s="82">
        <v>0</v>
      </c>
      <c r="R81" s="83">
        <v>0</v>
      </c>
      <c r="S81" s="84">
        <v>5.3368055555555552E-5</v>
      </c>
    </row>
    <row r="82" spans="1:19" x14ac:dyDescent="0.25">
      <c r="A82" s="71" t="s">
        <v>85</v>
      </c>
      <c r="B82" s="5">
        <f t="shared" si="1"/>
        <v>30</v>
      </c>
      <c r="C82" s="13">
        <v>30</v>
      </c>
      <c r="D82" s="15">
        <v>1</v>
      </c>
      <c r="E82" s="15">
        <v>1</v>
      </c>
      <c r="F82" s="56">
        <v>1</v>
      </c>
      <c r="G82" s="57">
        <v>5.5046296296296297E-5</v>
      </c>
      <c r="H82" s="5">
        <v>30</v>
      </c>
      <c r="I82" s="50">
        <v>30</v>
      </c>
      <c r="J82" s="52">
        <v>1</v>
      </c>
      <c r="K82" s="52">
        <v>1</v>
      </c>
      <c r="L82" s="63">
        <v>0.2</v>
      </c>
      <c r="M82" s="70">
        <v>6.5810185185185188E-5</v>
      </c>
      <c r="N82" s="5">
        <v>30</v>
      </c>
      <c r="O82" s="80">
        <v>8</v>
      </c>
      <c r="P82" s="82">
        <v>0.26666666666666666</v>
      </c>
      <c r="Q82" s="82">
        <v>0.26666666666666666</v>
      </c>
      <c r="R82" s="83">
        <v>0.33333333333333331</v>
      </c>
      <c r="S82" s="84">
        <v>5.5115740740740742E-5</v>
      </c>
    </row>
    <row r="83" spans="1:19" x14ac:dyDescent="0.25">
      <c r="A83" s="71" t="s">
        <v>86</v>
      </c>
      <c r="B83" s="5">
        <f t="shared" si="1"/>
        <v>1186</v>
      </c>
      <c r="C83" s="13">
        <v>983</v>
      </c>
      <c r="D83" s="15">
        <v>0.82883642495784149</v>
      </c>
      <c r="E83" s="15">
        <v>0.82883642495784149</v>
      </c>
      <c r="F83" s="56">
        <v>0.5</v>
      </c>
      <c r="G83" s="57">
        <v>1.7901620370370369E-4</v>
      </c>
      <c r="H83" s="5">
        <v>1186</v>
      </c>
      <c r="I83" s="50">
        <v>329</v>
      </c>
      <c r="J83" s="52">
        <v>0.27740303541315348</v>
      </c>
      <c r="K83" s="52">
        <v>0.27740303541315348</v>
      </c>
      <c r="L83" s="63">
        <v>0.1</v>
      </c>
      <c r="M83" s="70">
        <v>7.0081018518518515E-5</v>
      </c>
      <c r="N83" s="5">
        <v>1186</v>
      </c>
      <c r="O83" s="80">
        <v>36</v>
      </c>
      <c r="P83" s="82">
        <v>3.0354131534569982E-2</v>
      </c>
      <c r="Q83" s="82">
        <v>3.5999999999999997E-2</v>
      </c>
      <c r="R83" s="83">
        <v>2.5000000000000001E-2</v>
      </c>
      <c r="S83" s="84">
        <v>5.5729166666666668E-5</v>
      </c>
    </row>
    <row r="84" spans="1:19" x14ac:dyDescent="0.25">
      <c r="A84" s="71" t="s">
        <v>87</v>
      </c>
      <c r="B84" s="5">
        <f t="shared" si="1"/>
        <v>22</v>
      </c>
      <c r="C84" s="13">
        <v>22</v>
      </c>
      <c r="D84" s="15">
        <v>1</v>
      </c>
      <c r="E84" s="15">
        <v>1</v>
      </c>
      <c r="F84" s="56">
        <v>1</v>
      </c>
      <c r="G84" s="57">
        <v>7.1076388888888887E-5</v>
      </c>
      <c r="H84" s="5">
        <v>22</v>
      </c>
      <c r="I84" s="50">
        <v>22</v>
      </c>
      <c r="J84" s="52">
        <v>1</v>
      </c>
      <c r="K84" s="52">
        <v>1</v>
      </c>
      <c r="L84" s="63">
        <v>1</v>
      </c>
      <c r="M84" s="70">
        <v>7.3425925925925921E-5</v>
      </c>
      <c r="N84" s="5">
        <v>22</v>
      </c>
      <c r="O84" s="80">
        <v>19</v>
      </c>
      <c r="P84" s="82">
        <v>0.86363636363636365</v>
      </c>
      <c r="Q84" s="82">
        <v>0.86363636363636365</v>
      </c>
      <c r="R84" s="83">
        <v>1</v>
      </c>
      <c r="S84" s="84">
        <v>5.449074074074074E-5</v>
      </c>
    </row>
    <row r="85" spans="1:19" x14ac:dyDescent="0.25">
      <c r="A85" s="71" t="s">
        <v>88</v>
      </c>
      <c r="B85" s="5">
        <f t="shared" si="1"/>
        <v>146</v>
      </c>
      <c r="C85" s="13">
        <v>125</v>
      </c>
      <c r="D85" s="15">
        <v>0.85616438356164382</v>
      </c>
      <c r="E85" s="15">
        <v>0.85616438356164382</v>
      </c>
      <c r="F85" s="56">
        <v>1</v>
      </c>
      <c r="G85" s="57">
        <v>5.4444444444444446E-5</v>
      </c>
      <c r="H85" s="5">
        <v>146</v>
      </c>
      <c r="I85" s="50">
        <v>98</v>
      </c>
      <c r="J85" s="52">
        <v>0.67123287671232879</v>
      </c>
      <c r="K85" s="52">
        <v>0.67123287671232879</v>
      </c>
      <c r="L85" s="63">
        <v>0.5</v>
      </c>
      <c r="M85" s="70">
        <v>3.7430555555555558E-5</v>
      </c>
      <c r="N85" s="5">
        <v>146</v>
      </c>
      <c r="O85" s="80">
        <v>118</v>
      </c>
      <c r="P85" s="82">
        <v>0.80821917808219179</v>
      </c>
      <c r="Q85" s="82">
        <v>0.80821917808219179</v>
      </c>
      <c r="R85" s="83">
        <v>0.5</v>
      </c>
      <c r="S85" s="84">
        <v>5.4560185185185186E-5</v>
      </c>
    </row>
    <row r="86" spans="1:19" x14ac:dyDescent="0.25">
      <c r="A86" s="71" t="s">
        <v>89</v>
      </c>
      <c r="B86" s="5">
        <f t="shared" si="1"/>
        <v>2</v>
      </c>
      <c r="C86" s="13">
        <v>2</v>
      </c>
      <c r="D86" s="15">
        <v>1</v>
      </c>
      <c r="E86" s="15">
        <v>1</v>
      </c>
      <c r="F86" s="56">
        <v>5.7803468208092483E-3</v>
      </c>
      <c r="G86" s="57">
        <v>1.3628472222222221E-4</v>
      </c>
      <c r="H86" s="5">
        <v>2</v>
      </c>
      <c r="I86" s="50">
        <v>2</v>
      </c>
      <c r="J86" s="52">
        <v>1</v>
      </c>
      <c r="K86" s="52">
        <v>1</v>
      </c>
      <c r="L86" s="63">
        <v>4.0160642570281121E-3</v>
      </c>
      <c r="M86" s="70">
        <v>1.5175925925925925E-4</v>
      </c>
      <c r="N86" s="5">
        <v>2</v>
      </c>
      <c r="O86" s="80">
        <v>0</v>
      </c>
      <c r="P86" s="82">
        <v>0</v>
      </c>
      <c r="Q86" s="82">
        <v>0</v>
      </c>
      <c r="R86" s="83">
        <v>0</v>
      </c>
      <c r="S86" s="84">
        <v>5.396990740740741E-5</v>
      </c>
    </row>
    <row r="87" spans="1:19" x14ac:dyDescent="0.25">
      <c r="A87" s="71" t="s">
        <v>90</v>
      </c>
      <c r="B87" s="5">
        <f t="shared" si="1"/>
        <v>903</v>
      </c>
      <c r="C87" s="13">
        <v>900</v>
      </c>
      <c r="D87" s="15">
        <v>0.99667774086378735</v>
      </c>
      <c r="E87" s="15">
        <v>0.99667774086378735</v>
      </c>
      <c r="F87" s="56">
        <v>0.2</v>
      </c>
      <c r="G87" s="57">
        <v>5.3298611111111114E-5</v>
      </c>
      <c r="H87" s="5">
        <v>903</v>
      </c>
      <c r="I87" s="50">
        <v>890</v>
      </c>
      <c r="J87" s="52">
        <v>0.98560354374307868</v>
      </c>
      <c r="K87" s="52">
        <v>0.98560354374307868</v>
      </c>
      <c r="L87" s="63">
        <v>1</v>
      </c>
      <c r="M87" s="70">
        <v>4.5821759259259258E-5</v>
      </c>
      <c r="N87" s="5">
        <v>903</v>
      </c>
      <c r="O87" s="80">
        <v>810</v>
      </c>
      <c r="P87" s="82">
        <v>0.89700996677740863</v>
      </c>
      <c r="Q87" s="82">
        <v>0.89700996677740863</v>
      </c>
      <c r="R87" s="83">
        <v>1</v>
      </c>
      <c r="S87" s="84">
        <v>5.5416666666666667E-5</v>
      </c>
    </row>
    <row r="88" spans="1:19" x14ac:dyDescent="0.25">
      <c r="A88" s="71" t="s">
        <v>91</v>
      </c>
      <c r="B88" s="5">
        <f t="shared" si="1"/>
        <v>419</v>
      </c>
      <c r="C88" s="13">
        <v>383</v>
      </c>
      <c r="D88" s="15">
        <v>0.91408114558472553</v>
      </c>
      <c r="E88" s="15">
        <v>0.91408114558472553</v>
      </c>
      <c r="F88" s="56">
        <v>1</v>
      </c>
      <c r="G88" s="57">
        <v>6.1030092592592593E-5</v>
      </c>
      <c r="H88" s="5">
        <v>419</v>
      </c>
      <c r="I88" s="50">
        <v>340</v>
      </c>
      <c r="J88" s="52">
        <v>0.8114558472553699</v>
      </c>
      <c r="K88" s="52">
        <v>0.8114558472553699</v>
      </c>
      <c r="L88" s="63">
        <v>0.5</v>
      </c>
      <c r="M88" s="70">
        <v>4.5069444444444441E-5</v>
      </c>
      <c r="N88" s="5">
        <v>419</v>
      </c>
      <c r="O88" s="80">
        <v>319</v>
      </c>
      <c r="P88" s="82">
        <v>0.76133651551312653</v>
      </c>
      <c r="Q88" s="82">
        <v>0.76133651551312653</v>
      </c>
      <c r="R88" s="83">
        <v>1</v>
      </c>
      <c r="S88" s="84">
        <v>5.3715277777777779E-5</v>
      </c>
    </row>
    <row r="89" spans="1:19" x14ac:dyDescent="0.25">
      <c r="A89" s="71" t="s">
        <v>92</v>
      </c>
      <c r="B89" s="5">
        <f t="shared" si="1"/>
        <v>970.99999999999989</v>
      </c>
      <c r="C89" s="13">
        <v>421</v>
      </c>
      <c r="D89" s="15">
        <v>0.43357363542739447</v>
      </c>
      <c r="E89" s="15">
        <v>0.43357363542739447</v>
      </c>
      <c r="F89" s="56">
        <v>0.1111111111111111</v>
      </c>
      <c r="G89" s="57">
        <v>5.5613425925925928E-5</v>
      </c>
      <c r="H89" s="5">
        <v>970.99999999999989</v>
      </c>
      <c r="I89" s="50">
        <v>258</v>
      </c>
      <c r="J89" s="52">
        <v>0.26570545829042225</v>
      </c>
      <c r="K89" s="52">
        <v>0.26570545829042225</v>
      </c>
      <c r="L89" s="63">
        <v>0.14285714285714285</v>
      </c>
      <c r="M89" s="70">
        <v>5.1990740740740741E-5</v>
      </c>
      <c r="N89" s="5">
        <v>970.99999999999989</v>
      </c>
      <c r="O89" s="80">
        <v>4</v>
      </c>
      <c r="P89" s="82">
        <v>4.1194644696189494E-3</v>
      </c>
      <c r="Q89" s="82">
        <v>4.1194644696189494E-3</v>
      </c>
      <c r="R89" s="83">
        <v>0.2</v>
      </c>
      <c r="S89" s="84">
        <v>5.3090277777777778E-5</v>
      </c>
    </row>
    <row r="90" spans="1:19" x14ac:dyDescent="0.25">
      <c r="A90" s="71" t="s">
        <v>93</v>
      </c>
      <c r="B90" s="5">
        <f t="shared" si="1"/>
        <v>42</v>
      </c>
      <c r="C90" s="13">
        <v>42</v>
      </c>
      <c r="D90" s="15">
        <v>1</v>
      </c>
      <c r="E90" s="15">
        <v>1</v>
      </c>
      <c r="F90" s="56">
        <v>0.5</v>
      </c>
      <c r="G90" s="57">
        <v>7.221064814814815E-5</v>
      </c>
      <c r="H90" s="5">
        <v>42</v>
      </c>
      <c r="I90" s="50">
        <v>42</v>
      </c>
      <c r="J90" s="52">
        <v>1</v>
      </c>
      <c r="K90" s="52">
        <v>1</v>
      </c>
      <c r="L90" s="63">
        <v>1.1764705882352941E-2</v>
      </c>
      <c r="M90" s="70">
        <v>7.3483796296296291E-5</v>
      </c>
      <c r="N90" s="5">
        <v>42</v>
      </c>
      <c r="O90" s="80">
        <v>0</v>
      </c>
      <c r="P90" s="82">
        <v>0</v>
      </c>
      <c r="Q90" s="82">
        <v>0</v>
      </c>
      <c r="R90" s="83">
        <v>0</v>
      </c>
      <c r="S90" s="84">
        <v>5.164351851851852E-5</v>
      </c>
    </row>
    <row r="91" spans="1:19" x14ac:dyDescent="0.25">
      <c r="A91" s="71" t="s">
        <v>94</v>
      </c>
      <c r="B91" s="5">
        <f t="shared" si="1"/>
        <v>14</v>
      </c>
      <c r="C91" s="13">
        <v>13</v>
      </c>
      <c r="D91" s="15">
        <v>0.9285714285714286</v>
      </c>
      <c r="E91" s="15">
        <v>0.9285714285714286</v>
      </c>
      <c r="F91" s="56">
        <v>1.3513513513513514E-2</v>
      </c>
      <c r="G91" s="57">
        <v>9.7060185185185189E-5</v>
      </c>
      <c r="H91" s="5">
        <v>14</v>
      </c>
      <c r="I91" s="50">
        <v>9</v>
      </c>
      <c r="J91" s="52">
        <v>0.6428571428571429</v>
      </c>
      <c r="K91" s="52">
        <v>0.6428571428571429</v>
      </c>
      <c r="L91" s="63">
        <v>2.9239766081871343E-3</v>
      </c>
      <c r="M91" s="70">
        <v>9.1851851851851846E-5</v>
      </c>
      <c r="N91" s="5">
        <v>14</v>
      </c>
      <c r="O91" s="80">
        <v>0</v>
      </c>
      <c r="P91" s="82">
        <v>0</v>
      </c>
      <c r="Q91" s="82">
        <v>0</v>
      </c>
      <c r="R91" s="83">
        <v>0</v>
      </c>
      <c r="S91" s="84">
        <v>5.3217592592592593E-5</v>
      </c>
    </row>
    <row r="92" spans="1:19" x14ac:dyDescent="0.25">
      <c r="A92" s="71" t="s">
        <v>95</v>
      </c>
      <c r="B92" s="5">
        <f t="shared" si="1"/>
        <v>55</v>
      </c>
      <c r="C92" s="13">
        <v>55</v>
      </c>
      <c r="D92" s="15">
        <v>1</v>
      </c>
      <c r="E92" s="15">
        <v>1</v>
      </c>
      <c r="F92" s="56">
        <v>1</v>
      </c>
      <c r="G92" s="57">
        <v>8.3055555555555549E-5</v>
      </c>
      <c r="H92" s="5">
        <v>55</v>
      </c>
      <c r="I92" s="50">
        <v>55</v>
      </c>
      <c r="J92" s="52">
        <v>1</v>
      </c>
      <c r="K92" s="52">
        <v>1</v>
      </c>
      <c r="L92" s="63">
        <v>1</v>
      </c>
      <c r="M92" s="70">
        <v>1.1571759259259259E-4</v>
      </c>
      <c r="N92" s="5">
        <v>55</v>
      </c>
      <c r="O92" s="80">
        <v>41</v>
      </c>
      <c r="P92" s="82">
        <v>0.74545454545454548</v>
      </c>
      <c r="Q92" s="82">
        <v>0.74545454545454548</v>
      </c>
      <c r="R92" s="83">
        <v>1</v>
      </c>
      <c r="S92" s="84">
        <v>5.5381944444444441E-5</v>
      </c>
    </row>
    <row r="93" spans="1:19" x14ac:dyDescent="0.25">
      <c r="A93" s="71" t="s">
        <v>107</v>
      </c>
      <c r="B93" s="5">
        <f t="shared" si="1"/>
        <v>319</v>
      </c>
      <c r="C93" s="13">
        <v>252</v>
      </c>
      <c r="D93" s="15">
        <v>0.78996865203761757</v>
      </c>
      <c r="E93" s="15">
        <v>0.78996865203761757</v>
      </c>
      <c r="F93" s="56">
        <v>1</v>
      </c>
      <c r="G93" s="57">
        <v>4.0613425925925923E-5</v>
      </c>
      <c r="H93" s="5">
        <v>319</v>
      </c>
      <c r="I93" s="50">
        <v>239</v>
      </c>
      <c r="J93" s="52">
        <v>0.7492163009404389</v>
      </c>
      <c r="K93" s="52">
        <v>0.7492163009404389</v>
      </c>
      <c r="L93" s="63">
        <v>1</v>
      </c>
      <c r="M93" s="70">
        <v>4.7337962962962961E-5</v>
      </c>
      <c r="N93" s="5">
        <v>319</v>
      </c>
      <c r="O93" s="80">
        <v>224</v>
      </c>
      <c r="P93" s="82">
        <v>0.70219435736677116</v>
      </c>
      <c r="Q93" s="82">
        <v>0.70219435736677116</v>
      </c>
      <c r="R93" s="83">
        <v>0.5</v>
      </c>
      <c r="S93" s="84">
        <v>5.5937499999999998E-5</v>
      </c>
    </row>
    <row r="94" spans="1:19" ht="15.75" thickBot="1" x14ac:dyDescent="0.3">
      <c r="A94" s="6" t="s">
        <v>16</v>
      </c>
      <c r="B94" s="26">
        <f>SUM(B14:B93)</f>
        <v>66937</v>
      </c>
      <c r="C94" s="17">
        <f>SUM(C14:C93)</f>
        <v>35606</v>
      </c>
      <c r="D94" s="42">
        <f>AVERAGE(D14:D93)</f>
        <v>0.9279081654239375</v>
      </c>
      <c r="E94" s="42">
        <f>AVERAGE(E14:E93)</f>
        <v>0.94664766027471359</v>
      </c>
      <c r="F94" s="58">
        <f>AVERAGE(F14:F93)</f>
        <v>0.86818309244609837</v>
      </c>
      <c r="G94" s="59">
        <f>AVERAGE(G14:G93)</f>
        <v>7.1864728009259296E-5</v>
      </c>
      <c r="H94" s="27">
        <f>SUM(H14:H93)</f>
        <v>66937</v>
      </c>
      <c r="I94" s="54">
        <f>SUM(I14:I93)</f>
        <v>23543</v>
      </c>
      <c r="J94" s="55">
        <f>AVERAGE(J14:J93)</f>
        <v>0.86724006607085324</v>
      </c>
      <c r="K94" s="55">
        <f>AVERAGE(K14:K93)</f>
        <v>0.87711916022297953</v>
      </c>
      <c r="L94" s="39">
        <f>AVERAGE(L14:L93)</f>
        <v>0.67396470407250564</v>
      </c>
      <c r="M94" s="60">
        <f>AVERAGE(M14:M93)</f>
        <v>7.3658275462962938E-5</v>
      </c>
      <c r="N94" s="27">
        <f>SUM(N14:N93)</f>
        <v>66937</v>
      </c>
      <c r="O94" s="41">
        <f>SUM(O14:O93)</f>
        <v>9478</v>
      </c>
      <c r="P94" s="43">
        <f>AVERAGE(P14:P93)</f>
        <v>0.62121205626419185</v>
      </c>
      <c r="Q94" s="43">
        <f>AVERAGE(Q14:Q93)</f>
        <v>0.65762349733926195</v>
      </c>
      <c r="R94" s="61">
        <f>AVERAGE(R14:R93)</f>
        <v>0.6117109251409184</v>
      </c>
      <c r="S94" s="62">
        <f>AVERAGE(S14:S93)</f>
        <v>5.5918981481481485E-5</v>
      </c>
    </row>
    <row r="95" spans="1:19" ht="15.75" thickTop="1" x14ac:dyDescent="0.25"/>
    <row r="96" spans="1:19" ht="23.25" x14ac:dyDescent="0.35">
      <c r="A96" s="1" t="s">
        <v>17</v>
      </c>
      <c r="C96" s="29"/>
      <c r="D96" s="29"/>
    </row>
    <row r="97" spans="1:4" ht="20.25" thickBot="1" x14ac:dyDescent="0.35">
      <c r="A97" s="28" t="str">
        <f>C1</f>
        <v>Default</v>
      </c>
      <c r="B97" s="28"/>
      <c r="C97" s="29"/>
      <c r="D97" s="29"/>
    </row>
    <row r="98" spans="1:4" ht="15.75" thickTop="1" x14ac:dyDescent="0.25">
      <c r="A98" s="18" t="s">
        <v>12</v>
      </c>
      <c r="B98" s="44">
        <f>D94</f>
        <v>0.9279081654239375</v>
      </c>
      <c r="C98" s="29"/>
      <c r="D98" s="29"/>
    </row>
    <row r="99" spans="1:4" x14ac:dyDescent="0.25">
      <c r="A99" s="18" t="s">
        <v>122</v>
      </c>
      <c r="B99" s="44">
        <f>E94</f>
        <v>0.94664766027471359</v>
      </c>
    </row>
    <row r="100" spans="1:4" x14ac:dyDescent="0.25">
      <c r="A100" s="18" t="s">
        <v>19</v>
      </c>
      <c r="B100" s="47">
        <f>F94</f>
        <v>0.86818309244609837</v>
      </c>
    </row>
    <row r="101" spans="1:4" x14ac:dyDescent="0.25">
      <c r="A101" s="18" t="s">
        <v>27</v>
      </c>
      <c r="B101" s="67">
        <f>G94</f>
        <v>7.1864728009259296E-5</v>
      </c>
    </row>
    <row r="102" spans="1:4" ht="20.25" thickBot="1" x14ac:dyDescent="0.35">
      <c r="A102" s="30" t="str">
        <f>I1</f>
        <v>non Divided Feature Extraction</v>
      </c>
      <c r="B102" s="30"/>
    </row>
    <row r="103" spans="1:4" ht="15.75" thickTop="1" x14ac:dyDescent="0.25">
      <c r="A103" s="25" t="s">
        <v>12</v>
      </c>
      <c r="B103" s="45">
        <f>J94</f>
        <v>0.86724006607085324</v>
      </c>
    </row>
    <row r="104" spans="1:4" x14ac:dyDescent="0.25">
      <c r="A104" s="25" t="s">
        <v>122</v>
      </c>
      <c r="B104" s="45">
        <f>K94</f>
        <v>0.87711916022297953</v>
      </c>
    </row>
    <row r="105" spans="1:4" x14ac:dyDescent="0.25">
      <c r="A105" s="25" t="s">
        <v>19</v>
      </c>
      <c r="B105" s="48">
        <f>L94</f>
        <v>0.67396470407250564</v>
      </c>
    </row>
    <row r="106" spans="1:4" x14ac:dyDescent="0.25">
      <c r="A106" s="25" t="s">
        <v>27</v>
      </c>
      <c r="B106" s="68">
        <f>M94</f>
        <v>7.3658275462962938E-5</v>
      </c>
    </row>
    <row r="107" spans="1:4" ht="20.25" thickBot="1" x14ac:dyDescent="0.35">
      <c r="A107" s="37" t="str">
        <f>O1</f>
        <v>Alpha + Divided</v>
      </c>
      <c r="B107" s="37"/>
    </row>
    <row r="108" spans="1:4" ht="15.75" thickTop="1" x14ac:dyDescent="0.25">
      <c r="A108" s="38" t="s">
        <v>12</v>
      </c>
      <c r="B108" s="46">
        <f>P94</f>
        <v>0.62121205626419185</v>
      </c>
    </row>
    <row r="109" spans="1:4" x14ac:dyDescent="0.25">
      <c r="A109" s="38" t="s">
        <v>122</v>
      </c>
      <c r="B109" s="46">
        <f>Q94</f>
        <v>0.65762349733926195</v>
      </c>
    </row>
    <row r="110" spans="1:4" x14ac:dyDescent="0.25">
      <c r="A110" s="38" t="s">
        <v>19</v>
      </c>
      <c r="B110" s="49">
        <f>R94</f>
        <v>0.6117109251409184</v>
      </c>
    </row>
    <row r="111" spans="1:4" x14ac:dyDescent="0.25">
      <c r="A111" s="38" t="s">
        <v>27</v>
      </c>
      <c r="B111" s="69">
        <f>S94</f>
        <v>5.5918981481481485E-5</v>
      </c>
    </row>
    <row r="112" spans="1:4" ht="20.25" thickBot="1" x14ac:dyDescent="0.35">
      <c r="A112" s="2" t="s">
        <v>20</v>
      </c>
      <c r="B112" s="2"/>
    </row>
    <row r="113" spans="1:2" ht="15.75" thickTop="1" x14ac:dyDescent="0.25">
      <c r="A113" t="s">
        <v>21</v>
      </c>
      <c r="B113" t="str">
        <f>IF(AND(B98 &gt; B103,B98 &gt; B108), A97, IF(B103 &gt; B108, A102, A107))</f>
        <v>Default</v>
      </c>
    </row>
    <row r="114" spans="1:2" x14ac:dyDescent="0.25">
      <c r="A114" t="s">
        <v>123</v>
      </c>
      <c r="B114" t="str">
        <f>IF(AND(B99 &gt; B104,B99 &gt; B109), A97, IF(B104 &gt; B109, A102, A107))</f>
        <v>Default</v>
      </c>
    </row>
    <row r="115" spans="1:2" x14ac:dyDescent="0.25">
      <c r="A115" t="s">
        <v>23</v>
      </c>
      <c r="B115" t="str">
        <f>IF(AND(B100 &gt; B105,B100 &gt; B110), $A$97, IF(B105 &gt; B110, $A$102, $A$107))</f>
        <v>Default</v>
      </c>
    </row>
    <row r="116" spans="1:2" x14ac:dyDescent="0.25">
      <c r="A116" t="s">
        <v>28</v>
      </c>
      <c r="B116" t="str">
        <f>IF(AND(B101 &lt; B106,B101 &lt; B111), $A$97, IF(B106 &lt; B111, $A$102, $A$107))</f>
        <v>Alpha + Divided</v>
      </c>
    </row>
  </sheetData>
  <mergeCells count="51">
    <mergeCell ref="C1:G1"/>
    <mergeCell ref="I1:M1"/>
    <mergeCell ref="O1:S1"/>
    <mergeCell ref="C3:D3"/>
    <mergeCell ref="E3:G3"/>
    <mergeCell ref="I3:J3"/>
    <mergeCell ref="K3:M3"/>
    <mergeCell ref="O3:P3"/>
    <mergeCell ref="Q3:S3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C10:D10"/>
    <mergeCell ref="I10:J10"/>
    <mergeCell ref="O10:P10"/>
    <mergeCell ref="C12:G12"/>
    <mergeCell ref="I12:M12"/>
    <mergeCell ref="O12:S12"/>
  </mergeCells>
  <conditionalFormatting sqref="D94:G94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{BB3DBEDF-F69C-4FAB-9E16-E86F7A383C14}</x14:id>
        </ext>
      </extLst>
    </cfRule>
  </conditionalFormatting>
  <conditionalFormatting sqref="P94:S94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{D0EAEF00-A992-49C2-AAED-D6FE9C0C228B}</x14:id>
        </ext>
      </extLst>
    </cfRule>
  </conditionalFormatting>
  <conditionalFormatting sqref="D83:G83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{4853194C-0346-4F7A-873D-ADD8BD703F83}</x14:id>
        </ext>
      </extLst>
    </cfRule>
  </conditionalFormatting>
  <conditionalFormatting sqref="J83:M8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{EF0A37C6-020A-463B-A4B0-588307AA0134}</x14:id>
        </ext>
      </extLst>
    </cfRule>
  </conditionalFormatting>
  <conditionalFormatting sqref="F83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{CCE30908-7830-4F6D-B3E0-7C0888AA3325}</x14:id>
        </ext>
      </extLst>
    </cfRule>
  </conditionalFormatting>
  <conditionalFormatting sqref="E83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{EFBB6812-9D3C-4E95-B0CF-8A4D7B92E993}</x14:id>
        </ext>
      </extLst>
    </cfRule>
  </conditionalFormatting>
  <conditionalFormatting sqref="P83:S8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{6A1E89F2-FE5D-4EE1-8818-467D489E06ED}</x14:id>
        </ext>
      </extLst>
    </cfRule>
  </conditionalFormatting>
  <conditionalFormatting sqref="D14:G82 D84:G93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{880EC30A-F4B8-406D-A62D-7D85B5EF84DF}</x14:id>
        </ext>
      </extLst>
    </cfRule>
  </conditionalFormatting>
  <conditionalFormatting sqref="J14:M82 J84:M94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{B9C0E71A-C079-475F-A8A4-E56B92E07C1B}</x14:id>
        </ext>
      </extLst>
    </cfRule>
  </conditionalFormatting>
  <conditionalFormatting sqref="D93:F94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{F91F9BA9-2F69-4CCA-84A6-76907D2B55A2}</x14:id>
        </ext>
      </extLst>
    </cfRule>
  </conditionalFormatting>
  <conditionalFormatting sqref="D86:D94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{0AD4A32E-E660-4961-B9B3-74F9B34ADCD4}</x14:id>
        </ext>
      </extLst>
    </cfRule>
  </conditionalFormatting>
  <conditionalFormatting sqref="E88:E94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{E0EA8C4A-458D-4B9B-A725-93269E555150}</x14:id>
        </ext>
      </extLst>
    </cfRule>
  </conditionalFormatting>
  <conditionalFormatting sqref="F62:F82 F84:F94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{7824BB75-6456-4BDA-8839-5290D5511741}</x14:id>
        </ext>
      </extLst>
    </cfRule>
  </conditionalFormatting>
  <conditionalFormatting sqref="E64:E82 E84:E94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{C5437F33-4659-4FD2-9794-4D347EBAC2AE}</x14:id>
        </ext>
      </extLst>
    </cfRule>
  </conditionalFormatting>
  <conditionalFormatting sqref="P14:S82 P84:S93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{300BE6B7-DE5A-4152-8F58-7E31D6BE88E8}</x14:id>
        </ext>
      </extLst>
    </cfRule>
  </conditionalFormatting>
  <conditionalFormatting sqref="P14:P93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{A015B12D-A619-4BE4-A4C0-4797D61A2690}</x14:id>
        </ext>
      </extLst>
    </cfRule>
  </conditionalFormatting>
  <conditionalFormatting sqref="Q14:Q93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{3541454D-5408-4D74-BA53-55AF05194FE0}</x14:id>
        </ext>
      </extLst>
    </cfRule>
  </conditionalFormatting>
  <conditionalFormatting sqref="R14:R93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{0790F1D2-D704-4EA0-825B-F899745156DF}</x14:id>
        </ext>
      </extLst>
    </cfRule>
  </conditionalFormatting>
  <conditionalFormatting sqref="D89:D94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{52ED5CB4-86F3-4AD8-BBA7-11DA55F6D176}</x14:id>
        </ext>
      </extLst>
    </cfRule>
  </conditionalFormatting>
  <conditionalFormatting sqref="P92:P94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{83646EB2-CB1B-4425-B5B7-10ED3FFC1D25}</x14:id>
        </ext>
      </extLst>
    </cfRule>
  </conditionalFormatting>
  <conditionalFormatting sqref="Q92:Q94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{82CD8A95-7724-4912-9B1C-1B7D623D9F3F}</x14:id>
        </ext>
      </extLst>
    </cfRule>
  </conditionalFormatting>
  <conditionalFormatting sqref="E92:E9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{ED28E1AD-B95F-4ABB-B9A2-EAF0E53C5C09}</x14:id>
        </ext>
      </extLst>
    </cfRule>
  </conditionalFormatting>
  <conditionalFormatting sqref="F58:F9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{5A4871A3-2B19-448E-9CF9-A1315536EB70}</x14:id>
        </ext>
      </extLst>
    </cfRule>
  </conditionalFormatting>
  <conditionalFormatting sqref="P16:P94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{84771706-3EC3-4DD2-B495-AC7A0E5762CB}</x14:id>
        </ext>
      </extLst>
    </cfRule>
  </conditionalFormatting>
  <conditionalFormatting sqref="Q76:Q9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{E420C97F-3AA9-4C13-9FA0-A1DDCB4CD9B4}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3DBEDF-F69C-4FAB-9E16-E86F7A383C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D94:G94</xm:sqref>
        </x14:conditionalFormatting>
        <x14:conditionalFormatting xmlns:xm="http://schemas.microsoft.com/office/excel/2006/main">
          <x14:cfRule type="dataBar" id="{D0EAEF00-A992-49C2-AAED-D6FE9C0C22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P94:S94</xm:sqref>
        </x14:conditionalFormatting>
        <x14:conditionalFormatting xmlns:xm="http://schemas.microsoft.com/office/excel/2006/main">
          <x14:cfRule type="dataBar" id="{4853194C-0346-4F7A-873D-ADD8BD703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D83:G83</xm:sqref>
        </x14:conditionalFormatting>
        <x14:conditionalFormatting xmlns:xm="http://schemas.microsoft.com/office/excel/2006/main">
          <x14:cfRule type="dataBar" id="{EF0A37C6-020A-463B-A4B0-588307AA01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J83:M83</xm:sqref>
        </x14:conditionalFormatting>
        <x14:conditionalFormatting xmlns:xm="http://schemas.microsoft.com/office/excel/2006/main">
          <x14:cfRule type="dataBar" id="{CCE30908-7830-4F6D-B3E0-7C0888AA33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F83</xm:sqref>
        </x14:conditionalFormatting>
        <x14:conditionalFormatting xmlns:xm="http://schemas.microsoft.com/office/excel/2006/main">
          <x14:cfRule type="dataBar" id="{EFBB6812-9D3C-4E95-B0CF-8A4D7B92E9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E83</xm:sqref>
        </x14:conditionalFormatting>
        <x14:conditionalFormatting xmlns:xm="http://schemas.microsoft.com/office/excel/2006/main">
          <x14:cfRule type="dataBar" id="{6A1E89F2-FE5D-4EE1-8818-467D489E06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P83:S83</xm:sqref>
        </x14:conditionalFormatting>
        <x14:conditionalFormatting xmlns:xm="http://schemas.microsoft.com/office/excel/2006/main">
          <x14:cfRule type="dataBar" id="{880EC30A-F4B8-406D-A62D-7D85B5EF84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D14:G82 D84:G93</xm:sqref>
        </x14:conditionalFormatting>
        <x14:conditionalFormatting xmlns:xm="http://schemas.microsoft.com/office/excel/2006/main">
          <x14:cfRule type="dataBar" id="{B9C0E71A-C079-475F-A8A4-E56B92E07C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J14:M82 J84:M94</xm:sqref>
        </x14:conditionalFormatting>
        <x14:conditionalFormatting xmlns:xm="http://schemas.microsoft.com/office/excel/2006/main">
          <x14:cfRule type="dataBar" id="{F91F9BA9-2F69-4CCA-84A6-76907D2B55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D93:F94</xm:sqref>
        </x14:conditionalFormatting>
        <x14:conditionalFormatting xmlns:xm="http://schemas.microsoft.com/office/excel/2006/main">
          <x14:cfRule type="dataBar" id="{0AD4A32E-E660-4961-B9B3-74F9B34ADC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D86:D94</xm:sqref>
        </x14:conditionalFormatting>
        <x14:conditionalFormatting xmlns:xm="http://schemas.microsoft.com/office/excel/2006/main">
          <x14:cfRule type="dataBar" id="{E0EA8C4A-458D-4B9B-A725-93269E5551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E88:E94</xm:sqref>
        </x14:conditionalFormatting>
        <x14:conditionalFormatting xmlns:xm="http://schemas.microsoft.com/office/excel/2006/main">
          <x14:cfRule type="dataBar" id="{7824BB75-6456-4BDA-8839-5290D5511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F62:F82 F84:F94</xm:sqref>
        </x14:conditionalFormatting>
        <x14:conditionalFormatting xmlns:xm="http://schemas.microsoft.com/office/excel/2006/main">
          <x14:cfRule type="dataBar" id="{C5437F33-4659-4FD2-9794-4D347EBAC2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E64:E82 E84:E94</xm:sqref>
        </x14:conditionalFormatting>
        <x14:conditionalFormatting xmlns:xm="http://schemas.microsoft.com/office/excel/2006/main">
          <x14:cfRule type="dataBar" id="{300BE6B7-DE5A-4152-8F58-7E31D6BE88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P14:S82 P84:S93</xm:sqref>
        </x14:conditionalFormatting>
        <x14:conditionalFormatting xmlns:xm="http://schemas.microsoft.com/office/excel/2006/main">
          <x14:cfRule type="dataBar" id="{A015B12D-A619-4BE4-A4C0-4797D61A26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P14:P93</xm:sqref>
        </x14:conditionalFormatting>
        <x14:conditionalFormatting xmlns:xm="http://schemas.microsoft.com/office/excel/2006/main">
          <x14:cfRule type="dataBar" id="{3541454D-5408-4D74-BA53-55AF05194F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Q14:Q93</xm:sqref>
        </x14:conditionalFormatting>
        <x14:conditionalFormatting xmlns:xm="http://schemas.microsoft.com/office/excel/2006/main">
          <x14:cfRule type="dataBar" id="{0790F1D2-D704-4EA0-825B-F899745156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R14:R93</xm:sqref>
        </x14:conditionalFormatting>
        <x14:conditionalFormatting xmlns:xm="http://schemas.microsoft.com/office/excel/2006/main">
          <x14:cfRule type="dataBar" id="{52ED5CB4-86F3-4AD8-BBA7-11DA55F6D1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D89:D94</xm:sqref>
        </x14:conditionalFormatting>
        <x14:conditionalFormatting xmlns:xm="http://schemas.microsoft.com/office/excel/2006/main">
          <x14:cfRule type="dataBar" id="{83646EB2-CB1B-4425-B5B7-10ED3FFC1D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P92:P94</xm:sqref>
        </x14:conditionalFormatting>
        <x14:conditionalFormatting xmlns:xm="http://schemas.microsoft.com/office/excel/2006/main">
          <x14:cfRule type="dataBar" id="{82CD8A95-7724-4912-9B1C-1B7D623D9F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Q92:Q94</xm:sqref>
        </x14:conditionalFormatting>
        <x14:conditionalFormatting xmlns:xm="http://schemas.microsoft.com/office/excel/2006/main">
          <x14:cfRule type="dataBar" id="{ED28E1AD-B95F-4ABB-B9A2-EAF0E53C5C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E92:E94</xm:sqref>
        </x14:conditionalFormatting>
        <x14:conditionalFormatting xmlns:xm="http://schemas.microsoft.com/office/excel/2006/main">
          <x14:cfRule type="dataBar" id="{5A4871A3-2B19-448E-9CF9-A1315536EB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F58:F93</xm:sqref>
        </x14:conditionalFormatting>
        <x14:conditionalFormatting xmlns:xm="http://schemas.microsoft.com/office/excel/2006/main">
          <x14:cfRule type="dataBar" id="{84771706-3EC3-4DD2-B495-AC7A0E5762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P16:P94</xm:sqref>
        </x14:conditionalFormatting>
        <x14:conditionalFormatting xmlns:xm="http://schemas.microsoft.com/office/excel/2006/main">
          <x14:cfRule type="dataBar" id="{E420C97F-3AA9-4C13-9FA0-A1DDCB4CD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Q76:Q94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B9892-9790-482E-90C7-39CD1967A949}">
  <sheetPr>
    <tabColor theme="9" tint="0.79998168889431442"/>
  </sheetPr>
  <dimension ref="A1:S116"/>
  <sheetViews>
    <sheetView topLeftCell="B1" zoomScale="115" zoomScaleNormal="115" workbookViewId="0">
      <selection activeCell="I18" sqref="I18"/>
    </sheetView>
  </sheetViews>
  <sheetFormatPr baseColWidth="10" defaultRowHeight="15" x14ac:dyDescent="0.25"/>
  <cols>
    <col min="1" max="1" width="115.140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2" t="s">
        <v>136</v>
      </c>
      <c r="B1" s="20"/>
      <c r="C1" s="131" t="s">
        <v>119</v>
      </c>
      <c r="D1" s="132"/>
      <c r="E1" s="132"/>
      <c r="F1" s="132"/>
      <c r="G1" s="133"/>
      <c r="H1" s="20"/>
      <c r="I1" s="134" t="s">
        <v>140</v>
      </c>
      <c r="J1" s="135"/>
      <c r="K1" s="135"/>
      <c r="L1" s="135"/>
      <c r="M1" s="136"/>
      <c r="N1" s="20"/>
      <c r="O1" s="137" t="s">
        <v>141</v>
      </c>
      <c r="P1" s="138"/>
      <c r="Q1" s="138"/>
      <c r="R1" s="138"/>
      <c r="S1" s="139"/>
    </row>
    <row r="2" spans="1:19" x14ac:dyDescent="0.25">
      <c r="A2" s="3"/>
      <c r="B2" s="21"/>
      <c r="C2" s="13"/>
      <c r="D2" s="16"/>
      <c r="E2" s="16"/>
      <c r="F2" s="16"/>
      <c r="G2" s="16"/>
      <c r="H2" s="21"/>
      <c r="I2" s="50"/>
      <c r="J2" s="78"/>
      <c r="K2" s="78"/>
      <c r="L2" s="78"/>
      <c r="M2" s="78"/>
      <c r="N2" s="21"/>
      <c r="O2" s="35"/>
      <c r="P2" s="36"/>
      <c r="Q2" s="36"/>
      <c r="R2" s="36"/>
      <c r="S2" s="40"/>
    </row>
    <row r="3" spans="1:19" x14ac:dyDescent="0.25">
      <c r="A3" s="3"/>
      <c r="B3" s="21"/>
      <c r="C3" s="127" t="s">
        <v>0</v>
      </c>
      <c r="D3" s="127"/>
      <c r="E3" s="127" t="s">
        <v>144</v>
      </c>
      <c r="F3" s="127"/>
      <c r="G3" s="130"/>
      <c r="H3" s="21"/>
      <c r="I3" s="128" t="s">
        <v>0</v>
      </c>
      <c r="J3" s="129"/>
      <c r="K3" s="129" t="s">
        <v>144</v>
      </c>
      <c r="L3" s="129"/>
      <c r="M3" s="140"/>
      <c r="N3" s="21"/>
      <c r="O3" s="141" t="s">
        <v>0</v>
      </c>
      <c r="P3" s="142"/>
      <c r="Q3" s="142" t="s">
        <v>144</v>
      </c>
      <c r="R3" s="142"/>
      <c r="S3" s="143"/>
    </row>
    <row r="4" spans="1:19" x14ac:dyDescent="0.25">
      <c r="A4" s="3"/>
      <c r="B4" s="21"/>
      <c r="C4" s="127" t="s">
        <v>1</v>
      </c>
      <c r="D4" s="127"/>
      <c r="E4" s="127">
        <v>1000</v>
      </c>
      <c r="F4" s="127"/>
      <c r="G4" s="130"/>
      <c r="H4" s="21"/>
      <c r="I4" s="128" t="s">
        <v>1</v>
      </c>
      <c r="J4" s="129"/>
      <c r="K4" s="129">
        <v>1000</v>
      </c>
      <c r="L4" s="129"/>
      <c r="M4" s="140"/>
      <c r="N4" s="21"/>
      <c r="O4" s="141" t="s">
        <v>1</v>
      </c>
      <c r="P4" s="142"/>
      <c r="Q4" s="142">
        <v>1000</v>
      </c>
      <c r="R4" s="142"/>
      <c r="S4" s="143"/>
    </row>
    <row r="5" spans="1:19" x14ac:dyDescent="0.25">
      <c r="A5" s="3"/>
      <c r="B5" s="21"/>
      <c r="C5" s="127" t="s">
        <v>2</v>
      </c>
      <c r="D5" s="127"/>
      <c r="E5" s="127">
        <v>2048</v>
      </c>
      <c r="F5" s="127"/>
      <c r="G5" s="130"/>
      <c r="H5" s="21"/>
      <c r="I5" s="128" t="s">
        <v>2</v>
      </c>
      <c r="J5" s="129"/>
      <c r="K5" s="129">
        <v>2048</v>
      </c>
      <c r="L5" s="129"/>
      <c r="M5" s="140"/>
      <c r="N5" s="21"/>
      <c r="O5" s="141" t="s">
        <v>2</v>
      </c>
      <c r="P5" s="142"/>
      <c r="Q5" s="142">
        <v>2048</v>
      </c>
      <c r="R5" s="142"/>
      <c r="S5" s="143"/>
    </row>
    <row r="6" spans="1:19" x14ac:dyDescent="0.25">
      <c r="A6" s="3"/>
      <c r="B6" s="21"/>
      <c r="C6" s="127" t="s">
        <v>3</v>
      </c>
      <c r="D6" s="127"/>
      <c r="E6" s="127">
        <v>4096</v>
      </c>
      <c r="F6" s="127"/>
      <c r="G6" s="130"/>
      <c r="H6" s="21"/>
      <c r="I6" s="128" t="s">
        <v>3</v>
      </c>
      <c r="J6" s="129"/>
      <c r="K6" s="129">
        <v>4096</v>
      </c>
      <c r="L6" s="129"/>
      <c r="M6" s="140"/>
      <c r="N6" s="21"/>
      <c r="O6" s="141" t="s">
        <v>3</v>
      </c>
      <c r="P6" s="142"/>
      <c r="Q6" s="142">
        <v>4096</v>
      </c>
      <c r="R6" s="142"/>
      <c r="S6" s="143"/>
    </row>
    <row r="7" spans="1:19" x14ac:dyDescent="0.25">
      <c r="A7" s="3"/>
      <c r="B7" s="21"/>
      <c r="C7" s="127" t="s">
        <v>4</v>
      </c>
      <c r="D7" s="127"/>
      <c r="E7" s="127" t="s">
        <v>29</v>
      </c>
      <c r="F7" s="127"/>
      <c r="G7" s="130"/>
      <c r="H7" s="21"/>
      <c r="I7" s="128" t="s">
        <v>4</v>
      </c>
      <c r="J7" s="129"/>
      <c r="K7" s="129" t="s">
        <v>29</v>
      </c>
      <c r="L7" s="129"/>
      <c r="M7" s="140"/>
      <c r="N7" s="21"/>
      <c r="O7" s="141" t="s">
        <v>4</v>
      </c>
      <c r="P7" s="142"/>
      <c r="Q7" s="142" t="s">
        <v>29</v>
      </c>
      <c r="R7" s="142"/>
      <c r="S7" s="143"/>
    </row>
    <row r="8" spans="1:19" x14ac:dyDescent="0.25">
      <c r="A8" s="3"/>
      <c r="B8" s="21"/>
      <c r="C8" s="127" t="s">
        <v>5</v>
      </c>
      <c r="D8" s="127"/>
      <c r="E8" s="127" t="s">
        <v>25</v>
      </c>
      <c r="F8" s="127"/>
      <c r="G8" s="130"/>
      <c r="H8" s="21"/>
      <c r="I8" s="128" t="s">
        <v>5</v>
      </c>
      <c r="J8" s="129"/>
      <c r="K8" s="129" t="s">
        <v>25</v>
      </c>
      <c r="L8" s="129"/>
      <c r="M8" s="140"/>
      <c r="N8" s="21"/>
      <c r="O8" s="141" t="s">
        <v>5</v>
      </c>
      <c r="P8" s="142"/>
      <c r="Q8" s="142" t="s">
        <v>25</v>
      </c>
      <c r="R8" s="142"/>
      <c r="S8" s="143"/>
    </row>
    <row r="9" spans="1:19" x14ac:dyDescent="0.25">
      <c r="A9" s="3"/>
      <c r="B9" s="21"/>
      <c r="C9" s="127" t="s">
        <v>6</v>
      </c>
      <c r="D9" s="127"/>
      <c r="E9" s="127">
        <v>1</v>
      </c>
      <c r="F9" s="127"/>
      <c r="G9" s="130"/>
      <c r="H9" s="21"/>
      <c r="I9" s="128" t="s">
        <v>6</v>
      </c>
      <c r="J9" s="129"/>
      <c r="K9" s="129">
        <v>1</v>
      </c>
      <c r="L9" s="129"/>
      <c r="M9" s="140"/>
      <c r="N9" s="21"/>
      <c r="O9" s="141" t="s">
        <v>6</v>
      </c>
      <c r="P9" s="142"/>
      <c r="Q9" s="142">
        <v>1</v>
      </c>
      <c r="R9" s="142"/>
      <c r="S9" s="143"/>
    </row>
    <row r="10" spans="1:19" x14ac:dyDescent="0.25">
      <c r="A10" s="3"/>
      <c r="B10" s="21"/>
      <c r="C10" s="127" t="s">
        <v>7</v>
      </c>
      <c r="D10" s="127"/>
      <c r="E10" s="19"/>
      <c r="F10" s="19"/>
      <c r="G10" s="16"/>
      <c r="H10" s="21"/>
      <c r="I10" s="128" t="s">
        <v>7</v>
      </c>
      <c r="J10" s="129"/>
      <c r="K10" s="79"/>
      <c r="L10" s="79" t="s">
        <v>143</v>
      </c>
      <c r="M10" s="78"/>
      <c r="N10" s="21"/>
      <c r="O10" s="141" t="s">
        <v>7</v>
      </c>
      <c r="P10" s="142"/>
      <c r="Q10" s="89"/>
      <c r="R10" s="89" t="s">
        <v>142</v>
      </c>
      <c r="S10" s="90"/>
    </row>
    <row r="11" spans="1:19" x14ac:dyDescent="0.25">
      <c r="A11" s="3"/>
      <c r="B11" s="21"/>
      <c r="C11" s="13"/>
      <c r="D11" s="16"/>
      <c r="E11" s="16"/>
      <c r="F11" s="16"/>
      <c r="G11" s="16"/>
      <c r="H11" s="21"/>
      <c r="I11" s="25"/>
      <c r="J11" s="25"/>
      <c r="K11" s="25"/>
      <c r="L11" s="25"/>
      <c r="M11" s="25"/>
      <c r="N11" s="21"/>
      <c r="O11" s="64"/>
      <c r="P11" s="65"/>
      <c r="Q11" s="65"/>
      <c r="R11" s="65"/>
      <c r="S11" s="66"/>
    </row>
    <row r="12" spans="1:19" ht="18" thickBot="1" x14ac:dyDescent="0.35">
      <c r="A12" s="23" t="s">
        <v>10</v>
      </c>
      <c r="B12" s="24" t="s">
        <v>15</v>
      </c>
      <c r="C12" s="146">
        <v>1</v>
      </c>
      <c r="D12" s="147"/>
      <c r="E12" s="147"/>
      <c r="F12" s="147"/>
      <c r="G12" s="148"/>
      <c r="H12" s="24" t="s">
        <v>15</v>
      </c>
      <c r="I12" s="149">
        <v>1</v>
      </c>
      <c r="J12" s="150"/>
      <c r="K12" s="150"/>
      <c r="L12" s="150"/>
      <c r="M12" s="151"/>
      <c r="N12" s="24" t="s">
        <v>15</v>
      </c>
      <c r="O12" s="152">
        <v>1</v>
      </c>
      <c r="P12" s="152"/>
      <c r="Q12" s="152"/>
      <c r="R12" s="152"/>
      <c r="S12" s="153"/>
    </row>
    <row r="13" spans="1:19" ht="20.25" thickBot="1" x14ac:dyDescent="0.35">
      <c r="A13" s="4" t="s">
        <v>8</v>
      </c>
      <c r="B13" s="7" t="s">
        <v>9</v>
      </c>
      <c r="C13" s="11" t="s">
        <v>11</v>
      </c>
      <c r="D13" s="12" t="s">
        <v>12</v>
      </c>
      <c r="E13" s="12" t="s">
        <v>13</v>
      </c>
      <c r="F13" s="12" t="s">
        <v>14</v>
      </c>
      <c r="G13" s="12" t="s">
        <v>26</v>
      </c>
      <c r="H13" s="7" t="s">
        <v>9</v>
      </c>
      <c r="I13" s="8" t="s">
        <v>11</v>
      </c>
      <c r="J13" s="9" t="s">
        <v>12</v>
      </c>
      <c r="K13" s="9" t="s">
        <v>13</v>
      </c>
      <c r="L13" s="9" t="s">
        <v>14</v>
      </c>
      <c r="M13" s="10" t="s">
        <v>26</v>
      </c>
      <c r="N13" s="7" t="s">
        <v>9</v>
      </c>
      <c r="O13" s="32" t="s">
        <v>11</v>
      </c>
      <c r="P13" s="33" t="s">
        <v>12</v>
      </c>
      <c r="Q13" s="33" t="s">
        <v>13</v>
      </c>
      <c r="R13" s="33" t="s">
        <v>14</v>
      </c>
      <c r="S13" s="34" t="s">
        <v>26</v>
      </c>
    </row>
    <row r="14" spans="1:19" ht="15.75" thickTop="1" x14ac:dyDescent="0.25">
      <c r="A14" s="72" t="s">
        <v>96</v>
      </c>
      <c r="B14" s="5">
        <v>405</v>
      </c>
      <c r="C14" s="13">
        <v>405</v>
      </c>
      <c r="D14" s="87">
        <v>1</v>
      </c>
      <c r="E14" s="88">
        <v>1</v>
      </c>
      <c r="F14" s="56">
        <v>1</v>
      </c>
      <c r="G14" s="57">
        <v>5.7893518518518517E-5</v>
      </c>
      <c r="H14" s="5">
        <v>405</v>
      </c>
      <c r="I14" s="50">
        <v>405</v>
      </c>
      <c r="J14" s="51">
        <v>1</v>
      </c>
      <c r="K14" s="52">
        <v>1</v>
      </c>
      <c r="L14" s="63">
        <v>1</v>
      </c>
      <c r="M14" s="70">
        <v>1.0190972222222222E-4</v>
      </c>
      <c r="N14" s="5">
        <v>405</v>
      </c>
      <c r="O14" s="80">
        <v>405</v>
      </c>
      <c r="P14" s="81">
        <v>1</v>
      </c>
      <c r="Q14" s="82">
        <v>1</v>
      </c>
      <c r="R14" s="83">
        <v>1</v>
      </c>
      <c r="S14" s="84">
        <v>1.7365740740740742E-4</v>
      </c>
    </row>
    <row r="15" spans="1:19" x14ac:dyDescent="0.25">
      <c r="A15" s="73" t="s">
        <v>30</v>
      </c>
      <c r="B15" s="5">
        <v>2</v>
      </c>
      <c r="C15" s="13">
        <v>1</v>
      </c>
      <c r="D15" s="88">
        <v>0.5</v>
      </c>
      <c r="E15" s="88">
        <v>0.5</v>
      </c>
      <c r="F15" s="56">
        <v>1</v>
      </c>
      <c r="G15" s="57">
        <v>7.1087962962962969E-5</v>
      </c>
      <c r="H15" s="5">
        <v>2</v>
      </c>
      <c r="I15" s="50">
        <v>1</v>
      </c>
      <c r="J15" s="52">
        <v>0.5</v>
      </c>
      <c r="K15" s="52">
        <v>0.5</v>
      </c>
      <c r="L15" s="63">
        <v>1</v>
      </c>
      <c r="M15" s="70">
        <v>8.9930555555555554E-5</v>
      </c>
      <c r="N15" s="5">
        <v>2</v>
      </c>
      <c r="O15" s="80">
        <v>2</v>
      </c>
      <c r="P15" s="82">
        <v>1</v>
      </c>
      <c r="Q15" s="82">
        <v>1</v>
      </c>
      <c r="R15" s="83">
        <v>1</v>
      </c>
      <c r="S15" s="84">
        <v>1.0387731481481481E-4</v>
      </c>
    </row>
    <row r="16" spans="1:19" x14ac:dyDescent="0.25">
      <c r="A16" s="73" t="s">
        <v>31</v>
      </c>
      <c r="B16" s="5">
        <v>143</v>
      </c>
      <c r="C16" s="13">
        <v>143</v>
      </c>
      <c r="D16" s="88">
        <v>1</v>
      </c>
      <c r="E16" s="88">
        <v>1</v>
      </c>
      <c r="F16" s="56">
        <v>1</v>
      </c>
      <c r="G16" s="57">
        <v>6.3368055555555552E-5</v>
      </c>
      <c r="H16" s="5">
        <v>143</v>
      </c>
      <c r="I16" s="50">
        <v>143</v>
      </c>
      <c r="J16" s="52">
        <v>1</v>
      </c>
      <c r="K16" s="52">
        <v>1</v>
      </c>
      <c r="L16" s="63">
        <v>1</v>
      </c>
      <c r="M16" s="70">
        <v>8.2094907407407409E-5</v>
      </c>
      <c r="N16" s="5">
        <v>143</v>
      </c>
      <c r="O16" s="80">
        <v>143</v>
      </c>
      <c r="P16" s="82">
        <v>1</v>
      </c>
      <c r="Q16" s="82">
        <v>1</v>
      </c>
      <c r="R16" s="83">
        <v>1</v>
      </c>
      <c r="S16" s="84">
        <v>5.9444444444444445E-5</v>
      </c>
    </row>
    <row r="17" spans="1:19" ht="25.5" x14ac:dyDescent="0.25">
      <c r="A17" s="74" t="s">
        <v>97</v>
      </c>
      <c r="B17" s="5">
        <v>1</v>
      </c>
      <c r="C17" s="13">
        <v>1</v>
      </c>
      <c r="D17" s="88">
        <v>1</v>
      </c>
      <c r="E17" s="88">
        <v>1</v>
      </c>
      <c r="F17" s="56">
        <v>1</v>
      </c>
      <c r="G17" s="57">
        <v>8.258101851851852E-5</v>
      </c>
      <c r="H17" s="5">
        <v>1</v>
      </c>
      <c r="I17" s="50">
        <v>1</v>
      </c>
      <c r="J17" s="52">
        <v>1</v>
      </c>
      <c r="K17" s="52">
        <v>1</v>
      </c>
      <c r="L17" s="63">
        <v>1</v>
      </c>
      <c r="M17" s="70">
        <v>7.4513888888888883E-5</v>
      </c>
      <c r="N17" s="5">
        <v>1</v>
      </c>
      <c r="O17" s="80">
        <v>1</v>
      </c>
      <c r="P17" s="82">
        <v>1</v>
      </c>
      <c r="Q17" s="82">
        <v>1</v>
      </c>
      <c r="R17" s="83">
        <v>1</v>
      </c>
      <c r="S17" s="84">
        <v>6.5127314814814816E-5</v>
      </c>
    </row>
    <row r="18" spans="1:19" x14ac:dyDescent="0.25">
      <c r="A18" s="73" t="s">
        <v>32</v>
      </c>
      <c r="B18" s="5">
        <v>34</v>
      </c>
      <c r="C18" s="13">
        <v>34</v>
      </c>
      <c r="D18" s="88">
        <v>1</v>
      </c>
      <c r="E18" s="88">
        <v>1</v>
      </c>
      <c r="F18" s="56">
        <v>1</v>
      </c>
      <c r="G18" s="57">
        <v>5.6273148148148149E-5</v>
      </c>
      <c r="H18" s="5">
        <v>34</v>
      </c>
      <c r="I18" s="50">
        <v>34</v>
      </c>
      <c r="J18" s="52">
        <v>1</v>
      </c>
      <c r="K18" s="52">
        <v>1</v>
      </c>
      <c r="L18" s="63">
        <v>1</v>
      </c>
      <c r="M18" s="70">
        <v>5.5925925925925929E-5</v>
      </c>
      <c r="N18" s="5">
        <v>34</v>
      </c>
      <c r="O18" s="80">
        <v>34</v>
      </c>
      <c r="P18" s="82">
        <v>1</v>
      </c>
      <c r="Q18" s="82">
        <v>1</v>
      </c>
      <c r="R18" s="83">
        <v>1</v>
      </c>
      <c r="S18" s="84">
        <v>5.5416666666666667E-5</v>
      </c>
    </row>
    <row r="19" spans="1:19" x14ac:dyDescent="0.25">
      <c r="A19" s="73" t="s">
        <v>33</v>
      </c>
      <c r="B19" s="5">
        <v>3</v>
      </c>
      <c r="C19" s="13">
        <v>2</v>
      </c>
      <c r="D19" s="88">
        <v>0.66666666666666663</v>
      </c>
      <c r="E19" s="88">
        <v>0.66666666666666663</v>
      </c>
      <c r="F19" s="56">
        <v>1</v>
      </c>
      <c r="G19" s="57">
        <v>7.8668981481481483E-5</v>
      </c>
      <c r="H19" s="5">
        <v>3</v>
      </c>
      <c r="I19" s="50">
        <v>2</v>
      </c>
      <c r="J19" s="52">
        <v>0.66666666666666663</v>
      </c>
      <c r="K19" s="52">
        <v>0.66666666666666663</v>
      </c>
      <c r="L19" s="63">
        <v>1</v>
      </c>
      <c r="M19" s="70">
        <v>5.7372685185185186E-5</v>
      </c>
      <c r="N19" s="5">
        <v>3</v>
      </c>
      <c r="O19" s="80">
        <v>3</v>
      </c>
      <c r="P19" s="82">
        <v>1</v>
      </c>
      <c r="Q19" s="82">
        <v>1</v>
      </c>
      <c r="R19" s="83">
        <v>1</v>
      </c>
      <c r="S19" s="84">
        <v>5.943287037037037E-5</v>
      </c>
    </row>
    <row r="20" spans="1:19" ht="25.5" x14ac:dyDescent="0.25">
      <c r="A20" s="74" t="s">
        <v>34</v>
      </c>
      <c r="B20" s="5">
        <v>1</v>
      </c>
      <c r="C20" s="13">
        <v>1</v>
      </c>
      <c r="D20" s="88">
        <v>1</v>
      </c>
      <c r="E20" s="88">
        <v>1</v>
      </c>
      <c r="F20" s="56">
        <v>1</v>
      </c>
      <c r="G20" s="57">
        <v>8.304398148148148E-5</v>
      </c>
      <c r="H20" s="5">
        <v>1</v>
      </c>
      <c r="I20" s="50">
        <v>1</v>
      </c>
      <c r="J20" s="52">
        <v>1</v>
      </c>
      <c r="K20" s="52">
        <v>1</v>
      </c>
      <c r="L20" s="63">
        <v>1</v>
      </c>
      <c r="M20" s="70">
        <v>5.8391203703703703E-5</v>
      </c>
      <c r="N20" s="5">
        <v>1</v>
      </c>
      <c r="O20" s="80">
        <v>1</v>
      </c>
      <c r="P20" s="82">
        <v>1</v>
      </c>
      <c r="Q20" s="82">
        <v>1</v>
      </c>
      <c r="R20" s="83">
        <v>1</v>
      </c>
      <c r="S20" s="84">
        <v>7.3541666666666661E-5</v>
      </c>
    </row>
    <row r="21" spans="1:19" ht="25.5" x14ac:dyDescent="0.25">
      <c r="A21" s="74" t="s">
        <v>35</v>
      </c>
      <c r="B21" s="5">
        <v>1</v>
      </c>
      <c r="C21" s="13">
        <v>1</v>
      </c>
      <c r="D21" s="88">
        <v>1</v>
      </c>
      <c r="E21" s="88">
        <v>1</v>
      </c>
      <c r="F21" s="56">
        <v>1</v>
      </c>
      <c r="G21" s="57">
        <v>8.8969907407407414E-5</v>
      </c>
      <c r="H21" s="5">
        <v>1</v>
      </c>
      <c r="I21" s="50">
        <v>1</v>
      </c>
      <c r="J21" s="52">
        <v>1</v>
      </c>
      <c r="K21" s="52">
        <v>1</v>
      </c>
      <c r="L21" s="63">
        <v>1</v>
      </c>
      <c r="M21" s="70">
        <v>6.0196759259259262E-5</v>
      </c>
      <c r="N21" s="5">
        <v>1</v>
      </c>
      <c r="O21" s="80">
        <v>1</v>
      </c>
      <c r="P21" s="82">
        <v>1</v>
      </c>
      <c r="Q21" s="82">
        <v>1</v>
      </c>
      <c r="R21" s="83">
        <v>1</v>
      </c>
      <c r="S21" s="84">
        <v>6.4745370370370377E-5</v>
      </c>
    </row>
    <row r="22" spans="1:19" x14ac:dyDescent="0.25">
      <c r="A22" s="73" t="s">
        <v>36</v>
      </c>
      <c r="B22" s="5">
        <v>2</v>
      </c>
      <c r="C22" s="13">
        <v>2</v>
      </c>
      <c r="D22" s="88">
        <v>1</v>
      </c>
      <c r="E22" s="88">
        <v>1</v>
      </c>
      <c r="F22" s="56">
        <v>0.5</v>
      </c>
      <c r="G22" s="57">
        <v>5.4560185185185186E-5</v>
      </c>
      <c r="H22" s="5">
        <v>2</v>
      </c>
      <c r="I22" s="50">
        <v>2</v>
      </c>
      <c r="J22" s="52">
        <v>1</v>
      </c>
      <c r="K22" s="52">
        <v>1</v>
      </c>
      <c r="L22" s="63">
        <v>0.5</v>
      </c>
      <c r="M22" s="70">
        <v>5.5023148148148146E-5</v>
      </c>
      <c r="N22" s="5">
        <v>2</v>
      </c>
      <c r="O22" s="80">
        <v>2</v>
      </c>
      <c r="P22" s="82">
        <v>1</v>
      </c>
      <c r="Q22" s="82">
        <v>1</v>
      </c>
      <c r="R22" s="83">
        <v>0.5</v>
      </c>
      <c r="S22" s="84">
        <v>5.3923611111111109E-5</v>
      </c>
    </row>
    <row r="23" spans="1:19" x14ac:dyDescent="0.25">
      <c r="A23" s="73" t="s">
        <v>37</v>
      </c>
      <c r="B23" s="5">
        <v>1</v>
      </c>
      <c r="C23" s="13">
        <v>1</v>
      </c>
      <c r="D23" s="88">
        <v>1</v>
      </c>
      <c r="E23" s="88">
        <v>1</v>
      </c>
      <c r="F23" s="56">
        <v>1</v>
      </c>
      <c r="G23" s="57">
        <v>7.3703703703703702E-5</v>
      </c>
      <c r="H23" s="5">
        <v>1</v>
      </c>
      <c r="I23" s="50">
        <v>1</v>
      </c>
      <c r="J23" s="52">
        <v>1</v>
      </c>
      <c r="K23" s="52">
        <v>1</v>
      </c>
      <c r="L23" s="63">
        <v>1</v>
      </c>
      <c r="M23" s="70">
        <v>5.9062499999999999E-5</v>
      </c>
      <c r="N23" s="5">
        <v>1</v>
      </c>
      <c r="O23" s="80">
        <v>1</v>
      </c>
      <c r="P23" s="82">
        <v>1</v>
      </c>
      <c r="Q23" s="82">
        <v>1</v>
      </c>
      <c r="R23" s="83">
        <v>1</v>
      </c>
      <c r="S23" s="84">
        <v>6.3425925925925922E-5</v>
      </c>
    </row>
    <row r="24" spans="1:19" x14ac:dyDescent="0.25">
      <c r="A24" s="73" t="s">
        <v>38</v>
      </c>
      <c r="B24" s="5">
        <v>1</v>
      </c>
      <c r="C24" s="13">
        <v>1</v>
      </c>
      <c r="D24" s="88">
        <v>1</v>
      </c>
      <c r="E24" s="88">
        <v>1</v>
      </c>
      <c r="F24" s="56">
        <v>1</v>
      </c>
      <c r="G24" s="57">
        <v>8.3750000000000003E-5</v>
      </c>
      <c r="H24" s="5">
        <v>1</v>
      </c>
      <c r="I24" s="50">
        <v>1</v>
      </c>
      <c r="J24" s="52">
        <v>1</v>
      </c>
      <c r="K24" s="52">
        <v>1</v>
      </c>
      <c r="L24" s="63">
        <v>1</v>
      </c>
      <c r="M24" s="70">
        <v>5.8101851851851853E-5</v>
      </c>
      <c r="N24" s="5">
        <v>1</v>
      </c>
      <c r="O24" s="80">
        <v>1</v>
      </c>
      <c r="P24" s="82">
        <v>1</v>
      </c>
      <c r="Q24" s="82">
        <v>1</v>
      </c>
      <c r="R24" s="83">
        <v>1</v>
      </c>
      <c r="S24" s="84">
        <v>6.9583333333333335E-5</v>
      </c>
    </row>
    <row r="25" spans="1:19" x14ac:dyDescent="0.25">
      <c r="A25" s="73" t="s">
        <v>39</v>
      </c>
      <c r="B25" s="5">
        <v>3</v>
      </c>
      <c r="C25" s="13">
        <v>3</v>
      </c>
      <c r="D25" s="88">
        <v>1</v>
      </c>
      <c r="E25" s="88">
        <v>1</v>
      </c>
      <c r="F25" s="56">
        <v>0.5</v>
      </c>
      <c r="G25" s="57">
        <v>5.2835648148148147E-5</v>
      </c>
      <c r="H25" s="5">
        <v>3</v>
      </c>
      <c r="I25" s="50">
        <v>3</v>
      </c>
      <c r="J25" s="52">
        <v>1</v>
      </c>
      <c r="K25" s="52">
        <v>1</v>
      </c>
      <c r="L25" s="63">
        <v>0.5</v>
      </c>
      <c r="M25" s="70">
        <v>5.472222222222222E-5</v>
      </c>
      <c r="N25" s="5">
        <v>3</v>
      </c>
      <c r="O25" s="80">
        <v>3</v>
      </c>
      <c r="P25" s="82">
        <v>1</v>
      </c>
      <c r="Q25" s="82">
        <v>1</v>
      </c>
      <c r="R25" s="83">
        <v>1</v>
      </c>
      <c r="S25" s="84">
        <v>5.3333333333333333E-5</v>
      </c>
    </row>
    <row r="26" spans="1:19" x14ac:dyDescent="0.25">
      <c r="A26" s="73" t="s">
        <v>40</v>
      </c>
      <c r="B26" s="5">
        <v>4</v>
      </c>
      <c r="C26" s="13">
        <v>4</v>
      </c>
      <c r="D26" s="88">
        <v>1</v>
      </c>
      <c r="E26" s="88">
        <v>1</v>
      </c>
      <c r="F26" s="56">
        <v>1</v>
      </c>
      <c r="G26" s="57">
        <v>5.9050925925925924E-5</v>
      </c>
      <c r="H26" s="5">
        <v>4</v>
      </c>
      <c r="I26" s="50">
        <v>4</v>
      </c>
      <c r="J26" s="52">
        <v>1</v>
      </c>
      <c r="K26" s="52">
        <v>1</v>
      </c>
      <c r="L26" s="63">
        <v>1</v>
      </c>
      <c r="M26" s="70">
        <v>5.7268518518518522E-5</v>
      </c>
      <c r="N26" s="5">
        <v>4</v>
      </c>
      <c r="O26" s="80">
        <v>4</v>
      </c>
      <c r="P26" s="82">
        <v>1</v>
      </c>
      <c r="Q26" s="82">
        <v>1</v>
      </c>
      <c r="R26" s="83">
        <v>1</v>
      </c>
      <c r="S26" s="84">
        <v>5.9849537037037035E-5</v>
      </c>
    </row>
    <row r="27" spans="1:19" x14ac:dyDescent="0.25">
      <c r="A27" s="73" t="s">
        <v>41</v>
      </c>
      <c r="B27" s="5">
        <v>179</v>
      </c>
      <c r="C27" s="13">
        <v>179</v>
      </c>
      <c r="D27" s="88">
        <v>1</v>
      </c>
      <c r="E27" s="88">
        <v>1</v>
      </c>
      <c r="F27" s="56">
        <v>1</v>
      </c>
      <c r="G27" s="57">
        <v>7.2800925925925933E-5</v>
      </c>
      <c r="H27" s="5">
        <v>179</v>
      </c>
      <c r="I27" s="50">
        <v>179</v>
      </c>
      <c r="J27" s="52">
        <v>1</v>
      </c>
      <c r="K27" s="52">
        <v>1</v>
      </c>
      <c r="L27" s="63">
        <v>1</v>
      </c>
      <c r="M27" s="70">
        <v>5.6076388888888888E-5</v>
      </c>
      <c r="N27" s="5">
        <v>179</v>
      </c>
      <c r="O27" s="80">
        <v>179</v>
      </c>
      <c r="P27" s="82">
        <v>1</v>
      </c>
      <c r="Q27" s="82">
        <v>1</v>
      </c>
      <c r="R27" s="83">
        <v>1</v>
      </c>
      <c r="S27" s="84">
        <v>5.728009259259259E-5</v>
      </c>
    </row>
    <row r="28" spans="1:19" x14ac:dyDescent="0.25">
      <c r="A28" s="73" t="s">
        <v>42</v>
      </c>
      <c r="B28" s="5">
        <v>2</v>
      </c>
      <c r="C28" s="13">
        <v>2</v>
      </c>
      <c r="D28" s="88">
        <v>1</v>
      </c>
      <c r="E28" s="88">
        <v>1</v>
      </c>
      <c r="F28" s="56">
        <v>1</v>
      </c>
      <c r="G28" s="57">
        <v>7.1331018518518518E-5</v>
      </c>
      <c r="H28" s="5">
        <v>2</v>
      </c>
      <c r="I28" s="50">
        <v>2</v>
      </c>
      <c r="J28" s="52">
        <v>1</v>
      </c>
      <c r="K28" s="52">
        <v>1</v>
      </c>
      <c r="L28" s="63">
        <v>1</v>
      </c>
      <c r="M28" s="70">
        <v>5.4895833333333331E-5</v>
      </c>
      <c r="N28" s="5">
        <v>2</v>
      </c>
      <c r="O28" s="80">
        <v>2</v>
      </c>
      <c r="P28" s="82">
        <v>1</v>
      </c>
      <c r="Q28" s="82">
        <v>1</v>
      </c>
      <c r="R28" s="83">
        <v>1</v>
      </c>
      <c r="S28" s="84">
        <v>5.8946759259259259E-5</v>
      </c>
    </row>
    <row r="29" spans="1:19" ht="25.5" x14ac:dyDescent="0.25">
      <c r="A29" s="74" t="s">
        <v>43</v>
      </c>
      <c r="B29" s="5">
        <v>1</v>
      </c>
      <c r="C29" s="13">
        <v>1</v>
      </c>
      <c r="D29" s="88">
        <v>1</v>
      </c>
      <c r="E29" s="88">
        <v>1</v>
      </c>
      <c r="F29" s="56">
        <v>1</v>
      </c>
      <c r="G29" s="57">
        <v>1.5256944444444443E-4</v>
      </c>
      <c r="H29" s="5">
        <v>1</v>
      </c>
      <c r="I29" s="50">
        <v>1</v>
      </c>
      <c r="J29" s="52">
        <v>1</v>
      </c>
      <c r="K29" s="52">
        <v>1</v>
      </c>
      <c r="L29" s="63">
        <v>1</v>
      </c>
      <c r="M29" s="70">
        <v>6.3587962962962963E-5</v>
      </c>
      <c r="N29" s="5">
        <v>1</v>
      </c>
      <c r="O29" s="80">
        <v>1</v>
      </c>
      <c r="P29" s="82">
        <v>1</v>
      </c>
      <c r="Q29" s="82">
        <v>1</v>
      </c>
      <c r="R29" s="83">
        <v>1</v>
      </c>
      <c r="S29" s="84">
        <v>7.9687500000000006E-5</v>
      </c>
    </row>
    <row r="30" spans="1:19" x14ac:dyDescent="0.25">
      <c r="A30" s="73" t="s">
        <v>44</v>
      </c>
      <c r="B30" s="5">
        <v>2</v>
      </c>
      <c r="C30" s="13">
        <v>2</v>
      </c>
      <c r="D30" s="88">
        <v>1</v>
      </c>
      <c r="E30" s="88">
        <v>1</v>
      </c>
      <c r="F30" s="56">
        <v>0.5</v>
      </c>
      <c r="G30" s="57">
        <v>6.4409722222222226E-5</v>
      </c>
      <c r="H30" s="5">
        <v>2</v>
      </c>
      <c r="I30" s="50">
        <v>2</v>
      </c>
      <c r="J30" s="52">
        <v>1</v>
      </c>
      <c r="K30" s="52">
        <v>1</v>
      </c>
      <c r="L30" s="63">
        <v>0.5</v>
      </c>
      <c r="M30" s="70">
        <v>5.739583333333333E-5</v>
      </c>
      <c r="N30" s="5">
        <v>2</v>
      </c>
      <c r="O30" s="80">
        <v>2</v>
      </c>
      <c r="P30" s="82">
        <v>1</v>
      </c>
      <c r="Q30" s="82">
        <v>1</v>
      </c>
      <c r="R30" s="83">
        <v>1</v>
      </c>
      <c r="S30" s="84">
        <v>5.9050925925925924E-5</v>
      </c>
    </row>
    <row r="31" spans="1:19" x14ac:dyDescent="0.25">
      <c r="A31" s="73" t="s">
        <v>45</v>
      </c>
      <c r="B31" s="5">
        <v>110</v>
      </c>
      <c r="C31" s="13">
        <v>107</v>
      </c>
      <c r="D31" s="88">
        <v>0.97272727272727277</v>
      </c>
      <c r="E31" s="88">
        <v>0.97272727272727277</v>
      </c>
      <c r="F31" s="56">
        <v>1</v>
      </c>
      <c r="G31" s="57">
        <v>5.417824074074074E-5</v>
      </c>
      <c r="H31" s="5">
        <v>110</v>
      </c>
      <c r="I31" s="50">
        <v>107</v>
      </c>
      <c r="J31" s="52">
        <v>0.97272727272727277</v>
      </c>
      <c r="K31" s="52">
        <v>0.97272727272727277</v>
      </c>
      <c r="L31" s="63">
        <v>1</v>
      </c>
      <c r="M31" s="70">
        <v>5.4513888888888891E-5</v>
      </c>
      <c r="N31" s="5">
        <v>110</v>
      </c>
      <c r="O31" s="80">
        <v>107</v>
      </c>
      <c r="P31" s="82">
        <v>0.97272727272727277</v>
      </c>
      <c r="Q31" s="82">
        <v>0.97272727272727277</v>
      </c>
      <c r="R31" s="83">
        <v>0.33333333333333331</v>
      </c>
      <c r="S31" s="84">
        <v>5.1782407407407404E-5</v>
      </c>
    </row>
    <row r="32" spans="1:19" ht="25.5" x14ac:dyDescent="0.25">
      <c r="A32" s="74" t="s">
        <v>46</v>
      </c>
      <c r="B32" s="5">
        <v>1</v>
      </c>
      <c r="C32" s="13">
        <v>1</v>
      </c>
      <c r="D32" s="88">
        <v>1</v>
      </c>
      <c r="E32" s="88">
        <v>1</v>
      </c>
      <c r="F32" s="56">
        <v>1</v>
      </c>
      <c r="G32" s="57">
        <v>9.5960648148148145E-5</v>
      </c>
      <c r="H32" s="5">
        <v>1</v>
      </c>
      <c r="I32" s="50">
        <v>1</v>
      </c>
      <c r="J32" s="52">
        <v>1</v>
      </c>
      <c r="K32" s="52">
        <v>1</v>
      </c>
      <c r="L32" s="63">
        <v>1</v>
      </c>
      <c r="M32" s="70">
        <v>5.6631944444444445E-5</v>
      </c>
      <c r="N32" s="5">
        <v>1</v>
      </c>
      <c r="O32" s="80">
        <v>1</v>
      </c>
      <c r="P32" s="82">
        <v>1</v>
      </c>
      <c r="Q32" s="82">
        <v>1</v>
      </c>
      <c r="R32" s="83">
        <v>1</v>
      </c>
      <c r="S32" s="84">
        <v>6.0740740740740743E-5</v>
      </c>
    </row>
    <row r="33" spans="1:19" ht="25.5" x14ac:dyDescent="0.25">
      <c r="A33" s="75" t="s">
        <v>47</v>
      </c>
      <c r="B33" s="5">
        <v>1</v>
      </c>
      <c r="C33" s="13">
        <v>1</v>
      </c>
      <c r="D33" s="88">
        <v>1</v>
      </c>
      <c r="E33" s="88">
        <v>1</v>
      </c>
      <c r="F33" s="56">
        <v>1</v>
      </c>
      <c r="G33" s="57">
        <v>8.3622685185185181E-5</v>
      </c>
      <c r="H33" s="5">
        <v>1</v>
      </c>
      <c r="I33" s="50">
        <v>1</v>
      </c>
      <c r="J33" s="52">
        <v>1</v>
      </c>
      <c r="K33" s="52">
        <v>1</v>
      </c>
      <c r="L33" s="63">
        <v>1</v>
      </c>
      <c r="M33" s="70">
        <v>5.6215277777777779E-5</v>
      </c>
      <c r="N33" s="5">
        <v>1</v>
      </c>
      <c r="O33" s="80">
        <v>1</v>
      </c>
      <c r="P33" s="82">
        <v>1</v>
      </c>
      <c r="Q33" s="82">
        <v>1</v>
      </c>
      <c r="R33" s="83">
        <v>1</v>
      </c>
      <c r="S33" s="84">
        <v>6.6516203703703697E-5</v>
      </c>
    </row>
    <row r="34" spans="1:19" x14ac:dyDescent="0.25">
      <c r="A34" s="76" t="s">
        <v>48</v>
      </c>
      <c r="B34" s="5">
        <v>2916</v>
      </c>
      <c r="C34" s="13">
        <v>145</v>
      </c>
      <c r="D34" s="88">
        <v>4.972565157750343E-2</v>
      </c>
      <c r="E34" s="88">
        <v>0.14499999999999999</v>
      </c>
      <c r="F34" s="56">
        <v>0.16666666666666666</v>
      </c>
      <c r="G34" s="57">
        <v>5.6967592592592589E-5</v>
      </c>
      <c r="H34" s="5">
        <v>2916</v>
      </c>
      <c r="I34" s="50">
        <v>145</v>
      </c>
      <c r="J34" s="52">
        <v>4.972565157750343E-2</v>
      </c>
      <c r="K34" s="52">
        <v>0.14499999999999999</v>
      </c>
      <c r="L34" s="63">
        <v>0.5</v>
      </c>
      <c r="M34" s="70">
        <v>5.472222222222222E-5</v>
      </c>
      <c r="N34" s="5">
        <v>2916</v>
      </c>
      <c r="O34" s="80">
        <v>716</v>
      </c>
      <c r="P34" s="82">
        <v>0.24554183813443073</v>
      </c>
      <c r="Q34" s="82">
        <v>0.71599999999999997</v>
      </c>
      <c r="R34" s="83">
        <v>1</v>
      </c>
      <c r="S34" s="84">
        <v>5.3645833333333334E-5</v>
      </c>
    </row>
    <row r="35" spans="1:19" x14ac:dyDescent="0.25">
      <c r="A35" s="73" t="s">
        <v>49</v>
      </c>
      <c r="B35" s="5">
        <v>1</v>
      </c>
      <c r="C35" s="13">
        <v>1</v>
      </c>
      <c r="D35" s="88">
        <v>1</v>
      </c>
      <c r="E35" s="88">
        <v>1</v>
      </c>
      <c r="F35" s="56">
        <v>1</v>
      </c>
      <c r="G35" s="57">
        <v>7.0092592592592597E-5</v>
      </c>
      <c r="H35" s="5">
        <v>1</v>
      </c>
      <c r="I35" s="50">
        <v>1</v>
      </c>
      <c r="J35" s="52">
        <v>1</v>
      </c>
      <c r="K35" s="52">
        <v>1</v>
      </c>
      <c r="L35" s="63">
        <v>1</v>
      </c>
      <c r="M35" s="70">
        <v>5.5011574074074077E-5</v>
      </c>
      <c r="N35" s="5">
        <v>1</v>
      </c>
      <c r="O35" s="80">
        <v>1</v>
      </c>
      <c r="P35" s="82">
        <v>1</v>
      </c>
      <c r="Q35" s="82">
        <v>1</v>
      </c>
      <c r="R35" s="83">
        <v>1</v>
      </c>
      <c r="S35" s="84">
        <v>6.1307870370370368E-5</v>
      </c>
    </row>
    <row r="36" spans="1:19" x14ac:dyDescent="0.25">
      <c r="A36" s="73" t="s">
        <v>50</v>
      </c>
      <c r="B36" s="5">
        <v>1</v>
      </c>
      <c r="C36" s="13">
        <v>1</v>
      </c>
      <c r="D36" s="88">
        <v>1</v>
      </c>
      <c r="E36" s="88">
        <v>1</v>
      </c>
      <c r="F36" s="56">
        <v>1</v>
      </c>
      <c r="G36" s="57">
        <v>8.1851851851851847E-5</v>
      </c>
      <c r="H36" s="5">
        <v>1</v>
      </c>
      <c r="I36" s="50">
        <v>1</v>
      </c>
      <c r="J36" s="52">
        <v>1</v>
      </c>
      <c r="K36" s="52">
        <v>1</v>
      </c>
      <c r="L36" s="63">
        <v>1</v>
      </c>
      <c r="M36" s="70">
        <v>5.6712962962962965E-5</v>
      </c>
      <c r="N36" s="5">
        <v>1</v>
      </c>
      <c r="O36" s="80">
        <v>1</v>
      </c>
      <c r="P36" s="82">
        <v>1</v>
      </c>
      <c r="Q36" s="82">
        <v>1</v>
      </c>
      <c r="R36" s="83">
        <v>1</v>
      </c>
      <c r="S36" s="84">
        <v>6.3668981481481484E-5</v>
      </c>
    </row>
    <row r="37" spans="1:19" x14ac:dyDescent="0.25">
      <c r="A37" s="73" t="s">
        <v>51</v>
      </c>
      <c r="B37" s="5">
        <v>13609</v>
      </c>
      <c r="C37" s="13">
        <v>0</v>
      </c>
      <c r="D37" s="88">
        <v>0</v>
      </c>
      <c r="E37" s="88">
        <v>0</v>
      </c>
      <c r="F37" s="56">
        <v>0</v>
      </c>
      <c r="G37" s="57">
        <v>5.7060185185185186E-5</v>
      </c>
      <c r="H37" s="5">
        <v>13609</v>
      </c>
      <c r="I37" s="50">
        <v>0</v>
      </c>
      <c r="J37" s="52">
        <v>0</v>
      </c>
      <c r="K37" s="52">
        <v>0</v>
      </c>
      <c r="L37" s="63">
        <v>0</v>
      </c>
      <c r="M37" s="70">
        <v>5.5682870370370374E-5</v>
      </c>
      <c r="N37" s="5">
        <v>13609</v>
      </c>
      <c r="O37" s="80">
        <v>0</v>
      </c>
      <c r="P37" s="82">
        <v>0</v>
      </c>
      <c r="Q37" s="82">
        <v>0</v>
      </c>
      <c r="R37" s="83">
        <v>0</v>
      </c>
      <c r="S37" s="84">
        <v>5.5578703703703702E-5</v>
      </c>
    </row>
    <row r="38" spans="1:19" x14ac:dyDescent="0.25">
      <c r="A38" s="73" t="s">
        <v>52</v>
      </c>
      <c r="B38" s="5">
        <v>12</v>
      </c>
      <c r="C38" s="13">
        <v>2</v>
      </c>
      <c r="D38" s="88">
        <v>0.16666666666666666</v>
      </c>
      <c r="E38" s="88">
        <v>0.16666666666666666</v>
      </c>
      <c r="F38" s="56">
        <v>1</v>
      </c>
      <c r="G38" s="57">
        <v>6.8530092592592593E-5</v>
      </c>
      <c r="H38" s="5">
        <v>12</v>
      </c>
      <c r="I38" s="50">
        <v>2</v>
      </c>
      <c r="J38" s="52">
        <v>0.16666666666666666</v>
      </c>
      <c r="K38" s="52">
        <v>0.16666666666666666</v>
      </c>
      <c r="L38" s="63">
        <v>1</v>
      </c>
      <c r="M38" s="70">
        <v>5.6712962962962965E-5</v>
      </c>
      <c r="N38" s="5">
        <v>12</v>
      </c>
      <c r="O38" s="80">
        <v>5</v>
      </c>
      <c r="P38" s="82">
        <v>0.41666666666666669</v>
      </c>
      <c r="Q38" s="82">
        <v>0.41666666666666669</v>
      </c>
      <c r="R38" s="83">
        <v>1</v>
      </c>
      <c r="S38" s="84">
        <v>6.2974537037037044E-5</v>
      </c>
    </row>
    <row r="39" spans="1:19" x14ac:dyDescent="0.25">
      <c r="A39" s="73" t="s">
        <v>53</v>
      </c>
      <c r="B39" s="5">
        <v>2</v>
      </c>
      <c r="C39" s="13">
        <v>1</v>
      </c>
      <c r="D39" s="88">
        <v>0.5</v>
      </c>
      <c r="E39" s="88">
        <v>0.5</v>
      </c>
      <c r="F39" s="56">
        <v>1</v>
      </c>
      <c r="G39" s="57">
        <v>7.5717592592592598E-5</v>
      </c>
      <c r="H39" s="5">
        <v>2</v>
      </c>
      <c r="I39" s="50">
        <v>1</v>
      </c>
      <c r="J39" s="52">
        <v>0.5</v>
      </c>
      <c r="K39" s="52">
        <v>0.5</v>
      </c>
      <c r="L39" s="63">
        <v>1</v>
      </c>
      <c r="M39" s="70">
        <v>5.6956018518518521E-5</v>
      </c>
      <c r="N39" s="5">
        <v>2</v>
      </c>
      <c r="O39" s="80">
        <v>2</v>
      </c>
      <c r="P39" s="82">
        <v>1</v>
      </c>
      <c r="Q39" s="82">
        <v>1</v>
      </c>
      <c r="R39" s="83">
        <v>0.5</v>
      </c>
      <c r="S39" s="84">
        <v>6.21875E-5</v>
      </c>
    </row>
    <row r="40" spans="1:19" x14ac:dyDescent="0.25">
      <c r="A40" s="73" t="s">
        <v>54</v>
      </c>
      <c r="B40" s="5">
        <v>5</v>
      </c>
      <c r="C40" s="13">
        <v>5</v>
      </c>
      <c r="D40" s="88">
        <v>1</v>
      </c>
      <c r="E40" s="88">
        <v>1</v>
      </c>
      <c r="F40" s="56">
        <v>1</v>
      </c>
      <c r="G40" s="57">
        <v>9.2638888888888889E-5</v>
      </c>
      <c r="H40" s="5">
        <v>5</v>
      </c>
      <c r="I40" s="50">
        <v>5</v>
      </c>
      <c r="J40" s="52">
        <v>1</v>
      </c>
      <c r="K40" s="52">
        <v>1</v>
      </c>
      <c r="L40" s="63">
        <v>0.5</v>
      </c>
      <c r="M40" s="70">
        <v>6.0023148148148145E-5</v>
      </c>
      <c r="N40" s="5">
        <v>5</v>
      </c>
      <c r="O40" s="80">
        <v>5</v>
      </c>
      <c r="P40" s="82">
        <v>1</v>
      </c>
      <c r="Q40" s="82">
        <v>1</v>
      </c>
      <c r="R40" s="83">
        <v>1</v>
      </c>
      <c r="S40" s="84">
        <v>7.3483796296296291E-5</v>
      </c>
    </row>
    <row r="41" spans="1:19" x14ac:dyDescent="0.25">
      <c r="A41" s="73" t="s">
        <v>55</v>
      </c>
      <c r="B41" s="5">
        <v>62</v>
      </c>
      <c r="C41" s="13">
        <v>57</v>
      </c>
      <c r="D41" s="88">
        <v>0.91935483870967738</v>
      </c>
      <c r="E41" s="88">
        <v>0.91935483870967738</v>
      </c>
      <c r="F41" s="56">
        <v>7.6923076923076927E-2</v>
      </c>
      <c r="G41" s="57">
        <v>9.5856481481481487E-5</v>
      </c>
      <c r="H41" s="5">
        <v>62</v>
      </c>
      <c r="I41" s="50">
        <v>57</v>
      </c>
      <c r="J41" s="52">
        <v>0.91935483870967738</v>
      </c>
      <c r="K41" s="52">
        <v>0.91935483870967738</v>
      </c>
      <c r="L41" s="63">
        <v>7.6923076923076927E-2</v>
      </c>
      <c r="M41" s="70">
        <v>6.1226851851851847E-5</v>
      </c>
      <c r="N41" s="5">
        <v>62</v>
      </c>
      <c r="O41" s="80">
        <v>60</v>
      </c>
      <c r="P41" s="82">
        <v>0.967741935483871</v>
      </c>
      <c r="Q41" s="82">
        <v>0.967741935483871</v>
      </c>
      <c r="R41" s="83">
        <v>0.25</v>
      </c>
      <c r="S41" s="84">
        <v>6.2152777777777781E-5</v>
      </c>
    </row>
    <row r="42" spans="1:19" x14ac:dyDescent="0.25">
      <c r="A42" s="73" t="s">
        <v>56</v>
      </c>
      <c r="B42" s="5">
        <v>19</v>
      </c>
      <c r="C42" s="13">
        <v>19</v>
      </c>
      <c r="D42" s="88">
        <v>1</v>
      </c>
      <c r="E42" s="88">
        <v>1</v>
      </c>
      <c r="F42" s="56">
        <v>1</v>
      </c>
      <c r="G42" s="57">
        <v>8.9548611111111114E-5</v>
      </c>
      <c r="H42" s="5">
        <v>19</v>
      </c>
      <c r="I42" s="50">
        <v>19</v>
      </c>
      <c r="J42" s="52">
        <v>1</v>
      </c>
      <c r="K42" s="52">
        <v>1</v>
      </c>
      <c r="L42" s="63">
        <v>1</v>
      </c>
      <c r="M42" s="70">
        <v>5.9444444444444445E-5</v>
      </c>
      <c r="N42" s="5">
        <v>19</v>
      </c>
      <c r="O42" s="80">
        <v>19</v>
      </c>
      <c r="P42" s="82">
        <v>1</v>
      </c>
      <c r="Q42" s="82">
        <v>1</v>
      </c>
      <c r="R42" s="83">
        <v>1</v>
      </c>
      <c r="S42" s="84">
        <v>5.8958333333333334E-5</v>
      </c>
    </row>
    <row r="43" spans="1:19" x14ac:dyDescent="0.25">
      <c r="A43" s="73" t="s">
        <v>57</v>
      </c>
      <c r="B43" s="5">
        <v>1</v>
      </c>
      <c r="C43" s="13">
        <v>1</v>
      </c>
      <c r="D43" s="88">
        <v>1</v>
      </c>
      <c r="E43" s="88">
        <v>1</v>
      </c>
      <c r="F43" s="56">
        <v>8.3333333333333329E-2</v>
      </c>
      <c r="G43" s="57">
        <v>1.0653935185185186E-4</v>
      </c>
      <c r="H43" s="5">
        <v>1</v>
      </c>
      <c r="I43" s="50">
        <v>1</v>
      </c>
      <c r="J43" s="52">
        <v>1</v>
      </c>
      <c r="K43" s="52">
        <v>1</v>
      </c>
      <c r="L43" s="63">
        <v>7.6923076923076927E-2</v>
      </c>
      <c r="M43" s="70">
        <v>6.3472222222222223E-5</v>
      </c>
      <c r="N43" s="5">
        <v>1</v>
      </c>
      <c r="O43" s="80">
        <v>1</v>
      </c>
      <c r="P43" s="82">
        <v>1</v>
      </c>
      <c r="Q43" s="82">
        <v>1</v>
      </c>
      <c r="R43" s="83">
        <v>1</v>
      </c>
      <c r="S43" s="84">
        <v>8.0555555555555556E-5</v>
      </c>
    </row>
    <row r="44" spans="1:19" x14ac:dyDescent="0.25">
      <c r="A44" s="73" t="s">
        <v>58</v>
      </c>
      <c r="B44" s="5">
        <v>1</v>
      </c>
      <c r="C44" s="13">
        <v>1</v>
      </c>
      <c r="D44" s="88">
        <v>1</v>
      </c>
      <c r="E44" s="88">
        <v>1</v>
      </c>
      <c r="F44" s="56">
        <v>1</v>
      </c>
      <c r="G44" s="57">
        <v>6.7453703703703699E-5</v>
      </c>
      <c r="H44" s="5">
        <v>1</v>
      </c>
      <c r="I44" s="50">
        <v>1</v>
      </c>
      <c r="J44" s="52">
        <v>1</v>
      </c>
      <c r="K44" s="52">
        <v>1</v>
      </c>
      <c r="L44" s="63">
        <v>1</v>
      </c>
      <c r="M44" s="70">
        <v>5.5243055555555557E-5</v>
      </c>
      <c r="N44" s="5">
        <v>1</v>
      </c>
      <c r="O44" s="80">
        <v>1</v>
      </c>
      <c r="P44" s="82">
        <v>1</v>
      </c>
      <c r="Q44" s="82">
        <v>1</v>
      </c>
      <c r="R44" s="83">
        <v>1</v>
      </c>
      <c r="S44" s="84">
        <v>5.5254629629629633E-5</v>
      </c>
    </row>
    <row r="45" spans="1:19" x14ac:dyDescent="0.25">
      <c r="A45" s="73" t="s">
        <v>98</v>
      </c>
      <c r="B45" s="5">
        <v>1</v>
      </c>
      <c r="C45" s="13">
        <v>1</v>
      </c>
      <c r="D45" s="88">
        <v>1</v>
      </c>
      <c r="E45" s="88">
        <v>1</v>
      </c>
      <c r="F45" s="56">
        <v>6.8493150684931503E-3</v>
      </c>
      <c r="G45" s="57">
        <v>8.296296296296296E-5</v>
      </c>
      <c r="H45" s="5">
        <v>1</v>
      </c>
      <c r="I45" s="50">
        <v>1</v>
      </c>
      <c r="J45" s="52">
        <v>1</v>
      </c>
      <c r="K45" s="52">
        <v>1</v>
      </c>
      <c r="L45" s="63">
        <v>6.5789473684210523E-3</v>
      </c>
      <c r="M45" s="70">
        <v>5.5682870370370374E-5</v>
      </c>
      <c r="N45" s="5">
        <v>1</v>
      </c>
      <c r="O45" s="80">
        <v>1</v>
      </c>
      <c r="P45" s="82">
        <v>1</v>
      </c>
      <c r="Q45" s="82">
        <v>1</v>
      </c>
      <c r="R45" s="83">
        <v>1</v>
      </c>
      <c r="S45" s="84">
        <v>6.4791666666666665E-5</v>
      </c>
    </row>
    <row r="46" spans="1:19" x14ac:dyDescent="0.25">
      <c r="A46" s="73" t="s">
        <v>59</v>
      </c>
      <c r="B46" s="5">
        <v>1</v>
      </c>
      <c r="C46" s="13">
        <v>0</v>
      </c>
      <c r="D46" s="88">
        <v>0</v>
      </c>
      <c r="E46" s="88">
        <v>0</v>
      </c>
      <c r="F46" s="56">
        <v>0</v>
      </c>
      <c r="G46" s="57">
        <v>6.2951388888888893E-5</v>
      </c>
      <c r="H46" s="5">
        <v>1</v>
      </c>
      <c r="I46" s="50">
        <v>0</v>
      </c>
      <c r="J46" s="52">
        <v>0</v>
      </c>
      <c r="K46" s="52">
        <v>0</v>
      </c>
      <c r="L46" s="63">
        <v>0</v>
      </c>
      <c r="M46" s="70">
        <v>5.5034722222222221E-5</v>
      </c>
      <c r="N46" s="5">
        <v>1</v>
      </c>
      <c r="O46" s="80">
        <v>1</v>
      </c>
      <c r="P46" s="82">
        <v>1</v>
      </c>
      <c r="Q46" s="82">
        <v>1</v>
      </c>
      <c r="R46" s="83">
        <v>0.5</v>
      </c>
      <c r="S46" s="84">
        <v>5.658564814814815E-5</v>
      </c>
    </row>
    <row r="47" spans="1:19" x14ac:dyDescent="0.25">
      <c r="A47" s="73" t="s">
        <v>99</v>
      </c>
      <c r="B47" s="5">
        <v>106</v>
      </c>
      <c r="C47" s="13">
        <v>0</v>
      </c>
      <c r="D47" s="88">
        <v>0</v>
      </c>
      <c r="E47" s="88">
        <v>0</v>
      </c>
      <c r="F47" s="56">
        <v>0</v>
      </c>
      <c r="G47" s="57">
        <v>5.3981481481481479E-5</v>
      </c>
      <c r="H47" s="5">
        <v>106</v>
      </c>
      <c r="I47" s="50">
        <v>0</v>
      </c>
      <c r="J47" s="52">
        <v>0</v>
      </c>
      <c r="K47" s="52">
        <v>0</v>
      </c>
      <c r="L47" s="63">
        <v>0</v>
      </c>
      <c r="M47" s="70">
        <v>5.3078703703703702E-5</v>
      </c>
      <c r="N47" s="5">
        <v>106</v>
      </c>
      <c r="O47" s="80">
        <v>106</v>
      </c>
      <c r="P47" s="82">
        <v>1</v>
      </c>
      <c r="Q47" s="82">
        <v>1</v>
      </c>
      <c r="R47" s="83">
        <v>0.33333333333333331</v>
      </c>
      <c r="S47" s="84">
        <v>5.3622685185185183E-5</v>
      </c>
    </row>
    <row r="48" spans="1:19" x14ac:dyDescent="0.25">
      <c r="A48" s="73" t="s">
        <v>60</v>
      </c>
      <c r="B48" s="5">
        <v>2</v>
      </c>
      <c r="C48" s="13">
        <v>2</v>
      </c>
      <c r="D48" s="88">
        <v>1</v>
      </c>
      <c r="E48" s="88">
        <v>1</v>
      </c>
      <c r="F48" s="56">
        <v>1</v>
      </c>
      <c r="G48" s="57">
        <v>9.4363425925925921E-5</v>
      </c>
      <c r="H48" s="5">
        <v>2</v>
      </c>
      <c r="I48" s="50">
        <v>2</v>
      </c>
      <c r="J48" s="52">
        <v>1</v>
      </c>
      <c r="K48" s="52">
        <v>1</v>
      </c>
      <c r="L48" s="63">
        <v>1</v>
      </c>
      <c r="M48" s="70">
        <v>5.9687500000000001E-5</v>
      </c>
      <c r="N48" s="5">
        <v>2</v>
      </c>
      <c r="O48" s="80">
        <v>2</v>
      </c>
      <c r="P48" s="82">
        <v>1</v>
      </c>
      <c r="Q48" s="82">
        <v>1</v>
      </c>
      <c r="R48" s="83">
        <v>1</v>
      </c>
      <c r="S48" s="84">
        <v>8.3275462962962961E-5</v>
      </c>
    </row>
    <row r="49" spans="1:19" x14ac:dyDescent="0.25">
      <c r="A49" s="74" t="s">
        <v>100</v>
      </c>
      <c r="B49" s="5">
        <v>1</v>
      </c>
      <c r="C49" s="13">
        <v>0</v>
      </c>
      <c r="D49" s="88">
        <v>0</v>
      </c>
      <c r="E49" s="88">
        <v>0</v>
      </c>
      <c r="F49" s="56">
        <v>0</v>
      </c>
      <c r="G49" s="57">
        <v>6.164351851851852E-5</v>
      </c>
      <c r="H49" s="5">
        <v>1</v>
      </c>
      <c r="I49" s="50">
        <v>0</v>
      </c>
      <c r="J49" s="52">
        <v>0</v>
      </c>
      <c r="K49" s="52">
        <v>0</v>
      </c>
      <c r="L49" s="63">
        <v>0</v>
      </c>
      <c r="M49" s="70">
        <v>5.5069444444444447E-5</v>
      </c>
      <c r="N49" s="5">
        <v>1</v>
      </c>
      <c r="O49" s="80">
        <v>1</v>
      </c>
      <c r="P49" s="82">
        <v>1</v>
      </c>
      <c r="Q49" s="82">
        <v>1</v>
      </c>
      <c r="R49" s="83">
        <v>1</v>
      </c>
      <c r="S49" s="84">
        <v>5.7685185185185187E-5</v>
      </c>
    </row>
    <row r="50" spans="1:19" x14ac:dyDescent="0.25">
      <c r="A50" s="73" t="s">
        <v>61</v>
      </c>
      <c r="B50" s="5">
        <v>1</v>
      </c>
      <c r="C50" s="13">
        <v>1</v>
      </c>
      <c r="D50" s="88">
        <v>1</v>
      </c>
      <c r="E50" s="88">
        <v>1</v>
      </c>
      <c r="F50" s="56">
        <v>1</v>
      </c>
      <c r="G50" s="57">
        <v>6.4837962962962966E-5</v>
      </c>
      <c r="H50" s="5">
        <v>1</v>
      </c>
      <c r="I50" s="50">
        <v>1</v>
      </c>
      <c r="J50" s="52">
        <v>1</v>
      </c>
      <c r="K50" s="52">
        <v>1</v>
      </c>
      <c r="L50" s="63">
        <v>1</v>
      </c>
      <c r="M50" s="70">
        <v>5.5439814814814818E-5</v>
      </c>
      <c r="N50" s="5">
        <v>1</v>
      </c>
      <c r="O50" s="80">
        <v>1</v>
      </c>
      <c r="P50" s="82">
        <v>1</v>
      </c>
      <c r="Q50" s="82">
        <v>1</v>
      </c>
      <c r="R50" s="83">
        <v>1</v>
      </c>
      <c r="S50" s="84">
        <v>6.9745370370370377E-5</v>
      </c>
    </row>
    <row r="51" spans="1:19" x14ac:dyDescent="0.25">
      <c r="A51" s="73" t="s">
        <v>62</v>
      </c>
      <c r="B51" s="5">
        <v>1759</v>
      </c>
      <c r="C51" s="13">
        <v>0</v>
      </c>
      <c r="D51" s="88">
        <v>0</v>
      </c>
      <c r="E51" s="88">
        <v>0</v>
      </c>
      <c r="F51" s="56">
        <v>0</v>
      </c>
      <c r="G51" s="57">
        <v>5.5474537037037037E-5</v>
      </c>
      <c r="H51" s="5">
        <v>1759</v>
      </c>
      <c r="I51" s="50">
        <v>0</v>
      </c>
      <c r="J51" s="52">
        <v>0</v>
      </c>
      <c r="K51" s="52">
        <v>0</v>
      </c>
      <c r="L51" s="63">
        <v>0</v>
      </c>
      <c r="M51" s="70">
        <v>5.6851851851851849E-5</v>
      </c>
      <c r="N51" s="5">
        <v>1759</v>
      </c>
      <c r="O51" s="80">
        <v>694</v>
      </c>
      <c r="P51" s="82">
        <v>0.39454235361000567</v>
      </c>
      <c r="Q51" s="82">
        <v>0.69399999999999995</v>
      </c>
      <c r="R51" s="83">
        <v>1</v>
      </c>
      <c r="S51" s="84">
        <v>5.2777777777777777E-5</v>
      </c>
    </row>
    <row r="52" spans="1:19" x14ac:dyDescent="0.25">
      <c r="A52" s="73" t="s">
        <v>63</v>
      </c>
      <c r="B52" s="5">
        <v>934</v>
      </c>
      <c r="C52" s="13">
        <v>910</v>
      </c>
      <c r="D52" s="88">
        <v>0.97430406852248397</v>
      </c>
      <c r="E52" s="88">
        <v>0.97430406852248397</v>
      </c>
      <c r="F52" s="56">
        <v>1</v>
      </c>
      <c r="G52" s="57">
        <v>7.4930555555555555E-5</v>
      </c>
      <c r="H52" s="5">
        <v>934</v>
      </c>
      <c r="I52" s="50">
        <v>910</v>
      </c>
      <c r="J52" s="52">
        <v>0.97430406852248397</v>
      </c>
      <c r="K52" s="52">
        <v>0.97430406852248397</v>
      </c>
      <c r="L52" s="63">
        <v>1</v>
      </c>
      <c r="M52" s="70">
        <v>5.5798611111111114E-5</v>
      </c>
      <c r="N52" s="5">
        <v>934</v>
      </c>
      <c r="O52" s="80">
        <v>934</v>
      </c>
      <c r="P52" s="82">
        <v>1</v>
      </c>
      <c r="Q52" s="82">
        <v>1</v>
      </c>
      <c r="R52" s="83">
        <v>1</v>
      </c>
      <c r="S52" s="84">
        <v>5.3252314814814812E-5</v>
      </c>
    </row>
    <row r="53" spans="1:19" x14ac:dyDescent="0.25">
      <c r="A53" s="77" t="s">
        <v>64</v>
      </c>
      <c r="B53" s="5">
        <v>88</v>
      </c>
      <c r="C53" s="13">
        <v>84</v>
      </c>
      <c r="D53" s="88">
        <v>0.95454545454545459</v>
      </c>
      <c r="E53" s="88">
        <v>0.95454545454545459</v>
      </c>
      <c r="F53" s="56">
        <v>0.33333333333333331</v>
      </c>
      <c r="G53" s="57">
        <v>9.1909722222222216E-5</v>
      </c>
      <c r="H53" s="5">
        <v>88</v>
      </c>
      <c r="I53" s="50">
        <v>84</v>
      </c>
      <c r="J53" s="52">
        <v>0.95454545454545459</v>
      </c>
      <c r="K53" s="52">
        <v>0.95454545454545459</v>
      </c>
      <c r="L53" s="63">
        <v>0.33333333333333331</v>
      </c>
      <c r="M53" s="70">
        <v>6.0868055555555559E-5</v>
      </c>
      <c r="N53" s="5">
        <v>88</v>
      </c>
      <c r="O53" s="80">
        <v>88</v>
      </c>
      <c r="P53" s="82">
        <v>1</v>
      </c>
      <c r="Q53" s="82">
        <v>1</v>
      </c>
      <c r="R53" s="83">
        <v>0.5</v>
      </c>
      <c r="S53" s="84">
        <v>5.6284722222222225E-5</v>
      </c>
    </row>
    <row r="54" spans="1:19" x14ac:dyDescent="0.25">
      <c r="A54" s="76" t="s">
        <v>65</v>
      </c>
      <c r="B54" s="5">
        <v>676</v>
      </c>
      <c r="C54" s="13">
        <v>0</v>
      </c>
      <c r="D54" s="88">
        <v>0</v>
      </c>
      <c r="E54" s="88">
        <v>0</v>
      </c>
      <c r="F54" s="56">
        <v>0</v>
      </c>
      <c r="G54" s="57">
        <v>5.7025462962962966E-5</v>
      </c>
      <c r="H54" s="5">
        <v>676</v>
      </c>
      <c r="I54" s="50">
        <v>0</v>
      </c>
      <c r="J54" s="52">
        <v>0</v>
      </c>
      <c r="K54" s="52">
        <v>0</v>
      </c>
      <c r="L54" s="63">
        <v>0</v>
      </c>
      <c r="M54" s="70">
        <v>5.6261574074074074E-5</v>
      </c>
      <c r="N54" s="5">
        <v>676</v>
      </c>
      <c r="O54" s="80">
        <v>47</v>
      </c>
      <c r="P54" s="82">
        <v>6.9526627218934905E-2</v>
      </c>
      <c r="Q54" s="82">
        <v>6.9526627218934905E-2</v>
      </c>
      <c r="R54" s="83">
        <v>1.1627906976744186E-2</v>
      </c>
      <c r="S54" s="84">
        <v>5.5081018518518516E-5</v>
      </c>
    </row>
    <row r="55" spans="1:19" x14ac:dyDescent="0.25">
      <c r="A55" s="73" t="s">
        <v>66</v>
      </c>
      <c r="B55" s="5">
        <v>67</v>
      </c>
      <c r="C55" s="13">
        <v>29</v>
      </c>
      <c r="D55" s="88">
        <v>0.43283582089552236</v>
      </c>
      <c r="E55" s="88">
        <v>0.43283582089552236</v>
      </c>
      <c r="F55" s="56">
        <v>1</v>
      </c>
      <c r="G55" s="57">
        <v>6.8032407407407413E-5</v>
      </c>
      <c r="H55" s="5">
        <v>67</v>
      </c>
      <c r="I55" s="50">
        <v>29</v>
      </c>
      <c r="J55" s="52">
        <v>0.43283582089552236</v>
      </c>
      <c r="K55" s="52">
        <v>0.43283582089552236</v>
      </c>
      <c r="L55" s="63">
        <v>0.33333333333333331</v>
      </c>
      <c r="M55" s="70">
        <v>6.0162037037037036E-5</v>
      </c>
      <c r="N55" s="5">
        <v>67</v>
      </c>
      <c r="O55" s="80">
        <v>67</v>
      </c>
      <c r="P55" s="82">
        <v>1</v>
      </c>
      <c r="Q55" s="82">
        <v>1</v>
      </c>
      <c r="R55" s="83">
        <v>1</v>
      </c>
      <c r="S55" s="84">
        <v>5.9166666666666664E-5</v>
      </c>
    </row>
    <row r="56" spans="1:19" x14ac:dyDescent="0.25">
      <c r="A56" s="73" t="s">
        <v>67</v>
      </c>
      <c r="B56" s="5">
        <v>3393</v>
      </c>
      <c r="C56" s="13">
        <v>84</v>
      </c>
      <c r="D56" s="88">
        <v>2.475685234305924E-2</v>
      </c>
      <c r="E56" s="88">
        <v>8.4000000000000005E-2</v>
      </c>
      <c r="F56" s="56">
        <v>1.9230769230769232E-2</v>
      </c>
      <c r="G56" s="57">
        <v>6.2824074074074071E-5</v>
      </c>
      <c r="H56" s="5">
        <v>3393</v>
      </c>
      <c r="I56" s="50">
        <v>84</v>
      </c>
      <c r="J56" s="52">
        <v>2.475685234305924E-2</v>
      </c>
      <c r="K56" s="52">
        <v>8.4000000000000005E-2</v>
      </c>
      <c r="L56" s="63">
        <v>1.9230769230769232E-2</v>
      </c>
      <c r="M56" s="70">
        <v>5.4930555555555557E-5</v>
      </c>
      <c r="N56" s="5">
        <v>3393</v>
      </c>
      <c r="O56" s="80">
        <v>542</v>
      </c>
      <c r="P56" s="82">
        <v>0.1597406424992632</v>
      </c>
      <c r="Q56" s="82">
        <v>0.54200000000000004</v>
      </c>
      <c r="R56" s="83">
        <v>1</v>
      </c>
      <c r="S56" s="84">
        <v>5.3368055555555552E-5</v>
      </c>
    </row>
    <row r="57" spans="1:19" x14ac:dyDescent="0.25">
      <c r="A57" s="73" t="s">
        <v>68</v>
      </c>
      <c r="B57" s="5">
        <v>14</v>
      </c>
      <c r="C57" s="13">
        <v>0</v>
      </c>
      <c r="D57" s="88">
        <v>0</v>
      </c>
      <c r="E57" s="88">
        <v>0</v>
      </c>
      <c r="F57" s="56">
        <v>0</v>
      </c>
      <c r="G57" s="57">
        <v>6.4351851851851856E-5</v>
      </c>
      <c r="H57" s="5">
        <v>14</v>
      </c>
      <c r="I57" s="50">
        <v>0</v>
      </c>
      <c r="J57" s="52">
        <v>0</v>
      </c>
      <c r="K57" s="52">
        <v>0</v>
      </c>
      <c r="L57" s="63">
        <v>0</v>
      </c>
      <c r="M57" s="70">
        <v>6.3402777777777784E-5</v>
      </c>
      <c r="N57" s="5">
        <v>14</v>
      </c>
      <c r="O57" s="80">
        <v>13</v>
      </c>
      <c r="P57" s="82">
        <v>0.9285714285714286</v>
      </c>
      <c r="Q57" s="82">
        <v>0.9285714285714286</v>
      </c>
      <c r="R57" s="83">
        <v>7.4074074074074077E-3</v>
      </c>
      <c r="S57" s="84">
        <v>6.2118055555555562E-5</v>
      </c>
    </row>
    <row r="58" spans="1:19" x14ac:dyDescent="0.25">
      <c r="A58" s="73" t="s">
        <v>69</v>
      </c>
      <c r="B58" s="5">
        <v>2</v>
      </c>
      <c r="C58" s="13">
        <v>2</v>
      </c>
      <c r="D58" s="88">
        <v>1</v>
      </c>
      <c r="E58" s="88">
        <v>1</v>
      </c>
      <c r="F58" s="56">
        <v>9.0909090909090912E-2</v>
      </c>
      <c r="G58" s="57">
        <v>7.3009259259259262E-5</v>
      </c>
      <c r="H58" s="5">
        <v>2</v>
      </c>
      <c r="I58" s="50">
        <v>2</v>
      </c>
      <c r="J58" s="52">
        <v>1</v>
      </c>
      <c r="K58" s="52">
        <v>1</v>
      </c>
      <c r="L58" s="63">
        <v>0.2</v>
      </c>
      <c r="M58" s="70">
        <v>5.7291666666666666E-5</v>
      </c>
      <c r="N58" s="5">
        <v>2</v>
      </c>
      <c r="O58" s="80">
        <v>2</v>
      </c>
      <c r="P58" s="82">
        <v>1</v>
      </c>
      <c r="Q58" s="82">
        <v>1</v>
      </c>
      <c r="R58" s="83">
        <v>2.2222222222222223E-2</v>
      </c>
      <c r="S58" s="84">
        <v>6.3090277777777784E-5</v>
      </c>
    </row>
    <row r="59" spans="1:19" x14ac:dyDescent="0.25">
      <c r="A59" s="73" t="s">
        <v>101</v>
      </c>
      <c r="B59" s="5">
        <v>1</v>
      </c>
      <c r="C59" s="13">
        <v>0</v>
      </c>
      <c r="D59" s="88">
        <v>0</v>
      </c>
      <c r="E59" s="88">
        <v>0</v>
      </c>
      <c r="F59" s="56">
        <v>0</v>
      </c>
      <c r="G59" s="57">
        <v>1.0606481481481482E-4</v>
      </c>
      <c r="H59" s="5">
        <v>1</v>
      </c>
      <c r="I59" s="50">
        <v>0</v>
      </c>
      <c r="J59" s="52">
        <v>0</v>
      </c>
      <c r="K59" s="52">
        <v>0</v>
      </c>
      <c r="L59" s="63">
        <v>0</v>
      </c>
      <c r="M59" s="70">
        <v>6.4039351851851855E-5</v>
      </c>
      <c r="N59" s="5">
        <v>1</v>
      </c>
      <c r="O59" s="80">
        <v>1</v>
      </c>
      <c r="P59" s="82">
        <v>1</v>
      </c>
      <c r="Q59" s="82">
        <v>1</v>
      </c>
      <c r="R59" s="83">
        <v>1</v>
      </c>
      <c r="S59" s="84">
        <v>8.7511574074074068E-5</v>
      </c>
    </row>
    <row r="60" spans="1:19" x14ac:dyDescent="0.25">
      <c r="A60" s="73" t="s">
        <v>70</v>
      </c>
      <c r="B60" s="5">
        <v>1</v>
      </c>
      <c r="C60" s="13">
        <v>1</v>
      </c>
      <c r="D60" s="88">
        <v>1</v>
      </c>
      <c r="E60" s="88">
        <v>1</v>
      </c>
      <c r="F60" s="56">
        <v>1</v>
      </c>
      <c r="G60" s="57">
        <v>7.0983796296296298E-5</v>
      </c>
      <c r="H60" s="5">
        <v>1</v>
      </c>
      <c r="I60" s="50">
        <v>1</v>
      </c>
      <c r="J60" s="52">
        <v>1</v>
      </c>
      <c r="K60" s="52">
        <v>1</v>
      </c>
      <c r="L60" s="63">
        <v>1</v>
      </c>
      <c r="M60" s="70">
        <v>5.7361111111111111E-5</v>
      </c>
      <c r="N60" s="5">
        <v>1</v>
      </c>
      <c r="O60" s="80">
        <v>1</v>
      </c>
      <c r="P60" s="82">
        <v>1</v>
      </c>
      <c r="Q60" s="82">
        <v>1</v>
      </c>
      <c r="R60" s="83">
        <v>1</v>
      </c>
      <c r="S60" s="84">
        <v>5.7858796296296297E-5</v>
      </c>
    </row>
    <row r="61" spans="1:19" x14ac:dyDescent="0.25">
      <c r="A61" s="73" t="s">
        <v>102</v>
      </c>
      <c r="B61" s="5">
        <v>15904.000000000002</v>
      </c>
      <c r="C61" s="13">
        <v>760</v>
      </c>
      <c r="D61" s="88">
        <v>4.778672032193159E-2</v>
      </c>
      <c r="E61" s="88">
        <v>0.76</v>
      </c>
      <c r="F61" s="56">
        <v>1</v>
      </c>
      <c r="G61" s="57">
        <v>5.652777777777778E-5</v>
      </c>
      <c r="H61" s="5">
        <v>15904.000000000002</v>
      </c>
      <c r="I61" s="50">
        <v>754</v>
      </c>
      <c r="J61" s="52">
        <v>4.7409456740442654E-2</v>
      </c>
      <c r="K61" s="52">
        <v>0.754</v>
      </c>
      <c r="L61" s="63">
        <v>0.5</v>
      </c>
      <c r="M61" s="70">
        <v>5.5185185185185187E-5</v>
      </c>
      <c r="N61" s="5">
        <v>15904.000000000002</v>
      </c>
      <c r="O61" s="80">
        <v>766</v>
      </c>
      <c r="P61" s="82">
        <v>4.8163983903420526E-2</v>
      </c>
      <c r="Q61" s="82">
        <v>0.76600000000000001</v>
      </c>
      <c r="R61" s="83">
        <v>0.33333333333333331</v>
      </c>
      <c r="S61" s="84">
        <v>5.3182870370370367E-5</v>
      </c>
    </row>
    <row r="62" spans="1:19" x14ac:dyDescent="0.25">
      <c r="A62" s="73" t="s">
        <v>71</v>
      </c>
      <c r="B62" s="5">
        <v>2</v>
      </c>
      <c r="C62" s="13">
        <v>0</v>
      </c>
      <c r="D62" s="88">
        <v>0</v>
      </c>
      <c r="E62" s="88">
        <v>0</v>
      </c>
      <c r="F62" s="56">
        <v>0</v>
      </c>
      <c r="G62" s="57">
        <v>7.1527777777777779E-5</v>
      </c>
      <c r="H62" s="5">
        <v>2</v>
      </c>
      <c r="I62" s="50">
        <v>0</v>
      </c>
      <c r="J62" s="52">
        <v>0</v>
      </c>
      <c r="K62" s="52">
        <v>0</v>
      </c>
      <c r="L62" s="63">
        <v>0</v>
      </c>
      <c r="M62" s="70">
        <v>5.6770833333333335E-5</v>
      </c>
      <c r="N62" s="5">
        <v>2</v>
      </c>
      <c r="O62" s="80">
        <v>2</v>
      </c>
      <c r="P62" s="82">
        <v>1</v>
      </c>
      <c r="Q62" s="82">
        <v>1</v>
      </c>
      <c r="R62" s="83">
        <v>1</v>
      </c>
      <c r="S62" s="84">
        <v>6.170138888888889E-5</v>
      </c>
    </row>
    <row r="63" spans="1:19" x14ac:dyDescent="0.25">
      <c r="A63" s="73" t="s">
        <v>72</v>
      </c>
      <c r="B63" s="5">
        <v>5</v>
      </c>
      <c r="C63" s="13">
        <v>5</v>
      </c>
      <c r="D63" s="88">
        <v>1</v>
      </c>
      <c r="E63" s="88">
        <v>1</v>
      </c>
      <c r="F63" s="56">
        <v>1</v>
      </c>
      <c r="G63" s="57">
        <v>6.4618055555555555E-5</v>
      </c>
      <c r="H63" s="5">
        <v>5</v>
      </c>
      <c r="I63" s="50">
        <v>5</v>
      </c>
      <c r="J63" s="52">
        <v>1</v>
      </c>
      <c r="K63" s="52">
        <v>1</v>
      </c>
      <c r="L63" s="63">
        <v>1</v>
      </c>
      <c r="M63" s="70">
        <v>5.8321759259259257E-5</v>
      </c>
      <c r="N63" s="5">
        <v>5</v>
      </c>
      <c r="O63" s="80">
        <v>5</v>
      </c>
      <c r="P63" s="82">
        <v>1</v>
      </c>
      <c r="Q63" s="82">
        <v>1</v>
      </c>
      <c r="R63" s="83">
        <v>1</v>
      </c>
      <c r="S63" s="84">
        <v>5.8611111111111114E-5</v>
      </c>
    </row>
    <row r="64" spans="1:19" x14ac:dyDescent="0.25">
      <c r="A64" s="73" t="s">
        <v>73</v>
      </c>
      <c r="B64" s="5">
        <v>7</v>
      </c>
      <c r="C64" s="13">
        <v>7</v>
      </c>
      <c r="D64" s="88">
        <v>1</v>
      </c>
      <c r="E64" s="88">
        <v>1</v>
      </c>
      <c r="F64" s="56">
        <v>1</v>
      </c>
      <c r="G64" s="57">
        <v>7.0949074074074078E-5</v>
      </c>
      <c r="H64" s="5">
        <v>7</v>
      </c>
      <c r="I64" s="50">
        <v>7</v>
      </c>
      <c r="J64" s="52">
        <v>1</v>
      </c>
      <c r="K64" s="52">
        <v>1</v>
      </c>
      <c r="L64" s="63">
        <v>0.5</v>
      </c>
      <c r="M64" s="70">
        <v>5.5497685185185188E-5</v>
      </c>
      <c r="N64" s="5">
        <v>7</v>
      </c>
      <c r="O64" s="80">
        <v>0</v>
      </c>
      <c r="P64" s="82">
        <v>0</v>
      </c>
      <c r="Q64" s="82">
        <v>0</v>
      </c>
      <c r="R64" s="83">
        <v>0</v>
      </c>
      <c r="S64" s="84">
        <v>5.9340277777777781E-5</v>
      </c>
    </row>
    <row r="65" spans="1:19" x14ac:dyDescent="0.25">
      <c r="A65" s="73" t="s">
        <v>74</v>
      </c>
      <c r="B65" s="5">
        <v>5</v>
      </c>
      <c r="C65" s="13">
        <v>5</v>
      </c>
      <c r="D65" s="88">
        <v>1</v>
      </c>
      <c r="E65" s="88">
        <v>1</v>
      </c>
      <c r="F65" s="56">
        <v>1</v>
      </c>
      <c r="G65" s="57">
        <v>6.2847222222222221E-5</v>
      </c>
      <c r="H65" s="5">
        <v>5</v>
      </c>
      <c r="I65" s="50">
        <v>5</v>
      </c>
      <c r="J65" s="52">
        <v>1</v>
      </c>
      <c r="K65" s="52">
        <v>1</v>
      </c>
      <c r="L65" s="63">
        <v>1</v>
      </c>
      <c r="M65" s="70">
        <v>5.5347222222222222E-5</v>
      </c>
      <c r="N65" s="5">
        <v>5</v>
      </c>
      <c r="O65" s="80">
        <v>5</v>
      </c>
      <c r="P65" s="82">
        <v>1</v>
      </c>
      <c r="Q65" s="82">
        <v>1</v>
      </c>
      <c r="R65" s="83">
        <v>1</v>
      </c>
      <c r="S65" s="84">
        <v>5.8715277777777779E-5</v>
      </c>
    </row>
    <row r="66" spans="1:19" x14ac:dyDescent="0.25">
      <c r="A66" s="73" t="s">
        <v>108</v>
      </c>
      <c r="B66" s="5">
        <v>38</v>
      </c>
      <c r="C66" s="13">
        <v>2</v>
      </c>
      <c r="D66" s="88">
        <v>5.2631578947368418E-2</v>
      </c>
      <c r="E66" s="88">
        <v>5.2631578947368418E-2</v>
      </c>
      <c r="F66" s="56">
        <v>2.9498525073746312E-3</v>
      </c>
      <c r="G66" s="57">
        <v>6.0428240740740742E-5</v>
      </c>
      <c r="H66" s="5">
        <v>38</v>
      </c>
      <c r="I66" s="50">
        <v>2</v>
      </c>
      <c r="J66" s="52">
        <v>5.2631578947368418E-2</v>
      </c>
      <c r="K66" s="52">
        <v>5.2631578947368418E-2</v>
      </c>
      <c r="L66" s="63">
        <v>1.4662756598240469E-3</v>
      </c>
      <c r="M66" s="70">
        <v>5.5173611111111112E-5</v>
      </c>
      <c r="N66" s="5">
        <v>38</v>
      </c>
      <c r="O66" s="80">
        <v>15</v>
      </c>
      <c r="P66" s="82">
        <v>0.39473684210526316</v>
      </c>
      <c r="Q66" s="82">
        <v>0.39473684210526316</v>
      </c>
      <c r="R66" s="83">
        <v>0.2</v>
      </c>
      <c r="S66" s="84">
        <v>5.6238425925925923E-5</v>
      </c>
    </row>
    <row r="67" spans="1:19" x14ac:dyDescent="0.25">
      <c r="A67" s="73" t="s">
        <v>75</v>
      </c>
      <c r="B67" s="5">
        <v>7717.9999999999991</v>
      </c>
      <c r="C67" s="13">
        <v>569</v>
      </c>
      <c r="D67" s="88">
        <v>7.372376263280643E-2</v>
      </c>
      <c r="E67" s="88">
        <v>0.56899999999999995</v>
      </c>
      <c r="F67" s="56">
        <v>1</v>
      </c>
      <c r="G67" s="57">
        <v>6.0983796296296299E-5</v>
      </c>
      <c r="H67" s="5">
        <v>7717.9999999999991</v>
      </c>
      <c r="I67" s="50">
        <v>564</v>
      </c>
      <c r="J67" s="86">
        <v>7.3075926405804612E-2</v>
      </c>
      <c r="K67" s="86">
        <v>0.56399999999999995</v>
      </c>
      <c r="L67" s="86">
        <v>1</v>
      </c>
      <c r="M67" s="70">
        <v>5.3703703703703704E-5</v>
      </c>
      <c r="N67" s="5">
        <v>7718</v>
      </c>
      <c r="O67" s="80">
        <v>733</v>
      </c>
      <c r="P67" s="82">
        <v>9.4972790878465926E-2</v>
      </c>
      <c r="Q67" s="82">
        <v>0.73299999999999998</v>
      </c>
      <c r="R67" s="83">
        <v>0.5</v>
      </c>
      <c r="S67" s="84">
        <v>5.8761574074074074E-5</v>
      </c>
    </row>
    <row r="68" spans="1:19" x14ac:dyDescent="0.25">
      <c r="A68" s="73" t="s">
        <v>103</v>
      </c>
      <c r="B68" s="5">
        <v>14</v>
      </c>
      <c r="C68" s="13">
        <v>14</v>
      </c>
      <c r="D68" s="88">
        <v>1</v>
      </c>
      <c r="E68" s="88">
        <v>1</v>
      </c>
      <c r="F68" s="56">
        <v>0.5</v>
      </c>
      <c r="G68" s="57">
        <v>5.8958333333333334E-5</v>
      </c>
      <c r="H68" s="5">
        <v>14</v>
      </c>
      <c r="I68" s="50">
        <v>14</v>
      </c>
      <c r="J68" s="86">
        <v>1</v>
      </c>
      <c r="K68" s="86">
        <v>1</v>
      </c>
      <c r="L68" s="86">
        <v>1</v>
      </c>
      <c r="M68" s="70">
        <v>5.7557870370370372E-5</v>
      </c>
      <c r="N68" s="5">
        <v>14</v>
      </c>
      <c r="O68" s="80">
        <v>14</v>
      </c>
      <c r="P68" s="82">
        <v>1</v>
      </c>
      <c r="Q68" s="82">
        <v>1</v>
      </c>
      <c r="R68" s="83">
        <v>0.2</v>
      </c>
      <c r="S68" s="84">
        <v>6.2708333333333331E-5</v>
      </c>
    </row>
    <row r="69" spans="1:19" x14ac:dyDescent="0.25">
      <c r="A69" s="73" t="str">
        <f>A76</f>
        <v>_ --&gt;import static ID.ID.ID.ID;</v>
      </c>
      <c r="B69" s="5">
        <v>24</v>
      </c>
      <c r="C69" s="13">
        <v>0</v>
      </c>
      <c r="D69" s="88">
        <v>0</v>
      </c>
      <c r="E69" s="88">
        <v>0</v>
      </c>
      <c r="F69" s="56">
        <v>0</v>
      </c>
      <c r="G69" s="57">
        <v>6.730324074074074E-5</v>
      </c>
      <c r="H69" s="5">
        <v>24</v>
      </c>
      <c r="I69" s="50">
        <v>0</v>
      </c>
      <c r="J69" s="86">
        <v>0</v>
      </c>
      <c r="K69" s="86">
        <v>0</v>
      </c>
      <c r="L69" s="86">
        <v>0</v>
      </c>
      <c r="M69" s="70">
        <v>5.483796296296296E-5</v>
      </c>
      <c r="N69" s="5">
        <v>24</v>
      </c>
      <c r="O69" s="80">
        <v>2</v>
      </c>
      <c r="P69" s="82">
        <v>8.3333333333333329E-2</v>
      </c>
      <c r="Q69" s="82">
        <v>8.3333333333333329E-2</v>
      </c>
      <c r="R69" s="83">
        <v>1.5220700152207001E-3</v>
      </c>
      <c r="S69" s="84">
        <v>5.7013888888888891E-5</v>
      </c>
    </row>
    <row r="70" spans="1:19" x14ac:dyDescent="0.25">
      <c r="A70" s="73" t="s">
        <v>76</v>
      </c>
      <c r="B70" s="5">
        <v>6</v>
      </c>
      <c r="C70" s="13">
        <v>1</v>
      </c>
      <c r="D70" s="88">
        <v>0.16666666666666666</v>
      </c>
      <c r="E70" s="88">
        <v>0.16666666666666666</v>
      </c>
      <c r="F70" s="56">
        <v>1.3175230566534915E-3</v>
      </c>
      <c r="G70" s="57">
        <v>5.9537037037037035E-5</v>
      </c>
      <c r="H70" s="5">
        <v>6</v>
      </c>
      <c r="I70" s="50">
        <v>1</v>
      </c>
      <c r="J70" s="86">
        <v>0.16666666666666666</v>
      </c>
      <c r="K70" s="86">
        <v>0.16666666666666666</v>
      </c>
      <c r="L70" s="86">
        <v>1.3175230566534915E-3</v>
      </c>
      <c r="M70" s="70">
        <v>5.5034722222222221E-5</v>
      </c>
      <c r="N70" s="5">
        <v>6</v>
      </c>
      <c r="O70" s="80">
        <v>6</v>
      </c>
      <c r="P70" s="82">
        <v>1</v>
      </c>
      <c r="Q70" s="82">
        <v>1</v>
      </c>
      <c r="R70" s="83">
        <v>0.2</v>
      </c>
      <c r="S70" s="84">
        <v>5.9849537037037035E-5</v>
      </c>
    </row>
    <row r="71" spans="1:19" x14ac:dyDescent="0.25">
      <c r="A71" s="73" t="s">
        <v>77</v>
      </c>
      <c r="B71" s="5">
        <v>1</v>
      </c>
      <c r="C71" s="13">
        <v>0</v>
      </c>
      <c r="D71" s="88">
        <v>0</v>
      </c>
      <c r="E71" s="88">
        <v>0</v>
      </c>
      <c r="F71" s="56">
        <v>0</v>
      </c>
      <c r="G71" s="57">
        <v>7.0324074074074077E-5</v>
      </c>
      <c r="H71" s="5">
        <v>1</v>
      </c>
      <c r="I71" s="50">
        <v>0</v>
      </c>
      <c r="J71" s="86">
        <v>0</v>
      </c>
      <c r="K71" s="86">
        <v>0</v>
      </c>
      <c r="L71" s="86">
        <v>0</v>
      </c>
      <c r="M71" s="70">
        <v>5.5902777777777778E-5</v>
      </c>
      <c r="N71" s="5">
        <v>1</v>
      </c>
      <c r="O71" s="80">
        <v>1</v>
      </c>
      <c r="P71" s="82">
        <v>1</v>
      </c>
      <c r="Q71" s="82">
        <v>1</v>
      </c>
      <c r="R71" s="83">
        <v>6.1349693251533744E-3</v>
      </c>
      <c r="S71" s="84">
        <v>5.8576388888888888E-5</v>
      </c>
    </row>
    <row r="72" spans="1:19" x14ac:dyDescent="0.25">
      <c r="A72" s="73" t="s">
        <v>78</v>
      </c>
      <c r="B72" s="5">
        <v>6289</v>
      </c>
      <c r="C72" s="13">
        <v>0</v>
      </c>
      <c r="D72" s="88">
        <v>0</v>
      </c>
      <c r="E72" s="88">
        <v>0</v>
      </c>
      <c r="F72" s="56">
        <v>0</v>
      </c>
      <c r="G72" s="57">
        <v>5.4224537037037034E-5</v>
      </c>
      <c r="H72" s="5">
        <v>6289</v>
      </c>
      <c r="I72" s="50">
        <v>0</v>
      </c>
      <c r="J72" s="86">
        <v>0</v>
      </c>
      <c r="K72" s="86">
        <v>0</v>
      </c>
      <c r="L72" s="86">
        <v>0</v>
      </c>
      <c r="M72" s="70">
        <v>5.5266203703703701E-5</v>
      </c>
      <c r="N72" s="5">
        <v>6289</v>
      </c>
      <c r="O72" s="80">
        <v>0</v>
      </c>
      <c r="P72" s="82">
        <v>0</v>
      </c>
      <c r="Q72" s="82">
        <v>0</v>
      </c>
      <c r="R72" s="83">
        <v>0</v>
      </c>
      <c r="S72" s="84">
        <v>5.5636574074074072E-5</v>
      </c>
    </row>
    <row r="73" spans="1:19" x14ac:dyDescent="0.25">
      <c r="A73" s="77" t="s">
        <v>79</v>
      </c>
      <c r="B73" s="5">
        <v>3</v>
      </c>
      <c r="C73" s="13">
        <v>0</v>
      </c>
      <c r="D73" s="88">
        <v>0</v>
      </c>
      <c r="E73" s="88">
        <v>0</v>
      </c>
      <c r="F73" s="56">
        <v>0</v>
      </c>
      <c r="G73" s="57">
        <v>6.3263888888888894E-5</v>
      </c>
      <c r="H73" s="5">
        <v>3</v>
      </c>
      <c r="I73" s="50">
        <v>0</v>
      </c>
      <c r="J73" s="86">
        <v>0</v>
      </c>
      <c r="K73" s="86">
        <v>0</v>
      </c>
      <c r="L73" s="86">
        <v>0</v>
      </c>
      <c r="M73" s="70">
        <v>5.423611111111111E-5</v>
      </c>
      <c r="N73" s="5">
        <v>3</v>
      </c>
      <c r="O73" s="80">
        <v>3</v>
      </c>
      <c r="P73" s="82">
        <v>1</v>
      </c>
      <c r="Q73" s="82">
        <v>1</v>
      </c>
      <c r="R73" s="83">
        <v>0.16666666666666666</v>
      </c>
      <c r="S73" s="84">
        <v>6.4247685185185184E-5</v>
      </c>
    </row>
    <row r="74" spans="1:19" x14ac:dyDescent="0.25">
      <c r="A74" s="71" t="s">
        <v>104</v>
      </c>
      <c r="B74" s="5">
        <v>9</v>
      </c>
      <c r="C74" s="13">
        <v>2</v>
      </c>
      <c r="D74" s="88">
        <v>0.22222222222222221</v>
      </c>
      <c r="E74" s="88">
        <v>0.22222222222222221</v>
      </c>
      <c r="F74" s="56">
        <v>1</v>
      </c>
      <c r="G74" s="57">
        <v>6.0451388888888886E-5</v>
      </c>
      <c r="H74" s="5">
        <v>9</v>
      </c>
      <c r="I74" s="50">
        <v>2</v>
      </c>
      <c r="J74" s="86">
        <v>0.22222222222222221</v>
      </c>
      <c r="K74" s="86">
        <v>0.22222222222222221</v>
      </c>
      <c r="L74" s="86">
        <v>1</v>
      </c>
      <c r="M74" s="70">
        <v>5.3703703703703704E-5</v>
      </c>
      <c r="N74" s="5">
        <v>9</v>
      </c>
      <c r="O74" s="80">
        <v>4</v>
      </c>
      <c r="P74" s="82">
        <v>0.44444444444444442</v>
      </c>
      <c r="Q74" s="82">
        <v>0.44444444444444442</v>
      </c>
      <c r="R74" s="83">
        <v>0.16666666666666666</v>
      </c>
      <c r="S74" s="84">
        <v>5.7037037037037035E-5</v>
      </c>
    </row>
    <row r="75" spans="1:19" x14ac:dyDescent="0.25">
      <c r="A75" s="71" t="s">
        <v>80</v>
      </c>
      <c r="B75" s="5">
        <v>302</v>
      </c>
      <c r="C75" s="13">
        <v>47</v>
      </c>
      <c r="D75" s="88">
        <v>0.15562913907284767</v>
      </c>
      <c r="E75" s="88">
        <v>0.15562913907284767</v>
      </c>
      <c r="F75" s="56">
        <v>0.1111111111111111</v>
      </c>
      <c r="G75" s="57">
        <v>6.7511574074074069E-5</v>
      </c>
      <c r="H75" s="5">
        <v>302</v>
      </c>
      <c r="I75" s="50">
        <v>47</v>
      </c>
      <c r="J75" s="86">
        <v>0.15562913907284767</v>
      </c>
      <c r="K75" s="86">
        <v>0.15562913907284767</v>
      </c>
      <c r="L75" s="86">
        <v>0.1111111111111111</v>
      </c>
      <c r="M75" s="70">
        <v>5.4965277777777776E-5</v>
      </c>
      <c r="N75" s="5">
        <v>302</v>
      </c>
      <c r="O75" s="80">
        <v>89</v>
      </c>
      <c r="P75" s="82">
        <v>0.29470198675496689</v>
      </c>
      <c r="Q75" s="82">
        <v>0.29470198675496689</v>
      </c>
      <c r="R75" s="83">
        <v>1</v>
      </c>
      <c r="S75" s="84">
        <v>5.693287037037037E-5</v>
      </c>
    </row>
    <row r="76" spans="1:19" x14ac:dyDescent="0.25">
      <c r="A76" s="71" t="s">
        <v>105</v>
      </c>
      <c r="B76" s="5">
        <v>968</v>
      </c>
      <c r="C76" s="13">
        <v>795</v>
      </c>
      <c r="D76" s="88">
        <v>0.82128099173553715</v>
      </c>
      <c r="E76" s="88">
        <v>0.82128099173553715</v>
      </c>
      <c r="F76" s="56">
        <v>1</v>
      </c>
      <c r="G76" s="57">
        <v>5.7291666666666666E-5</v>
      </c>
      <c r="H76" s="5">
        <v>968</v>
      </c>
      <c r="I76" s="50">
        <v>795</v>
      </c>
      <c r="J76" s="86">
        <v>0.82128099173553715</v>
      </c>
      <c r="K76" s="86">
        <v>0.82128099173553715</v>
      </c>
      <c r="L76" s="86">
        <v>0.5</v>
      </c>
      <c r="M76" s="70">
        <v>5.2500000000000002E-5</v>
      </c>
      <c r="N76" s="5">
        <v>968</v>
      </c>
      <c r="O76" s="80">
        <v>798</v>
      </c>
      <c r="P76" s="82">
        <v>0.82438016528925617</v>
      </c>
      <c r="Q76" s="82">
        <v>0.82438016528925617</v>
      </c>
      <c r="R76" s="83">
        <v>1</v>
      </c>
      <c r="S76" s="84">
        <v>5.5277777777777777E-5</v>
      </c>
    </row>
    <row r="77" spans="1:19" x14ac:dyDescent="0.25">
      <c r="A77" s="71" t="s">
        <v>81</v>
      </c>
      <c r="B77" s="5">
        <v>368</v>
      </c>
      <c r="C77" s="13">
        <v>344</v>
      </c>
      <c r="D77" s="88">
        <v>0.93478260869565222</v>
      </c>
      <c r="E77" s="88">
        <v>0.93478260869565222</v>
      </c>
      <c r="F77" s="56">
        <v>0.33333333333333331</v>
      </c>
      <c r="G77" s="57">
        <v>6.7118055555555561E-5</v>
      </c>
      <c r="H77" s="5">
        <v>368</v>
      </c>
      <c r="I77" s="50">
        <v>344</v>
      </c>
      <c r="J77" s="86">
        <v>0.93478260869565222</v>
      </c>
      <c r="K77" s="86">
        <v>0.93478260869565222</v>
      </c>
      <c r="L77" s="86">
        <v>0.5</v>
      </c>
      <c r="M77" s="70">
        <v>5.5613425925925928E-5</v>
      </c>
      <c r="N77" s="5">
        <v>368</v>
      </c>
      <c r="O77" s="80">
        <v>175</v>
      </c>
      <c r="P77" s="82">
        <v>0.47554347826086957</v>
      </c>
      <c r="Q77" s="82">
        <v>0.47554347826086957</v>
      </c>
      <c r="R77" s="83">
        <v>0.5</v>
      </c>
      <c r="S77" s="84">
        <v>5.5902777777777778E-5</v>
      </c>
    </row>
    <row r="78" spans="1:19" x14ac:dyDescent="0.25">
      <c r="A78" s="71" t="s">
        <v>82</v>
      </c>
      <c r="B78" s="5">
        <v>1842</v>
      </c>
      <c r="C78" s="13">
        <v>42</v>
      </c>
      <c r="D78" s="88">
        <v>2.2801302931596091E-2</v>
      </c>
      <c r="E78" s="88">
        <v>4.2000000000000003E-2</v>
      </c>
      <c r="F78" s="56">
        <v>0.33333333333333331</v>
      </c>
      <c r="G78" s="57">
        <v>5.9594907407407405E-5</v>
      </c>
      <c r="H78" s="5">
        <v>1842</v>
      </c>
      <c r="I78" s="50">
        <v>40</v>
      </c>
      <c r="J78" s="86">
        <v>2.1715526601520086E-2</v>
      </c>
      <c r="K78" s="86">
        <v>0.04</v>
      </c>
      <c r="L78" s="86">
        <v>1</v>
      </c>
      <c r="M78" s="70">
        <v>5.3761574074074074E-5</v>
      </c>
      <c r="N78" s="5">
        <v>1842</v>
      </c>
      <c r="O78" s="80">
        <v>303</v>
      </c>
      <c r="P78" s="82">
        <v>0.16449511400651465</v>
      </c>
      <c r="Q78" s="82">
        <v>0.30299999999999999</v>
      </c>
      <c r="R78" s="83">
        <v>0.5</v>
      </c>
      <c r="S78" s="84">
        <v>5.5393518518518517E-5</v>
      </c>
    </row>
    <row r="79" spans="1:19" x14ac:dyDescent="0.25">
      <c r="A79" s="71" t="s">
        <v>83</v>
      </c>
      <c r="B79" s="5">
        <v>1419</v>
      </c>
      <c r="C79" s="13">
        <v>270</v>
      </c>
      <c r="D79" s="88">
        <v>0.19027484143763213</v>
      </c>
      <c r="E79" s="88">
        <v>0.27</v>
      </c>
      <c r="F79" s="56">
        <v>0.33333333333333331</v>
      </c>
      <c r="G79" s="57">
        <v>6.2557870370370371E-5</v>
      </c>
      <c r="H79" s="5">
        <v>1419</v>
      </c>
      <c r="I79" s="50">
        <v>267</v>
      </c>
      <c r="J79" s="86">
        <v>0.18816067653276955</v>
      </c>
      <c r="K79" s="86">
        <v>0.26700000000000002</v>
      </c>
      <c r="L79" s="86">
        <v>1</v>
      </c>
      <c r="M79" s="70">
        <v>5.4872685185185187E-5</v>
      </c>
      <c r="N79" s="5">
        <v>1419</v>
      </c>
      <c r="O79" s="80">
        <v>197</v>
      </c>
      <c r="P79" s="82">
        <v>0.13883016208597604</v>
      </c>
      <c r="Q79" s="82">
        <v>0.19700000000000001</v>
      </c>
      <c r="R79" s="83">
        <v>0.1</v>
      </c>
      <c r="S79" s="84">
        <v>5.2951388888888887E-5</v>
      </c>
    </row>
    <row r="80" spans="1:19" x14ac:dyDescent="0.25">
      <c r="A80" s="71" t="s">
        <v>106</v>
      </c>
      <c r="B80" s="5">
        <v>184</v>
      </c>
      <c r="C80" s="13">
        <v>0</v>
      </c>
      <c r="D80" s="88">
        <v>0</v>
      </c>
      <c r="E80" s="88">
        <v>0</v>
      </c>
      <c r="F80" s="56">
        <v>0</v>
      </c>
      <c r="G80" s="57">
        <v>6.291666666666666E-5</v>
      </c>
      <c r="H80" s="5">
        <v>184</v>
      </c>
      <c r="I80" s="50">
        <v>0</v>
      </c>
      <c r="J80" s="86">
        <v>0</v>
      </c>
      <c r="K80" s="86">
        <v>0</v>
      </c>
      <c r="L80" s="86">
        <v>0</v>
      </c>
      <c r="M80" s="70">
        <v>6.189814814814815E-5</v>
      </c>
      <c r="N80" s="5">
        <v>184</v>
      </c>
      <c r="O80" s="80">
        <v>74</v>
      </c>
      <c r="P80" s="82">
        <v>0.40217391304347827</v>
      </c>
      <c r="Q80" s="82">
        <v>0.40217391304347827</v>
      </c>
      <c r="R80" s="83">
        <v>0.5</v>
      </c>
      <c r="S80" s="84">
        <v>6.8009259259259262E-5</v>
      </c>
    </row>
    <row r="81" spans="1:19" x14ac:dyDescent="0.25">
      <c r="A81" s="71" t="s">
        <v>84</v>
      </c>
      <c r="B81" s="5">
        <v>3147</v>
      </c>
      <c r="C81" s="13">
        <v>9</v>
      </c>
      <c r="D81" s="88">
        <v>2.859866539561487E-3</v>
      </c>
      <c r="E81" s="88">
        <v>8.9999999999999993E-3</v>
      </c>
      <c r="F81" s="56">
        <v>3.968253968253968E-3</v>
      </c>
      <c r="G81" s="57">
        <v>6.822916666666666E-5</v>
      </c>
      <c r="H81" s="5">
        <v>3147</v>
      </c>
      <c r="I81" s="50">
        <v>9</v>
      </c>
      <c r="J81" s="86">
        <v>2.859866539561487E-3</v>
      </c>
      <c r="K81" s="86">
        <v>8.9999999999999993E-3</v>
      </c>
      <c r="L81" s="86">
        <v>4.1666666666666666E-3</v>
      </c>
      <c r="M81" s="70">
        <v>5.5277777777777777E-5</v>
      </c>
      <c r="N81" s="5">
        <v>3147</v>
      </c>
      <c r="O81" s="80">
        <v>219</v>
      </c>
      <c r="P81" s="82">
        <v>6.9590085795996182E-2</v>
      </c>
      <c r="Q81" s="82">
        <v>0.219</v>
      </c>
      <c r="R81" s="83">
        <v>1</v>
      </c>
      <c r="S81" s="84">
        <v>5.5046296296296297E-5</v>
      </c>
    </row>
    <row r="82" spans="1:19" x14ac:dyDescent="0.25">
      <c r="A82" s="71" t="s">
        <v>85</v>
      </c>
      <c r="B82" s="5">
        <v>30</v>
      </c>
      <c r="C82" s="13">
        <v>13</v>
      </c>
      <c r="D82" s="88">
        <v>0.43333333333333335</v>
      </c>
      <c r="E82" s="88">
        <v>0.43333333333333335</v>
      </c>
      <c r="F82" s="56">
        <v>1</v>
      </c>
      <c r="G82" s="57">
        <v>7.0011574074074076E-5</v>
      </c>
      <c r="H82" s="5">
        <v>30</v>
      </c>
      <c r="I82" s="50">
        <v>13</v>
      </c>
      <c r="J82" s="86">
        <v>0.43333333333333335</v>
      </c>
      <c r="K82" s="86">
        <v>0.43333333333333335</v>
      </c>
      <c r="L82" s="86">
        <v>1</v>
      </c>
      <c r="M82" s="70">
        <v>5.733796296296296E-5</v>
      </c>
      <c r="N82" s="5">
        <v>30</v>
      </c>
      <c r="O82" s="80">
        <v>30</v>
      </c>
      <c r="P82" s="82">
        <v>1</v>
      </c>
      <c r="Q82" s="82">
        <v>1</v>
      </c>
      <c r="R82" s="83">
        <v>0.125</v>
      </c>
      <c r="S82" s="84">
        <v>6.0578703703703702E-5</v>
      </c>
    </row>
    <row r="83" spans="1:19" x14ac:dyDescent="0.25">
      <c r="A83" s="71" t="s">
        <v>86</v>
      </c>
      <c r="B83" s="5">
        <v>1186</v>
      </c>
      <c r="C83" s="13">
        <v>12</v>
      </c>
      <c r="D83" s="88">
        <v>1.0118043844856661E-2</v>
      </c>
      <c r="E83" s="88">
        <v>1.2E-2</v>
      </c>
      <c r="F83" s="56">
        <v>6.6666666666666666E-2</v>
      </c>
      <c r="G83" s="57">
        <v>7.4108796296296292E-5</v>
      </c>
      <c r="H83" s="5">
        <v>1186</v>
      </c>
      <c r="I83" s="50">
        <v>3</v>
      </c>
      <c r="J83" s="86">
        <v>2.5295109612141651E-3</v>
      </c>
      <c r="K83" s="86">
        <v>3.0000000000000001E-3</v>
      </c>
      <c r="L83" s="86">
        <v>2.1978021978021978E-3</v>
      </c>
      <c r="M83" s="70">
        <v>5.7916666666666667E-5</v>
      </c>
      <c r="N83" s="5">
        <v>1186</v>
      </c>
      <c r="O83" s="80">
        <v>143</v>
      </c>
      <c r="P83" s="82">
        <v>0.12057335581787521</v>
      </c>
      <c r="Q83" s="82">
        <v>0.14299999999999999</v>
      </c>
      <c r="R83" s="83">
        <v>0.05</v>
      </c>
      <c r="S83" s="84">
        <v>6.5856481481481476E-5</v>
      </c>
    </row>
    <row r="84" spans="1:19" x14ac:dyDescent="0.25">
      <c r="A84" s="71" t="s">
        <v>87</v>
      </c>
      <c r="B84" s="5">
        <v>22</v>
      </c>
      <c r="C84" s="13">
        <v>19</v>
      </c>
      <c r="D84" s="88">
        <v>0.86363636363636365</v>
      </c>
      <c r="E84" s="88">
        <v>0.86363636363636365</v>
      </c>
      <c r="F84" s="56">
        <v>9.0909090909090912E-2</v>
      </c>
      <c r="G84" s="57">
        <v>8.3240740740740741E-5</v>
      </c>
      <c r="H84" s="5">
        <v>22</v>
      </c>
      <c r="I84" s="50">
        <v>19</v>
      </c>
      <c r="J84" s="86">
        <v>0.86363636363636365</v>
      </c>
      <c r="K84" s="86">
        <v>0.86363636363636365</v>
      </c>
      <c r="L84" s="86">
        <v>9.0909090909090912E-2</v>
      </c>
      <c r="M84" s="70">
        <v>6.137731481481482E-5</v>
      </c>
      <c r="N84" s="5">
        <v>22</v>
      </c>
      <c r="O84" s="80">
        <v>11</v>
      </c>
      <c r="P84" s="82">
        <v>0.5</v>
      </c>
      <c r="Q84" s="82">
        <v>0.5</v>
      </c>
      <c r="R84" s="83">
        <v>7.0921985815602835E-3</v>
      </c>
      <c r="S84" s="84">
        <v>5.8414351851851853E-5</v>
      </c>
    </row>
    <row r="85" spans="1:19" x14ac:dyDescent="0.25">
      <c r="A85" s="71" t="s">
        <v>88</v>
      </c>
      <c r="B85" s="5">
        <v>146</v>
      </c>
      <c r="C85" s="13">
        <v>111</v>
      </c>
      <c r="D85" s="88">
        <v>0.76027397260273977</v>
      </c>
      <c r="E85" s="88">
        <v>0.76027397260273977</v>
      </c>
      <c r="F85" s="56">
        <v>0.16666666666666666</v>
      </c>
      <c r="G85" s="57">
        <v>6.6516203703703697E-5</v>
      </c>
      <c r="H85" s="5">
        <v>146</v>
      </c>
      <c r="I85" s="50">
        <v>111</v>
      </c>
      <c r="J85" s="86">
        <v>0.76027397260273977</v>
      </c>
      <c r="K85" s="86">
        <v>0.76027397260273977</v>
      </c>
      <c r="L85" s="86">
        <v>0.33333333333333331</v>
      </c>
      <c r="M85" s="70">
        <v>5.6261574074074074E-5</v>
      </c>
      <c r="N85" s="5">
        <v>146</v>
      </c>
      <c r="O85" s="80">
        <v>85</v>
      </c>
      <c r="P85" s="82">
        <v>0.5821917808219178</v>
      </c>
      <c r="Q85" s="82">
        <v>0.5821917808219178</v>
      </c>
      <c r="R85" s="83">
        <v>0.25</v>
      </c>
      <c r="S85" s="84">
        <v>5.6944444444444445E-5</v>
      </c>
    </row>
    <row r="86" spans="1:19" x14ac:dyDescent="0.25">
      <c r="A86" s="71" t="s">
        <v>89</v>
      </c>
      <c r="B86" s="5">
        <v>2</v>
      </c>
      <c r="C86" s="13">
        <v>1</v>
      </c>
      <c r="D86" s="88">
        <v>0.5</v>
      </c>
      <c r="E86" s="88">
        <v>0.5</v>
      </c>
      <c r="F86" s="56">
        <v>1.2919896640826874E-3</v>
      </c>
      <c r="G86" s="57">
        <v>1.289699074074074E-4</v>
      </c>
      <c r="H86" s="5">
        <v>2</v>
      </c>
      <c r="I86" s="50">
        <v>1</v>
      </c>
      <c r="J86" s="86">
        <v>0.5</v>
      </c>
      <c r="K86" s="86">
        <v>0.5</v>
      </c>
      <c r="L86" s="86">
        <v>1.29366106080207E-3</v>
      </c>
      <c r="M86" s="70">
        <v>6.6469907407407409E-5</v>
      </c>
      <c r="N86" s="5">
        <v>2</v>
      </c>
      <c r="O86" s="80">
        <v>2</v>
      </c>
      <c r="P86" s="82">
        <v>1</v>
      </c>
      <c r="Q86" s="82">
        <v>1</v>
      </c>
      <c r="R86" s="83">
        <v>7.8125E-3</v>
      </c>
      <c r="S86" s="84">
        <v>8.0787037037037036E-5</v>
      </c>
    </row>
    <row r="87" spans="1:19" x14ac:dyDescent="0.25">
      <c r="A87" s="71" t="s">
        <v>90</v>
      </c>
      <c r="B87" s="5">
        <v>903</v>
      </c>
      <c r="C87" s="13">
        <v>544</v>
      </c>
      <c r="D87" s="88">
        <v>0.60243632336655595</v>
      </c>
      <c r="E87" s="88">
        <v>0.60243632336655595</v>
      </c>
      <c r="F87" s="56">
        <v>1</v>
      </c>
      <c r="G87" s="57">
        <v>7.802083333333333E-5</v>
      </c>
      <c r="H87" s="5">
        <v>903</v>
      </c>
      <c r="I87" s="50">
        <v>532</v>
      </c>
      <c r="J87" s="86">
        <v>0.58914728682170547</v>
      </c>
      <c r="K87" s="86">
        <v>0.58914728682170547</v>
      </c>
      <c r="L87" s="86">
        <v>0.25</v>
      </c>
      <c r="M87" s="70">
        <v>5.7268518518518522E-5</v>
      </c>
      <c r="N87" s="5">
        <v>903</v>
      </c>
      <c r="O87" s="80">
        <v>68</v>
      </c>
      <c r="P87" s="82">
        <v>7.5304540420819494E-2</v>
      </c>
      <c r="Q87" s="82">
        <v>7.5304540420819494E-2</v>
      </c>
      <c r="R87" s="83">
        <v>7.6923076923076927E-2</v>
      </c>
      <c r="S87" s="84">
        <v>5.658564814814815E-5</v>
      </c>
    </row>
    <row r="88" spans="1:19" x14ac:dyDescent="0.25">
      <c r="A88" s="71" t="s">
        <v>91</v>
      </c>
      <c r="B88" s="5">
        <v>419</v>
      </c>
      <c r="C88" s="13">
        <v>314</v>
      </c>
      <c r="D88" s="88">
        <v>0.74940334128878283</v>
      </c>
      <c r="E88" s="88">
        <v>0.74940334128878283</v>
      </c>
      <c r="F88" s="56">
        <v>1</v>
      </c>
      <c r="G88" s="57">
        <v>6.9687500000000007E-5</v>
      </c>
      <c r="H88" s="5">
        <v>419</v>
      </c>
      <c r="I88" s="50">
        <v>314</v>
      </c>
      <c r="J88" s="86">
        <v>0.74940334128878283</v>
      </c>
      <c r="K88" s="86">
        <v>0.74940334128878283</v>
      </c>
      <c r="L88" s="86">
        <v>1</v>
      </c>
      <c r="M88" s="70">
        <v>5.4687500000000001E-5</v>
      </c>
      <c r="N88" s="5">
        <v>419</v>
      </c>
      <c r="O88" s="80">
        <v>127</v>
      </c>
      <c r="P88" s="82">
        <v>0.30310262529832938</v>
      </c>
      <c r="Q88" s="82">
        <v>0.30310262529832938</v>
      </c>
      <c r="R88" s="83">
        <v>4.1666666666666664E-2</v>
      </c>
      <c r="S88" s="84">
        <v>5.3888888888888889E-5</v>
      </c>
    </row>
    <row r="89" spans="1:19" x14ac:dyDescent="0.25">
      <c r="A89" s="71" t="s">
        <v>92</v>
      </c>
      <c r="B89" s="5">
        <v>970.99999999999989</v>
      </c>
      <c r="C89" s="13">
        <v>3</v>
      </c>
      <c r="D89" s="88">
        <v>3.089598352214212E-3</v>
      </c>
      <c r="E89" s="88">
        <v>3.089598352214212E-3</v>
      </c>
      <c r="F89" s="56">
        <v>1.0869565217391304E-2</v>
      </c>
      <c r="G89" s="57">
        <v>7.5081018518518514E-5</v>
      </c>
      <c r="H89" s="5">
        <v>970.99999999999989</v>
      </c>
      <c r="I89" s="50">
        <v>3</v>
      </c>
      <c r="J89" s="86">
        <v>3.089598352214212E-3</v>
      </c>
      <c r="K89" s="86">
        <v>3.089598352214212E-3</v>
      </c>
      <c r="L89" s="86">
        <v>1.9607843137254902E-2</v>
      </c>
      <c r="M89" s="70">
        <v>6.146990740740741E-5</v>
      </c>
      <c r="N89" s="5">
        <v>970.99999999999989</v>
      </c>
      <c r="O89" s="80">
        <v>16</v>
      </c>
      <c r="P89" s="82">
        <v>1.6477857878475798E-2</v>
      </c>
      <c r="Q89" s="82">
        <v>1.6477857878475798E-2</v>
      </c>
      <c r="R89" s="83">
        <v>2.1276595744680851E-2</v>
      </c>
      <c r="S89" s="84">
        <v>5.9074074074074074E-5</v>
      </c>
    </row>
    <row r="90" spans="1:19" x14ac:dyDescent="0.25">
      <c r="A90" s="71" t="s">
        <v>93</v>
      </c>
      <c r="B90" s="5">
        <v>42</v>
      </c>
      <c r="C90" s="13">
        <v>0</v>
      </c>
      <c r="D90" s="88">
        <v>0</v>
      </c>
      <c r="E90" s="88">
        <v>0</v>
      </c>
      <c r="F90" s="56">
        <v>0</v>
      </c>
      <c r="G90" s="57">
        <v>5.6319444444444444E-5</v>
      </c>
      <c r="H90" s="5">
        <v>42</v>
      </c>
      <c r="I90" s="50">
        <v>0</v>
      </c>
      <c r="J90" s="86">
        <v>0</v>
      </c>
      <c r="K90" s="86">
        <v>0</v>
      </c>
      <c r="L90" s="86">
        <v>0</v>
      </c>
      <c r="M90" s="70">
        <v>5.6331018518518519E-5</v>
      </c>
      <c r="N90" s="5">
        <v>42</v>
      </c>
      <c r="O90" s="80">
        <v>42</v>
      </c>
      <c r="P90" s="82">
        <v>1</v>
      </c>
      <c r="Q90" s="82">
        <v>1</v>
      </c>
      <c r="R90" s="83">
        <v>0.5</v>
      </c>
      <c r="S90" s="84">
        <v>6.0833333333333333E-5</v>
      </c>
    </row>
    <row r="91" spans="1:19" x14ac:dyDescent="0.25">
      <c r="A91" s="71" t="s">
        <v>94</v>
      </c>
      <c r="B91" s="5">
        <v>14</v>
      </c>
      <c r="C91" s="13">
        <v>0</v>
      </c>
      <c r="D91" s="88">
        <v>0</v>
      </c>
      <c r="E91" s="88">
        <v>0</v>
      </c>
      <c r="F91" s="56">
        <v>0</v>
      </c>
      <c r="G91" s="57">
        <v>5.6666666666666664E-5</v>
      </c>
      <c r="H91" s="5">
        <v>14</v>
      </c>
      <c r="I91" s="50">
        <v>0</v>
      </c>
      <c r="J91" s="86">
        <v>0</v>
      </c>
      <c r="K91" s="86">
        <v>0</v>
      </c>
      <c r="L91" s="86">
        <v>0</v>
      </c>
      <c r="M91" s="70">
        <v>5.5046296296296297E-5</v>
      </c>
      <c r="N91" s="5">
        <v>14</v>
      </c>
      <c r="O91" s="80">
        <v>2</v>
      </c>
      <c r="P91" s="82">
        <v>0.14285714285714285</v>
      </c>
      <c r="Q91" s="82">
        <v>0.14285714285714285</v>
      </c>
      <c r="R91" s="83">
        <v>1.7391304347826088E-3</v>
      </c>
      <c r="S91" s="84">
        <v>6.1122685185185189E-5</v>
      </c>
    </row>
    <row r="92" spans="1:19" x14ac:dyDescent="0.25">
      <c r="A92" s="71" t="s">
        <v>95</v>
      </c>
      <c r="B92" s="5">
        <v>55</v>
      </c>
      <c r="C92" s="13">
        <v>41</v>
      </c>
      <c r="D92" s="88">
        <v>0.74545454545454548</v>
      </c>
      <c r="E92" s="88">
        <v>0.74545454545454548</v>
      </c>
      <c r="F92" s="56">
        <v>1</v>
      </c>
      <c r="G92" s="57">
        <v>6.2905092592592591E-5</v>
      </c>
      <c r="H92" s="5">
        <v>55</v>
      </c>
      <c r="I92" s="50">
        <v>41</v>
      </c>
      <c r="J92" s="86">
        <v>0.74545454545454548</v>
      </c>
      <c r="K92" s="86">
        <v>0.74545454545454548</v>
      </c>
      <c r="L92" s="86">
        <v>0.33333333333333331</v>
      </c>
      <c r="M92" s="70">
        <v>5.7453703703703707E-5</v>
      </c>
      <c r="N92" s="5">
        <v>55</v>
      </c>
      <c r="O92" s="80">
        <v>52</v>
      </c>
      <c r="P92" s="82">
        <v>0.94545454545454544</v>
      </c>
      <c r="Q92" s="82">
        <v>0.94545454545454544</v>
      </c>
      <c r="R92" s="83">
        <v>4.3478260869565216E-2</v>
      </c>
      <c r="S92" s="84">
        <v>6.256944444444444E-5</v>
      </c>
    </row>
    <row r="93" spans="1:19" x14ac:dyDescent="0.25">
      <c r="A93" s="71" t="s">
        <v>107</v>
      </c>
      <c r="B93" s="5">
        <v>319</v>
      </c>
      <c r="C93" s="13">
        <v>68</v>
      </c>
      <c r="D93" s="88">
        <v>0.21316614420062696</v>
      </c>
      <c r="E93" s="88">
        <v>0.21316614420062696</v>
      </c>
      <c r="F93" s="56">
        <v>1</v>
      </c>
      <c r="G93" s="57">
        <v>6.7893518518518522E-5</v>
      </c>
      <c r="H93" s="5">
        <v>319</v>
      </c>
      <c r="I93" s="50">
        <v>76</v>
      </c>
      <c r="J93" s="86">
        <v>0.23824451410658307</v>
      </c>
      <c r="K93" s="86">
        <v>0.23824451410658307</v>
      </c>
      <c r="L93" s="86">
        <v>0.2</v>
      </c>
      <c r="M93" s="70">
        <v>5.6273148148148149E-5</v>
      </c>
      <c r="N93" s="5">
        <v>319</v>
      </c>
      <c r="O93" s="80">
        <v>101</v>
      </c>
      <c r="P93" s="82">
        <v>0.31661442006269591</v>
      </c>
      <c r="Q93" s="82">
        <v>0.31661442006269591</v>
      </c>
      <c r="R93" s="83">
        <v>0.25</v>
      </c>
      <c r="S93" s="84">
        <v>5.5763888888888888E-5</v>
      </c>
    </row>
    <row r="94" spans="1:19" ht="15.75" thickBot="1" x14ac:dyDescent="0.3">
      <c r="A94" s="6" t="s">
        <v>16</v>
      </c>
      <c r="B94" s="26">
        <f>SUM(B14:B93)</f>
        <v>66937</v>
      </c>
      <c r="C94" s="17">
        <f>SUM(C14:C93)</f>
        <v>6237</v>
      </c>
      <c r="D94" s="91">
        <f>AVERAGE(D14:D93)</f>
        <v>0.57166443324922667</v>
      </c>
      <c r="E94" s="42">
        <f>AVERAGE(E14:E93)</f>
        <v>0.59002634522886499</v>
      </c>
      <c r="F94" s="58">
        <f>AVERAGE(F14:F93)</f>
        <v>0.56541245381540084</v>
      </c>
      <c r="G94" s="59">
        <f>AVERAGE(G14:G93)</f>
        <v>7.1560619212962968E-5</v>
      </c>
      <c r="H94" s="27">
        <f>SUM(H14:H93)</f>
        <v>66937</v>
      </c>
      <c r="I94" s="54">
        <f>SUM(I14:I93)</f>
        <v>6208</v>
      </c>
      <c r="J94" s="92">
        <f>AVERAGE(J14:J93)</f>
        <v>0.57166413024215212</v>
      </c>
      <c r="K94" s="55">
        <f>AVERAGE(K14:K93)</f>
        <v>0.58986121189587881</v>
      </c>
      <c r="L94" s="39">
        <f>AVERAGE(L14:L93)</f>
        <v>0.53618823971972374</v>
      </c>
      <c r="M94" s="60">
        <f>AVERAGE(M14:M93)</f>
        <v>5.8541521990740753E-5</v>
      </c>
      <c r="N94" s="27">
        <f>SUM(N14:N93)</f>
        <v>66937</v>
      </c>
      <c r="O94" s="41">
        <f>SUM(O14:O93)</f>
        <v>8296</v>
      </c>
      <c r="P94" s="43">
        <f>AVERAGE(P14:P93)</f>
        <v>0.7324125166678207</v>
      </c>
      <c r="Q94" s="43">
        <f>AVERAGE(Q14:Q93)</f>
        <v>0.76836938758367146</v>
      </c>
      <c r="R94" s="61">
        <f>AVERAGE(R14:R93)</f>
        <v>0.62134045423125517</v>
      </c>
      <c r="S94" s="62">
        <f>AVERAGE(S14:S93)</f>
        <v>6.2736255787037049E-5</v>
      </c>
    </row>
    <row r="95" spans="1:19" ht="15.75" thickTop="1" x14ac:dyDescent="0.25"/>
    <row r="96" spans="1:19" ht="23.25" x14ac:dyDescent="0.35">
      <c r="A96" s="1" t="s">
        <v>17</v>
      </c>
      <c r="C96" s="29"/>
      <c r="D96" s="29"/>
    </row>
    <row r="97" spans="1:4" ht="20.25" thickBot="1" x14ac:dyDescent="0.35">
      <c r="A97" s="28" t="str">
        <f>C1</f>
        <v>Alpha</v>
      </c>
      <c r="B97" s="28"/>
      <c r="C97" s="29"/>
      <c r="D97" s="29"/>
    </row>
    <row r="98" spans="1:4" ht="15.75" thickTop="1" x14ac:dyDescent="0.25">
      <c r="A98" s="18" t="s">
        <v>12</v>
      </c>
      <c r="B98" s="44">
        <f>D94</f>
        <v>0.57166443324922667</v>
      </c>
      <c r="C98" s="29"/>
      <c r="D98" s="29"/>
    </row>
    <row r="99" spans="1:4" x14ac:dyDescent="0.25">
      <c r="A99" s="18" t="s">
        <v>122</v>
      </c>
      <c r="B99" s="44">
        <f>E94</f>
        <v>0.59002634522886499</v>
      </c>
    </row>
    <row r="100" spans="1:4" x14ac:dyDescent="0.25">
      <c r="A100" s="18" t="s">
        <v>19</v>
      </c>
      <c r="B100" s="47">
        <f>F94</f>
        <v>0.56541245381540084</v>
      </c>
    </row>
    <row r="101" spans="1:4" x14ac:dyDescent="0.25">
      <c r="A101" s="18" t="s">
        <v>27</v>
      </c>
      <c r="B101" s="67">
        <f>G94</f>
        <v>7.1560619212962968E-5</v>
      </c>
    </row>
    <row r="102" spans="1:4" ht="20.25" thickBot="1" x14ac:dyDescent="0.35">
      <c r="A102" s="30" t="str">
        <f>I1</f>
        <v>Alpha without Q-Placeholders</v>
      </c>
      <c r="B102" s="30"/>
    </row>
    <row r="103" spans="1:4" ht="15.75" thickTop="1" x14ac:dyDescent="0.25">
      <c r="A103" s="25" t="s">
        <v>12</v>
      </c>
      <c r="B103" s="45">
        <f>J94</f>
        <v>0.57166413024215212</v>
      </c>
    </row>
    <row r="104" spans="1:4" x14ac:dyDescent="0.25">
      <c r="A104" s="25" t="s">
        <v>122</v>
      </c>
      <c r="B104" s="45">
        <f>K94</f>
        <v>0.58986121189587881</v>
      </c>
    </row>
    <row r="105" spans="1:4" x14ac:dyDescent="0.25">
      <c r="A105" s="25" t="s">
        <v>19</v>
      </c>
      <c r="B105" s="48">
        <f>L94</f>
        <v>0.53618823971972374</v>
      </c>
    </row>
    <row r="106" spans="1:4" x14ac:dyDescent="0.25">
      <c r="A106" s="25" t="s">
        <v>27</v>
      </c>
      <c r="B106" s="68">
        <f>M94</f>
        <v>5.8541521990740753E-5</v>
      </c>
    </row>
    <row r="107" spans="1:4" ht="20.25" thickBot="1" x14ac:dyDescent="0.35">
      <c r="A107" s="37" t="str">
        <f>O1</f>
        <v>Alpha - QP + QM</v>
      </c>
      <c r="B107" s="37"/>
    </row>
    <row r="108" spans="1:4" ht="15.75" thickTop="1" x14ac:dyDescent="0.25">
      <c r="A108" s="38" t="s">
        <v>12</v>
      </c>
      <c r="B108" s="46">
        <f>P94</f>
        <v>0.7324125166678207</v>
      </c>
    </row>
    <row r="109" spans="1:4" x14ac:dyDescent="0.25">
      <c r="A109" s="38" t="s">
        <v>122</v>
      </c>
      <c r="B109" s="46">
        <f>Q94</f>
        <v>0.76836938758367146</v>
      </c>
    </row>
    <row r="110" spans="1:4" x14ac:dyDescent="0.25">
      <c r="A110" s="38" t="s">
        <v>19</v>
      </c>
      <c r="B110" s="49">
        <f>R94</f>
        <v>0.62134045423125517</v>
      </c>
    </row>
    <row r="111" spans="1:4" x14ac:dyDescent="0.25">
      <c r="A111" s="38" t="s">
        <v>27</v>
      </c>
      <c r="B111" s="69">
        <f>S94</f>
        <v>6.2736255787037049E-5</v>
      </c>
    </row>
    <row r="112" spans="1:4" ht="20.25" thickBot="1" x14ac:dyDescent="0.35">
      <c r="A112" s="2" t="s">
        <v>20</v>
      </c>
      <c r="B112" s="2"/>
    </row>
    <row r="113" spans="1:2" ht="15.75" thickTop="1" x14ac:dyDescent="0.25">
      <c r="A113" t="s">
        <v>21</v>
      </c>
      <c r="B113" t="str">
        <f>IF(AND(B98 &gt; B103,B98 &gt; B108), A97, IF(B103 &gt; B108, A102, A107))</f>
        <v>Alpha - QP + QM</v>
      </c>
    </row>
    <row r="114" spans="1:2" x14ac:dyDescent="0.25">
      <c r="A114" t="s">
        <v>123</v>
      </c>
      <c r="B114" t="str">
        <f>IF(AND(B99 &gt; B104,B99 &gt; B109), A97, IF(B104 &gt; B109, A102, A107))</f>
        <v>Alpha - QP + QM</v>
      </c>
    </row>
    <row r="115" spans="1:2" x14ac:dyDescent="0.25">
      <c r="A115" t="s">
        <v>23</v>
      </c>
      <c r="B115" t="str">
        <f>IF(AND(B100 &gt; B105,B100 &gt; B110), $A$97, IF(B105 &gt; B110, $A$102, $A$107))</f>
        <v>Alpha - QP + QM</v>
      </c>
    </row>
    <row r="116" spans="1:2" x14ac:dyDescent="0.25">
      <c r="A116" t="s">
        <v>28</v>
      </c>
      <c r="B116" t="str">
        <f>IF(AND(B101 &lt; B106,B101 &lt; B111), $A$97, IF(B106 &lt; B111, $A$102, $A$107))</f>
        <v>Alpha without Q-Placeholders</v>
      </c>
    </row>
  </sheetData>
  <mergeCells count="51">
    <mergeCell ref="C1:G1"/>
    <mergeCell ref="I1:M1"/>
    <mergeCell ref="O1:S1"/>
    <mergeCell ref="C3:D3"/>
    <mergeCell ref="E3:G3"/>
    <mergeCell ref="I3:J3"/>
    <mergeCell ref="K3:M3"/>
    <mergeCell ref="O3:P3"/>
    <mergeCell ref="Q3:S3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C10:D10"/>
    <mergeCell ref="I10:J10"/>
    <mergeCell ref="O10:P10"/>
    <mergeCell ref="C12:G12"/>
    <mergeCell ref="I12:M12"/>
    <mergeCell ref="O12:S12"/>
  </mergeCells>
  <conditionalFormatting sqref="D94:G94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{F506519B-7E0B-4A00-9E1A-870BD37FF130}</x14:id>
        </ext>
      </extLst>
    </cfRule>
  </conditionalFormatting>
  <conditionalFormatting sqref="P94:S94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{4CC09471-A40C-46A8-8AD2-4ACAD160FF16}</x14:id>
        </ext>
      </extLst>
    </cfRule>
  </conditionalFormatting>
  <conditionalFormatting sqref="D83:G83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{01FF2BAA-769D-42B1-9842-EDF81F811157}</x14:id>
        </ext>
      </extLst>
    </cfRule>
  </conditionalFormatting>
  <conditionalFormatting sqref="J83:L83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{F99E777B-6015-4628-8284-178355891988}</x14:id>
        </ext>
      </extLst>
    </cfRule>
  </conditionalFormatting>
  <conditionalFormatting sqref="F83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{9F10BFC0-88B2-42D7-A2FA-286688ADA5A2}</x14:id>
        </ext>
      </extLst>
    </cfRule>
  </conditionalFormatting>
  <conditionalFormatting sqref="E83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{3F6B5525-C93A-4E4D-943F-9211B8C30977}</x14:id>
        </ext>
      </extLst>
    </cfRule>
  </conditionalFormatting>
  <conditionalFormatting sqref="D14:G82 D84:G93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{C4F0B4D2-07B4-4C1D-82FF-E5C18F57AED3}</x14:id>
        </ext>
      </extLst>
    </cfRule>
  </conditionalFormatting>
  <conditionalFormatting sqref="J14:M66 J94:M94 J84:L93 J67:L82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{FA4E53CE-2C2D-47AD-B9EB-3CB7835D5B66}</x14:id>
        </ext>
      </extLst>
    </cfRule>
  </conditionalFormatting>
  <conditionalFormatting sqref="D93:F94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{A429D9F6-C72D-4467-9CC1-42A4E46C7B06}</x14:id>
        </ext>
      </extLst>
    </cfRule>
  </conditionalFormatting>
  <conditionalFormatting sqref="D86:D94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{6F3ECDBD-25B6-4F38-9D64-05BF2FA1CFFC}</x14:id>
        </ext>
      </extLst>
    </cfRule>
  </conditionalFormatting>
  <conditionalFormatting sqref="E88:E94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{CA54BFB4-D00A-4E7B-A4B4-7D41EA094116}</x14:id>
        </ext>
      </extLst>
    </cfRule>
  </conditionalFormatting>
  <conditionalFormatting sqref="F62:F82 F84:F94">
    <cfRule type="dataBar" priority="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{4E2B925B-28DF-4D93-A6E1-F1AB3FA317C9}</x14:id>
        </ext>
      </extLst>
    </cfRule>
  </conditionalFormatting>
  <conditionalFormatting sqref="E64:E82 E84:E94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{9D2FA930-9EFF-4B48-B794-BEA4B3F15224}</x14:id>
        </ext>
      </extLst>
    </cfRule>
  </conditionalFormatting>
  <conditionalFormatting sqref="D89:D94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{74F6C50D-7FE4-4263-B5DE-8603C9BA039A}</x14:id>
        </ext>
      </extLst>
    </cfRule>
  </conditionalFormatting>
  <conditionalFormatting sqref="P94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{44A3FC9E-A86A-4DA0-81F3-F1685183B27D}</x14:id>
        </ext>
      </extLst>
    </cfRule>
  </conditionalFormatting>
  <conditionalFormatting sqref="Q94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{951E0A3F-2E9D-49C0-888D-C7D4EB6B15FF}</x14:id>
        </ext>
      </extLst>
    </cfRule>
  </conditionalFormatting>
  <conditionalFormatting sqref="E92:E94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{962DEB8A-DBD6-473F-A0AF-513A1E9F1F64}</x14:id>
        </ext>
      </extLst>
    </cfRule>
  </conditionalFormatting>
  <conditionalFormatting sqref="F58:F93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{B9DB6389-F6D1-4785-9972-C988DAC3F135}</x14:id>
        </ext>
      </extLst>
    </cfRule>
  </conditionalFormatting>
  <conditionalFormatting sqref="P94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{B6513FD8-8DA9-44DA-8CF3-07BC80387C04}</x14:id>
        </ext>
      </extLst>
    </cfRule>
  </conditionalFormatting>
  <conditionalFormatting sqref="Q94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{DF78EBC7-EF48-4191-ACD3-B2322867145E}</x14:id>
        </ext>
      </extLst>
    </cfRule>
  </conditionalFormatting>
  <conditionalFormatting sqref="P83:S83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{5299E067-6859-4965-802D-041EDCCCEEC3}</x14:id>
        </ext>
      </extLst>
    </cfRule>
  </conditionalFormatting>
  <conditionalFormatting sqref="P14:S82 P84:S9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{43E4A152-1468-4AA0-A6A2-55638D9EF52B}</x14:id>
        </ext>
      </extLst>
    </cfRule>
  </conditionalFormatting>
  <conditionalFormatting sqref="P14:P93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{55F01895-B851-40B4-BC40-F0ED9952FB63}</x14:id>
        </ext>
      </extLst>
    </cfRule>
  </conditionalFormatting>
  <conditionalFormatting sqref="Q14:Q93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{C89D931D-9140-4C37-B507-0DABA33903A6}</x14:id>
        </ext>
      </extLst>
    </cfRule>
  </conditionalFormatting>
  <conditionalFormatting sqref="R14:R93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{323D949B-62A7-46C5-8CA2-2C83FD40848C}</x14:id>
        </ext>
      </extLst>
    </cfRule>
  </conditionalFormatting>
  <conditionalFormatting sqref="P92:P93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{4204498B-7C44-4FE5-AEC5-7E4EC30AA6B3}</x14:id>
        </ext>
      </extLst>
    </cfRule>
  </conditionalFormatting>
  <conditionalFormatting sqref="Q92:Q93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{3DAAF868-8AFF-4C6D-8AB8-16B92AEF3509}</x14:id>
        </ext>
      </extLst>
    </cfRule>
  </conditionalFormatting>
  <conditionalFormatting sqref="P16:P93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{AED79CA1-2F93-4E65-A494-4C1605304C13}</x14:id>
        </ext>
      </extLst>
    </cfRule>
  </conditionalFormatting>
  <conditionalFormatting sqref="Q76:Q93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{5490DA0D-7CEF-43F4-B07C-1B50A1A8F0D1}</x14:id>
        </ext>
      </extLst>
    </cfRule>
  </conditionalFormatting>
  <conditionalFormatting sqref="P81:R94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{4692FB5E-6577-41ED-8673-2080B3E6FDEA}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06519B-7E0B-4A00-9E1A-870BD37FF1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D94:G94</xm:sqref>
        </x14:conditionalFormatting>
        <x14:conditionalFormatting xmlns:xm="http://schemas.microsoft.com/office/excel/2006/main">
          <x14:cfRule type="dataBar" id="{4CC09471-A40C-46A8-8AD2-4ACAD160FF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P94:S94</xm:sqref>
        </x14:conditionalFormatting>
        <x14:conditionalFormatting xmlns:xm="http://schemas.microsoft.com/office/excel/2006/main">
          <x14:cfRule type="dataBar" id="{01FF2BAA-769D-42B1-9842-EDF81F8111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D83:G83</xm:sqref>
        </x14:conditionalFormatting>
        <x14:conditionalFormatting xmlns:xm="http://schemas.microsoft.com/office/excel/2006/main">
          <x14:cfRule type="dataBar" id="{F99E777B-6015-4628-8284-1783558919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J83:L83</xm:sqref>
        </x14:conditionalFormatting>
        <x14:conditionalFormatting xmlns:xm="http://schemas.microsoft.com/office/excel/2006/main">
          <x14:cfRule type="dataBar" id="{9F10BFC0-88B2-42D7-A2FA-286688ADA5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F83</xm:sqref>
        </x14:conditionalFormatting>
        <x14:conditionalFormatting xmlns:xm="http://schemas.microsoft.com/office/excel/2006/main">
          <x14:cfRule type="dataBar" id="{3F6B5525-C93A-4E4D-943F-9211B8C309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E83</xm:sqref>
        </x14:conditionalFormatting>
        <x14:conditionalFormatting xmlns:xm="http://schemas.microsoft.com/office/excel/2006/main">
          <x14:cfRule type="dataBar" id="{C4F0B4D2-07B4-4C1D-82FF-E5C18F57AE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D14:G82 D84:G93</xm:sqref>
        </x14:conditionalFormatting>
        <x14:conditionalFormatting xmlns:xm="http://schemas.microsoft.com/office/excel/2006/main">
          <x14:cfRule type="dataBar" id="{FA4E53CE-2C2D-47AD-B9EB-3CB7835D5B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J14:M66 J94:M94 J84:L93 J67:L82</xm:sqref>
        </x14:conditionalFormatting>
        <x14:conditionalFormatting xmlns:xm="http://schemas.microsoft.com/office/excel/2006/main">
          <x14:cfRule type="dataBar" id="{A429D9F6-C72D-4467-9CC1-42A4E46C7B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D93:F94</xm:sqref>
        </x14:conditionalFormatting>
        <x14:conditionalFormatting xmlns:xm="http://schemas.microsoft.com/office/excel/2006/main">
          <x14:cfRule type="dataBar" id="{6F3ECDBD-25B6-4F38-9D64-05BF2FA1CF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D86:D94</xm:sqref>
        </x14:conditionalFormatting>
        <x14:conditionalFormatting xmlns:xm="http://schemas.microsoft.com/office/excel/2006/main">
          <x14:cfRule type="dataBar" id="{CA54BFB4-D00A-4E7B-A4B4-7D41EA0941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E88:E94</xm:sqref>
        </x14:conditionalFormatting>
        <x14:conditionalFormatting xmlns:xm="http://schemas.microsoft.com/office/excel/2006/main">
          <x14:cfRule type="dataBar" id="{4E2B925B-28DF-4D93-A6E1-F1AB3FA317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F62:F82 F84:F94</xm:sqref>
        </x14:conditionalFormatting>
        <x14:conditionalFormatting xmlns:xm="http://schemas.microsoft.com/office/excel/2006/main">
          <x14:cfRule type="dataBar" id="{9D2FA930-9EFF-4B48-B794-BEA4B3F152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E64:E82 E84:E94</xm:sqref>
        </x14:conditionalFormatting>
        <x14:conditionalFormatting xmlns:xm="http://schemas.microsoft.com/office/excel/2006/main">
          <x14:cfRule type="dataBar" id="{74F6C50D-7FE4-4263-B5DE-8603C9BA03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D89:D94</xm:sqref>
        </x14:conditionalFormatting>
        <x14:conditionalFormatting xmlns:xm="http://schemas.microsoft.com/office/excel/2006/main">
          <x14:cfRule type="dataBar" id="{44A3FC9E-A86A-4DA0-81F3-F1685183B2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</xm:sqref>
        </x14:conditionalFormatting>
        <x14:conditionalFormatting xmlns:xm="http://schemas.microsoft.com/office/excel/2006/main">
          <x14:cfRule type="dataBar" id="{951E0A3F-2E9D-49C0-888D-C7D4EB6B15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Q94</xm:sqref>
        </x14:conditionalFormatting>
        <x14:conditionalFormatting xmlns:xm="http://schemas.microsoft.com/office/excel/2006/main">
          <x14:cfRule type="dataBar" id="{962DEB8A-DBD6-473F-A0AF-513A1E9F1F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E92:E94</xm:sqref>
        </x14:conditionalFormatting>
        <x14:conditionalFormatting xmlns:xm="http://schemas.microsoft.com/office/excel/2006/main">
          <x14:cfRule type="dataBar" id="{B9DB6389-F6D1-4785-9972-C988DAC3F1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F58:F93</xm:sqref>
        </x14:conditionalFormatting>
        <x14:conditionalFormatting xmlns:xm="http://schemas.microsoft.com/office/excel/2006/main">
          <x14:cfRule type="dataBar" id="{B6513FD8-8DA9-44DA-8CF3-07BC80387C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</xm:sqref>
        </x14:conditionalFormatting>
        <x14:conditionalFormatting xmlns:xm="http://schemas.microsoft.com/office/excel/2006/main">
          <x14:cfRule type="dataBar" id="{DF78EBC7-EF48-4191-ACD3-B232286714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Q94</xm:sqref>
        </x14:conditionalFormatting>
        <x14:conditionalFormatting xmlns:xm="http://schemas.microsoft.com/office/excel/2006/main">
          <x14:cfRule type="dataBar" id="{5299E067-6859-4965-802D-041EDCCCEE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P83:S83</xm:sqref>
        </x14:conditionalFormatting>
        <x14:conditionalFormatting xmlns:xm="http://schemas.microsoft.com/office/excel/2006/main">
          <x14:cfRule type="dataBar" id="{43E4A152-1468-4AA0-A6A2-55638D9EF5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P14:S82 P84:S93</xm:sqref>
        </x14:conditionalFormatting>
        <x14:conditionalFormatting xmlns:xm="http://schemas.microsoft.com/office/excel/2006/main">
          <x14:cfRule type="dataBar" id="{55F01895-B851-40B4-BC40-F0ED9952FB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P14:P93</xm:sqref>
        </x14:conditionalFormatting>
        <x14:conditionalFormatting xmlns:xm="http://schemas.microsoft.com/office/excel/2006/main">
          <x14:cfRule type="dataBar" id="{C89D931D-9140-4C37-B507-0DABA33903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Q14:Q93</xm:sqref>
        </x14:conditionalFormatting>
        <x14:conditionalFormatting xmlns:xm="http://schemas.microsoft.com/office/excel/2006/main">
          <x14:cfRule type="dataBar" id="{323D949B-62A7-46C5-8CA2-2C83FD4084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R14:R93</xm:sqref>
        </x14:conditionalFormatting>
        <x14:conditionalFormatting xmlns:xm="http://schemas.microsoft.com/office/excel/2006/main">
          <x14:cfRule type="dataBar" id="{4204498B-7C44-4FE5-AEC5-7E4EC30AA6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P92:P93</xm:sqref>
        </x14:conditionalFormatting>
        <x14:conditionalFormatting xmlns:xm="http://schemas.microsoft.com/office/excel/2006/main">
          <x14:cfRule type="dataBar" id="{3DAAF868-8AFF-4C6D-8AB8-16B92AEF35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Q92:Q93</xm:sqref>
        </x14:conditionalFormatting>
        <x14:conditionalFormatting xmlns:xm="http://schemas.microsoft.com/office/excel/2006/main">
          <x14:cfRule type="dataBar" id="{AED79CA1-2F93-4E65-A494-4C1605304C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P16:P93</xm:sqref>
        </x14:conditionalFormatting>
        <x14:conditionalFormatting xmlns:xm="http://schemas.microsoft.com/office/excel/2006/main">
          <x14:cfRule type="dataBar" id="{5490DA0D-7CEF-43F4-B07C-1B50A1A8F0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Q76:Q93</xm:sqref>
        </x14:conditionalFormatting>
        <x14:conditionalFormatting xmlns:xm="http://schemas.microsoft.com/office/excel/2006/main">
          <x14:cfRule type="dataBar" id="{4692FB5E-6577-41ED-8673-2080B3E6FD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P81:R94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21A3B-6ADF-4675-8543-ECD9265F312E}">
  <sheetPr>
    <tabColor theme="9" tint="0.79998168889431442"/>
  </sheetPr>
  <dimension ref="A1:S116"/>
  <sheetViews>
    <sheetView topLeftCell="B70" zoomScale="115" zoomScaleNormal="115" workbookViewId="0">
      <selection activeCell="P94" sqref="P94"/>
    </sheetView>
  </sheetViews>
  <sheetFormatPr baseColWidth="10" defaultRowHeight="15" x14ac:dyDescent="0.25"/>
  <cols>
    <col min="1" max="1" width="115.140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2" t="s">
        <v>136</v>
      </c>
      <c r="B1" s="20"/>
      <c r="C1" s="131" t="s">
        <v>157</v>
      </c>
      <c r="D1" s="132"/>
      <c r="E1" s="132"/>
      <c r="F1" s="132"/>
      <c r="G1" s="133"/>
      <c r="H1" s="20"/>
      <c r="I1" s="134" t="s">
        <v>158</v>
      </c>
      <c r="J1" s="135"/>
      <c r="K1" s="135"/>
      <c r="L1" s="135"/>
      <c r="M1" s="136"/>
      <c r="N1" s="20"/>
      <c r="O1" s="137" t="s">
        <v>159</v>
      </c>
      <c r="P1" s="138"/>
      <c r="Q1" s="138"/>
      <c r="R1" s="138"/>
      <c r="S1" s="139"/>
    </row>
    <row r="2" spans="1:19" x14ac:dyDescent="0.25">
      <c r="A2" s="3"/>
      <c r="B2" s="21"/>
      <c r="C2" s="13"/>
      <c r="D2" s="16"/>
      <c r="E2" s="16"/>
      <c r="F2" s="16"/>
      <c r="G2" s="16"/>
      <c r="H2" s="21"/>
      <c r="I2" s="50"/>
      <c r="J2" s="78"/>
      <c r="K2" s="78"/>
      <c r="L2" s="78"/>
      <c r="M2" s="78"/>
      <c r="N2" s="21"/>
      <c r="O2" s="35"/>
      <c r="P2" s="36"/>
      <c r="Q2" s="36"/>
      <c r="R2" s="36"/>
      <c r="S2" s="40"/>
    </row>
    <row r="3" spans="1:19" x14ac:dyDescent="0.25">
      <c r="A3" s="3"/>
      <c r="B3" s="21"/>
      <c r="C3" s="127" t="s">
        <v>0</v>
      </c>
      <c r="D3" s="127"/>
      <c r="E3" s="127" t="s">
        <v>127</v>
      </c>
      <c r="F3" s="127"/>
      <c r="G3" s="130"/>
      <c r="H3" s="21"/>
      <c r="I3" s="128" t="s">
        <v>0</v>
      </c>
      <c r="J3" s="129"/>
      <c r="K3" s="129" t="s">
        <v>127</v>
      </c>
      <c r="L3" s="129"/>
      <c r="M3" s="140"/>
      <c r="N3" s="21"/>
      <c r="O3" s="141" t="s">
        <v>0</v>
      </c>
      <c r="P3" s="142"/>
      <c r="Q3" s="142" t="s">
        <v>127</v>
      </c>
      <c r="R3" s="142"/>
      <c r="S3" s="143"/>
    </row>
    <row r="4" spans="1:19" x14ac:dyDescent="0.25">
      <c r="A4" s="3"/>
      <c r="B4" s="21"/>
      <c r="C4" s="127" t="s">
        <v>1</v>
      </c>
      <c r="D4" s="127"/>
      <c r="E4" s="127">
        <v>5000</v>
      </c>
      <c r="F4" s="127"/>
      <c r="G4" s="130"/>
      <c r="H4" s="21"/>
      <c r="I4" s="128" t="s">
        <v>1</v>
      </c>
      <c r="J4" s="129"/>
      <c r="K4" s="129">
        <v>5000</v>
      </c>
      <c r="L4" s="129"/>
      <c r="M4" s="140"/>
      <c r="N4" s="21"/>
      <c r="O4" s="141" t="s">
        <v>1</v>
      </c>
      <c r="P4" s="142"/>
      <c r="Q4" s="142">
        <v>5000</v>
      </c>
      <c r="R4" s="142"/>
      <c r="S4" s="143"/>
    </row>
    <row r="5" spans="1:19" x14ac:dyDescent="0.25">
      <c r="A5" s="3"/>
      <c r="B5" s="21"/>
      <c r="C5" s="127" t="s">
        <v>2</v>
      </c>
      <c r="D5" s="127"/>
      <c r="E5" s="127">
        <v>300</v>
      </c>
      <c r="F5" s="127"/>
      <c r="G5" s="130"/>
      <c r="H5" s="21"/>
      <c r="I5" s="128" t="s">
        <v>2</v>
      </c>
      <c r="J5" s="129"/>
      <c r="K5" s="129">
        <v>300</v>
      </c>
      <c r="L5" s="129"/>
      <c r="M5" s="140"/>
      <c r="N5" s="21"/>
      <c r="O5" s="141" t="s">
        <v>2</v>
      </c>
      <c r="P5" s="142"/>
      <c r="Q5" s="142">
        <v>300</v>
      </c>
      <c r="R5" s="142"/>
      <c r="S5" s="143"/>
    </row>
    <row r="6" spans="1:19" x14ac:dyDescent="0.25">
      <c r="A6" s="3"/>
      <c r="B6" s="21"/>
      <c r="C6" s="127" t="s">
        <v>3</v>
      </c>
      <c r="D6" s="127"/>
      <c r="E6" s="127">
        <v>2000</v>
      </c>
      <c r="F6" s="127"/>
      <c r="G6" s="130"/>
      <c r="H6" s="21"/>
      <c r="I6" s="128" t="s">
        <v>3</v>
      </c>
      <c r="J6" s="129"/>
      <c r="K6" s="129">
        <v>2000</v>
      </c>
      <c r="L6" s="129"/>
      <c r="M6" s="140"/>
      <c r="N6" s="21"/>
      <c r="O6" s="141" t="s">
        <v>3</v>
      </c>
      <c r="P6" s="142"/>
      <c r="Q6" s="142">
        <v>2000</v>
      </c>
      <c r="R6" s="142"/>
      <c r="S6" s="143"/>
    </row>
    <row r="7" spans="1:19" x14ac:dyDescent="0.25">
      <c r="A7" s="3"/>
      <c r="B7" s="21"/>
      <c r="C7" s="127" t="s">
        <v>4</v>
      </c>
      <c r="D7" s="127"/>
      <c r="E7" s="127" t="s">
        <v>29</v>
      </c>
      <c r="F7" s="127"/>
      <c r="G7" s="130"/>
      <c r="H7" s="21"/>
      <c r="I7" s="128" t="s">
        <v>4</v>
      </c>
      <c r="J7" s="129"/>
      <c r="K7" s="129" t="s">
        <v>29</v>
      </c>
      <c r="L7" s="129"/>
      <c r="M7" s="140"/>
      <c r="N7" s="21"/>
      <c r="O7" s="141" t="s">
        <v>4</v>
      </c>
      <c r="P7" s="142"/>
      <c r="Q7" s="142" t="s">
        <v>29</v>
      </c>
      <c r="R7" s="142"/>
      <c r="S7" s="143"/>
    </row>
    <row r="8" spans="1:19" x14ac:dyDescent="0.25">
      <c r="A8" s="3"/>
      <c r="B8" s="21"/>
      <c r="C8" s="127" t="s">
        <v>5</v>
      </c>
      <c r="D8" s="127"/>
      <c r="E8" s="127" t="s">
        <v>25</v>
      </c>
      <c r="F8" s="127"/>
      <c r="G8" s="130"/>
      <c r="H8" s="21"/>
      <c r="I8" s="128" t="s">
        <v>5</v>
      </c>
      <c r="J8" s="129"/>
      <c r="K8" s="129" t="s">
        <v>25</v>
      </c>
      <c r="L8" s="129"/>
      <c r="M8" s="140"/>
      <c r="N8" s="21"/>
      <c r="O8" s="141" t="s">
        <v>5</v>
      </c>
      <c r="P8" s="142"/>
      <c r="Q8" s="142" t="s">
        <v>25</v>
      </c>
      <c r="R8" s="142"/>
      <c r="S8" s="143"/>
    </row>
    <row r="9" spans="1:19" x14ac:dyDescent="0.25">
      <c r="A9" s="3"/>
      <c r="B9" s="21"/>
      <c r="C9" s="127" t="s">
        <v>6</v>
      </c>
      <c r="D9" s="127"/>
      <c r="E9" s="127">
        <v>1</v>
      </c>
      <c r="F9" s="127"/>
      <c r="G9" s="130"/>
      <c r="H9" s="21"/>
      <c r="I9" s="128" t="s">
        <v>6</v>
      </c>
      <c r="J9" s="129"/>
      <c r="K9" s="129">
        <v>1</v>
      </c>
      <c r="L9" s="129"/>
      <c r="M9" s="140"/>
      <c r="N9" s="21"/>
      <c r="O9" s="141" t="s">
        <v>6</v>
      </c>
      <c r="P9" s="142"/>
      <c r="Q9" s="142">
        <v>1</v>
      </c>
      <c r="R9" s="142"/>
      <c r="S9" s="143"/>
    </row>
    <row r="10" spans="1:19" x14ac:dyDescent="0.25">
      <c r="A10" s="3"/>
      <c r="B10" s="21"/>
      <c r="C10" s="127" t="s">
        <v>7</v>
      </c>
      <c r="D10" s="127"/>
      <c r="E10" s="19"/>
      <c r="F10" s="19"/>
      <c r="G10" s="16"/>
      <c r="H10" s="21"/>
      <c r="I10" s="128" t="s">
        <v>7</v>
      </c>
      <c r="J10" s="129"/>
      <c r="K10" s="79"/>
      <c r="L10" s="79" t="s">
        <v>142</v>
      </c>
      <c r="M10" s="78"/>
      <c r="N10" s="21"/>
      <c r="O10" s="141" t="s">
        <v>7</v>
      </c>
      <c r="P10" s="142"/>
      <c r="Q10" s="89"/>
      <c r="R10" s="89" t="s">
        <v>160</v>
      </c>
      <c r="S10" s="90"/>
    </row>
    <row r="11" spans="1:19" x14ac:dyDescent="0.25">
      <c r="A11" s="3"/>
      <c r="B11" s="21"/>
      <c r="C11" s="13"/>
      <c r="D11" s="16"/>
      <c r="E11" s="16"/>
      <c r="F11" s="16"/>
      <c r="G11" s="16"/>
      <c r="H11" s="21"/>
      <c r="I11" s="25"/>
      <c r="J11" s="25"/>
      <c r="K11" s="25"/>
      <c r="L11" s="25"/>
      <c r="M11" s="25"/>
      <c r="N11" s="21"/>
      <c r="O11" s="64"/>
      <c r="P11" s="65"/>
      <c r="Q11" s="65"/>
      <c r="R11" s="65"/>
      <c r="S11" s="66"/>
    </row>
    <row r="12" spans="1:19" ht="18" thickBot="1" x14ac:dyDescent="0.35">
      <c r="A12" s="23" t="s">
        <v>10</v>
      </c>
      <c r="B12" s="24" t="s">
        <v>15</v>
      </c>
      <c r="C12" s="146">
        <v>1</v>
      </c>
      <c r="D12" s="147"/>
      <c r="E12" s="147"/>
      <c r="F12" s="147"/>
      <c r="G12" s="148"/>
      <c r="H12" s="24" t="s">
        <v>15</v>
      </c>
      <c r="I12" s="149">
        <v>1</v>
      </c>
      <c r="J12" s="150"/>
      <c r="K12" s="150"/>
      <c r="L12" s="150"/>
      <c r="M12" s="151"/>
      <c r="N12" s="24" t="s">
        <v>15</v>
      </c>
      <c r="O12" s="152">
        <v>1</v>
      </c>
      <c r="P12" s="152"/>
      <c r="Q12" s="152"/>
      <c r="R12" s="152"/>
      <c r="S12" s="153"/>
    </row>
    <row r="13" spans="1:19" ht="20.25" thickBot="1" x14ac:dyDescent="0.35">
      <c r="A13" s="4" t="s">
        <v>8</v>
      </c>
      <c r="B13" s="7" t="s">
        <v>9</v>
      </c>
      <c r="C13" s="11" t="s">
        <v>11</v>
      </c>
      <c r="D13" s="12" t="s">
        <v>12</v>
      </c>
      <c r="E13" s="12" t="s">
        <v>13</v>
      </c>
      <c r="F13" s="12" t="s">
        <v>14</v>
      </c>
      <c r="G13" s="12" t="s">
        <v>26</v>
      </c>
      <c r="H13" s="7" t="s">
        <v>9</v>
      </c>
      <c r="I13" s="8" t="s">
        <v>11</v>
      </c>
      <c r="J13" s="9" t="s">
        <v>12</v>
      </c>
      <c r="K13" s="9" t="s">
        <v>13</v>
      </c>
      <c r="L13" s="9" t="s">
        <v>14</v>
      </c>
      <c r="M13" s="10" t="s">
        <v>26</v>
      </c>
      <c r="N13" s="7" t="s">
        <v>9</v>
      </c>
      <c r="O13" s="32" t="s">
        <v>11</v>
      </c>
      <c r="P13" s="33" t="s">
        <v>12</v>
      </c>
      <c r="Q13" s="33" t="s">
        <v>13</v>
      </c>
      <c r="R13" s="33" t="s">
        <v>14</v>
      </c>
      <c r="S13" s="34" t="s">
        <v>26</v>
      </c>
    </row>
    <row r="14" spans="1:19" ht="15.75" thickTop="1" x14ac:dyDescent="0.25">
      <c r="A14" s="72" t="s">
        <v>96</v>
      </c>
      <c r="B14" s="5">
        <v>405</v>
      </c>
      <c r="C14" s="13">
        <v>405</v>
      </c>
      <c r="D14" s="87">
        <v>1</v>
      </c>
      <c r="E14" s="88">
        <v>1</v>
      </c>
      <c r="F14" s="56">
        <v>1</v>
      </c>
      <c r="G14" s="57">
        <v>3.2581018518518518E-5</v>
      </c>
      <c r="H14" s="5">
        <v>405</v>
      </c>
      <c r="I14" s="50">
        <v>405</v>
      </c>
      <c r="J14" s="51">
        <v>1</v>
      </c>
      <c r="K14" s="52">
        <v>1</v>
      </c>
      <c r="L14" s="63">
        <v>1</v>
      </c>
      <c r="M14" s="70">
        <v>3.2997685185185183E-5</v>
      </c>
      <c r="N14" s="5">
        <v>405</v>
      </c>
      <c r="O14" s="80">
        <v>405</v>
      </c>
      <c r="P14" s="81">
        <v>1</v>
      </c>
      <c r="Q14" s="82">
        <v>1</v>
      </c>
      <c r="R14" s="83">
        <v>1</v>
      </c>
      <c r="S14" s="84">
        <v>3.1620370370370371E-5</v>
      </c>
    </row>
    <row r="15" spans="1:19" x14ac:dyDescent="0.25">
      <c r="A15" s="73" t="s">
        <v>30</v>
      </c>
      <c r="B15" s="5">
        <v>2</v>
      </c>
      <c r="C15" s="13">
        <v>1</v>
      </c>
      <c r="D15" s="88">
        <v>0.5</v>
      </c>
      <c r="E15" s="88">
        <v>0.5</v>
      </c>
      <c r="F15" s="56">
        <v>1</v>
      </c>
      <c r="G15" s="57">
        <v>5.733796296296296E-5</v>
      </c>
      <c r="H15" s="5">
        <v>2</v>
      </c>
      <c r="I15" s="50">
        <v>1</v>
      </c>
      <c r="J15" s="52">
        <v>0.5</v>
      </c>
      <c r="K15" s="52">
        <v>0.5</v>
      </c>
      <c r="L15" s="63">
        <v>1</v>
      </c>
      <c r="M15" s="70">
        <v>6.643518518518519E-5</v>
      </c>
      <c r="N15" s="5">
        <v>2</v>
      </c>
      <c r="O15" s="80">
        <v>2</v>
      </c>
      <c r="P15" s="82">
        <v>1</v>
      </c>
      <c r="Q15" s="82">
        <v>1</v>
      </c>
      <c r="R15" s="83">
        <v>1</v>
      </c>
      <c r="S15" s="84">
        <v>1.0416666666666667E-4</v>
      </c>
    </row>
    <row r="16" spans="1:19" x14ac:dyDescent="0.25">
      <c r="A16" s="73" t="s">
        <v>31</v>
      </c>
      <c r="B16" s="5">
        <v>143</v>
      </c>
      <c r="C16" s="13">
        <v>143</v>
      </c>
      <c r="D16" s="88">
        <v>1</v>
      </c>
      <c r="E16" s="88">
        <v>1</v>
      </c>
      <c r="F16" s="56">
        <v>1</v>
      </c>
      <c r="G16" s="57">
        <v>3.1562500000000001E-5</v>
      </c>
      <c r="H16" s="5">
        <v>143</v>
      </c>
      <c r="I16" s="50">
        <v>143</v>
      </c>
      <c r="J16" s="52">
        <v>1</v>
      </c>
      <c r="K16" s="52">
        <v>1</v>
      </c>
      <c r="L16" s="63">
        <v>1</v>
      </c>
      <c r="M16" s="70">
        <v>3.0127314814814816E-5</v>
      </c>
      <c r="N16" s="5">
        <v>143</v>
      </c>
      <c r="O16" s="80">
        <v>143</v>
      </c>
      <c r="P16" s="82">
        <v>1</v>
      </c>
      <c r="Q16" s="82">
        <v>1</v>
      </c>
      <c r="R16" s="83">
        <v>1</v>
      </c>
      <c r="S16" s="84">
        <v>6.8495370370370373E-5</v>
      </c>
    </row>
    <row r="17" spans="1:19" ht="25.5" x14ac:dyDescent="0.25">
      <c r="A17" s="74" t="s">
        <v>97</v>
      </c>
      <c r="B17" s="5">
        <v>1</v>
      </c>
      <c r="C17" s="13">
        <v>1</v>
      </c>
      <c r="D17" s="88">
        <v>1</v>
      </c>
      <c r="E17" s="88">
        <v>1</v>
      </c>
      <c r="F17" s="56">
        <v>1</v>
      </c>
      <c r="G17" s="57">
        <v>4.5462962962962963E-5</v>
      </c>
      <c r="H17" s="5">
        <v>1</v>
      </c>
      <c r="I17" s="50">
        <v>1</v>
      </c>
      <c r="J17" s="52">
        <v>1</v>
      </c>
      <c r="K17" s="52">
        <v>1</v>
      </c>
      <c r="L17" s="63">
        <v>1</v>
      </c>
      <c r="M17" s="70">
        <v>4.2905092592592593E-5</v>
      </c>
      <c r="N17" s="5">
        <v>1</v>
      </c>
      <c r="O17" s="80">
        <v>1</v>
      </c>
      <c r="P17" s="82">
        <v>1</v>
      </c>
      <c r="Q17" s="82">
        <v>1</v>
      </c>
      <c r="R17" s="83">
        <v>1</v>
      </c>
      <c r="S17" s="84">
        <v>9.327546296296296E-5</v>
      </c>
    </row>
    <row r="18" spans="1:19" x14ac:dyDescent="0.25">
      <c r="A18" s="73" t="s">
        <v>32</v>
      </c>
      <c r="B18" s="5">
        <v>34</v>
      </c>
      <c r="C18" s="13">
        <v>34</v>
      </c>
      <c r="D18" s="88">
        <v>1</v>
      </c>
      <c r="E18" s="88">
        <v>1</v>
      </c>
      <c r="F18" s="56">
        <v>1</v>
      </c>
      <c r="G18" s="57">
        <v>2.7754629629629628E-5</v>
      </c>
      <c r="H18" s="5">
        <v>34</v>
      </c>
      <c r="I18" s="50">
        <v>34</v>
      </c>
      <c r="J18" s="52">
        <v>1</v>
      </c>
      <c r="K18" s="52">
        <v>1</v>
      </c>
      <c r="L18" s="63">
        <v>1</v>
      </c>
      <c r="M18" s="70">
        <v>2.6898148148148147E-5</v>
      </c>
      <c r="N18" s="5">
        <v>34</v>
      </c>
      <c r="O18" s="80">
        <v>34</v>
      </c>
      <c r="P18" s="82">
        <v>1</v>
      </c>
      <c r="Q18" s="82">
        <v>1</v>
      </c>
      <c r="R18" s="83">
        <v>1</v>
      </c>
      <c r="S18" s="84">
        <v>2.7326388888888888E-5</v>
      </c>
    </row>
    <row r="19" spans="1:19" x14ac:dyDescent="0.25">
      <c r="A19" s="73" t="s">
        <v>33</v>
      </c>
      <c r="B19" s="5">
        <v>3</v>
      </c>
      <c r="C19" s="13">
        <v>3</v>
      </c>
      <c r="D19" s="88">
        <v>1</v>
      </c>
      <c r="E19" s="88">
        <v>1</v>
      </c>
      <c r="F19" s="56">
        <v>1</v>
      </c>
      <c r="G19" s="57">
        <v>3.8680555555555555E-5</v>
      </c>
      <c r="H19" s="5">
        <v>3</v>
      </c>
      <c r="I19" s="50">
        <v>3</v>
      </c>
      <c r="J19" s="52">
        <v>1</v>
      </c>
      <c r="K19" s="52">
        <v>1</v>
      </c>
      <c r="L19" s="63">
        <v>1</v>
      </c>
      <c r="M19" s="70">
        <v>3.7488425925925928E-5</v>
      </c>
      <c r="N19" s="5">
        <v>3</v>
      </c>
      <c r="O19" s="80">
        <v>3</v>
      </c>
      <c r="P19" s="82">
        <v>1</v>
      </c>
      <c r="Q19" s="82">
        <v>1</v>
      </c>
      <c r="R19" s="83">
        <v>1</v>
      </c>
      <c r="S19" s="84">
        <v>6.2488425925925919E-5</v>
      </c>
    </row>
    <row r="20" spans="1:19" ht="25.5" x14ac:dyDescent="0.25">
      <c r="A20" s="74" t="s">
        <v>34</v>
      </c>
      <c r="B20" s="5">
        <v>1</v>
      </c>
      <c r="C20" s="13">
        <v>1</v>
      </c>
      <c r="D20" s="88">
        <v>1</v>
      </c>
      <c r="E20" s="88">
        <v>1</v>
      </c>
      <c r="F20" s="56">
        <v>1</v>
      </c>
      <c r="G20" s="57">
        <v>5.190972222222222E-5</v>
      </c>
      <c r="H20" s="5">
        <v>1</v>
      </c>
      <c r="I20" s="50">
        <v>1</v>
      </c>
      <c r="J20" s="52">
        <v>1</v>
      </c>
      <c r="K20" s="52">
        <v>1</v>
      </c>
      <c r="L20" s="63">
        <v>1</v>
      </c>
      <c r="M20" s="70">
        <v>5.1712962962962966E-5</v>
      </c>
      <c r="N20" s="5">
        <v>1</v>
      </c>
      <c r="O20" s="80">
        <v>1</v>
      </c>
      <c r="P20" s="82">
        <v>1</v>
      </c>
      <c r="Q20" s="82">
        <v>1</v>
      </c>
      <c r="R20" s="83">
        <v>1</v>
      </c>
      <c r="S20" s="84">
        <v>1.5210648148148147E-4</v>
      </c>
    </row>
    <row r="21" spans="1:19" ht="25.5" x14ac:dyDescent="0.25">
      <c r="A21" s="74" t="s">
        <v>35</v>
      </c>
      <c r="B21" s="5">
        <v>1</v>
      </c>
      <c r="C21" s="13">
        <v>1</v>
      </c>
      <c r="D21" s="88">
        <v>1</v>
      </c>
      <c r="E21" s="88">
        <v>1</v>
      </c>
      <c r="F21" s="56">
        <v>1</v>
      </c>
      <c r="G21" s="57">
        <v>4.2812499999999997E-5</v>
      </c>
      <c r="H21" s="5">
        <v>1</v>
      </c>
      <c r="I21" s="50">
        <v>1</v>
      </c>
      <c r="J21" s="52">
        <v>1</v>
      </c>
      <c r="K21" s="52">
        <v>1</v>
      </c>
      <c r="L21" s="63">
        <v>1</v>
      </c>
      <c r="M21" s="70">
        <v>4.4826388888888886E-5</v>
      </c>
      <c r="N21" s="5">
        <v>1</v>
      </c>
      <c r="O21" s="80">
        <v>1</v>
      </c>
      <c r="P21" s="82">
        <v>1</v>
      </c>
      <c r="Q21" s="82">
        <v>1</v>
      </c>
      <c r="R21" s="83">
        <v>1</v>
      </c>
      <c r="S21" s="84">
        <v>1.1556712962962964E-4</v>
      </c>
    </row>
    <row r="22" spans="1:19" x14ac:dyDescent="0.25">
      <c r="A22" s="73" t="s">
        <v>36</v>
      </c>
      <c r="B22" s="5">
        <v>2</v>
      </c>
      <c r="C22" s="13">
        <v>2</v>
      </c>
      <c r="D22" s="88">
        <v>1</v>
      </c>
      <c r="E22" s="88">
        <v>1</v>
      </c>
      <c r="F22" s="56">
        <v>1</v>
      </c>
      <c r="G22" s="57">
        <v>2.611111111111111E-5</v>
      </c>
      <c r="H22" s="5">
        <v>2</v>
      </c>
      <c r="I22" s="50">
        <v>2</v>
      </c>
      <c r="J22" s="52">
        <v>1</v>
      </c>
      <c r="K22" s="52">
        <v>1</v>
      </c>
      <c r="L22" s="63">
        <v>1</v>
      </c>
      <c r="M22" s="70">
        <v>2.7708333333333334E-5</v>
      </c>
      <c r="N22" s="5">
        <v>2</v>
      </c>
      <c r="O22" s="80">
        <v>2</v>
      </c>
      <c r="P22" s="82">
        <v>1</v>
      </c>
      <c r="Q22" s="82">
        <v>1</v>
      </c>
      <c r="R22" s="83">
        <v>1</v>
      </c>
      <c r="S22" s="84">
        <v>2.8703703703703703E-5</v>
      </c>
    </row>
    <row r="23" spans="1:19" x14ac:dyDescent="0.25">
      <c r="A23" s="73" t="s">
        <v>37</v>
      </c>
      <c r="B23" s="5">
        <v>1</v>
      </c>
      <c r="C23" s="13">
        <v>1</v>
      </c>
      <c r="D23" s="88">
        <v>1</v>
      </c>
      <c r="E23" s="88">
        <v>1</v>
      </c>
      <c r="F23" s="56">
        <v>1</v>
      </c>
      <c r="G23" s="57">
        <v>4.0659722222222224E-5</v>
      </c>
      <c r="H23" s="5">
        <v>1</v>
      </c>
      <c r="I23" s="50">
        <v>1</v>
      </c>
      <c r="J23" s="52">
        <v>1</v>
      </c>
      <c r="K23" s="52">
        <v>1</v>
      </c>
      <c r="L23" s="63">
        <v>1</v>
      </c>
      <c r="M23" s="70">
        <v>4.423611111111111E-5</v>
      </c>
      <c r="N23" s="5">
        <v>1</v>
      </c>
      <c r="O23" s="80">
        <v>1</v>
      </c>
      <c r="P23" s="82">
        <v>1</v>
      </c>
      <c r="Q23" s="82">
        <v>1</v>
      </c>
      <c r="R23" s="83">
        <v>1</v>
      </c>
      <c r="S23" s="84">
        <v>7.197916666666667E-5</v>
      </c>
    </row>
    <row r="24" spans="1:19" x14ac:dyDescent="0.25">
      <c r="A24" s="73" t="s">
        <v>38</v>
      </c>
      <c r="B24" s="5">
        <v>1</v>
      </c>
      <c r="C24" s="13">
        <v>1</v>
      </c>
      <c r="D24" s="88">
        <v>1</v>
      </c>
      <c r="E24" s="88">
        <v>1</v>
      </c>
      <c r="F24" s="56">
        <v>1</v>
      </c>
      <c r="G24" s="57">
        <v>3.9884259259259256E-5</v>
      </c>
      <c r="H24" s="5">
        <v>1</v>
      </c>
      <c r="I24" s="50">
        <v>1</v>
      </c>
      <c r="J24" s="52">
        <v>1</v>
      </c>
      <c r="K24" s="52">
        <v>1</v>
      </c>
      <c r="L24" s="63">
        <v>1</v>
      </c>
      <c r="M24" s="70">
        <v>3.9548611111111112E-5</v>
      </c>
      <c r="N24" s="5">
        <v>1</v>
      </c>
      <c r="O24" s="80">
        <v>1</v>
      </c>
      <c r="P24" s="82">
        <v>1</v>
      </c>
      <c r="Q24" s="82">
        <v>1</v>
      </c>
      <c r="R24" s="83">
        <v>1</v>
      </c>
      <c r="S24" s="84">
        <v>1.2932870370370371E-4</v>
      </c>
    </row>
    <row r="25" spans="1:19" x14ac:dyDescent="0.25">
      <c r="A25" s="73" t="s">
        <v>39</v>
      </c>
      <c r="B25" s="5">
        <v>3</v>
      </c>
      <c r="C25" s="13">
        <v>3</v>
      </c>
      <c r="D25" s="88">
        <v>1</v>
      </c>
      <c r="E25" s="88">
        <v>1</v>
      </c>
      <c r="F25" s="56">
        <v>1</v>
      </c>
      <c r="G25" s="57">
        <v>2.6597222222222221E-5</v>
      </c>
      <c r="H25" s="5">
        <v>3</v>
      </c>
      <c r="I25" s="50">
        <v>3</v>
      </c>
      <c r="J25" s="52">
        <v>1</v>
      </c>
      <c r="K25" s="52">
        <v>1</v>
      </c>
      <c r="L25" s="63">
        <v>1</v>
      </c>
      <c r="M25" s="70">
        <v>2.7592592592592594E-5</v>
      </c>
      <c r="N25" s="5">
        <v>3</v>
      </c>
      <c r="O25" s="80">
        <v>3</v>
      </c>
      <c r="P25" s="82">
        <v>1</v>
      </c>
      <c r="Q25" s="82">
        <v>1</v>
      </c>
      <c r="R25" s="83">
        <v>1</v>
      </c>
      <c r="S25" s="84">
        <v>2.8217592592592592E-5</v>
      </c>
    </row>
    <row r="26" spans="1:19" x14ac:dyDescent="0.25">
      <c r="A26" s="73" t="s">
        <v>40</v>
      </c>
      <c r="B26" s="5">
        <v>4</v>
      </c>
      <c r="C26" s="13">
        <v>4</v>
      </c>
      <c r="D26" s="88">
        <v>1</v>
      </c>
      <c r="E26" s="88">
        <v>1</v>
      </c>
      <c r="F26" s="56">
        <v>1</v>
      </c>
      <c r="G26" s="57">
        <v>3.3298611111111109E-5</v>
      </c>
      <c r="H26" s="5">
        <v>4</v>
      </c>
      <c r="I26" s="50">
        <v>4</v>
      </c>
      <c r="J26" s="52">
        <v>1</v>
      </c>
      <c r="K26" s="52">
        <v>1</v>
      </c>
      <c r="L26" s="63">
        <v>1</v>
      </c>
      <c r="M26" s="70">
        <v>3.5439814814814813E-5</v>
      </c>
      <c r="N26" s="5">
        <v>4</v>
      </c>
      <c r="O26" s="80">
        <v>4</v>
      </c>
      <c r="P26" s="82">
        <v>1</v>
      </c>
      <c r="Q26" s="82">
        <v>1</v>
      </c>
      <c r="R26" s="83">
        <v>1</v>
      </c>
      <c r="S26" s="84">
        <v>6.0173611111111112E-5</v>
      </c>
    </row>
    <row r="27" spans="1:19" x14ac:dyDescent="0.25">
      <c r="A27" s="73" t="s">
        <v>41</v>
      </c>
      <c r="B27" s="5">
        <v>179</v>
      </c>
      <c r="C27" s="13">
        <v>179</v>
      </c>
      <c r="D27" s="88">
        <v>1</v>
      </c>
      <c r="E27" s="88">
        <v>1</v>
      </c>
      <c r="F27" s="56">
        <v>1</v>
      </c>
      <c r="G27" s="57">
        <v>3.6921296296296297E-5</v>
      </c>
      <c r="H27" s="5">
        <v>179</v>
      </c>
      <c r="I27" s="50">
        <v>179</v>
      </c>
      <c r="J27" s="52">
        <v>1</v>
      </c>
      <c r="K27" s="52">
        <v>1</v>
      </c>
      <c r="L27" s="63">
        <v>1</v>
      </c>
      <c r="M27" s="70">
        <v>3.8136574074074074E-5</v>
      </c>
      <c r="N27" s="5">
        <v>179</v>
      </c>
      <c r="O27" s="80">
        <v>179</v>
      </c>
      <c r="P27" s="82">
        <v>1</v>
      </c>
      <c r="Q27" s="82">
        <v>1</v>
      </c>
      <c r="R27" s="83">
        <v>1</v>
      </c>
      <c r="S27" s="84">
        <v>6.1516203703703697E-5</v>
      </c>
    </row>
    <row r="28" spans="1:19" x14ac:dyDescent="0.25">
      <c r="A28" s="73" t="s">
        <v>42</v>
      </c>
      <c r="B28" s="5">
        <v>2</v>
      </c>
      <c r="C28" s="13">
        <v>2</v>
      </c>
      <c r="D28" s="88">
        <v>1</v>
      </c>
      <c r="E28" s="88">
        <v>1</v>
      </c>
      <c r="F28" s="56">
        <v>1</v>
      </c>
      <c r="G28" s="57">
        <v>3.2025462962962962E-5</v>
      </c>
      <c r="H28" s="5">
        <v>2</v>
      </c>
      <c r="I28" s="50">
        <v>2</v>
      </c>
      <c r="J28" s="52">
        <v>1</v>
      </c>
      <c r="K28" s="52">
        <v>1</v>
      </c>
      <c r="L28" s="63">
        <v>1</v>
      </c>
      <c r="M28" s="70">
        <v>3.3715277777777781E-5</v>
      </c>
      <c r="N28" s="5">
        <v>2</v>
      </c>
      <c r="O28" s="80">
        <v>2</v>
      </c>
      <c r="P28" s="82">
        <v>1</v>
      </c>
      <c r="Q28" s="82">
        <v>1</v>
      </c>
      <c r="R28" s="83">
        <v>1</v>
      </c>
      <c r="S28" s="84">
        <v>1.0174768518518519E-4</v>
      </c>
    </row>
    <row r="29" spans="1:19" ht="25.5" x14ac:dyDescent="0.25">
      <c r="A29" s="74" t="s">
        <v>43</v>
      </c>
      <c r="B29" s="5">
        <v>1</v>
      </c>
      <c r="C29" s="13">
        <v>1</v>
      </c>
      <c r="D29" s="88">
        <v>1</v>
      </c>
      <c r="E29" s="88">
        <v>1</v>
      </c>
      <c r="F29" s="56">
        <v>1</v>
      </c>
      <c r="G29" s="57">
        <v>5.7511574074074077E-5</v>
      </c>
      <c r="H29" s="5">
        <v>1</v>
      </c>
      <c r="I29" s="50">
        <v>1</v>
      </c>
      <c r="J29" s="52">
        <v>1</v>
      </c>
      <c r="K29" s="52">
        <v>1</v>
      </c>
      <c r="L29" s="63">
        <v>1</v>
      </c>
      <c r="M29" s="70">
        <v>6.1018518518518518E-5</v>
      </c>
      <c r="N29" s="5">
        <v>1</v>
      </c>
      <c r="O29" s="80">
        <v>1</v>
      </c>
      <c r="P29" s="82">
        <v>1</v>
      </c>
      <c r="Q29" s="82">
        <v>1</v>
      </c>
      <c r="R29" s="83">
        <v>1</v>
      </c>
      <c r="S29" s="84">
        <v>1.6231481481481481E-4</v>
      </c>
    </row>
    <row r="30" spans="1:19" x14ac:dyDescent="0.25">
      <c r="A30" s="73" t="s">
        <v>44</v>
      </c>
      <c r="B30" s="5">
        <v>2</v>
      </c>
      <c r="C30" s="13">
        <v>2</v>
      </c>
      <c r="D30" s="88">
        <v>1</v>
      </c>
      <c r="E30" s="88">
        <v>1</v>
      </c>
      <c r="F30" s="56">
        <v>1</v>
      </c>
      <c r="G30" s="57">
        <v>4.0347222222222223E-5</v>
      </c>
      <c r="H30" s="5">
        <v>2</v>
      </c>
      <c r="I30" s="50">
        <v>2</v>
      </c>
      <c r="J30" s="52">
        <v>1</v>
      </c>
      <c r="K30" s="52">
        <v>1</v>
      </c>
      <c r="L30" s="63">
        <v>1</v>
      </c>
      <c r="M30" s="70">
        <v>3.8553240740740739E-5</v>
      </c>
      <c r="N30" s="5">
        <v>2</v>
      </c>
      <c r="O30" s="80">
        <v>2</v>
      </c>
      <c r="P30" s="82">
        <v>1</v>
      </c>
      <c r="Q30" s="82">
        <v>1</v>
      </c>
      <c r="R30" s="83">
        <v>1</v>
      </c>
      <c r="S30" s="84">
        <v>6.6631944444444451E-5</v>
      </c>
    </row>
    <row r="31" spans="1:19" x14ac:dyDescent="0.25">
      <c r="A31" s="73" t="s">
        <v>45</v>
      </c>
      <c r="B31" s="5">
        <v>110</v>
      </c>
      <c r="C31" s="13">
        <v>107</v>
      </c>
      <c r="D31" s="88">
        <v>0.97272727272727277</v>
      </c>
      <c r="E31" s="88">
        <v>0.97272727272727277</v>
      </c>
      <c r="F31" s="56">
        <v>1</v>
      </c>
      <c r="G31" s="57">
        <v>2.7928240740740742E-5</v>
      </c>
      <c r="H31" s="5">
        <v>110</v>
      </c>
      <c r="I31" s="50">
        <v>107</v>
      </c>
      <c r="J31" s="52">
        <v>0.97272727272727277</v>
      </c>
      <c r="K31" s="52">
        <v>0.97272727272727277</v>
      </c>
      <c r="L31" s="63">
        <v>1</v>
      </c>
      <c r="M31" s="70">
        <v>3.1793981481481482E-5</v>
      </c>
      <c r="N31" s="5">
        <v>110</v>
      </c>
      <c r="O31" s="80">
        <v>109</v>
      </c>
      <c r="P31" s="82">
        <v>0.99090909090909096</v>
      </c>
      <c r="Q31" s="82">
        <v>0.99090909090909096</v>
      </c>
      <c r="R31" s="83">
        <v>1</v>
      </c>
      <c r="S31" s="84">
        <v>2.8993055555555556E-5</v>
      </c>
    </row>
    <row r="32" spans="1:19" ht="25.5" x14ac:dyDescent="0.25">
      <c r="A32" s="74" t="s">
        <v>46</v>
      </c>
      <c r="B32" s="5">
        <v>1</v>
      </c>
      <c r="C32" s="13">
        <v>1</v>
      </c>
      <c r="D32" s="88">
        <v>1</v>
      </c>
      <c r="E32" s="88">
        <v>1</v>
      </c>
      <c r="F32" s="56">
        <v>1</v>
      </c>
      <c r="G32" s="57">
        <v>4.6296296296296294E-5</v>
      </c>
      <c r="H32" s="5">
        <v>1</v>
      </c>
      <c r="I32" s="50">
        <v>1</v>
      </c>
      <c r="J32" s="52">
        <v>1</v>
      </c>
      <c r="K32" s="52">
        <v>1</v>
      </c>
      <c r="L32" s="63">
        <v>1</v>
      </c>
      <c r="M32" s="70">
        <v>4.8506944444444444E-5</v>
      </c>
      <c r="N32" s="5">
        <v>1</v>
      </c>
      <c r="O32" s="80">
        <v>1</v>
      </c>
      <c r="P32" s="82">
        <v>1</v>
      </c>
      <c r="Q32" s="82">
        <v>1</v>
      </c>
      <c r="R32" s="83">
        <v>1</v>
      </c>
      <c r="S32" s="84">
        <v>7.215277777777778E-5</v>
      </c>
    </row>
    <row r="33" spans="1:19" ht="25.5" x14ac:dyDescent="0.25">
      <c r="A33" s="75" t="s">
        <v>47</v>
      </c>
      <c r="B33" s="5">
        <v>1</v>
      </c>
      <c r="C33" s="13">
        <v>1</v>
      </c>
      <c r="D33" s="88">
        <v>1</v>
      </c>
      <c r="E33" s="88">
        <v>1</v>
      </c>
      <c r="F33" s="56">
        <v>1</v>
      </c>
      <c r="G33" s="57">
        <v>4.2233796296296297E-5</v>
      </c>
      <c r="H33" s="5">
        <v>1</v>
      </c>
      <c r="I33" s="50">
        <v>1</v>
      </c>
      <c r="J33" s="52">
        <v>1</v>
      </c>
      <c r="K33" s="52">
        <v>1</v>
      </c>
      <c r="L33" s="63">
        <v>1</v>
      </c>
      <c r="M33" s="70">
        <v>4.2592592592592592E-5</v>
      </c>
      <c r="N33" s="5">
        <v>1</v>
      </c>
      <c r="O33" s="80">
        <v>1</v>
      </c>
      <c r="P33" s="82">
        <v>1</v>
      </c>
      <c r="Q33" s="82">
        <v>1</v>
      </c>
      <c r="R33" s="83">
        <v>1</v>
      </c>
      <c r="S33" s="84">
        <v>9.373842592592592E-5</v>
      </c>
    </row>
    <row r="34" spans="1:19" x14ac:dyDescent="0.25">
      <c r="A34" s="76" t="s">
        <v>48</v>
      </c>
      <c r="B34" s="5">
        <v>2916</v>
      </c>
      <c r="C34" s="13">
        <v>2916</v>
      </c>
      <c r="D34" s="88">
        <v>1</v>
      </c>
      <c r="E34" s="88">
        <v>1</v>
      </c>
      <c r="F34" s="56">
        <v>1</v>
      </c>
      <c r="G34" s="57">
        <v>2.9502314814814815E-5</v>
      </c>
      <c r="H34" s="5">
        <v>2916</v>
      </c>
      <c r="I34" s="50">
        <v>2916</v>
      </c>
      <c r="J34" s="52">
        <v>1</v>
      </c>
      <c r="K34" s="52">
        <v>1</v>
      </c>
      <c r="L34" s="63">
        <v>1</v>
      </c>
      <c r="M34" s="70">
        <v>2.8692129629629631E-5</v>
      </c>
      <c r="N34" s="5">
        <v>2916</v>
      </c>
      <c r="O34" s="80">
        <v>2916</v>
      </c>
      <c r="P34" s="82">
        <v>1</v>
      </c>
      <c r="Q34" s="82">
        <v>1</v>
      </c>
      <c r="R34" s="83">
        <v>1</v>
      </c>
      <c r="S34" s="84">
        <v>3.2650462962962963E-5</v>
      </c>
    </row>
    <row r="35" spans="1:19" x14ac:dyDescent="0.25">
      <c r="A35" s="73" t="s">
        <v>49</v>
      </c>
      <c r="B35" s="5">
        <v>1</v>
      </c>
      <c r="C35" s="13">
        <v>1</v>
      </c>
      <c r="D35" s="88">
        <v>1</v>
      </c>
      <c r="E35" s="88">
        <v>1</v>
      </c>
      <c r="F35" s="56">
        <v>1</v>
      </c>
      <c r="G35" s="57">
        <v>4.2997685185185183E-5</v>
      </c>
      <c r="H35" s="5">
        <v>1</v>
      </c>
      <c r="I35" s="50">
        <v>1</v>
      </c>
      <c r="J35" s="52">
        <v>1</v>
      </c>
      <c r="K35" s="52">
        <v>1</v>
      </c>
      <c r="L35" s="63">
        <v>1</v>
      </c>
      <c r="M35" s="70">
        <v>4.2476851851851852E-5</v>
      </c>
      <c r="N35" s="5">
        <v>1</v>
      </c>
      <c r="O35" s="80">
        <v>1</v>
      </c>
      <c r="P35" s="82">
        <v>1</v>
      </c>
      <c r="Q35" s="82">
        <v>1</v>
      </c>
      <c r="R35" s="83">
        <v>0.16666666666666666</v>
      </c>
      <c r="S35" s="84">
        <v>7.682870370370371E-5</v>
      </c>
    </row>
    <row r="36" spans="1:19" x14ac:dyDescent="0.25">
      <c r="A36" s="73" t="s">
        <v>50</v>
      </c>
      <c r="B36" s="5">
        <v>1</v>
      </c>
      <c r="C36" s="13">
        <v>1</v>
      </c>
      <c r="D36" s="88">
        <v>1</v>
      </c>
      <c r="E36" s="88">
        <v>1</v>
      </c>
      <c r="F36" s="56">
        <v>1</v>
      </c>
      <c r="G36" s="57">
        <v>4.5729166666666669E-5</v>
      </c>
      <c r="H36" s="5">
        <v>1</v>
      </c>
      <c r="I36" s="50">
        <v>1</v>
      </c>
      <c r="J36" s="52">
        <v>1</v>
      </c>
      <c r="K36" s="52">
        <v>1</v>
      </c>
      <c r="L36" s="63">
        <v>1</v>
      </c>
      <c r="M36" s="70">
        <v>4.6944444444444446E-5</v>
      </c>
      <c r="N36" s="5">
        <v>1</v>
      </c>
      <c r="O36" s="80">
        <v>1</v>
      </c>
      <c r="P36" s="82">
        <v>1</v>
      </c>
      <c r="Q36" s="82">
        <v>1</v>
      </c>
      <c r="R36" s="83">
        <v>1</v>
      </c>
      <c r="S36" s="84">
        <v>1.1644675925925925E-4</v>
      </c>
    </row>
    <row r="37" spans="1:19" x14ac:dyDescent="0.25">
      <c r="A37" s="73" t="s">
        <v>51</v>
      </c>
      <c r="B37" s="5">
        <v>13609</v>
      </c>
      <c r="C37" s="13">
        <v>0</v>
      </c>
      <c r="D37" s="88">
        <v>0</v>
      </c>
      <c r="E37" s="88">
        <v>0</v>
      </c>
      <c r="F37" s="56">
        <v>0</v>
      </c>
      <c r="G37" s="57">
        <v>2.701388888888889E-5</v>
      </c>
      <c r="H37" s="5">
        <v>13609</v>
      </c>
      <c r="I37" s="50">
        <v>0</v>
      </c>
      <c r="J37" s="52">
        <v>0</v>
      </c>
      <c r="K37" s="52">
        <v>0</v>
      </c>
      <c r="L37" s="63">
        <v>0</v>
      </c>
      <c r="M37" s="70">
        <v>2.861111111111111E-5</v>
      </c>
      <c r="N37" s="5">
        <v>13609</v>
      </c>
      <c r="O37" s="80">
        <v>1989</v>
      </c>
      <c r="P37" s="82">
        <v>0.14615328091704019</v>
      </c>
      <c r="Q37" s="82">
        <v>0.39779999999999999</v>
      </c>
      <c r="R37" s="83">
        <v>0.33333333333333331</v>
      </c>
      <c r="S37" s="84">
        <v>5.429398148148148E-5</v>
      </c>
    </row>
    <row r="38" spans="1:19" x14ac:dyDescent="0.25">
      <c r="A38" s="73" t="s">
        <v>52</v>
      </c>
      <c r="B38" s="5">
        <v>12</v>
      </c>
      <c r="C38" s="13">
        <v>2</v>
      </c>
      <c r="D38" s="88">
        <v>0.16666666666666666</v>
      </c>
      <c r="E38" s="88">
        <v>0.16666666666666666</v>
      </c>
      <c r="F38" s="56">
        <v>1</v>
      </c>
      <c r="G38" s="57">
        <v>3.2303240740740743E-5</v>
      </c>
      <c r="H38" s="5">
        <v>12</v>
      </c>
      <c r="I38" s="50">
        <v>2</v>
      </c>
      <c r="J38" s="52">
        <v>0.16666666666666666</v>
      </c>
      <c r="K38" s="52">
        <v>0.16666666666666666</v>
      </c>
      <c r="L38" s="63">
        <v>0.5</v>
      </c>
      <c r="M38" s="70">
        <v>3.1851851851851852E-5</v>
      </c>
      <c r="N38" s="5">
        <v>12</v>
      </c>
      <c r="O38" s="80">
        <v>5</v>
      </c>
      <c r="P38" s="82">
        <v>0.41666666666666669</v>
      </c>
      <c r="Q38" s="82">
        <v>0.41666666666666669</v>
      </c>
      <c r="R38" s="83">
        <v>1.0526315789473684E-2</v>
      </c>
      <c r="S38" s="84">
        <v>7.2407407407407411E-5</v>
      </c>
    </row>
    <row r="39" spans="1:19" x14ac:dyDescent="0.25">
      <c r="A39" s="73" t="s">
        <v>53</v>
      </c>
      <c r="B39" s="5">
        <v>2</v>
      </c>
      <c r="C39" s="13">
        <v>0</v>
      </c>
      <c r="D39" s="88">
        <v>0</v>
      </c>
      <c r="E39" s="88">
        <v>0</v>
      </c>
      <c r="F39" s="56">
        <v>0</v>
      </c>
      <c r="G39" s="57">
        <v>3.369212962962963E-5</v>
      </c>
      <c r="H39" s="5">
        <v>2</v>
      </c>
      <c r="I39" s="50">
        <v>0</v>
      </c>
      <c r="J39" s="52">
        <v>0</v>
      </c>
      <c r="K39" s="52">
        <v>0</v>
      </c>
      <c r="L39" s="63">
        <v>0</v>
      </c>
      <c r="M39" s="70">
        <v>3.3252314814814814E-5</v>
      </c>
      <c r="N39" s="5">
        <v>2</v>
      </c>
      <c r="O39" s="80">
        <v>2</v>
      </c>
      <c r="P39" s="82">
        <v>1</v>
      </c>
      <c r="Q39" s="82">
        <v>1</v>
      </c>
      <c r="R39" s="83">
        <v>0.5</v>
      </c>
      <c r="S39" s="84">
        <v>8.2997685185185179E-5</v>
      </c>
    </row>
    <row r="40" spans="1:19" x14ac:dyDescent="0.25">
      <c r="A40" s="73" t="s">
        <v>54</v>
      </c>
      <c r="B40" s="5">
        <v>5</v>
      </c>
      <c r="C40" s="13">
        <v>5</v>
      </c>
      <c r="D40" s="88">
        <v>1</v>
      </c>
      <c r="E40" s="88">
        <v>1</v>
      </c>
      <c r="F40" s="56">
        <v>0.33333333333333331</v>
      </c>
      <c r="G40" s="57">
        <v>5.472222222222222E-5</v>
      </c>
      <c r="H40" s="5">
        <v>5</v>
      </c>
      <c r="I40" s="50">
        <v>5</v>
      </c>
      <c r="J40" s="52">
        <v>1</v>
      </c>
      <c r="K40" s="52">
        <v>1</v>
      </c>
      <c r="L40" s="63">
        <v>1</v>
      </c>
      <c r="M40" s="70">
        <v>5.3379629629629628E-5</v>
      </c>
      <c r="N40" s="5">
        <v>5</v>
      </c>
      <c r="O40" s="80">
        <v>5</v>
      </c>
      <c r="P40" s="82">
        <v>1</v>
      </c>
      <c r="Q40" s="82">
        <v>1</v>
      </c>
      <c r="R40" s="83">
        <v>0.2</v>
      </c>
      <c r="S40" s="84">
        <v>1.2121527777777777E-4</v>
      </c>
    </row>
    <row r="41" spans="1:19" x14ac:dyDescent="0.25">
      <c r="A41" s="73" t="s">
        <v>55</v>
      </c>
      <c r="B41" s="5">
        <v>62</v>
      </c>
      <c r="C41" s="13">
        <v>58</v>
      </c>
      <c r="D41" s="88">
        <v>0.93548387096774188</v>
      </c>
      <c r="E41" s="88">
        <v>0.93548387096774188</v>
      </c>
      <c r="F41" s="56">
        <v>1</v>
      </c>
      <c r="G41" s="57">
        <v>3.7442129629629627E-5</v>
      </c>
      <c r="H41" s="5">
        <v>62</v>
      </c>
      <c r="I41" s="50">
        <v>58</v>
      </c>
      <c r="J41" s="52">
        <v>0.93548387096774188</v>
      </c>
      <c r="K41" s="52">
        <v>0.93548387096774188</v>
      </c>
      <c r="L41" s="63">
        <v>1</v>
      </c>
      <c r="M41" s="70">
        <v>3.7604166666666668E-5</v>
      </c>
      <c r="N41" s="5">
        <v>62</v>
      </c>
      <c r="O41" s="80">
        <v>58</v>
      </c>
      <c r="P41" s="82">
        <v>0.93548387096774188</v>
      </c>
      <c r="Q41" s="82">
        <v>0.93548387096774188</v>
      </c>
      <c r="R41" s="83">
        <v>9.8039215686274508E-3</v>
      </c>
      <c r="S41" s="84">
        <v>1.0481481481481481E-4</v>
      </c>
    </row>
    <row r="42" spans="1:19" x14ac:dyDescent="0.25">
      <c r="A42" s="73" t="s">
        <v>56</v>
      </c>
      <c r="B42" s="5">
        <v>19</v>
      </c>
      <c r="C42" s="13">
        <v>19</v>
      </c>
      <c r="D42" s="88">
        <v>1</v>
      </c>
      <c r="E42" s="88">
        <v>1</v>
      </c>
      <c r="F42" s="56">
        <v>1</v>
      </c>
      <c r="G42" s="57">
        <v>4.1620370370370371E-5</v>
      </c>
      <c r="H42" s="5">
        <v>19</v>
      </c>
      <c r="I42" s="50">
        <v>19</v>
      </c>
      <c r="J42" s="52">
        <v>1</v>
      </c>
      <c r="K42" s="52">
        <v>1</v>
      </c>
      <c r="L42" s="63">
        <v>1</v>
      </c>
      <c r="M42" s="70">
        <v>4.0949074074074074E-5</v>
      </c>
      <c r="N42" s="5">
        <v>19</v>
      </c>
      <c r="O42" s="80">
        <v>19</v>
      </c>
      <c r="P42" s="82">
        <v>1</v>
      </c>
      <c r="Q42" s="82">
        <v>1</v>
      </c>
      <c r="R42" s="83">
        <v>0.5</v>
      </c>
      <c r="S42" s="84">
        <v>7.0740740740740736E-5</v>
      </c>
    </row>
    <row r="43" spans="1:19" x14ac:dyDescent="0.25">
      <c r="A43" s="73" t="s">
        <v>57</v>
      </c>
      <c r="B43" s="5">
        <v>1</v>
      </c>
      <c r="C43" s="13">
        <v>0</v>
      </c>
      <c r="D43" s="88">
        <v>0</v>
      </c>
      <c r="E43" s="88">
        <v>0</v>
      </c>
      <c r="F43" s="56">
        <v>0</v>
      </c>
      <c r="G43" s="57">
        <v>3.8032407407407409E-5</v>
      </c>
      <c r="H43" s="5">
        <v>1</v>
      </c>
      <c r="I43" s="50">
        <v>0</v>
      </c>
      <c r="J43" s="52">
        <v>0</v>
      </c>
      <c r="K43" s="52">
        <v>0</v>
      </c>
      <c r="L43" s="63">
        <v>0</v>
      </c>
      <c r="M43" s="70">
        <v>3.7800925925925929E-5</v>
      </c>
      <c r="N43" s="5">
        <v>1</v>
      </c>
      <c r="O43" s="80">
        <v>1</v>
      </c>
      <c r="P43" s="82">
        <v>1</v>
      </c>
      <c r="Q43" s="82">
        <v>1</v>
      </c>
      <c r="R43" s="83">
        <v>0.14285714285714285</v>
      </c>
      <c r="S43" s="84">
        <v>1.5148148148148147E-4</v>
      </c>
    </row>
    <row r="44" spans="1:19" x14ac:dyDescent="0.25">
      <c r="A44" s="73" t="s">
        <v>58</v>
      </c>
      <c r="B44" s="5">
        <v>1</v>
      </c>
      <c r="C44" s="13">
        <v>1</v>
      </c>
      <c r="D44" s="88">
        <v>1</v>
      </c>
      <c r="E44" s="88">
        <v>1</v>
      </c>
      <c r="F44" s="56">
        <v>1</v>
      </c>
      <c r="G44" s="57">
        <v>3.4560185185185187E-5</v>
      </c>
      <c r="H44" s="5">
        <v>1</v>
      </c>
      <c r="I44" s="50">
        <v>1</v>
      </c>
      <c r="J44" s="52">
        <v>1</v>
      </c>
      <c r="K44" s="52">
        <v>1</v>
      </c>
      <c r="L44" s="63">
        <v>1</v>
      </c>
      <c r="M44" s="70">
        <v>3.349537037037037E-5</v>
      </c>
      <c r="N44" s="5">
        <v>1</v>
      </c>
      <c r="O44" s="80">
        <v>1</v>
      </c>
      <c r="P44" s="82">
        <v>1</v>
      </c>
      <c r="Q44" s="82">
        <v>1</v>
      </c>
      <c r="R44" s="83">
        <v>1</v>
      </c>
      <c r="S44" s="84">
        <v>4.9502314814814816E-5</v>
      </c>
    </row>
    <row r="45" spans="1:19" x14ac:dyDescent="0.25">
      <c r="A45" s="73" t="s">
        <v>98</v>
      </c>
      <c r="B45" s="5">
        <v>1</v>
      </c>
      <c r="C45" s="13">
        <v>1</v>
      </c>
      <c r="D45" s="88">
        <v>1</v>
      </c>
      <c r="E45" s="88">
        <v>1</v>
      </c>
      <c r="F45" s="56">
        <v>1.5527950310559005E-3</v>
      </c>
      <c r="G45" s="57">
        <v>3.4884259259259257E-5</v>
      </c>
      <c r="H45" s="5">
        <v>1</v>
      </c>
      <c r="I45" s="50">
        <v>1</v>
      </c>
      <c r="J45" s="52">
        <v>1</v>
      </c>
      <c r="K45" s="52">
        <v>1</v>
      </c>
      <c r="L45" s="63">
        <v>1.594896331738437E-3</v>
      </c>
      <c r="M45" s="70">
        <v>3.4444444444444447E-5</v>
      </c>
      <c r="N45" s="5">
        <v>1</v>
      </c>
      <c r="O45" s="80">
        <v>1</v>
      </c>
      <c r="P45" s="82">
        <v>1</v>
      </c>
      <c r="Q45" s="82">
        <v>1</v>
      </c>
      <c r="R45" s="83">
        <v>0.5</v>
      </c>
      <c r="S45" s="84">
        <v>8.3263888888888892E-5</v>
      </c>
    </row>
    <row r="46" spans="1:19" x14ac:dyDescent="0.25">
      <c r="A46" s="73" t="s">
        <v>59</v>
      </c>
      <c r="B46" s="5">
        <v>1</v>
      </c>
      <c r="C46" s="13">
        <v>0</v>
      </c>
      <c r="D46" s="88">
        <v>0</v>
      </c>
      <c r="E46" s="88">
        <v>0</v>
      </c>
      <c r="F46" s="56">
        <v>0</v>
      </c>
      <c r="G46" s="57">
        <v>3.4826388888888887E-5</v>
      </c>
      <c r="H46" s="5">
        <v>1</v>
      </c>
      <c r="I46" s="50">
        <v>0</v>
      </c>
      <c r="J46" s="52">
        <v>0</v>
      </c>
      <c r="K46" s="52">
        <v>0</v>
      </c>
      <c r="L46" s="63">
        <v>0</v>
      </c>
      <c r="M46" s="70">
        <v>3.4583333333333331E-5</v>
      </c>
      <c r="N46" s="5">
        <v>1</v>
      </c>
      <c r="O46" s="80">
        <v>1</v>
      </c>
      <c r="P46" s="82">
        <v>1</v>
      </c>
      <c r="Q46" s="82">
        <v>1</v>
      </c>
      <c r="R46" s="83">
        <v>1.8867924528301886E-2</v>
      </c>
      <c r="S46" s="84">
        <v>6.141203703703704E-5</v>
      </c>
    </row>
    <row r="47" spans="1:19" x14ac:dyDescent="0.25">
      <c r="A47" s="73" t="s">
        <v>99</v>
      </c>
      <c r="B47" s="5">
        <v>106</v>
      </c>
      <c r="C47" s="13">
        <v>106</v>
      </c>
      <c r="D47" s="88">
        <v>1</v>
      </c>
      <c r="E47" s="88">
        <v>1</v>
      </c>
      <c r="F47" s="56">
        <v>2.3255813953488372E-2</v>
      </c>
      <c r="G47" s="57">
        <v>2.7800925925925926E-5</v>
      </c>
      <c r="H47" s="5">
        <v>106</v>
      </c>
      <c r="I47" s="50">
        <v>106</v>
      </c>
      <c r="J47" s="52">
        <v>1</v>
      </c>
      <c r="K47" s="52">
        <v>1</v>
      </c>
      <c r="L47" s="63">
        <v>1</v>
      </c>
      <c r="M47" s="70">
        <v>2.8159722222222222E-5</v>
      </c>
      <c r="N47" s="5">
        <v>106</v>
      </c>
      <c r="O47" s="80">
        <v>106</v>
      </c>
      <c r="P47" s="82">
        <v>1</v>
      </c>
      <c r="Q47" s="82">
        <v>1</v>
      </c>
      <c r="R47" s="83">
        <v>0.25</v>
      </c>
      <c r="S47" s="84">
        <v>2.9432870370370369E-5</v>
      </c>
    </row>
    <row r="48" spans="1:19" x14ac:dyDescent="0.25">
      <c r="A48" s="73" t="s">
        <v>60</v>
      </c>
      <c r="B48" s="5">
        <v>2</v>
      </c>
      <c r="C48" s="13">
        <v>2</v>
      </c>
      <c r="D48" s="88">
        <v>1</v>
      </c>
      <c r="E48" s="88">
        <v>1</v>
      </c>
      <c r="F48" s="56">
        <v>1</v>
      </c>
      <c r="G48" s="57">
        <v>4.8935185185185185E-5</v>
      </c>
      <c r="H48" s="5">
        <v>2</v>
      </c>
      <c r="I48" s="50">
        <v>2</v>
      </c>
      <c r="J48" s="52">
        <v>1</v>
      </c>
      <c r="K48" s="52">
        <v>1</v>
      </c>
      <c r="L48" s="63">
        <v>1</v>
      </c>
      <c r="M48" s="70">
        <v>4.8738425925925924E-5</v>
      </c>
      <c r="N48" s="5">
        <v>2</v>
      </c>
      <c r="O48" s="80">
        <v>2</v>
      </c>
      <c r="P48" s="82">
        <v>1</v>
      </c>
      <c r="Q48" s="82">
        <v>1</v>
      </c>
      <c r="R48" s="83">
        <v>1</v>
      </c>
      <c r="S48" s="84">
        <v>1.514699074074074E-4</v>
      </c>
    </row>
    <row r="49" spans="1:19" x14ac:dyDescent="0.25">
      <c r="A49" s="74" t="s">
        <v>100</v>
      </c>
      <c r="B49" s="5">
        <v>1</v>
      </c>
      <c r="C49" s="13">
        <v>1</v>
      </c>
      <c r="D49" s="88">
        <v>1</v>
      </c>
      <c r="E49" s="88">
        <v>1</v>
      </c>
      <c r="F49" s="56">
        <v>1.3568521031207597E-3</v>
      </c>
      <c r="G49" s="57">
        <v>3.122685185185185E-5</v>
      </c>
      <c r="H49" s="5">
        <v>1</v>
      </c>
      <c r="I49" s="50">
        <v>1</v>
      </c>
      <c r="J49" s="52">
        <v>1</v>
      </c>
      <c r="K49" s="52">
        <v>1</v>
      </c>
      <c r="L49" s="63">
        <v>1.5174506828528073E-3</v>
      </c>
      <c r="M49" s="70">
        <v>2.951388888888889E-5</v>
      </c>
      <c r="N49" s="5">
        <v>1</v>
      </c>
      <c r="O49" s="80">
        <v>1</v>
      </c>
      <c r="P49" s="82">
        <v>1</v>
      </c>
      <c r="Q49" s="82">
        <v>1</v>
      </c>
      <c r="R49" s="83">
        <v>0.2</v>
      </c>
      <c r="S49" s="84">
        <v>4.1377314814814815E-5</v>
      </c>
    </row>
    <row r="50" spans="1:19" x14ac:dyDescent="0.25">
      <c r="A50" s="73" t="s">
        <v>61</v>
      </c>
      <c r="B50" s="5">
        <v>1</v>
      </c>
      <c r="C50" s="13">
        <v>1</v>
      </c>
      <c r="D50" s="88">
        <v>1</v>
      </c>
      <c r="E50" s="88">
        <v>1</v>
      </c>
      <c r="F50" s="56">
        <v>1</v>
      </c>
      <c r="G50" s="57">
        <v>3.1296296296296295E-5</v>
      </c>
      <c r="H50" s="5">
        <v>1</v>
      </c>
      <c r="I50" s="50">
        <v>1</v>
      </c>
      <c r="J50" s="52">
        <v>1</v>
      </c>
      <c r="K50" s="52">
        <v>1</v>
      </c>
      <c r="L50" s="63">
        <v>1</v>
      </c>
      <c r="M50" s="70">
        <v>3.1712962962962961E-5</v>
      </c>
      <c r="N50" s="5">
        <v>1</v>
      </c>
      <c r="O50" s="80">
        <v>1</v>
      </c>
      <c r="P50" s="82">
        <v>1</v>
      </c>
      <c r="Q50" s="82">
        <v>1</v>
      </c>
      <c r="R50" s="83">
        <v>1</v>
      </c>
      <c r="S50" s="84">
        <v>1.0721064814814815E-4</v>
      </c>
    </row>
    <row r="51" spans="1:19" x14ac:dyDescent="0.25">
      <c r="A51" s="73" t="s">
        <v>62</v>
      </c>
      <c r="B51" s="5">
        <v>1759</v>
      </c>
      <c r="C51" s="13">
        <v>1753</v>
      </c>
      <c r="D51" s="88">
        <v>0.99658897100625354</v>
      </c>
      <c r="E51" s="88">
        <v>0.99658897100625354</v>
      </c>
      <c r="F51" s="56">
        <v>0.5</v>
      </c>
      <c r="G51" s="57">
        <v>2.724537037037037E-5</v>
      </c>
      <c r="H51" s="5">
        <v>1759</v>
      </c>
      <c r="I51" s="50">
        <v>1758</v>
      </c>
      <c r="J51" s="52">
        <v>0.99943149516770891</v>
      </c>
      <c r="K51" s="52">
        <v>0.99943149516770891</v>
      </c>
      <c r="L51" s="63">
        <v>1</v>
      </c>
      <c r="M51" s="70">
        <v>2.7581018518518518E-5</v>
      </c>
      <c r="N51" s="5">
        <v>1759</v>
      </c>
      <c r="O51" s="80">
        <v>1759</v>
      </c>
      <c r="P51" s="82">
        <v>1</v>
      </c>
      <c r="Q51" s="82">
        <v>1</v>
      </c>
      <c r="R51" s="83">
        <v>1</v>
      </c>
      <c r="S51" s="84">
        <v>2.8692129629629631E-5</v>
      </c>
    </row>
    <row r="52" spans="1:19" x14ac:dyDescent="0.25">
      <c r="A52" s="73" t="s">
        <v>63</v>
      </c>
      <c r="B52" s="5">
        <v>934</v>
      </c>
      <c r="C52" s="13">
        <v>934</v>
      </c>
      <c r="D52" s="88">
        <v>1</v>
      </c>
      <c r="E52" s="88">
        <v>1</v>
      </c>
      <c r="F52" s="56">
        <v>1</v>
      </c>
      <c r="G52" s="57">
        <v>3.0624999999999999E-5</v>
      </c>
      <c r="H52" s="5">
        <v>934</v>
      </c>
      <c r="I52" s="50">
        <v>934</v>
      </c>
      <c r="J52" s="52">
        <v>1</v>
      </c>
      <c r="K52" s="52">
        <v>1</v>
      </c>
      <c r="L52" s="63">
        <v>1</v>
      </c>
      <c r="M52" s="70">
        <v>2.9791666666666668E-5</v>
      </c>
      <c r="N52" s="5">
        <v>934</v>
      </c>
      <c r="O52" s="80">
        <v>934</v>
      </c>
      <c r="P52" s="82">
        <v>1</v>
      </c>
      <c r="Q52" s="82">
        <v>1</v>
      </c>
      <c r="R52" s="83">
        <v>1</v>
      </c>
      <c r="S52" s="84">
        <v>3.1203703703703706E-5</v>
      </c>
    </row>
    <row r="53" spans="1:19" x14ac:dyDescent="0.25">
      <c r="A53" s="77" t="s">
        <v>64</v>
      </c>
      <c r="B53" s="5">
        <v>88</v>
      </c>
      <c r="C53" s="13">
        <v>5</v>
      </c>
      <c r="D53" s="88">
        <v>5.6818181818181816E-2</v>
      </c>
      <c r="E53" s="88">
        <v>5.6818181818181816E-2</v>
      </c>
      <c r="F53" s="56">
        <v>7.4738415545590436E-4</v>
      </c>
      <c r="G53" s="57">
        <v>3.3449074074074075E-5</v>
      </c>
      <c r="H53" s="5">
        <v>88</v>
      </c>
      <c r="I53" s="50">
        <v>5</v>
      </c>
      <c r="J53" s="52">
        <v>5.6818181818181816E-2</v>
      </c>
      <c r="K53" s="52">
        <v>5.6818181818181816E-2</v>
      </c>
      <c r="L53" s="63">
        <v>6.993006993006993E-4</v>
      </c>
      <c r="M53" s="70">
        <v>3.4513888888888886E-5</v>
      </c>
      <c r="N53" s="5">
        <v>88</v>
      </c>
      <c r="O53" s="80">
        <v>88</v>
      </c>
      <c r="P53" s="82">
        <v>1</v>
      </c>
      <c r="Q53" s="82">
        <v>1</v>
      </c>
      <c r="R53" s="83">
        <v>0.2</v>
      </c>
      <c r="S53" s="84">
        <v>6.9490740740740746E-5</v>
      </c>
    </row>
    <row r="54" spans="1:19" x14ac:dyDescent="0.25">
      <c r="A54" s="76" t="s">
        <v>65</v>
      </c>
      <c r="B54" s="5">
        <v>676</v>
      </c>
      <c r="C54" s="13">
        <v>676</v>
      </c>
      <c r="D54" s="88">
        <v>1</v>
      </c>
      <c r="E54" s="88">
        <v>1</v>
      </c>
      <c r="F54" s="56">
        <v>1</v>
      </c>
      <c r="G54" s="57">
        <v>3.0844907407407411E-5</v>
      </c>
      <c r="H54" s="5">
        <v>676</v>
      </c>
      <c r="I54" s="50">
        <v>676</v>
      </c>
      <c r="J54" s="52">
        <v>1</v>
      </c>
      <c r="K54" s="52">
        <v>1</v>
      </c>
      <c r="L54" s="63">
        <v>1</v>
      </c>
      <c r="M54" s="70">
        <v>3.0347222222222221E-5</v>
      </c>
      <c r="N54" s="5">
        <v>676</v>
      </c>
      <c r="O54" s="80">
        <v>676</v>
      </c>
      <c r="P54" s="82">
        <v>1</v>
      </c>
      <c r="Q54" s="82">
        <v>1</v>
      </c>
      <c r="R54" s="83">
        <v>1</v>
      </c>
      <c r="S54" s="84">
        <v>3.2077546296296297E-4</v>
      </c>
    </row>
    <row r="55" spans="1:19" x14ac:dyDescent="0.25">
      <c r="A55" s="73" t="s">
        <v>66</v>
      </c>
      <c r="B55" s="5">
        <v>67</v>
      </c>
      <c r="C55" s="13">
        <v>5</v>
      </c>
      <c r="D55" s="88">
        <v>7.4626865671641784E-2</v>
      </c>
      <c r="E55" s="88">
        <v>7.4626865671641784E-2</v>
      </c>
      <c r="F55" s="56">
        <v>1</v>
      </c>
      <c r="G55" s="57">
        <v>3.1516203703703707E-5</v>
      </c>
      <c r="H55" s="5">
        <v>67</v>
      </c>
      <c r="I55" s="50">
        <v>5</v>
      </c>
      <c r="J55" s="52">
        <v>7.4626865671641784E-2</v>
      </c>
      <c r="K55" s="52">
        <v>7.4626865671641784E-2</v>
      </c>
      <c r="L55" s="63">
        <v>1</v>
      </c>
      <c r="M55" s="70">
        <v>3.1122685185185185E-5</v>
      </c>
      <c r="N55" s="5">
        <v>67</v>
      </c>
      <c r="O55" s="80">
        <v>67</v>
      </c>
      <c r="P55" s="82">
        <v>1</v>
      </c>
      <c r="Q55" s="82">
        <v>1</v>
      </c>
      <c r="R55" s="83">
        <v>0.5</v>
      </c>
      <c r="S55" s="84">
        <v>6.1087962962962957E-5</v>
      </c>
    </row>
    <row r="56" spans="1:19" x14ac:dyDescent="0.25">
      <c r="A56" s="73" t="s">
        <v>67</v>
      </c>
      <c r="B56" s="5">
        <v>3393</v>
      </c>
      <c r="C56" s="13">
        <v>1991</v>
      </c>
      <c r="D56" s="88">
        <v>0.58679634541703507</v>
      </c>
      <c r="E56" s="88">
        <v>0.58679634541703507</v>
      </c>
      <c r="F56" s="56">
        <v>1</v>
      </c>
      <c r="G56" s="57">
        <v>2.8020833333333335E-5</v>
      </c>
      <c r="H56" s="5">
        <v>3393</v>
      </c>
      <c r="I56" s="50">
        <v>2009</v>
      </c>
      <c r="J56" s="52">
        <v>0.59210138520483346</v>
      </c>
      <c r="K56" s="52">
        <v>0.59210138520483346</v>
      </c>
      <c r="L56" s="63">
        <v>1</v>
      </c>
      <c r="M56" s="70">
        <v>2.7858796296296296E-5</v>
      </c>
      <c r="N56" s="5">
        <v>3393</v>
      </c>
      <c r="O56" s="80">
        <v>3393</v>
      </c>
      <c r="P56" s="82">
        <v>1</v>
      </c>
      <c r="Q56" s="82">
        <v>1</v>
      </c>
      <c r="R56" s="83">
        <v>1</v>
      </c>
      <c r="S56" s="84">
        <v>3.2615740740740744E-5</v>
      </c>
    </row>
    <row r="57" spans="1:19" x14ac:dyDescent="0.25">
      <c r="A57" s="73" t="s">
        <v>68</v>
      </c>
      <c r="B57" s="5">
        <v>14</v>
      </c>
      <c r="C57" s="13">
        <v>13</v>
      </c>
      <c r="D57" s="88">
        <v>0.9285714285714286</v>
      </c>
      <c r="E57" s="88">
        <v>0.9285714285714286</v>
      </c>
      <c r="F57" s="56">
        <v>1</v>
      </c>
      <c r="G57" s="57">
        <v>3.8437499999999999E-5</v>
      </c>
      <c r="H57" s="5">
        <v>14</v>
      </c>
      <c r="I57" s="50">
        <v>13</v>
      </c>
      <c r="J57" s="52">
        <v>0.9285714285714286</v>
      </c>
      <c r="K57" s="52">
        <v>0.9285714285714286</v>
      </c>
      <c r="L57" s="63">
        <v>1</v>
      </c>
      <c r="M57" s="70">
        <v>3.659722222222222E-5</v>
      </c>
      <c r="N57" s="5">
        <v>14</v>
      </c>
      <c r="O57" s="80">
        <v>14</v>
      </c>
      <c r="P57" s="82">
        <v>1</v>
      </c>
      <c r="Q57" s="82">
        <v>1</v>
      </c>
      <c r="R57" s="83">
        <v>2.3094688221709007E-3</v>
      </c>
      <c r="S57" s="84">
        <v>9.1458333333333338E-5</v>
      </c>
    </row>
    <row r="58" spans="1:19" x14ac:dyDescent="0.25">
      <c r="A58" s="73" t="s">
        <v>69</v>
      </c>
      <c r="B58" s="5">
        <v>2</v>
      </c>
      <c r="C58" s="13">
        <v>2</v>
      </c>
      <c r="D58" s="88">
        <v>1</v>
      </c>
      <c r="E58" s="88">
        <v>1</v>
      </c>
      <c r="F58" s="56">
        <v>1</v>
      </c>
      <c r="G58" s="57">
        <v>3.9305555555555556E-5</v>
      </c>
      <c r="H58" s="5">
        <v>2</v>
      </c>
      <c r="I58" s="50">
        <v>2</v>
      </c>
      <c r="J58" s="52">
        <v>1</v>
      </c>
      <c r="K58" s="52">
        <v>1</v>
      </c>
      <c r="L58" s="63">
        <v>1</v>
      </c>
      <c r="M58" s="70">
        <v>3.8888888888888891E-5</v>
      </c>
      <c r="N58" s="5">
        <v>2</v>
      </c>
      <c r="O58" s="80">
        <v>2</v>
      </c>
      <c r="P58" s="82">
        <v>1</v>
      </c>
      <c r="Q58" s="82">
        <v>1</v>
      </c>
      <c r="R58" s="83">
        <v>1.5797788309636651E-3</v>
      </c>
      <c r="S58" s="84">
        <v>6.6099537037037038E-5</v>
      </c>
    </row>
    <row r="59" spans="1:19" x14ac:dyDescent="0.25">
      <c r="A59" s="73" t="s">
        <v>101</v>
      </c>
      <c r="B59" s="5">
        <v>1</v>
      </c>
      <c r="C59" s="13">
        <v>0</v>
      </c>
      <c r="D59" s="88">
        <v>0</v>
      </c>
      <c r="E59" s="88">
        <v>0</v>
      </c>
      <c r="F59" s="56">
        <v>0</v>
      </c>
      <c r="G59" s="57">
        <v>3.4490740740740742E-5</v>
      </c>
      <c r="H59" s="5">
        <v>1</v>
      </c>
      <c r="I59" s="50">
        <v>0</v>
      </c>
      <c r="J59" s="52">
        <v>0</v>
      </c>
      <c r="K59" s="52">
        <v>0</v>
      </c>
      <c r="L59" s="63">
        <v>0</v>
      </c>
      <c r="M59" s="70">
        <v>3.4699074074074071E-5</v>
      </c>
      <c r="N59" s="5">
        <v>1</v>
      </c>
      <c r="O59" s="80">
        <v>1</v>
      </c>
      <c r="P59" s="82">
        <v>1</v>
      </c>
      <c r="Q59" s="82">
        <v>1</v>
      </c>
      <c r="R59" s="83">
        <v>0.25</v>
      </c>
      <c r="S59" s="84">
        <v>1.1685185185185186E-4</v>
      </c>
    </row>
    <row r="60" spans="1:19" x14ac:dyDescent="0.25">
      <c r="A60" s="73" t="s">
        <v>70</v>
      </c>
      <c r="B60" s="5">
        <v>1</v>
      </c>
      <c r="C60" s="13">
        <v>1</v>
      </c>
      <c r="D60" s="88">
        <v>1</v>
      </c>
      <c r="E60" s="88">
        <v>1</v>
      </c>
      <c r="F60" s="56">
        <v>1</v>
      </c>
      <c r="G60" s="57">
        <v>3.8113425925925923E-5</v>
      </c>
      <c r="H60" s="5">
        <v>1</v>
      </c>
      <c r="I60" s="50">
        <v>1</v>
      </c>
      <c r="J60" s="52">
        <v>1</v>
      </c>
      <c r="K60" s="52">
        <v>1</v>
      </c>
      <c r="L60" s="63">
        <v>1</v>
      </c>
      <c r="M60" s="70">
        <v>3.7731481481481484E-5</v>
      </c>
      <c r="N60" s="5">
        <v>1</v>
      </c>
      <c r="O60" s="80">
        <v>1</v>
      </c>
      <c r="P60" s="82">
        <v>1</v>
      </c>
      <c r="Q60" s="82">
        <v>1</v>
      </c>
      <c r="R60" s="83">
        <v>1</v>
      </c>
      <c r="S60" s="84">
        <v>5.9363425925925925E-5</v>
      </c>
    </row>
    <row r="61" spans="1:19" x14ac:dyDescent="0.25">
      <c r="A61" s="73" t="s">
        <v>102</v>
      </c>
      <c r="B61" s="5">
        <v>15904.000000000002</v>
      </c>
      <c r="C61" s="13">
        <v>4979</v>
      </c>
      <c r="D61" s="88">
        <v>0.31306589537223339</v>
      </c>
      <c r="E61" s="88">
        <v>0.99580000000000002</v>
      </c>
      <c r="F61" s="56">
        <v>1</v>
      </c>
      <c r="G61" s="57">
        <v>2.7928240740740742E-5</v>
      </c>
      <c r="H61" s="5">
        <v>15904.000000000002</v>
      </c>
      <c r="I61" s="50">
        <v>4996</v>
      </c>
      <c r="J61" s="52">
        <v>0.31413480885311873</v>
      </c>
      <c r="K61" s="52">
        <v>0.99919999999999998</v>
      </c>
      <c r="L61" s="63">
        <v>1</v>
      </c>
      <c r="M61" s="70">
        <v>2.7592592592592594E-5</v>
      </c>
      <c r="N61" s="5">
        <v>15904.000000000002</v>
      </c>
      <c r="O61" s="80">
        <v>4874</v>
      </c>
      <c r="P61" s="82">
        <v>0.30646378269617708</v>
      </c>
      <c r="Q61" s="82">
        <v>0.9748</v>
      </c>
      <c r="R61" s="83">
        <v>1</v>
      </c>
      <c r="S61" s="84">
        <v>2.8680555555555555E-5</v>
      </c>
    </row>
    <row r="62" spans="1:19" x14ac:dyDescent="0.25">
      <c r="A62" s="73" t="s">
        <v>71</v>
      </c>
      <c r="B62" s="5">
        <v>2</v>
      </c>
      <c r="C62" s="13">
        <v>1</v>
      </c>
      <c r="D62" s="88">
        <v>0.5</v>
      </c>
      <c r="E62" s="88">
        <v>0.5</v>
      </c>
      <c r="F62" s="56">
        <v>5.2659294365455498E-4</v>
      </c>
      <c r="G62" s="57">
        <v>3.4629629629629633E-5</v>
      </c>
      <c r="H62" s="5">
        <v>2</v>
      </c>
      <c r="I62" s="50">
        <v>1</v>
      </c>
      <c r="J62" s="52">
        <v>0.5</v>
      </c>
      <c r="K62" s="52">
        <v>0.5</v>
      </c>
      <c r="L62" s="63">
        <v>5.428881650380022E-4</v>
      </c>
      <c r="M62" s="70">
        <v>3.4178240740740741E-5</v>
      </c>
      <c r="N62" s="5">
        <v>2</v>
      </c>
      <c r="O62" s="80">
        <v>2</v>
      </c>
      <c r="P62" s="82">
        <v>1</v>
      </c>
      <c r="Q62" s="82">
        <v>1</v>
      </c>
      <c r="R62" s="83">
        <v>1</v>
      </c>
      <c r="S62" s="84">
        <v>6.155092592592593E-5</v>
      </c>
    </row>
    <row r="63" spans="1:19" x14ac:dyDescent="0.25">
      <c r="A63" s="73" t="s">
        <v>72</v>
      </c>
      <c r="B63" s="5">
        <v>5</v>
      </c>
      <c r="C63" s="13">
        <v>5</v>
      </c>
      <c r="D63" s="88">
        <v>1</v>
      </c>
      <c r="E63" s="88">
        <v>1</v>
      </c>
      <c r="F63" s="56">
        <v>1</v>
      </c>
      <c r="G63" s="57">
        <v>3.1319444444444446E-5</v>
      </c>
      <c r="H63" s="5">
        <v>5</v>
      </c>
      <c r="I63" s="50">
        <v>5</v>
      </c>
      <c r="J63" s="52">
        <v>1</v>
      </c>
      <c r="K63" s="52">
        <v>1</v>
      </c>
      <c r="L63" s="63">
        <v>1</v>
      </c>
      <c r="M63" s="70">
        <v>3.1203703703703706E-5</v>
      </c>
      <c r="N63" s="5">
        <v>5</v>
      </c>
      <c r="O63" s="80">
        <v>5</v>
      </c>
      <c r="P63" s="82">
        <v>1</v>
      </c>
      <c r="Q63" s="82">
        <v>1</v>
      </c>
      <c r="R63" s="83">
        <v>1</v>
      </c>
      <c r="S63" s="84">
        <v>5.1782407407407404E-5</v>
      </c>
    </row>
    <row r="64" spans="1:19" x14ac:dyDescent="0.25">
      <c r="A64" s="73" t="s">
        <v>73</v>
      </c>
      <c r="B64" s="5">
        <v>7</v>
      </c>
      <c r="C64" s="13">
        <v>7</v>
      </c>
      <c r="D64" s="88">
        <v>1</v>
      </c>
      <c r="E64" s="88">
        <v>1</v>
      </c>
      <c r="F64" s="56">
        <v>1</v>
      </c>
      <c r="G64" s="57">
        <v>3.8067129629629628E-5</v>
      </c>
      <c r="H64" s="5">
        <v>7</v>
      </c>
      <c r="I64" s="50">
        <v>7</v>
      </c>
      <c r="J64" s="52">
        <v>1</v>
      </c>
      <c r="K64" s="52">
        <v>1</v>
      </c>
      <c r="L64" s="63">
        <v>1</v>
      </c>
      <c r="M64" s="70">
        <v>3.7303240740740743E-5</v>
      </c>
      <c r="N64" s="5">
        <v>7</v>
      </c>
      <c r="O64" s="80">
        <v>7</v>
      </c>
      <c r="P64" s="82">
        <v>1</v>
      </c>
      <c r="Q64" s="82">
        <v>1</v>
      </c>
      <c r="R64" s="83">
        <v>3.5211267605633804E-3</v>
      </c>
      <c r="S64" s="84">
        <v>6.5150462962962967E-5</v>
      </c>
    </row>
    <row r="65" spans="1:19" x14ac:dyDescent="0.25">
      <c r="A65" s="73" t="s">
        <v>74</v>
      </c>
      <c r="B65" s="5">
        <v>5</v>
      </c>
      <c r="C65" s="13">
        <v>4</v>
      </c>
      <c r="D65" s="88">
        <v>0.8</v>
      </c>
      <c r="E65" s="88">
        <v>0.8</v>
      </c>
      <c r="F65" s="56">
        <v>1</v>
      </c>
      <c r="G65" s="57">
        <v>3.7499999999999997E-5</v>
      </c>
      <c r="H65" s="5">
        <v>5</v>
      </c>
      <c r="I65" s="50">
        <v>4</v>
      </c>
      <c r="J65" s="52">
        <v>0.8</v>
      </c>
      <c r="K65" s="52">
        <v>0.8</v>
      </c>
      <c r="L65" s="63">
        <v>1</v>
      </c>
      <c r="M65" s="70">
        <v>3.7245370370370373E-5</v>
      </c>
      <c r="N65" s="5">
        <v>5</v>
      </c>
      <c r="O65" s="80">
        <v>5</v>
      </c>
      <c r="P65" s="82">
        <v>1</v>
      </c>
      <c r="Q65" s="82">
        <v>1</v>
      </c>
      <c r="R65" s="83">
        <v>5.4054054054054057E-3</v>
      </c>
      <c r="S65" s="84">
        <v>6.77662037037037E-5</v>
      </c>
    </row>
    <row r="66" spans="1:19" x14ac:dyDescent="0.25">
      <c r="A66" s="73" t="s">
        <v>108</v>
      </c>
      <c r="B66" s="5">
        <v>38</v>
      </c>
      <c r="C66" s="13">
        <v>26</v>
      </c>
      <c r="D66" s="88">
        <v>0.68421052631578949</v>
      </c>
      <c r="E66" s="88">
        <v>0.68421052631578949</v>
      </c>
      <c r="F66" s="56">
        <v>1.3513513513513514E-2</v>
      </c>
      <c r="G66" s="57">
        <v>3.5370370370370368E-5</v>
      </c>
      <c r="H66" s="5">
        <v>38</v>
      </c>
      <c r="I66" s="50">
        <v>26</v>
      </c>
      <c r="J66" s="52">
        <v>0.68421052631578949</v>
      </c>
      <c r="K66" s="52">
        <v>0.68421052631578949</v>
      </c>
      <c r="L66" s="63">
        <v>1.4492753623188406E-2</v>
      </c>
      <c r="M66" s="70">
        <v>3.3657407407407404E-5</v>
      </c>
      <c r="N66" s="5">
        <v>38</v>
      </c>
      <c r="O66" s="80">
        <v>4</v>
      </c>
      <c r="P66" s="82">
        <v>0.10526315789473684</v>
      </c>
      <c r="Q66" s="82">
        <v>0.10526315789473684</v>
      </c>
      <c r="R66" s="83">
        <v>7.5642965204236008E-4</v>
      </c>
      <c r="S66" s="84">
        <v>7.1365740740740737E-5</v>
      </c>
    </row>
    <row r="67" spans="1:19" x14ac:dyDescent="0.25">
      <c r="A67" s="73" t="s">
        <v>75</v>
      </c>
      <c r="B67" s="5">
        <v>7717.9999999999991</v>
      </c>
      <c r="C67" s="13">
        <v>4204</v>
      </c>
      <c r="D67" s="88">
        <v>0.54470069966312518</v>
      </c>
      <c r="E67" s="88">
        <v>0.84079999999999999</v>
      </c>
      <c r="F67" s="56">
        <v>0.33333333333333331</v>
      </c>
      <c r="G67" s="57">
        <v>3.2916666666666669E-5</v>
      </c>
      <c r="H67" s="5">
        <v>7717.9999999999991</v>
      </c>
      <c r="I67" s="50">
        <v>4833</v>
      </c>
      <c r="J67" s="86">
        <v>0.62619849701995334</v>
      </c>
      <c r="K67" s="86">
        <v>0.96660000000000001</v>
      </c>
      <c r="L67" s="86">
        <v>1</v>
      </c>
      <c r="M67" s="70">
        <v>3.0254629629629628E-5</v>
      </c>
      <c r="N67" s="5">
        <v>7718</v>
      </c>
      <c r="O67" s="80">
        <v>4066</v>
      </c>
      <c r="P67" s="82">
        <v>0.52682041979787508</v>
      </c>
      <c r="Q67" s="82">
        <v>0.81320000000000003</v>
      </c>
      <c r="R67" s="83">
        <v>0.5</v>
      </c>
      <c r="S67" s="84">
        <v>3.1354166666666665E-5</v>
      </c>
    </row>
    <row r="68" spans="1:19" x14ac:dyDescent="0.25">
      <c r="A68" s="73" t="s">
        <v>103</v>
      </c>
      <c r="B68" s="5">
        <v>14</v>
      </c>
      <c r="C68" s="13">
        <v>14</v>
      </c>
      <c r="D68" s="88">
        <v>1</v>
      </c>
      <c r="E68" s="88">
        <v>1</v>
      </c>
      <c r="F68" s="56">
        <v>1</v>
      </c>
      <c r="G68" s="57">
        <v>2.9247685185185184E-5</v>
      </c>
      <c r="H68" s="5">
        <v>14</v>
      </c>
      <c r="I68" s="50">
        <v>14</v>
      </c>
      <c r="J68" s="86">
        <v>1</v>
      </c>
      <c r="K68" s="86">
        <v>1</v>
      </c>
      <c r="L68" s="86">
        <v>1</v>
      </c>
      <c r="M68" s="70">
        <v>2.9710648148148147E-5</v>
      </c>
      <c r="N68" s="5">
        <v>14</v>
      </c>
      <c r="O68" s="80">
        <v>14</v>
      </c>
      <c r="P68" s="82">
        <v>1</v>
      </c>
      <c r="Q68" s="82">
        <v>1</v>
      </c>
      <c r="R68" s="83">
        <v>0.14285714285714285</v>
      </c>
      <c r="S68" s="84">
        <v>4.8738425925925924E-5</v>
      </c>
    </row>
    <row r="69" spans="1:19" x14ac:dyDescent="0.25">
      <c r="A69" s="73" t="str">
        <f>A76</f>
        <v>_ --&gt;import static ID.ID.ID.ID;</v>
      </c>
      <c r="B69" s="5">
        <v>24</v>
      </c>
      <c r="C69" s="13">
        <v>17</v>
      </c>
      <c r="D69" s="88">
        <v>0.70833333333333337</v>
      </c>
      <c r="E69" s="88">
        <v>0.70833333333333337</v>
      </c>
      <c r="F69" s="56">
        <v>3.4364261168384879E-3</v>
      </c>
      <c r="G69" s="57">
        <v>3.7048611111111112E-5</v>
      </c>
      <c r="H69" s="5">
        <v>24</v>
      </c>
      <c r="I69" s="50">
        <v>17</v>
      </c>
      <c r="J69" s="86">
        <v>0.70833333333333337</v>
      </c>
      <c r="K69" s="86">
        <v>0.70833333333333337</v>
      </c>
      <c r="L69" s="86">
        <v>3.003003003003003E-3</v>
      </c>
      <c r="M69" s="70">
        <v>3.653935185185185E-5</v>
      </c>
      <c r="N69" s="5">
        <v>24</v>
      </c>
      <c r="O69" s="80">
        <v>7</v>
      </c>
      <c r="P69" s="82">
        <v>0.29166666666666669</v>
      </c>
      <c r="Q69" s="82">
        <v>0.29166666666666669</v>
      </c>
      <c r="R69" s="83">
        <v>4.6168051708217911E-4</v>
      </c>
      <c r="S69" s="84">
        <v>6.7175925925925931E-5</v>
      </c>
    </row>
    <row r="70" spans="1:19" x14ac:dyDescent="0.25">
      <c r="A70" s="73" t="s">
        <v>76</v>
      </c>
      <c r="B70" s="5">
        <v>6</v>
      </c>
      <c r="C70" s="13">
        <v>1</v>
      </c>
      <c r="D70" s="88">
        <v>0.16666666666666666</v>
      </c>
      <c r="E70" s="88">
        <v>0.16666666666666666</v>
      </c>
      <c r="F70" s="56">
        <v>4.7619047619047616E-2</v>
      </c>
      <c r="G70" s="57">
        <v>3.3703703703703706E-5</v>
      </c>
      <c r="H70" s="5">
        <v>6</v>
      </c>
      <c r="I70" s="50">
        <v>1</v>
      </c>
      <c r="J70" s="86">
        <v>0.16666666666666666</v>
      </c>
      <c r="K70" s="86">
        <v>0.16666666666666666</v>
      </c>
      <c r="L70" s="86">
        <v>4.1666666666666664E-2</v>
      </c>
      <c r="M70" s="70">
        <v>3.2662037037037039E-5</v>
      </c>
      <c r="N70" s="5">
        <v>6</v>
      </c>
      <c r="O70" s="80">
        <v>6</v>
      </c>
      <c r="P70" s="82">
        <v>1</v>
      </c>
      <c r="Q70" s="82">
        <v>1</v>
      </c>
      <c r="R70" s="83">
        <v>1.2500000000000001E-2</v>
      </c>
      <c r="S70" s="84">
        <v>5.3692129629629629E-5</v>
      </c>
    </row>
    <row r="71" spans="1:19" x14ac:dyDescent="0.25">
      <c r="A71" s="73" t="s">
        <v>77</v>
      </c>
      <c r="B71" s="5">
        <v>1</v>
      </c>
      <c r="C71" s="13">
        <v>1</v>
      </c>
      <c r="D71" s="88">
        <v>1</v>
      </c>
      <c r="E71" s="88">
        <v>1</v>
      </c>
      <c r="F71" s="56">
        <v>4.5454545454545456E-2</v>
      </c>
      <c r="G71" s="57">
        <v>3.5833333333333335E-5</v>
      </c>
      <c r="H71" s="5">
        <v>1</v>
      </c>
      <c r="I71" s="50">
        <v>1</v>
      </c>
      <c r="J71" s="86">
        <v>1</v>
      </c>
      <c r="K71" s="86">
        <v>1</v>
      </c>
      <c r="L71" s="86">
        <v>6.6666666666666666E-2</v>
      </c>
      <c r="M71" s="70">
        <v>3.4386574074074077E-5</v>
      </c>
      <c r="N71" s="5">
        <v>1</v>
      </c>
      <c r="O71" s="80">
        <v>1</v>
      </c>
      <c r="P71" s="82">
        <v>1</v>
      </c>
      <c r="Q71" s="82">
        <v>1</v>
      </c>
      <c r="R71" s="83">
        <v>7.874015748031496E-3</v>
      </c>
      <c r="S71" s="84">
        <v>5.09837962962963E-5</v>
      </c>
    </row>
    <row r="72" spans="1:19" x14ac:dyDescent="0.25">
      <c r="A72" s="73" t="s">
        <v>78</v>
      </c>
      <c r="B72" s="5">
        <v>6289</v>
      </c>
      <c r="C72" s="13">
        <v>0</v>
      </c>
      <c r="D72" s="88">
        <v>0</v>
      </c>
      <c r="E72" s="88">
        <v>0</v>
      </c>
      <c r="F72" s="56">
        <v>0</v>
      </c>
      <c r="G72" s="57">
        <v>2.8715277777777778E-5</v>
      </c>
      <c r="H72" s="5">
        <v>6289</v>
      </c>
      <c r="I72" s="50">
        <v>0</v>
      </c>
      <c r="J72" s="86">
        <v>0</v>
      </c>
      <c r="K72" s="86">
        <v>0</v>
      </c>
      <c r="L72" s="86">
        <v>0</v>
      </c>
      <c r="M72" s="70">
        <v>2.7291666666666668E-5</v>
      </c>
      <c r="N72" s="5">
        <v>6289</v>
      </c>
      <c r="O72" s="80">
        <v>2316</v>
      </c>
      <c r="P72" s="82">
        <v>0.36826204484019714</v>
      </c>
      <c r="Q72" s="82">
        <v>0.4632</v>
      </c>
      <c r="R72" s="83">
        <v>1</v>
      </c>
      <c r="S72" s="84">
        <v>3.2685185185185183E-5</v>
      </c>
    </row>
    <row r="73" spans="1:19" x14ac:dyDescent="0.25">
      <c r="A73" s="77" t="s">
        <v>79</v>
      </c>
      <c r="B73" s="5">
        <v>3</v>
      </c>
      <c r="C73" s="13">
        <v>0</v>
      </c>
      <c r="D73" s="88">
        <v>0</v>
      </c>
      <c r="E73" s="88">
        <v>0</v>
      </c>
      <c r="F73" s="56">
        <v>0</v>
      </c>
      <c r="G73" s="57">
        <v>3.1504629629629631E-5</v>
      </c>
      <c r="H73" s="5">
        <v>3</v>
      </c>
      <c r="I73" s="50">
        <v>0</v>
      </c>
      <c r="J73" s="86">
        <v>0</v>
      </c>
      <c r="K73" s="86">
        <v>0</v>
      </c>
      <c r="L73" s="86">
        <v>0</v>
      </c>
      <c r="M73" s="70">
        <v>3.0428240740740742E-5</v>
      </c>
      <c r="N73" s="5">
        <v>3</v>
      </c>
      <c r="O73" s="80">
        <v>3</v>
      </c>
      <c r="P73" s="82">
        <v>1</v>
      </c>
      <c r="Q73" s="82">
        <v>1</v>
      </c>
      <c r="R73" s="83">
        <v>1.4925373134328358E-2</v>
      </c>
      <c r="S73" s="84">
        <v>6.4652777777777774E-5</v>
      </c>
    </row>
    <row r="74" spans="1:19" x14ac:dyDescent="0.25">
      <c r="A74" s="71" t="s">
        <v>104</v>
      </c>
      <c r="B74" s="5">
        <v>9</v>
      </c>
      <c r="C74" s="13">
        <v>4</v>
      </c>
      <c r="D74" s="88">
        <v>0.44444444444444442</v>
      </c>
      <c r="E74" s="88">
        <v>0.44444444444444442</v>
      </c>
      <c r="F74" s="56">
        <v>1</v>
      </c>
      <c r="G74" s="57">
        <v>3.7268518518518517E-5</v>
      </c>
      <c r="H74" s="5">
        <v>9</v>
      </c>
      <c r="I74" s="50">
        <v>4</v>
      </c>
      <c r="J74" s="86">
        <v>0.44444444444444442</v>
      </c>
      <c r="K74" s="86">
        <v>0.44444444444444442</v>
      </c>
      <c r="L74" s="86">
        <v>1</v>
      </c>
      <c r="M74" s="70">
        <v>3.6747685185185186E-5</v>
      </c>
      <c r="N74" s="5">
        <v>9</v>
      </c>
      <c r="O74" s="80">
        <v>9</v>
      </c>
      <c r="P74" s="82">
        <v>1</v>
      </c>
      <c r="Q74" s="82">
        <v>1</v>
      </c>
      <c r="R74" s="83">
        <v>7.1428571428571426E-3</v>
      </c>
      <c r="S74" s="84">
        <v>7.8113425925925919E-5</v>
      </c>
    </row>
    <row r="75" spans="1:19" x14ac:dyDescent="0.25">
      <c r="A75" s="71" t="s">
        <v>80</v>
      </c>
      <c r="B75" s="5">
        <v>302</v>
      </c>
      <c r="C75" s="13">
        <v>180</v>
      </c>
      <c r="D75" s="88">
        <v>0.59602649006622521</v>
      </c>
      <c r="E75" s="88">
        <v>0.59602649006622521</v>
      </c>
      <c r="F75" s="56">
        <v>0.5</v>
      </c>
      <c r="G75" s="57">
        <v>3.8055555555555553E-5</v>
      </c>
      <c r="H75" s="5">
        <v>302</v>
      </c>
      <c r="I75" s="50">
        <v>181</v>
      </c>
      <c r="J75" s="86">
        <v>0.59933774834437081</v>
      </c>
      <c r="K75" s="86">
        <v>0.59933774834437081</v>
      </c>
      <c r="L75" s="86">
        <v>0.5</v>
      </c>
      <c r="M75" s="70">
        <v>3.7083333333333331E-5</v>
      </c>
      <c r="N75" s="5">
        <v>302</v>
      </c>
      <c r="O75" s="80">
        <v>265</v>
      </c>
      <c r="P75" s="82">
        <v>0.87748344370860931</v>
      </c>
      <c r="Q75" s="82">
        <v>0.87748344370860931</v>
      </c>
      <c r="R75" s="83">
        <v>4.1666666666666666E-3</v>
      </c>
      <c r="S75" s="84">
        <v>5.472222222222222E-5</v>
      </c>
    </row>
    <row r="76" spans="1:19" x14ac:dyDescent="0.25">
      <c r="A76" s="71" t="s">
        <v>105</v>
      </c>
      <c r="B76" s="5">
        <v>968</v>
      </c>
      <c r="C76" s="13">
        <v>968</v>
      </c>
      <c r="D76" s="88">
        <v>1</v>
      </c>
      <c r="E76" s="88">
        <v>1</v>
      </c>
      <c r="F76" s="56">
        <v>1</v>
      </c>
      <c r="G76" s="57">
        <v>2.6979166666666667E-5</v>
      </c>
      <c r="H76" s="5">
        <v>968</v>
      </c>
      <c r="I76" s="50">
        <v>968</v>
      </c>
      <c r="J76" s="86">
        <v>1</v>
      </c>
      <c r="K76" s="86">
        <v>1</v>
      </c>
      <c r="L76" s="86">
        <v>1</v>
      </c>
      <c r="M76" s="70">
        <v>2.6319444444444443E-5</v>
      </c>
      <c r="N76" s="5">
        <v>968</v>
      </c>
      <c r="O76" s="80">
        <v>968</v>
      </c>
      <c r="P76" s="82">
        <v>1</v>
      </c>
      <c r="Q76" s="82">
        <v>1</v>
      </c>
      <c r="R76" s="83">
        <v>1</v>
      </c>
      <c r="S76" s="84">
        <v>3.0115740740740741E-5</v>
      </c>
    </row>
    <row r="77" spans="1:19" x14ac:dyDescent="0.25">
      <c r="A77" s="71" t="s">
        <v>81</v>
      </c>
      <c r="B77" s="5">
        <v>368</v>
      </c>
      <c r="C77" s="13">
        <v>357</v>
      </c>
      <c r="D77" s="88">
        <v>0.97010869565217395</v>
      </c>
      <c r="E77" s="88">
        <v>0.97010869565217395</v>
      </c>
      <c r="F77" s="56">
        <v>1</v>
      </c>
      <c r="G77" s="57">
        <v>3.4039351851851851E-5</v>
      </c>
      <c r="H77" s="5">
        <v>368</v>
      </c>
      <c r="I77" s="50">
        <v>357</v>
      </c>
      <c r="J77" s="86">
        <v>0.97010869565217395</v>
      </c>
      <c r="K77" s="86">
        <v>0.97010869565217395</v>
      </c>
      <c r="L77" s="86">
        <v>1</v>
      </c>
      <c r="M77" s="70">
        <v>3.3252314814814814E-5</v>
      </c>
      <c r="N77" s="5">
        <v>368</v>
      </c>
      <c r="O77" s="80">
        <v>356</v>
      </c>
      <c r="P77" s="82">
        <v>0.96739130434782605</v>
      </c>
      <c r="Q77" s="82">
        <v>0.96739130434782605</v>
      </c>
      <c r="R77" s="83">
        <v>0.25</v>
      </c>
      <c r="S77" s="84">
        <v>4.6226851851851849E-5</v>
      </c>
    </row>
    <row r="78" spans="1:19" x14ac:dyDescent="0.25">
      <c r="A78" s="71" t="s">
        <v>82</v>
      </c>
      <c r="B78" s="5">
        <v>1842</v>
      </c>
      <c r="C78" s="13">
        <v>883</v>
      </c>
      <c r="D78" s="88">
        <v>0.47937024972855591</v>
      </c>
      <c r="E78" s="88">
        <v>0.47937024972855591</v>
      </c>
      <c r="F78" s="56">
        <v>1</v>
      </c>
      <c r="G78" s="57">
        <v>3.5023148148148148E-5</v>
      </c>
      <c r="H78" s="5">
        <v>1842</v>
      </c>
      <c r="I78" s="50">
        <v>882</v>
      </c>
      <c r="J78" s="86">
        <v>0.47882736156351791</v>
      </c>
      <c r="K78" s="86">
        <v>0.47882736156351791</v>
      </c>
      <c r="L78" s="86">
        <v>1</v>
      </c>
      <c r="M78" s="70">
        <v>3.3796296296296295E-5</v>
      </c>
      <c r="N78" s="5">
        <v>1842</v>
      </c>
      <c r="O78" s="80">
        <v>62</v>
      </c>
      <c r="P78" s="82">
        <v>3.3659066232356136E-2</v>
      </c>
      <c r="Q78" s="82">
        <v>3.3659066232356136E-2</v>
      </c>
      <c r="R78" s="83">
        <v>9.7087378640776691E-3</v>
      </c>
      <c r="S78" s="84">
        <v>5.2789351851851852E-5</v>
      </c>
    </row>
    <row r="79" spans="1:19" x14ac:dyDescent="0.25">
      <c r="A79" s="71" t="s">
        <v>83</v>
      </c>
      <c r="B79" s="5">
        <v>1419</v>
      </c>
      <c r="C79" s="13">
        <v>1313</v>
      </c>
      <c r="D79" s="88">
        <v>0.9252995066948555</v>
      </c>
      <c r="E79" s="88">
        <v>0.9252995066948555</v>
      </c>
      <c r="F79" s="56">
        <v>1</v>
      </c>
      <c r="G79" s="57">
        <v>3.2685185185185183E-5</v>
      </c>
      <c r="H79" s="5">
        <v>1419</v>
      </c>
      <c r="I79" s="50">
        <v>1313</v>
      </c>
      <c r="J79" s="86">
        <v>0.9252995066948555</v>
      </c>
      <c r="K79" s="86">
        <v>0.9252995066948555</v>
      </c>
      <c r="L79" s="86">
        <v>1</v>
      </c>
      <c r="M79" s="70">
        <v>3.2129629629629626E-5</v>
      </c>
      <c r="N79" s="5">
        <v>1419</v>
      </c>
      <c r="O79" s="80">
        <v>1367</v>
      </c>
      <c r="P79" s="82">
        <v>0.96335447498238191</v>
      </c>
      <c r="Q79" s="82">
        <v>0.96335447498238191</v>
      </c>
      <c r="R79" s="83">
        <v>4.3478260869565216E-2</v>
      </c>
      <c r="S79" s="84">
        <v>4.8414351851851854E-5</v>
      </c>
    </row>
    <row r="80" spans="1:19" x14ac:dyDescent="0.25">
      <c r="A80" s="71" t="s">
        <v>106</v>
      </c>
      <c r="B80" s="5">
        <v>184</v>
      </c>
      <c r="C80" s="13">
        <v>32</v>
      </c>
      <c r="D80" s="88">
        <v>0.17391304347826086</v>
      </c>
      <c r="E80" s="88">
        <v>0.17391304347826086</v>
      </c>
      <c r="F80" s="56">
        <v>8.3333333333333329E-2</v>
      </c>
      <c r="G80" s="57">
        <v>3.8275462962962964E-5</v>
      </c>
      <c r="H80" s="5">
        <v>184</v>
      </c>
      <c r="I80" s="50">
        <v>33</v>
      </c>
      <c r="J80" s="86">
        <v>0.17934782608695651</v>
      </c>
      <c r="K80" s="86">
        <v>0.17934782608695651</v>
      </c>
      <c r="L80" s="86">
        <v>0.125</v>
      </c>
      <c r="M80" s="70">
        <v>3.7962962962962964E-5</v>
      </c>
      <c r="N80" s="5">
        <v>184</v>
      </c>
      <c r="O80" s="80">
        <v>184</v>
      </c>
      <c r="P80" s="82">
        <v>1</v>
      </c>
      <c r="Q80" s="82">
        <v>1</v>
      </c>
      <c r="R80" s="83">
        <v>1.1235955056179775E-2</v>
      </c>
      <c r="S80" s="84">
        <v>1.2796296296296297E-4</v>
      </c>
    </row>
    <row r="81" spans="1:19" x14ac:dyDescent="0.25">
      <c r="A81" s="71" t="s">
        <v>84</v>
      </c>
      <c r="B81" s="5">
        <v>3147</v>
      </c>
      <c r="C81" s="13">
        <v>0</v>
      </c>
      <c r="D81" s="88">
        <v>0</v>
      </c>
      <c r="E81" s="88">
        <v>0</v>
      </c>
      <c r="F81" s="56">
        <v>0</v>
      </c>
      <c r="G81" s="57">
        <v>3.2719907407407409E-5</v>
      </c>
      <c r="H81" s="5">
        <v>3147</v>
      </c>
      <c r="I81" s="50">
        <v>0</v>
      </c>
      <c r="J81" s="86">
        <v>0</v>
      </c>
      <c r="K81" s="86">
        <v>0</v>
      </c>
      <c r="L81" s="86">
        <v>0</v>
      </c>
      <c r="M81" s="70">
        <v>3.099537037037037E-5</v>
      </c>
      <c r="N81" s="5">
        <v>3147</v>
      </c>
      <c r="O81" s="80">
        <v>637</v>
      </c>
      <c r="P81" s="82">
        <v>0.20241499841118527</v>
      </c>
      <c r="Q81" s="82">
        <v>0.20241499841118527</v>
      </c>
      <c r="R81" s="83">
        <v>0.5</v>
      </c>
      <c r="S81" s="84">
        <v>6.4016203703703704E-5</v>
      </c>
    </row>
    <row r="82" spans="1:19" x14ac:dyDescent="0.25">
      <c r="A82" s="71" t="s">
        <v>85</v>
      </c>
      <c r="B82" s="5">
        <v>30</v>
      </c>
      <c r="C82" s="13">
        <v>19</v>
      </c>
      <c r="D82" s="88">
        <v>0.6333333333333333</v>
      </c>
      <c r="E82" s="88">
        <v>0.6333333333333333</v>
      </c>
      <c r="F82" s="56">
        <v>1</v>
      </c>
      <c r="G82" s="57">
        <v>3.6030092592592595E-5</v>
      </c>
      <c r="H82" s="5">
        <v>30</v>
      </c>
      <c r="I82" s="50">
        <v>19</v>
      </c>
      <c r="J82" s="86">
        <v>0.6333333333333333</v>
      </c>
      <c r="K82" s="86">
        <v>0.6333333333333333</v>
      </c>
      <c r="L82" s="86">
        <v>1</v>
      </c>
      <c r="M82" s="70">
        <v>3.5300925925925929E-5</v>
      </c>
      <c r="N82" s="5">
        <v>30</v>
      </c>
      <c r="O82" s="80">
        <v>30</v>
      </c>
      <c r="P82" s="82">
        <v>1</v>
      </c>
      <c r="Q82" s="82">
        <v>1</v>
      </c>
      <c r="R82" s="83">
        <v>2.7777777777777776E-2</v>
      </c>
      <c r="S82" s="84">
        <v>5.699074074074074E-5</v>
      </c>
    </row>
    <row r="83" spans="1:19" x14ac:dyDescent="0.25">
      <c r="A83" s="71" t="s">
        <v>86</v>
      </c>
      <c r="B83" s="5">
        <v>1186</v>
      </c>
      <c r="C83" s="13">
        <v>147</v>
      </c>
      <c r="D83" s="88">
        <v>0.1239460370994941</v>
      </c>
      <c r="E83" s="88">
        <v>0.1239460370994941</v>
      </c>
      <c r="F83" s="56">
        <v>3.3444816053511705E-3</v>
      </c>
      <c r="G83" s="57">
        <v>3.9548611111111112E-5</v>
      </c>
      <c r="H83" s="5">
        <v>1186</v>
      </c>
      <c r="I83" s="50">
        <v>146</v>
      </c>
      <c r="J83" s="86">
        <v>0.12310286677908938</v>
      </c>
      <c r="K83" s="86">
        <v>0.12310286677908938</v>
      </c>
      <c r="L83" s="86">
        <v>2.2026431718061676E-3</v>
      </c>
      <c r="M83" s="70">
        <v>4.072916666666667E-5</v>
      </c>
      <c r="N83" s="5">
        <v>1186</v>
      </c>
      <c r="O83" s="80">
        <v>699</v>
      </c>
      <c r="P83" s="82">
        <v>0.58937605396290049</v>
      </c>
      <c r="Q83" s="82">
        <v>0.58937605396290049</v>
      </c>
      <c r="R83" s="83">
        <v>3.0303030303030304E-2</v>
      </c>
      <c r="S83" s="84">
        <v>1.7537037037037038E-4</v>
      </c>
    </row>
    <row r="84" spans="1:19" x14ac:dyDescent="0.25">
      <c r="A84" s="71" t="s">
        <v>87</v>
      </c>
      <c r="B84" s="5">
        <v>22</v>
      </c>
      <c r="C84" s="13">
        <v>19</v>
      </c>
      <c r="D84" s="88">
        <v>0.86363636363636365</v>
      </c>
      <c r="E84" s="88">
        <v>0.86363636363636365</v>
      </c>
      <c r="F84" s="56">
        <v>1</v>
      </c>
      <c r="G84" s="57">
        <v>4.0416666666666669E-5</v>
      </c>
      <c r="H84" s="5">
        <v>22</v>
      </c>
      <c r="I84" s="50">
        <v>19</v>
      </c>
      <c r="J84" s="86">
        <v>0.86363636363636365</v>
      </c>
      <c r="K84" s="86">
        <v>0.86363636363636398</v>
      </c>
      <c r="L84" s="86">
        <v>1</v>
      </c>
      <c r="M84" s="70">
        <v>4.0428240740740737E-5</v>
      </c>
      <c r="N84" s="5">
        <v>22</v>
      </c>
      <c r="O84" s="80">
        <v>22</v>
      </c>
      <c r="P84" s="82">
        <v>1</v>
      </c>
      <c r="Q84" s="82">
        <v>1</v>
      </c>
      <c r="R84" s="83">
        <v>0.5</v>
      </c>
      <c r="S84" s="84">
        <v>7.5902777777777777E-5</v>
      </c>
    </row>
    <row r="85" spans="1:19" x14ac:dyDescent="0.25">
      <c r="A85" s="71" t="s">
        <v>88</v>
      </c>
      <c r="B85" s="5">
        <v>146</v>
      </c>
      <c r="C85" s="13">
        <v>118</v>
      </c>
      <c r="D85" s="88">
        <v>0.80821917808219179</v>
      </c>
      <c r="E85" s="88">
        <v>0.80821917808219179</v>
      </c>
      <c r="F85" s="56">
        <v>1</v>
      </c>
      <c r="G85" s="57">
        <v>3.2962962962962964E-5</v>
      </c>
      <c r="H85" s="5">
        <v>146</v>
      </c>
      <c r="I85" s="50">
        <v>118</v>
      </c>
      <c r="J85" s="86">
        <v>0.80821917808219179</v>
      </c>
      <c r="K85" s="86">
        <v>0.80821917808219179</v>
      </c>
      <c r="L85" s="86">
        <v>1</v>
      </c>
      <c r="M85" s="70">
        <v>3.3414351851851849E-5</v>
      </c>
      <c r="N85" s="5">
        <v>146</v>
      </c>
      <c r="O85" s="80">
        <v>103</v>
      </c>
      <c r="P85" s="82">
        <v>0.70547945205479456</v>
      </c>
      <c r="Q85" s="82">
        <v>0.70547945205479456</v>
      </c>
      <c r="R85" s="83">
        <v>0.5</v>
      </c>
      <c r="S85" s="84">
        <v>4.8726851851851855E-5</v>
      </c>
    </row>
    <row r="86" spans="1:19" x14ac:dyDescent="0.25">
      <c r="A86" s="71" t="s">
        <v>89</v>
      </c>
      <c r="B86" s="5">
        <v>2</v>
      </c>
      <c r="C86" s="13">
        <v>0</v>
      </c>
      <c r="D86" s="88">
        <v>0</v>
      </c>
      <c r="E86" s="88">
        <v>0</v>
      </c>
      <c r="F86" s="56">
        <v>0</v>
      </c>
      <c r="G86" s="57">
        <v>3.5405092592592594E-5</v>
      </c>
      <c r="H86" s="5">
        <v>2</v>
      </c>
      <c r="I86" s="50">
        <v>0</v>
      </c>
      <c r="J86" s="86">
        <v>0</v>
      </c>
      <c r="K86" s="86">
        <v>0</v>
      </c>
      <c r="L86" s="86">
        <v>0</v>
      </c>
      <c r="M86" s="70">
        <v>3.5162037037037038E-5</v>
      </c>
      <c r="N86" s="5">
        <v>2</v>
      </c>
      <c r="O86" s="80">
        <v>2</v>
      </c>
      <c r="P86" s="82">
        <v>1</v>
      </c>
      <c r="Q86" s="82">
        <v>1</v>
      </c>
      <c r="R86" s="83">
        <v>2.3696682464454978E-3</v>
      </c>
      <c r="S86" s="84">
        <v>1.3424768518518519E-4</v>
      </c>
    </row>
    <row r="87" spans="1:19" x14ac:dyDescent="0.25">
      <c r="A87" s="71" t="s">
        <v>90</v>
      </c>
      <c r="B87" s="5">
        <v>903</v>
      </c>
      <c r="C87" s="13">
        <v>891</v>
      </c>
      <c r="D87" s="88">
        <v>0.98671096345514953</v>
      </c>
      <c r="E87" s="88">
        <v>0.98671096345514953</v>
      </c>
      <c r="F87" s="56">
        <v>1</v>
      </c>
      <c r="G87" s="57">
        <v>3.7881944444444443E-5</v>
      </c>
      <c r="H87" s="5">
        <v>903</v>
      </c>
      <c r="I87" s="50">
        <v>891</v>
      </c>
      <c r="J87" s="86">
        <v>0.98671096345514953</v>
      </c>
      <c r="K87" s="86">
        <v>0.98671096345514953</v>
      </c>
      <c r="L87" s="86">
        <v>1</v>
      </c>
      <c r="M87" s="70">
        <v>3.9375000000000002E-5</v>
      </c>
      <c r="N87" s="5">
        <v>903</v>
      </c>
      <c r="O87" s="80">
        <v>900</v>
      </c>
      <c r="P87" s="82">
        <v>0.99667774086378735</v>
      </c>
      <c r="Q87" s="82">
        <v>0.99667774086378735</v>
      </c>
      <c r="R87" s="83">
        <v>2.9411764705882353E-2</v>
      </c>
      <c r="S87" s="84">
        <v>5.150462962962963E-5</v>
      </c>
    </row>
    <row r="88" spans="1:19" x14ac:dyDescent="0.25">
      <c r="A88" s="71" t="s">
        <v>91</v>
      </c>
      <c r="B88" s="5">
        <v>419</v>
      </c>
      <c r="C88" s="13">
        <v>329</v>
      </c>
      <c r="D88" s="88">
        <v>0.78520286396181382</v>
      </c>
      <c r="E88" s="88">
        <v>0.78520286396181382</v>
      </c>
      <c r="F88" s="56">
        <v>1</v>
      </c>
      <c r="G88" s="57">
        <v>3.140046296296296E-5</v>
      </c>
      <c r="H88" s="5">
        <v>419</v>
      </c>
      <c r="I88" s="50">
        <v>329</v>
      </c>
      <c r="J88" s="86">
        <v>0.78520286396181382</v>
      </c>
      <c r="K88" s="86">
        <v>0.78520286396181382</v>
      </c>
      <c r="L88" s="86">
        <v>1</v>
      </c>
      <c r="M88" s="70">
        <v>3.2511574074074073E-5</v>
      </c>
      <c r="N88" s="5">
        <v>419</v>
      </c>
      <c r="O88" s="80">
        <v>390</v>
      </c>
      <c r="P88" s="82">
        <v>0.93078758949880669</v>
      </c>
      <c r="Q88" s="82">
        <v>0.93078758949880669</v>
      </c>
      <c r="R88" s="83">
        <v>0.1111111111111111</v>
      </c>
      <c r="S88" s="84">
        <v>6.3437500000000004E-5</v>
      </c>
    </row>
    <row r="89" spans="1:19" x14ac:dyDescent="0.25">
      <c r="A89" s="71" t="s">
        <v>92</v>
      </c>
      <c r="B89" s="5">
        <v>970.99999999999989</v>
      </c>
      <c r="C89" s="13">
        <v>223</v>
      </c>
      <c r="D89" s="88">
        <v>0.22966014418125644</v>
      </c>
      <c r="E89" s="88">
        <v>0.22966014418125644</v>
      </c>
      <c r="F89" s="56">
        <v>0.1111111111111111</v>
      </c>
      <c r="G89" s="57">
        <v>3.8333333333333334E-5</v>
      </c>
      <c r="H89" s="5">
        <v>970.99999999999989</v>
      </c>
      <c r="I89" s="50">
        <v>224</v>
      </c>
      <c r="J89" s="86">
        <v>0.23069001029866118</v>
      </c>
      <c r="K89" s="86">
        <v>0.23069001029866118</v>
      </c>
      <c r="L89" s="86">
        <v>8.3333333333333329E-2</v>
      </c>
      <c r="M89" s="70">
        <v>3.886574074074074E-5</v>
      </c>
      <c r="N89" s="5">
        <v>970.99999999999989</v>
      </c>
      <c r="O89" s="80">
        <v>275</v>
      </c>
      <c r="P89" s="82">
        <v>0.28321318228630277</v>
      </c>
      <c r="Q89" s="82">
        <v>0.28321318228630277</v>
      </c>
      <c r="R89" s="83">
        <v>4.1666666666666664E-2</v>
      </c>
      <c r="S89" s="84">
        <v>7.4490740740740745E-5</v>
      </c>
    </row>
    <row r="90" spans="1:19" x14ac:dyDescent="0.25">
      <c r="A90" s="71" t="s">
        <v>93</v>
      </c>
      <c r="B90" s="5">
        <v>42</v>
      </c>
      <c r="C90" s="13">
        <v>0</v>
      </c>
      <c r="D90" s="88">
        <v>0</v>
      </c>
      <c r="E90" s="88">
        <v>0</v>
      </c>
      <c r="F90" s="56">
        <v>0</v>
      </c>
      <c r="G90" s="57">
        <v>3.0277777777777779E-5</v>
      </c>
      <c r="H90" s="5">
        <v>42</v>
      </c>
      <c r="I90" s="50">
        <v>0</v>
      </c>
      <c r="J90" s="86">
        <v>0</v>
      </c>
      <c r="K90" s="86">
        <v>0</v>
      </c>
      <c r="L90" s="86">
        <v>0</v>
      </c>
      <c r="M90" s="70">
        <v>2.9178240740740742E-5</v>
      </c>
      <c r="N90" s="5">
        <v>42</v>
      </c>
      <c r="O90" s="80">
        <v>42</v>
      </c>
      <c r="P90" s="82">
        <v>1</v>
      </c>
      <c r="Q90" s="82">
        <v>1</v>
      </c>
      <c r="R90" s="83">
        <v>0.5</v>
      </c>
      <c r="S90" s="84">
        <v>7.1655092592592587E-5</v>
      </c>
    </row>
    <row r="91" spans="1:19" x14ac:dyDescent="0.25">
      <c r="A91" s="71" t="s">
        <v>94</v>
      </c>
      <c r="B91" s="5">
        <v>14</v>
      </c>
      <c r="C91" s="13">
        <v>0</v>
      </c>
      <c r="D91" s="88">
        <v>0</v>
      </c>
      <c r="E91" s="88">
        <v>0</v>
      </c>
      <c r="F91" s="56">
        <v>0</v>
      </c>
      <c r="G91" s="57">
        <v>2.820601851851852E-5</v>
      </c>
      <c r="H91" s="5">
        <v>14</v>
      </c>
      <c r="I91" s="50">
        <v>0</v>
      </c>
      <c r="J91" s="86">
        <v>0</v>
      </c>
      <c r="K91" s="86">
        <v>0</v>
      </c>
      <c r="L91" s="86">
        <v>0</v>
      </c>
      <c r="M91" s="70">
        <v>2.7824074074074074E-5</v>
      </c>
      <c r="N91" s="5">
        <v>14</v>
      </c>
      <c r="O91" s="80">
        <v>13</v>
      </c>
      <c r="P91" s="82">
        <v>0.9285714285714286</v>
      </c>
      <c r="Q91" s="82">
        <v>0.9285714285714286</v>
      </c>
      <c r="R91" s="83">
        <v>8.2644628099173556E-3</v>
      </c>
      <c r="S91" s="84">
        <v>1.0454861111111111E-4</v>
      </c>
    </row>
    <row r="92" spans="1:19" x14ac:dyDescent="0.25">
      <c r="A92" s="71" t="s">
        <v>95</v>
      </c>
      <c r="B92" s="5">
        <v>55</v>
      </c>
      <c r="C92" s="13">
        <v>41</v>
      </c>
      <c r="D92" s="88">
        <v>0.74545454545454548</v>
      </c>
      <c r="E92" s="88">
        <v>0.74545454545454548</v>
      </c>
      <c r="F92" s="56">
        <v>1</v>
      </c>
      <c r="G92" s="57">
        <v>3.5717592592592595E-5</v>
      </c>
      <c r="H92" s="5">
        <v>55</v>
      </c>
      <c r="I92" s="50">
        <v>41</v>
      </c>
      <c r="J92" s="86">
        <v>0.74545454545454548</v>
      </c>
      <c r="K92" s="86">
        <v>0.74545454545454548</v>
      </c>
      <c r="L92" s="86">
        <v>1</v>
      </c>
      <c r="M92" s="70">
        <v>3.7546296296296298E-5</v>
      </c>
      <c r="N92" s="5">
        <v>55</v>
      </c>
      <c r="O92" s="80">
        <v>55</v>
      </c>
      <c r="P92" s="82">
        <v>1</v>
      </c>
      <c r="Q92" s="82">
        <v>1</v>
      </c>
      <c r="R92" s="83">
        <v>0.14285714285714285</v>
      </c>
      <c r="S92" s="84">
        <v>8.6863425925925929E-5</v>
      </c>
    </row>
    <row r="93" spans="1:19" x14ac:dyDescent="0.25">
      <c r="A93" s="71" t="s">
        <v>107</v>
      </c>
      <c r="B93" s="5">
        <v>319</v>
      </c>
      <c r="C93" s="13">
        <v>232</v>
      </c>
      <c r="D93" s="88">
        <v>0.72727272727272729</v>
      </c>
      <c r="E93" s="88">
        <v>0.72727272727272729</v>
      </c>
      <c r="F93" s="56">
        <v>1</v>
      </c>
      <c r="G93" s="57">
        <v>3.6724537037037036E-5</v>
      </c>
      <c r="H93" s="5">
        <v>319</v>
      </c>
      <c r="I93" s="50">
        <v>232</v>
      </c>
      <c r="J93" s="86">
        <v>0.72727272727272729</v>
      </c>
      <c r="K93" s="86">
        <v>0.72727272727272729</v>
      </c>
      <c r="L93" s="86">
        <v>1</v>
      </c>
      <c r="M93" s="70">
        <v>3.6886574074074077E-5</v>
      </c>
      <c r="N93" s="5">
        <v>319</v>
      </c>
      <c r="O93" s="80">
        <v>49</v>
      </c>
      <c r="P93" s="82">
        <v>0.15360501567398119</v>
      </c>
      <c r="Q93" s="82">
        <v>0.15360501567398119</v>
      </c>
      <c r="R93" s="83">
        <v>1.5151515151515152E-2</v>
      </c>
      <c r="S93" s="84">
        <v>6.291666666666666E-5</v>
      </c>
    </row>
    <row r="94" spans="1:19" ht="15.75" thickBot="1" x14ac:dyDescent="0.3">
      <c r="A94" s="6" t="s">
        <v>16</v>
      </c>
      <c r="B94" s="26">
        <f>SUM(B14:B93)</f>
        <v>66937</v>
      </c>
      <c r="C94" s="17">
        <f>SUM(C14:C93)</f>
        <v>24402</v>
      </c>
      <c r="D94" s="42">
        <f>AVERAGE(D14:D93)</f>
        <v>0.70534819138423432</v>
      </c>
      <c r="E94" s="42">
        <f>AVERAGE(E14:E93)</f>
        <v>0.71758360894629236</v>
      </c>
      <c r="F94" s="58">
        <f>AVERAGE(F14:F93)</f>
        <v>0.68752398204509002</v>
      </c>
      <c r="G94" s="59">
        <f>AVERAGE(G14:G93)</f>
        <v>3.5853587962962968E-5</v>
      </c>
      <c r="H94" s="27">
        <f>SUM(H14:H93)</f>
        <v>66937</v>
      </c>
      <c r="I94" s="54">
        <f>SUM(I14:I93)</f>
        <v>25072</v>
      </c>
      <c r="J94" s="55">
        <f>AVERAGE(J14:J93)</f>
        <v>0.70658699292555649</v>
      </c>
      <c r="K94" s="55">
        <f>AVERAGE(K14:K93)</f>
        <v>0.71940532660214307</v>
      </c>
      <c r="L94" s="39">
        <f>AVERAGE(L14:L93)</f>
        <v>0.71675899502929497</v>
      </c>
      <c r="M94" s="60">
        <f>AVERAGE(M14:M93)</f>
        <v>3.5894241898148151E-5</v>
      </c>
      <c r="N94" s="27">
        <f>SUM(N14:N93)</f>
        <v>66937</v>
      </c>
      <c r="O94" s="41">
        <f>SUM(O14:O93)</f>
        <v>30679</v>
      </c>
      <c r="P94" s="43">
        <f>AVERAGE(P14:P93)</f>
        <v>0.88399628414938181</v>
      </c>
      <c r="Q94" s="43">
        <f>AVERAGE(Q14:Q93)</f>
        <v>0.90026254004624084</v>
      </c>
      <c r="R94" s="61">
        <f>AVERAGE(R14:R93)</f>
        <v>0.52761114179625157</v>
      </c>
      <c r="S94" s="62">
        <f>AVERAGE(S14:S93)</f>
        <v>7.5629050925925915E-5</v>
      </c>
    </row>
    <row r="95" spans="1:19" ht="15.75" thickTop="1" x14ac:dyDescent="0.25"/>
    <row r="96" spans="1:19" ht="23.25" x14ac:dyDescent="0.35">
      <c r="A96" s="1" t="s">
        <v>17</v>
      </c>
      <c r="C96" s="29"/>
      <c r="D96" s="29"/>
    </row>
    <row r="97" spans="1:4" ht="20.25" thickBot="1" x14ac:dyDescent="0.35">
      <c r="A97" s="28" t="str">
        <f>C1</f>
        <v>Beta - QM + QK</v>
      </c>
      <c r="B97" s="28"/>
      <c r="C97" s="29"/>
      <c r="D97" s="29"/>
    </row>
    <row r="98" spans="1:4" ht="15.75" thickTop="1" x14ac:dyDescent="0.25">
      <c r="A98" s="18" t="s">
        <v>12</v>
      </c>
      <c r="B98" s="44">
        <f>D94</f>
        <v>0.70534819138423432</v>
      </c>
      <c r="C98" s="29"/>
      <c r="D98" s="29"/>
    </row>
    <row r="99" spans="1:4" x14ac:dyDescent="0.25">
      <c r="A99" s="18" t="s">
        <v>122</v>
      </c>
      <c r="B99" s="44">
        <f>E94</f>
        <v>0.71758360894629236</v>
      </c>
    </row>
    <row r="100" spans="1:4" x14ac:dyDescent="0.25">
      <c r="A100" s="18" t="s">
        <v>19</v>
      </c>
      <c r="B100" s="47">
        <f>F94</f>
        <v>0.68752398204509002</v>
      </c>
    </row>
    <row r="101" spans="1:4" x14ac:dyDescent="0.25">
      <c r="A101" s="18" t="s">
        <v>27</v>
      </c>
      <c r="B101" s="67">
        <f>G94</f>
        <v>3.5853587962962968E-5</v>
      </c>
    </row>
    <row r="102" spans="1:4" ht="20.25" thickBot="1" x14ac:dyDescent="0.35">
      <c r="A102" s="30" t="str">
        <f>I1</f>
        <v>Beta  without Query Multiplication</v>
      </c>
      <c r="B102" s="30"/>
    </row>
    <row r="103" spans="1:4" ht="15.75" thickTop="1" x14ac:dyDescent="0.25">
      <c r="A103" s="25" t="s">
        <v>12</v>
      </c>
      <c r="B103" s="45">
        <f>J94</f>
        <v>0.70658699292555649</v>
      </c>
    </row>
    <row r="104" spans="1:4" x14ac:dyDescent="0.25">
      <c r="A104" s="25" t="s">
        <v>122</v>
      </c>
      <c r="B104" s="45">
        <f>K94</f>
        <v>0.71940532660214307</v>
      </c>
    </row>
    <row r="105" spans="1:4" x14ac:dyDescent="0.25">
      <c r="A105" s="25" t="s">
        <v>19</v>
      </c>
      <c r="B105" s="48">
        <f>L94</f>
        <v>0.71675899502929497</v>
      </c>
    </row>
    <row r="106" spans="1:4" x14ac:dyDescent="0.25">
      <c r="A106" s="25" t="s">
        <v>27</v>
      </c>
      <c r="B106" s="68">
        <f>M94</f>
        <v>3.5894241898148151E-5</v>
      </c>
    </row>
    <row r="107" spans="1:4" ht="20.25" thickBot="1" x14ac:dyDescent="0.35">
      <c r="A107" s="37" t="str">
        <f>O1</f>
        <v>Beta with Query Keywords</v>
      </c>
      <c r="B107" s="37"/>
    </row>
    <row r="108" spans="1:4" ht="15.75" thickTop="1" x14ac:dyDescent="0.25">
      <c r="A108" s="38" t="s">
        <v>12</v>
      </c>
      <c r="B108" s="46">
        <f>P94</f>
        <v>0.88399628414938181</v>
      </c>
    </row>
    <row r="109" spans="1:4" x14ac:dyDescent="0.25">
      <c r="A109" s="38" t="s">
        <v>122</v>
      </c>
      <c r="B109" s="46">
        <f>Q94</f>
        <v>0.90026254004624084</v>
      </c>
    </row>
    <row r="110" spans="1:4" x14ac:dyDescent="0.25">
      <c r="A110" s="38" t="s">
        <v>19</v>
      </c>
      <c r="B110" s="49">
        <f>R94</f>
        <v>0.52761114179625157</v>
      </c>
    </row>
    <row r="111" spans="1:4" x14ac:dyDescent="0.25">
      <c r="A111" s="38" t="s">
        <v>27</v>
      </c>
      <c r="B111" s="69">
        <f>S94</f>
        <v>7.5629050925925915E-5</v>
      </c>
    </row>
    <row r="112" spans="1:4" ht="20.25" thickBot="1" x14ac:dyDescent="0.35">
      <c r="A112" s="2" t="s">
        <v>20</v>
      </c>
      <c r="B112" s="2"/>
    </row>
    <row r="113" spans="1:2" ht="15.75" thickTop="1" x14ac:dyDescent="0.25">
      <c r="A113" t="s">
        <v>21</v>
      </c>
      <c r="B113" t="str">
        <f>IF(AND(B98 &gt; B103,B98 &gt; B108), A97, IF(B103 &gt; B108, A102, A107))</f>
        <v>Beta with Query Keywords</v>
      </c>
    </row>
    <row r="114" spans="1:2" x14ac:dyDescent="0.25">
      <c r="A114" t="s">
        <v>123</v>
      </c>
      <c r="B114" t="str">
        <f>IF(AND(B99 &gt; B104,B99 &gt; B109), A97, IF(B104 &gt; B109, A102, A107))</f>
        <v>Beta with Query Keywords</v>
      </c>
    </row>
    <row r="115" spans="1:2" x14ac:dyDescent="0.25">
      <c r="A115" t="s">
        <v>23</v>
      </c>
      <c r="B115" t="str">
        <f>IF(AND(B100 &gt; B105,B100 &gt; B110), $A$97, IF(B105 &gt; B110, $A$102, $A$107))</f>
        <v>Beta  without Query Multiplication</v>
      </c>
    </row>
    <row r="116" spans="1:2" x14ac:dyDescent="0.25">
      <c r="A116" t="s">
        <v>28</v>
      </c>
      <c r="B116" t="str">
        <f>IF(AND(B101 &lt; B106,B101 &lt; B111), $A$97, IF(B106 &lt; B111, $A$102, $A$107))</f>
        <v>Beta - QM + QK</v>
      </c>
    </row>
  </sheetData>
  <mergeCells count="51">
    <mergeCell ref="C1:G1"/>
    <mergeCell ref="I1:M1"/>
    <mergeCell ref="O1:S1"/>
    <mergeCell ref="C3:D3"/>
    <mergeCell ref="E3:G3"/>
    <mergeCell ref="I3:J3"/>
    <mergeCell ref="K3:M3"/>
    <mergeCell ref="O3:P3"/>
    <mergeCell ref="Q3:S3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C10:D10"/>
    <mergeCell ref="I10:J10"/>
    <mergeCell ref="O10:P10"/>
    <mergeCell ref="C12:G12"/>
    <mergeCell ref="I12:M12"/>
    <mergeCell ref="O12:S12"/>
  </mergeCells>
  <conditionalFormatting sqref="D94:G94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{BEF05F71-E739-449E-AEDA-D948F0170E73}</x14:id>
        </ext>
      </extLst>
    </cfRule>
  </conditionalFormatting>
  <conditionalFormatting sqref="P94:S94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{0C93F283-8EA6-4E68-872C-AB709E5BB8C1}</x14:id>
        </ext>
      </extLst>
    </cfRule>
  </conditionalFormatting>
  <conditionalFormatting sqref="D83:G83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{F9B01AC4-BE11-48D4-B367-29038DB5A567}</x14:id>
        </ext>
      </extLst>
    </cfRule>
  </conditionalFormatting>
  <conditionalFormatting sqref="J83:L83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{479AC1A1-9DD6-4E08-8B05-F38CBC2D23FE}</x14:id>
        </ext>
      </extLst>
    </cfRule>
  </conditionalFormatting>
  <conditionalFormatting sqref="F83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{2E6CEE9F-4939-4966-9CE3-025AB92A667E}</x14:id>
        </ext>
      </extLst>
    </cfRule>
  </conditionalFormatting>
  <conditionalFormatting sqref="E83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{CF09575E-3AA0-4BC4-918A-B9EAD6774200}</x14:id>
        </ext>
      </extLst>
    </cfRule>
  </conditionalFormatting>
  <conditionalFormatting sqref="D14:G82 D84:G93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{C3F19112-914C-4CED-B924-5D560B526AE7}</x14:id>
        </ext>
      </extLst>
    </cfRule>
  </conditionalFormatting>
  <conditionalFormatting sqref="J14:M66 J94:M94 J84:L93 J67:L82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{17829197-657D-4E6C-8F9C-58CAAC613F28}</x14:id>
        </ext>
      </extLst>
    </cfRule>
  </conditionalFormatting>
  <conditionalFormatting sqref="D93:F94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{A06E2584-988E-4207-B35A-7F8EF84A3769}</x14:id>
        </ext>
      </extLst>
    </cfRule>
  </conditionalFormatting>
  <conditionalFormatting sqref="D86:D94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{96681FC1-807D-4629-BC8A-FE6608753792}</x14:id>
        </ext>
      </extLst>
    </cfRule>
  </conditionalFormatting>
  <conditionalFormatting sqref="E88:E94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{A05DC120-65C1-43AD-941B-E46B7E94A8EA}</x14:id>
        </ext>
      </extLst>
    </cfRule>
  </conditionalFormatting>
  <conditionalFormatting sqref="F62:F82 F84:F94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{D96A8498-0328-49DA-A1A9-E4C0E787E794}</x14:id>
        </ext>
      </extLst>
    </cfRule>
  </conditionalFormatting>
  <conditionalFormatting sqref="E64:E82 E84:E94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{55ABDE99-C472-4CB8-8ACB-03EABE2C1E64}</x14:id>
        </ext>
      </extLst>
    </cfRule>
  </conditionalFormatting>
  <conditionalFormatting sqref="D89:D94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{7D0BCA94-A713-4F48-98A1-F06132B211F5}</x14:id>
        </ext>
      </extLst>
    </cfRule>
  </conditionalFormatting>
  <conditionalFormatting sqref="P94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{FCFA9C1E-D1F9-4400-9ED8-5647B23C1EC8}</x14:id>
        </ext>
      </extLst>
    </cfRule>
  </conditionalFormatting>
  <conditionalFormatting sqref="Q94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{0E26C862-831B-4333-9D94-B363DBBBA09D}</x14:id>
        </ext>
      </extLst>
    </cfRule>
  </conditionalFormatting>
  <conditionalFormatting sqref="E92:E94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{37250C74-D9D2-4240-9DE4-125CAAF4984D}</x14:id>
        </ext>
      </extLst>
    </cfRule>
  </conditionalFormatting>
  <conditionalFormatting sqref="F58:F93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{05A6DCD4-90B4-4F22-BF68-93729AB4B343}</x14:id>
        </ext>
      </extLst>
    </cfRule>
  </conditionalFormatting>
  <conditionalFormatting sqref="P94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{9AA2CB3C-9670-4664-B0EA-FB54535DA82D}</x14:id>
        </ext>
      </extLst>
    </cfRule>
  </conditionalFormatting>
  <conditionalFormatting sqref="Q94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{8A5D8B9B-E0E4-4A3B-B698-2383141E7D03}</x14:id>
        </ext>
      </extLst>
    </cfRule>
  </conditionalFormatting>
  <conditionalFormatting sqref="P83:S83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{88C57DAE-D7C9-4281-A407-CD01266720A5}</x14:id>
        </ext>
      </extLst>
    </cfRule>
  </conditionalFormatting>
  <conditionalFormatting sqref="P14:S82 P84:S9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{12E30BB9-6770-46E8-BA55-3FDB59D5A82F}</x14:id>
        </ext>
      </extLst>
    </cfRule>
  </conditionalFormatting>
  <conditionalFormatting sqref="P14:P93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{B899F637-1BC0-478A-86B5-7082FC81404D}</x14:id>
        </ext>
      </extLst>
    </cfRule>
  </conditionalFormatting>
  <conditionalFormatting sqref="Q14:Q93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{AB8924BB-D164-4769-A142-44891F0A6D9D}</x14:id>
        </ext>
      </extLst>
    </cfRule>
  </conditionalFormatting>
  <conditionalFormatting sqref="R14:R93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{D0435C09-C82A-4CC7-9B5B-3A69E47B6809}</x14:id>
        </ext>
      </extLst>
    </cfRule>
  </conditionalFormatting>
  <conditionalFormatting sqref="P92:P93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{125E38D6-DD72-4D47-8606-6E33B0BAC661}</x14:id>
        </ext>
      </extLst>
    </cfRule>
  </conditionalFormatting>
  <conditionalFormatting sqref="Q92:Q93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{0651E6AF-32B2-49A5-975F-FECB71C569CF}</x14:id>
        </ext>
      </extLst>
    </cfRule>
  </conditionalFormatting>
  <conditionalFormatting sqref="P16:P93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{A66CF6F5-14A9-4DE8-8E9C-5DF5B3E3C03D}</x14:id>
        </ext>
      </extLst>
    </cfRule>
  </conditionalFormatting>
  <conditionalFormatting sqref="Q76:Q93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{0D158202-BF54-41B5-B4A6-E78C64C277A0}</x14:id>
        </ext>
      </extLst>
    </cfRule>
  </conditionalFormatting>
  <conditionalFormatting sqref="P81:R94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{EDB6F8B2-D849-49BC-9657-B532A4CEDB80}</x14:id>
        </ext>
      </extLst>
    </cfRule>
  </conditionalFormatting>
  <conditionalFormatting sqref="D76:F9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{B1B25B37-F22E-4D33-83D2-0C776E474B74}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F05F71-E739-449E-AEDA-D948F0170E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D94:G94</xm:sqref>
        </x14:conditionalFormatting>
        <x14:conditionalFormatting xmlns:xm="http://schemas.microsoft.com/office/excel/2006/main">
          <x14:cfRule type="dataBar" id="{0C93F283-8EA6-4E68-872C-AB709E5BB8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P94:S94</xm:sqref>
        </x14:conditionalFormatting>
        <x14:conditionalFormatting xmlns:xm="http://schemas.microsoft.com/office/excel/2006/main">
          <x14:cfRule type="dataBar" id="{F9B01AC4-BE11-48D4-B367-29038DB5A5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D83:G83</xm:sqref>
        </x14:conditionalFormatting>
        <x14:conditionalFormatting xmlns:xm="http://schemas.microsoft.com/office/excel/2006/main">
          <x14:cfRule type="dataBar" id="{479AC1A1-9DD6-4E08-8B05-F38CBC2D23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J83:L83</xm:sqref>
        </x14:conditionalFormatting>
        <x14:conditionalFormatting xmlns:xm="http://schemas.microsoft.com/office/excel/2006/main">
          <x14:cfRule type="dataBar" id="{2E6CEE9F-4939-4966-9CE3-025AB92A66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F83</xm:sqref>
        </x14:conditionalFormatting>
        <x14:conditionalFormatting xmlns:xm="http://schemas.microsoft.com/office/excel/2006/main">
          <x14:cfRule type="dataBar" id="{CF09575E-3AA0-4BC4-918A-B9EAD67742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E83</xm:sqref>
        </x14:conditionalFormatting>
        <x14:conditionalFormatting xmlns:xm="http://schemas.microsoft.com/office/excel/2006/main">
          <x14:cfRule type="dataBar" id="{C3F19112-914C-4CED-B924-5D560B526A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D14:G82 D84:G93</xm:sqref>
        </x14:conditionalFormatting>
        <x14:conditionalFormatting xmlns:xm="http://schemas.microsoft.com/office/excel/2006/main">
          <x14:cfRule type="dataBar" id="{17829197-657D-4E6C-8F9C-58CAAC613F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J14:M66 J94:M94 J84:L93 J67:L82</xm:sqref>
        </x14:conditionalFormatting>
        <x14:conditionalFormatting xmlns:xm="http://schemas.microsoft.com/office/excel/2006/main">
          <x14:cfRule type="dataBar" id="{A06E2584-988E-4207-B35A-7F8EF84A37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D93:F94</xm:sqref>
        </x14:conditionalFormatting>
        <x14:conditionalFormatting xmlns:xm="http://schemas.microsoft.com/office/excel/2006/main">
          <x14:cfRule type="dataBar" id="{96681FC1-807D-4629-BC8A-FE66087537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D86:D94</xm:sqref>
        </x14:conditionalFormatting>
        <x14:conditionalFormatting xmlns:xm="http://schemas.microsoft.com/office/excel/2006/main">
          <x14:cfRule type="dataBar" id="{A05DC120-65C1-43AD-941B-E46B7E94A8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E88:E94</xm:sqref>
        </x14:conditionalFormatting>
        <x14:conditionalFormatting xmlns:xm="http://schemas.microsoft.com/office/excel/2006/main">
          <x14:cfRule type="dataBar" id="{D96A8498-0328-49DA-A1A9-E4C0E787E7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F62:F82 F84:F94</xm:sqref>
        </x14:conditionalFormatting>
        <x14:conditionalFormatting xmlns:xm="http://schemas.microsoft.com/office/excel/2006/main">
          <x14:cfRule type="dataBar" id="{55ABDE99-C472-4CB8-8ACB-03EABE2C1E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E64:E82 E84:E94</xm:sqref>
        </x14:conditionalFormatting>
        <x14:conditionalFormatting xmlns:xm="http://schemas.microsoft.com/office/excel/2006/main">
          <x14:cfRule type="dataBar" id="{7D0BCA94-A713-4F48-98A1-F06132B211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D89:D94</xm:sqref>
        </x14:conditionalFormatting>
        <x14:conditionalFormatting xmlns:xm="http://schemas.microsoft.com/office/excel/2006/main">
          <x14:cfRule type="dataBar" id="{FCFA9C1E-D1F9-4400-9ED8-5647B23C1E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</xm:sqref>
        </x14:conditionalFormatting>
        <x14:conditionalFormatting xmlns:xm="http://schemas.microsoft.com/office/excel/2006/main">
          <x14:cfRule type="dataBar" id="{0E26C862-831B-4333-9D94-B363DBBBA0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Q94</xm:sqref>
        </x14:conditionalFormatting>
        <x14:conditionalFormatting xmlns:xm="http://schemas.microsoft.com/office/excel/2006/main">
          <x14:cfRule type="dataBar" id="{37250C74-D9D2-4240-9DE4-125CAAF498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E92:E94</xm:sqref>
        </x14:conditionalFormatting>
        <x14:conditionalFormatting xmlns:xm="http://schemas.microsoft.com/office/excel/2006/main">
          <x14:cfRule type="dataBar" id="{05A6DCD4-90B4-4F22-BF68-93729AB4B3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F58:F93</xm:sqref>
        </x14:conditionalFormatting>
        <x14:conditionalFormatting xmlns:xm="http://schemas.microsoft.com/office/excel/2006/main">
          <x14:cfRule type="dataBar" id="{9AA2CB3C-9670-4664-B0EA-FB54535DA8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</xm:sqref>
        </x14:conditionalFormatting>
        <x14:conditionalFormatting xmlns:xm="http://schemas.microsoft.com/office/excel/2006/main">
          <x14:cfRule type="dataBar" id="{8A5D8B9B-E0E4-4A3B-B698-2383141E7D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Q94</xm:sqref>
        </x14:conditionalFormatting>
        <x14:conditionalFormatting xmlns:xm="http://schemas.microsoft.com/office/excel/2006/main">
          <x14:cfRule type="dataBar" id="{88C57DAE-D7C9-4281-A407-CD01266720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P83:S83</xm:sqref>
        </x14:conditionalFormatting>
        <x14:conditionalFormatting xmlns:xm="http://schemas.microsoft.com/office/excel/2006/main">
          <x14:cfRule type="dataBar" id="{12E30BB9-6770-46E8-BA55-3FDB59D5A8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P14:S82 P84:S93</xm:sqref>
        </x14:conditionalFormatting>
        <x14:conditionalFormatting xmlns:xm="http://schemas.microsoft.com/office/excel/2006/main">
          <x14:cfRule type="dataBar" id="{B899F637-1BC0-478A-86B5-7082FC8140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P14:P93</xm:sqref>
        </x14:conditionalFormatting>
        <x14:conditionalFormatting xmlns:xm="http://schemas.microsoft.com/office/excel/2006/main">
          <x14:cfRule type="dataBar" id="{AB8924BB-D164-4769-A142-44891F0A6D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Q14:Q93</xm:sqref>
        </x14:conditionalFormatting>
        <x14:conditionalFormatting xmlns:xm="http://schemas.microsoft.com/office/excel/2006/main">
          <x14:cfRule type="dataBar" id="{D0435C09-C82A-4CC7-9B5B-3A69E47B68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R14:R93</xm:sqref>
        </x14:conditionalFormatting>
        <x14:conditionalFormatting xmlns:xm="http://schemas.microsoft.com/office/excel/2006/main">
          <x14:cfRule type="dataBar" id="{125E38D6-DD72-4D47-8606-6E33B0BAC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P92:P93</xm:sqref>
        </x14:conditionalFormatting>
        <x14:conditionalFormatting xmlns:xm="http://schemas.microsoft.com/office/excel/2006/main">
          <x14:cfRule type="dataBar" id="{0651E6AF-32B2-49A5-975F-FECB71C569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Q92:Q93</xm:sqref>
        </x14:conditionalFormatting>
        <x14:conditionalFormatting xmlns:xm="http://schemas.microsoft.com/office/excel/2006/main">
          <x14:cfRule type="dataBar" id="{A66CF6F5-14A9-4DE8-8E9C-5DF5B3E3C0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P16:P93</xm:sqref>
        </x14:conditionalFormatting>
        <x14:conditionalFormatting xmlns:xm="http://schemas.microsoft.com/office/excel/2006/main">
          <x14:cfRule type="dataBar" id="{0D158202-BF54-41B5-B4A6-E78C64C277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Q76:Q93</xm:sqref>
        </x14:conditionalFormatting>
        <x14:conditionalFormatting xmlns:xm="http://schemas.microsoft.com/office/excel/2006/main">
          <x14:cfRule type="dataBar" id="{EDB6F8B2-D849-49BC-9657-B532A4CEDB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P81:R94</xm:sqref>
        </x14:conditionalFormatting>
        <x14:conditionalFormatting xmlns:xm="http://schemas.microsoft.com/office/excel/2006/main">
          <x14:cfRule type="dataBar" id="{B1B25B37-F22E-4D33-83D2-0C776E474B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D76:F94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4 E A A B Q S w M E F A A C A A g A T a 8 Z U + o N I O W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r q m Z k A n W S j D x O z 8 c 3 M Q 8 g b A e V A s k i C N s 6 l O S W l R a l 2 K a m 6 L q 4 2 + j C u j T 7 U C 3 Y A U E s D B B Q A A g A I A E 2 v G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r x l T J O m 8 g 8 c B A A D 0 H A A A E w A c A E Z v c m 1 1 b G F z L 1 N l Y 3 R p b 2 4 x L m 0 g o h g A K K A U A A A A A A A A A A A A A A A A A A A A A A A A A A A A 7 d j L j t M w F A b g f a W + g + V h 0 U o h I p 1 e u C g L a A G x g Z m m s 8 I s X O e U s f B l 5 E t h N O r b 8 C a 8 G B 5 F n c J c h E R m 0 c r O J v H 5 k / j Y 3 8 4 W m O N a o a q 5 F 6 + 6 n W 7 H n l M D N Z o D 4 x d G M y r m V H 2 b g / X C W V Q i A a 7 b Q e E 6 9 S A E h M r U r v O Z Z l 6 C c r 1 3 X E A + 1 c q F g e 3 h 6 U t y Z s F Y c k K 9 I J 8 U z A x f A 3 q K l t + h 9 q R y v u Z e k g o k W A c G T c i b 1 2 T G V 6 s K q G H n x B p G J O W K G L D a G w a W h M a o E O T e / n J m 1 7 i f f Z 6 B 4 J K H H 5 b 4 C c 7 Q V A s v l S 0 H G X q r m K 6 5 + l o W g 1 E Y n n r t o H K X A s r d Y / 5 R K / j S z 5 p 1 H u H 3 8 O u n q s F c N 7 i 4 v M B h z Q u 6 D O 8 t D F V 2 p Y 1 s J g g Z 2 F 6 z L 9 n V F W 6 q R W j A h Q Q 5 + O E 2 G d r W B 9 u 6 8 n I J Z r P p d z t c P T T n L Z q w A 3 t J s u v r H x S j f a P 4 o N x 4 m F 9 / 9 0 d w f M t o l w w f T E b / 7 X q E / 5 b t D f r 4 Q H n H 0 f D u k v H N 9 F x C G / b j x B 4 j + z C x x 8 g + S u w x s o 8 T e 4 z s k 9 b s 2 7 f s 4 8 t O D k b 2 3 q A V 7 J 1 k 8 l j k z x N 5 b O Q v E n l s 5 M W z Z B 6 d e Z H M o z N v f y i X z A / N v P 2 J X D I / N P P 2 x 3 H J f A / N f w N Q S w E C L Q A U A A I A C A B N r x l T 6 g 0 g 5 a U A A A D 1 A A A A E g A A A A A A A A A A A A A A A A A A A A A A Q 2 9 u Z m l n L 1 B h Y 2 t h Z 2 U u e G 1 s U E s B A i 0 A F A A C A A g A T a 8 Z U w / K 6 a u k A A A A 6 Q A A A B M A A A A A A A A A A A A A A A A A 8 Q A A A F t D b 2 5 0 Z W 5 0 X 1 R 5 c G V z X S 5 4 b W x Q S w E C L Q A U A A I A C A B N r x l T J O m 8 g 8 c B A A D 0 H A A A E w A A A A A A A A A A A A A A A A D i A Q A A R m 9 y b X V s Y X M v U 2 V j d G l v b j E u b V B L B Q Y A A A A A A w A D A M I A A A D 2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N l A A A A A A A A K u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Z W N p c H J v Y 2 F s U m F u a 1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N U M j I 6 M z I 6 M D Q u O T I y N T E 3 M 1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2 l w c m 9 j Y W x S Y W 5 r U m V z d W x 0 c y 9 B d X R v U m V t b 3 Z l Z E N v b H V t b n M x L n t D b 2 x 1 b W 4 x L D B 9 J n F 1 b 3 Q 7 L C Z x d W 9 0 O 1 N l Y 3 R p b 2 4 x L 1 J l Y 2 l w c m 9 j Y W x S Y W 5 r U m V z d W x 0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Y 2 l w c m 9 j Y W x S Y W 5 r U m V z d W x 0 c y 9 B d X R v U m V t b 3 Z l Z E N v b H V t b n M x L n t D b 2 x 1 b W 4 x L D B 9 J n F 1 b 3 Q 7 L C Z x d W 9 0 O 1 N l Y 3 R p b 2 4 x L 1 J l Y 2 l w c m 9 j Y W x S Y W 5 r U m V z d W x 0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N p c H J v Y 2 F s U m F u a 1 J l c 3 V s d H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a X B y b 2 N h b F J h b m t S Z X N 1 b H R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F s b F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V U M T k 6 N D Y 6 M z I u N j k z M D g z N 1 o i I C 8 + P E V u d H J 5 I F R 5 c G U 9 I k Z p b G x D b 2 x 1 b W 5 U e X B l c y I g V m F s d W U 9 I n N C Z 0 1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N h b G x S Z X N 1 b H R z L 0 F 1 d G 9 S Z W 1 v d m V k Q 2 9 s d W 1 u c z E u e 0 N v b H V t b j E s M H 0 m c X V v d D s s J n F 1 b 3 Q 7 U 2 V j d G l v b j E v U m V j Y W x s U m V z d W x 0 c y 9 B d X R v U m V t b 3 Z l Z E N v b H V t b n M x L n t D b 2 x 1 b W 4 y L D F 9 J n F 1 b 3 Q 7 L C Z x d W 9 0 O 1 N l Y 3 R p b 2 4 x L 1 J l Y 2 F s b F J l c 3 V s d H M v Q X V 0 b 1 J l b W 9 2 Z W R D b 2 x 1 b W 5 z M S 5 7 Q 2 9 s d W 1 u M y w y f S Z x d W 9 0 O y w m c X V v d D t T Z W N 0 a W 9 u M S 9 S Z W N h b G x S Z X N 1 b H R z L 0 F 1 d G 9 S Z W 1 v d m V k Q 2 9 s d W 1 u c z E u e 0 N v b H V t b j Q s M 3 0 m c X V v d D s s J n F 1 b 3 Q 7 U 2 V j d G l v b j E v U m V j Y W x s U m V z d W x 0 c y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J l Y 2 F s b F J l c 3 V s d H M v Q X V 0 b 1 J l b W 9 2 Z W R D b 2 x 1 b W 5 z M S 5 7 Q 2 9 s d W 1 u M S w w f S Z x d W 9 0 O y w m c X V v d D t T Z W N 0 a W 9 u M S 9 S Z W N h b G x S Z X N 1 b H R z L 0 F 1 d G 9 S Z W 1 v d m V k Q 2 9 s d W 1 u c z E u e 0 N v b H V t b j I s M X 0 m c X V v d D s s J n F 1 b 3 Q 7 U 2 V j d G l v b j E v U m V j Y W x s U m V z d W x 0 c y 9 B d X R v U m V t b 3 Z l Z E N v b H V t b n M x L n t D b 2 x 1 b W 4 z L D J 9 J n F 1 b 3 Q 7 L C Z x d W 9 0 O 1 N l Y 3 R p b 2 4 x L 1 J l Y 2 F s b F J l c 3 V s d H M v Q X V 0 b 1 J l b W 9 2 Z W R D b 2 x 1 b W 5 z M S 5 7 Q 2 9 s d W 1 u N C w z f S Z x d W 9 0 O y w m c X V v d D t T Z W N 0 a W 9 u M S 9 S Z W N h b G x S Z X N 1 b H R z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Y 2 F s b F J l c 3 V s d H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Y W x s U m V z d W x 0 c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h b G x S Z X N 1 b H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2 V D E w O j M 0 O j I x L j g z N T E 1 N T V a I i A v P j x F b n R y e S B U e X B l P S J G a W x s Q 2 9 s d W 1 u V H l w Z X M i I F Z h b H V l P S J z Q m d N R k J R V U s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N h b G x S Z X N 1 b H R z I C g y K S 9 B d X R v U m V t b 3 Z l Z E N v b H V t b n M x L n t D b 2 x 1 b W 4 x L D B 9 J n F 1 b 3 Q 7 L C Z x d W 9 0 O 1 N l Y 3 R p b 2 4 x L 1 J l Y 2 F s b F J l c 3 V s d H M g K D I p L 0 F 1 d G 9 S Z W 1 v d m V k Q 2 9 s d W 1 u c z E u e 0 N v b H V t b j I s M X 0 m c X V v d D s s J n F 1 b 3 Q 7 U 2 V j d G l v b j E v U m V j Y W x s U m V z d W x 0 c y A o M i k v Q X V 0 b 1 J l b W 9 2 Z W R D b 2 x 1 b W 5 z M S 5 7 Q 2 9 s d W 1 u M y w y f S Z x d W 9 0 O y w m c X V v d D t T Z W N 0 a W 9 u M S 9 S Z W N h b G x S Z X N 1 b H R z I C g y K S 9 B d X R v U m V t b 3 Z l Z E N v b H V t b n M x L n t D b 2 x 1 b W 4 0 L D N 9 J n F 1 b 3 Q 7 L C Z x d W 9 0 O 1 N l Y 3 R p b 2 4 x L 1 J l Y 2 F s b F J l c 3 V s d H M g K D I p L 0 F 1 d G 9 S Z W 1 v d m V k Q 2 9 s d W 1 u c z E u e 0 N v b H V t b j U s N H 0 m c X V v d D s s J n F 1 b 3 Q 7 U 2 V j d G l v b j E v U m V j Y W x s U m V z d W x 0 c y A o M i k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Z W N h b G x S Z X N 1 b H R z I C g y K S 9 B d X R v U m V t b 3 Z l Z E N v b H V t b n M x L n t D b 2 x 1 b W 4 x L D B 9 J n F 1 b 3 Q 7 L C Z x d W 9 0 O 1 N l Y 3 R p b 2 4 x L 1 J l Y 2 F s b F J l c 3 V s d H M g K D I p L 0 F 1 d G 9 S Z W 1 v d m V k Q 2 9 s d W 1 u c z E u e 0 N v b H V t b j I s M X 0 m c X V v d D s s J n F 1 b 3 Q 7 U 2 V j d G l v b j E v U m V j Y W x s U m V z d W x 0 c y A o M i k v Q X V 0 b 1 J l b W 9 2 Z W R D b 2 x 1 b W 5 z M S 5 7 Q 2 9 s d W 1 u M y w y f S Z x d W 9 0 O y w m c X V v d D t T Z W N 0 a W 9 u M S 9 S Z W N h b G x S Z X N 1 b H R z I C g y K S 9 B d X R v U m V t b 3 Z l Z E N v b H V t b n M x L n t D b 2 x 1 b W 4 0 L D N 9 J n F 1 b 3 Q 7 L C Z x d W 9 0 O 1 N l Y 3 R p b 2 4 x L 1 J l Y 2 F s b F J l c 3 V s d H M g K D I p L 0 F 1 d G 9 S Z W 1 v d m V k Q 2 9 s d W 1 u c z E u e 0 N v b H V t b j U s N H 0 m c X V v d D s s J n F 1 b 3 Q 7 U 2 V j d G l v b j E v U m V j Y W x s U m V z d W x 0 c y A o M i k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j Y W x s U m V z d W x 0 c y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h b G x S Z X N 1 b H R z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F s b F J l c 3 V s d H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l U M D A 6 M j k 6 M z M u M D Q 5 M j Y 3 M 1 o i I C 8 + P E V u d H J 5 I F R 5 c G U 9 I k Z p b G x D b 2 x 1 b W 5 U e X B l c y I g V m F s d W U 9 I n N C Z 0 1 G Q l F V S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2 F s b F J l c 3 V s d H M g K D M p L 0 F 1 d G 9 S Z W 1 v d m V k Q 2 9 s d W 1 u c z E u e 0 N v b H V t b j E s M H 0 m c X V v d D s s J n F 1 b 3 Q 7 U 2 V j d G l v b j E v U m V j Y W x s U m V z d W x 0 c y A o M y k v Q X V 0 b 1 J l b W 9 2 Z W R D b 2 x 1 b W 5 z M S 5 7 Q 2 9 s d W 1 u M i w x f S Z x d W 9 0 O y w m c X V v d D t T Z W N 0 a W 9 u M S 9 S Z W N h b G x S Z X N 1 b H R z I C g z K S 9 B d X R v U m V t b 3 Z l Z E N v b H V t b n M x L n t D b 2 x 1 b W 4 z L D J 9 J n F 1 b 3 Q 7 L C Z x d W 9 0 O 1 N l Y 3 R p b 2 4 x L 1 J l Y 2 F s b F J l c 3 V s d H M g K D M p L 0 F 1 d G 9 S Z W 1 v d m V k Q 2 9 s d W 1 u c z E u e 0 N v b H V t b j Q s M 3 0 m c X V v d D s s J n F 1 b 3 Q 7 U 2 V j d G l v b j E v U m V j Y W x s U m V z d W x 0 c y A o M y k v Q X V 0 b 1 J l b W 9 2 Z W R D b 2 x 1 b W 5 z M S 5 7 Q 2 9 s d W 1 u N S w 0 f S Z x d W 9 0 O y w m c X V v d D t T Z W N 0 a W 9 u M S 9 S Z W N h b G x S Z X N 1 b H R z I C g z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J l Y 2 F s b F J l c 3 V s d H M g K D M p L 0 F 1 d G 9 S Z W 1 v d m V k Q 2 9 s d W 1 u c z E u e 0 N v b H V t b j E s M H 0 m c X V v d D s s J n F 1 b 3 Q 7 U 2 V j d G l v b j E v U m V j Y W x s U m V z d W x 0 c y A o M y k v Q X V 0 b 1 J l b W 9 2 Z W R D b 2 x 1 b W 5 z M S 5 7 Q 2 9 s d W 1 u M i w x f S Z x d W 9 0 O y w m c X V v d D t T Z W N 0 a W 9 u M S 9 S Z W N h b G x S Z X N 1 b H R z I C g z K S 9 B d X R v U m V t b 3 Z l Z E N v b H V t b n M x L n t D b 2 x 1 b W 4 z L D J 9 J n F 1 b 3 Q 7 L C Z x d W 9 0 O 1 N l Y 3 R p b 2 4 x L 1 J l Y 2 F s b F J l c 3 V s d H M g K D M p L 0 F 1 d G 9 S Z W 1 v d m V k Q 2 9 s d W 1 u c z E u e 0 N v b H V t b j Q s M 3 0 m c X V v d D s s J n F 1 b 3 Q 7 U 2 V j d G l v b j E v U m V j Y W x s U m V z d W x 0 c y A o M y k v Q X V 0 b 1 J l b W 9 2 Z W R D b 2 x 1 b W 5 z M S 5 7 Q 2 9 s d W 1 u N S w 0 f S Z x d W 9 0 O y w m c X V v d D t T Z W N 0 a W 9 u M S 9 S Z W N h b G x S Z X N 1 b H R z I C g z K S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N h b G x S Z X N 1 b H R z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F s b F J l c 3 V s d H M l M j A o M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Y W x s U m V z d W x 0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x M F Q x M T o 1 N j o x O C 4 w O T A 0 M T A x W i I g L z 4 8 R W 5 0 c n k g V H l w Z T 0 i R m l s b E N v b H V t b l R 5 c G V z I i B W Y W x 1 Z T 0 i c 0 J n T U Z C U V V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j Y W x s U m V z d W x 0 c y A o N C k v Q X V 0 b 1 J l b W 9 2 Z W R D b 2 x 1 b W 5 z M S 5 7 Q 2 9 s d W 1 u M S w w f S Z x d W 9 0 O y w m c X V v d D t T Z W N 0 a W 9 u M S 9 S Z W N h b G x S Z X N 1 b H R z I C g 0 K S 9 B d X R v U m V t b 3 Z l Z E N v b H V t b n M x L n t D b 2 x 1 b W 4 y L D F 9 J n F 1 b 3 Q 7 L C Z x d W 9 0 O 1 N l Y 3 R p b 2 4 x L 1 J l Y 2 F s b F J l c 3 V s d H M g K D Q p L 0 F 1 d G 9 S Z W 1 v d m V k Q 2 9 s d W 1 u c z E u e 0 N v b H V t b j M s M n 0 m c X V v d D s s J n F 1 b 3 Q 7 U 2 V j d G l v b j E v U m V j Y W x s U m V z d W x 0 c y A o N C k v Q X V 0 b 1 J l b W 9 2 Z W R D b 2 x 1 b W 5 z M S 5 7 Q 2 9 s d W 1 u N C w z f S Z x d W 9 0 O y w m c X V v d D t T Z W N 0 a W 9 u M S 9 S Z W N h b G x S Z X N 1 b H R z I C g 0 K S 9 B d X R v U m V t b 3 Z l Z E N v b H V t b n M x L n t D b 2 x 1 b W 4 1 L D R 9 J n F 1 b 3 Q 7 L C Z x d W 9 0 O 1 N l Y 3 R p b 2 4 x L 1 J l Y 2 F s b F J l c 3 V s d H M g K D Q p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m V j Y W x s U m V z d W x 0 c y A o N C k v Q X V 0 b 1 J l b W 9 2 Z W R D b 2 x 1 b W 5 z M S 5 7 Q 2 9 s d W 1 u M S w w f S Z x d W 9 0 O y w m c X V v d D t T Z W N 0 a W 9 u M S 9 S Z W N h b G x S Z X N 1 b H R z I C g 0 K S 9 B d X R v U m V t b 3 Z l Z E N v b H V t b n M x L n t D b 2 x 1 b W 4 y L D F 9 J n F 1 b 3 Q 7 L C Z x d W 9 0 O 1 N l Y 3 R p b 2 4 x L 1 J l Y 2 F s b F J l c 3 V s d H M g K D Q p L 0 F 1 d G 9 S Z W 1 v d m V k Q 2 9 s d W 1 u c z E u e 0 N v b H V t b j M s M n 0 m c X V v d D s s J n F 1 b 3 Q 7 U 2 V j d G l v b j E v U m V j Y W x s U m V z d W x 0 c y A o N C k v Q X V 0 b 1 J l b W 9 2 Z W R D b 2 x 1 b W 5 z M S 5 7 Q 2 9 s d W 1 u N C w z f S Z x d W 9 0 O y w m c X V v d D t T Z W N 0 a W 9 u M S 9 S Z W N h b G x S Z X N 1 b H R z I C g 0 K S 9 B d X R v U m V t b 3 Z l Z E N v b H V t b n M x L n t D b 2 x 1 b W 4 1 L D R 9 J n F 1 b 3 Q 7 L C Z x d W 9 0 O 1 N l Y 3 R p b 2 4 x L 1 J l Y 2 F s b F J l c 3 V s d H M g K D Q p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Y 2 F s b F J l c 3 V s d H M l M j A o N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Y W x s U m V z d W x 0 c y U y M C g 0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h b G x S Z X N 1 b H R z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0 V D E 3 O j A 4 O j M 2 L j k y M T k x M z B a I i A v P j x F b n R y e S B U e X B l P S J G a W x s Q 2 9 s d W 1 u V H l w Z X M i I F Z h b H V l P S J z Q m d N R k J R V U s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N h b G x S Z X N 1 b H R z I C g 1 K S 9 B d X R v U m V t b 3 Z l Z E N v b H V t b n M x L n t D b 2 x 1 b W 4 x L D B 9 J n F 1 b 3 Q 7 L C Z x d W 9 0 O 1 N l Y 3 R p b 2 4 x L 1 J l Y 2 F s b F J l c 3 V s d H M g K D U p L 0 F 1 d G 9 S Z W 1 v d m V k Q 2 9 s d W 1 u c z E u e 0 N v b H V t b j I s M X 0 m c X V v d D s s J n F 1 b 3 Q 7 U 2 V j d G l v b j E v U m V j Y W x s U m V z d W x 0 c y A o N S k v Q X V 0 b 1 J l b W 9 2 Z W R D b 2 x 1 b W 5 z M S 5 7 Q 2 9 s d W 1 u M y w y f S Z x d W 9 0 O y w m c X V v d D t T Z W N 0 a W 9 u M S 9 S Z W N h b G x S Z X N 1 b H R z I C g 1 K S 9 B d X R v U m V t b 3 Z l Z E N v b H V t b n M x L n t D b 2 x 1 b W 4 0 L D N 9 J n F 1 b 3 Q 7 L C Z x d W 9 0 O 1 N l Y 3 R p b 2 4 x L 1 J l Y 2 F s b F J l c 3 V s d H M g K D U p L 0 F 1 d G 9 S Z W 1 v d m V k Q 2 9 s d W 1 u c z E u e 0 N v b H V t b j U s N H 0 m c X V v d D s s J n F 1 b 3 Q 7 U 2 V j d G l v b j E v U m V j Y W x s U m V z d W x 0 c y A o N S k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Z W N h b G x S Z X N 1 b H R z I C g 1 K S 9 B d X R v U m V t b 3 Z l Z E N v b H V t b n M x L n t D b 2 x 1 b W 4 x L D B 9 J n F 1 b 3 Q 7 L C Z x d W 9 0 O 1 N l Y 3 R p b 2 4 x L 1 J l Y 2 F s b F J l c 3 V s d H M g K D U p L 0 F 1 d G 9 S Z W 1 v d m V k Q 2 9 s d W 1 u c z E u e 0 N v b H V t b j I s M X 0 m c X V v d D s s J n F 1 b 3 Q 7 U 2 V j d G l v b j E v U m V j Y W x s U m V z d W x 0 c y A o N S k v Q X V 0 b 1 J l b W 9 2 Z W R D b 2 x 1 b W 5 z M S 5 7 Q 2 9 s d W 1 u M y w y f S Z x d W 9 0 O y w m c X V v d D t T Z W N 0 a W 9 u M S 9 S Z W N h b G x S Z X N 1 b H R z I C g 1 K S 9 B d X R v U m V t b 3 Z l Z E N v b H V t b n M x L n t D b 2 x 1 b W 4 0 L D N 9 J n F 1 b 3 Q 7 L C Z x d W 9 0 O 1 N l Y 3 R p b 2 4 x L 1 J l Y 2 F s b F J l c 3 V s d H M g K D U p L 0 F 1 d G 9 S Z W 1 v d m V k Q 2 9 s d W 1 u c z E u e 0 N v b H V t b j U s N H 0 m c X V v d D s s J n F 1 b 3 Q 7 U 2 V j d G l v b j E v U m V j Y W x s U m V z d W x 0 c y A o N S k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j Y W x s U m V z d W x 0 c y U y M C g 1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h b G x S Z X N 1 b H R z J T I w K D U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F s b F J l c 3 V s d H M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d U M T Q 6 M T U 6 M z Y u N z U z M j M 0 M l o i I C 8 + P E V u d H J 5 I F R 5 c G U 9 I k Z p b G x D b 2 x 1 b W 5 U e X B l c y I g V m F s d W U 9 I n N C Z 0 1 G Q l F V S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2 F s b F J l c 3 V s d H M g K D Y p L 0 F 1 d G 9 S Z W 1 v d m V k Q 2 9 s d W 1 u c z E u e 0 N v b H V t b j E s M H 0 m c X V v d D s s J n F 1 b 3 Q 7 U 2 V j d G l v b j E v U m V j Y W x s U m V z d W x 0 c y A o N i k v Q X V 0 b 1 J l b W 9 2 Z W R D b 2 x 1 b W 5 z M S 5 7 Q 2 9 s d W 1 u M i w x f S Z x d W 9 0 O y w m c X V v d D t T Z W N 0 a W 9 u M S 9 S Z W N h b G x S Z X N 1 b H R z I C g 2 K S 9 B d X R v U m V t b 3 Z l Z E N v b H V t b n M x L n t D b 2 x 1 b W 4 z L D J 9 J n F 1 b 3 Q 7 L C Z x d W 9 0 O 1 N l Y 3 R p b 2 4 x L 1 J l Y 2 F s b F J l c 3 V s d H M g K D Y p L 0 F 1 d G 9 S Z W 1 v d m V k Q 2 9 s d W 1 u c z E u e 0 N v b H V t b j Q s M 3 0 m c X V v d D s s J n F 1 b 3 Q 7 U 2 V j d G l v b j E v U m V j Y W x s U m V z d W x 0 c y A o N i k v Q X V 0 b 1 J l b W 9 2 Z W R D b 2 x 1 b W 5 z M S 5 7 Q 2 9 s d W 1 u N S w 0 f S Z x d W 9 0 O y w m c X V v d D t T Z W N 0 a W 9 u M S 9 S Z W N h b G x S Z X N 1 b H R z I C g 2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J l Y 2 F s b F J l c 3 V s d H M g K D Y p L 0 F 1 d G 9 S Z W 1 v d m V k Q 2 9 s d W 1 u c z E u e 0 N v b H V t b j E s M H 0 m c X V v d D s s J n F 1 b 3 Q 7 U 2 V j d G l v b j E v U m V j Y W x s U m V z d W x 0 c y A o N i k v Q X V 0 b 1 J l b W 9 2 Z W R D b 2 x 1 b W 5 z M S 5 7 Q 2 9 s d W 1 u M i w x f S Z x d W 9 0 O y w m c X V v d D t T Z W N 0 a W 9 u M S 9 S Z W N h b G x S Z X N 1 b H R z I C g 2 K S 9 B d X R v U m V t b 3 Z l Z E N v b H V t b n M x L n t D b 2 x 1 b W 4 z L D J 9 J n F 1 b 3 Q 7 L C Z x d W 9 0 O 1 N l Y 3 R p b 2 4 x L 1 J l Y 2 F s b F J l c 3 V s d H M g K D Y p L 0 F 1 d G 9 S Z W 1 v d m V k Q 2 9 s d W 1 u c z E u e 0 N v b H V t b j Q s M 3 0 m c X V v d D s s J n F 1 b 3 Q 7 U 2 V j d G l v b j E v U m V j Y W x s U m V z d W x 0 c y A o N i k v Q X V 0 b 1 J l b W 9 2 Z W R D b 2 x 1 b W 5 z M S 5 7 Q 2 9 s d W 1 u N S w 0 f S Z x d W 9 0 O y w m c X V v d D t T Z W N 0 a W 9 u M S 9 S Z W N h b G x S Z X N 1 b H R z I C g 2 K S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N h b G x S Z X N 1 b H R z J T I w K D Y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F s b F J l c 3 V s d H M l M j A o N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Y W x s U m V z d W x 0 c y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I 0 V D E y O j Q 5 O j Q 2 L j I 3 N D M y M j Z a I i A v P j x F b n R y e S B U e X B l P S J G a W x s Q 2 9 s d W 1 u V H l w Z X M i I F Z h b H V l P S J z Q m d N R E J R V U Z D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N h b G x S Z X N 1 b H R z I C g 3 K S 9 B d X R v U m V t b 3 Z l Z E N v b H V t b n M x L n t D b 2 x 1 b W 4 x L D B 9 J n F 1 b 3 Q 7 L C Z x d W 9 0 O 1 N l Y 3 R p b 2 4 x L 1 J l Y 2 F s b F J l c 3 V s d H M g K D c p L 0 F 1 d G 9 S Z W 1 v d m V k Q 2 9 s d W 1 u c z E u e 0 N v b H V t b j I s M X 0 m c X V v d D s s J n F 1 b 3 Q 7 U 2 V j d G l v b j E v U m V j Y W x s U m V z d W x 0 c y A o N y k v Q X V 0 b 1 J l b W 9 2 Z W R D b 2 x 1 b W 5 z M S 5 7 Q 2 9 s d W 1 u M y w y f S Z x d W 9 0 O y w m c X V v d D t T Z W N 0 a W 9 u M S 9 S Z W N h b G x S Z X N 1 b H R z I C g 3 K S 9 B d X R v U m V t b 3 Z l Z E N v b H V t b n M x L n t D b 2 x 1 b W 4 0 L D N 9 J n F 1 b 3 Q 7 L C Z x d W 9 0 O 1 N l Y 3 R p b 2 4 x L 1 J l Y 2 F s b F J l c 3 V s d H M g K D c p L 0 F 1 d G 9 S Z W 1 v d m V k Q 2 9 s d W 1 u c z E u e 0 N v b H V t b j U s N H 0 m c X V v d D s s J n F 1 b 3 Q 7 U 2 V j d G l v b j E v U m V j Y W x s U m V z d W x 0 c y A o N y k v Q X V 0 b 1 J l b W 9 2 Z W R D b 2 x 1 b W 5 z M S 5 7 Q 2 9 s d W 1 u N i w 1 f S Z x d W 9 0 O y w m c X V v d D t T Z W N 0 a W 9 u M S 9 S Z W N h b G x S Z X N 1 b H R z I C g 3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J l Y 2 F s b F J l c 3 V s d H M g K D c p L 0 F 1 d G 9 S Z W 1 v d m V k Q 2 9 s d W 1 u c z E u e 0 N v b H V t b j E s M H 0 m c X V v d D s s J n F 1 b 3 Q 7 U 2 V j d G l v b j E v U m V j Y W x s U m V z d W x 0 c y A o N y k v Q X V 0 b 1 J l b W 9 2 Z W R D b 2 x 1 b W 5 z M S 5 7 Q 2 9 s d W 1 u M i w x f S Z x d W 9 0 O y w m c X V v d D t T Z W N 0 a W 9 u M S 9 S Z W N h b G x S Z X N 1 b H R z I C g 3 K S 9 B d X R v U m V t b 3 Z l Z E N v b H V t b n M x L n t D b 2 x 1 b W 4 z L D J 9 J n F 1 b 3 Q 7 L C Z x d W 9 0 O 1 N l Y 3 R p b 2 4 x L 1 J l Y 2 F s b F J l c 3 V s d H M g K D c p L 0 F 1 d G 9 S Z W 1 v d m V k Q 2 9 s d W 1 u c z E u e 0 N v b H V t b j Q s M 3 0 m c X V v d D s s J n F 1 b 3 Q 7 U 2 V j d G l v b j E v U m V j Y W x s U m V z d W x 0 c y A o N y k v Q X V 0 b 1 J l b W 9 2 Z W R D b 2 x 1 b W 5 z M S 5 7 Q 2 9 s d W 1 u N S w 0 f S Z x d W 9 0 O y w m c X V v d D t T Z W N 0 a W 9 u M S 9 S Z W N h b G x S Z X N 1 b H R z I C g 3 K S 9 B d X R v U m V t b 3 Z l Z E N v b H V t b n M x L n t D b 2 x 1 b W 4 2 L D V 9 J n F 1 b 3 Q 7 L C Z x d W 9 0 O 1 N l Y 3 R p b 2 4 x L 1 J l Y 2 F s b F J l c 3 V s d H M g K D c p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Y 2 F s b F J l c 3 V s d H M l M j A o N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Y W x s U m V z d W x 0 c y U y M C g 3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h b G x S Z X N 1 b H R z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j V U M T c 6 M D A 6 N D M u O D k 1 M D g w N V o i I C 8 + P E V u d H J 5 I F R 5 c G U 9 I k Z p b G x D b 2 x 1 b W 5 U e X B l c y I g V m F s d W U 9 I n N C Z 0 1 E Q l F V R k N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2 F s b F J l c 3 V s d H M g K D g p L 0 F 1 d G 9 S Z W 1 v d m V k Q 2 9 s d W 1 u c z E u e 0 N v b H V t b j E s M H 0 m c X V v d D s s J n F 1 b 3 Q 7 U 2 V j d G l v b j E v U m V j Y W x s U m V z d W x 0 c y A o O C k v Q X V 0 b 1 J l b W 9 2 Z W R D b 2 x 1 b W 5 z M S 5 7 Q 2 9 s d W 1 u M i w x f S Z x d W 9 0 O y w m c X V v d D t T Z W N 0 a W 9 u M S 9 S Z W N h b G x S Z X N 1 b H R z I C g 4 K S 9 B d X R v U m V t b 3 Z l Z E N v b H V t b n M x L n t D b 2 x 1 b W 4 z L D J 9 J n F 1 b 3 Q 7 L C Z x d W 9 0 O 1 N l Y 3 R p b 2 4 x L 1 J l Y 2 F s b F J l c 3 V s d H M g K D g p L 0 F 1 d G 9 S Z W 1 v d m V k Q 2 9 s d W 1 u c z E u e 0 N v b H V t b j Q s M 3 0 m c X V v d D s s J n F 1 b 3 Q 7 U 2 V j d G l v b j E v U m V j Y W x s U m V z d W x 0 c y A o O C k v Q X V 0 b 1 J l b W 9 2 Z W R D b 2 x 1 b W 5 z M S 5 7 Q 2 9 s d W 1 u N S w 0 f S Z x d W 9 0 O y w m c X V v d D t T Z W N 0 a W 9 u M S 9 S Z W N h b G x S Z X N 1 b H R z I C g 4 K S 9 B d X R v U m V t b 3 Z l Z E N v b H V t b n M x L n t D b 2 x 1 b W 4 2 L D V 9 J n F 1 b 3 Q 7 L C Z x d W 9 0 O 1 N l Y 3 R p b 2 4 x L 1 J l Y 2 F s b F J l c 3 V s d H M g K D g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m V j Y W x s U m V z d W x 0 c y A o O C k v Q X V 0 b 1 J l b W 9 2 Z W R D b 2 x 1 b W 5 z M S 5 7 Q 2 9 s d W 1 u M S w w f S Z x d W 9 0 O y w m c X V v d D t T Z W N 0 a W 9 u M S 9 S Z W N h b G x S Z X N 1 b H R z I C g 4 K S 9 B d X R v U m V t b 3 Z l Z E N v b H V t b n M x L n t D b 2 x 1 b W 4 y L D F 9 J n F 1 b 3 Q 7 L C Z x d W 9 0 O 1 N l Y 3 R p b 2 4 x L 1 J l Y 2 F s b F J l c 3 V s d H M g K D g p L 0 F 1 d G 9 S Z W 1 v d m V k Q 2 9 s d W 1 u c z E u e 0 N v b H V t b j M s M n 0 m c X V v d D s s J n F 1 b 3 Q 7 U 2 V j d G l v b j E v U m V j Y W x s U m V z d W x 0 c y A o O C k v Q X V 0 b 1 J l b W 9 2 Z W R D b 2 x 1 b W 5 z M S 5 7 Q 2 9 s d W 1 u N C w z f S Z x d W 9 0 O y w m c X V v d D t T Z W N 0 a W 9 u M S 9 S Z W N h b G x S Z X N 1 b H R z I C g 4 K S 9 B d X R v U m V t b 3 Z l Z E N v b H V t b n M x L n t D b 2 x 1 b W 4 1 L D R 9 J n F 1 b 3 Q 7 L C Z x d W 9 0 O 1 N l Y 3 R p b 2 4 x L 1 J l Y 2 F s b F J l c 3 V s d H M g K D g p L 0 F 1 d G 9 S Z W 1 v d m V k Q 2 9 s d W 1 u c z E u e 0 N v b H V t b j Y s N X 0 m c X V v d D s s J n F 1 b 3 Q 7 U 2 V j d G l v b j E v U m V j Y W x s U m V z d W x 0 c y A o O C k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j Y W x s U m V z d W x 0 c y U y M C g 4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h b G x S Z X N 1 b H R z J T I w K D g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F s b F J l c 3 V s d H M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y N V Q x N z o z O T o 1 O S 4 4 N D g z M T k 3 W i I g L z 4 8 R W 5 0 c n k g V H l w Z T 0 i R m l s b E N v b H V t b l R 5 c G V z I i B W Y W x 1 Z T 0 i c 0 J n T U R C U V V G Q 2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j Y W x s U m V z d W x 0 c y A o O S k v Q X V 0 b 1 J l b W 9 2 Z W R D b 2 x 1 b W 5 z M S 5 7 Q 2 9 s d W 1 u M S w w f S Z x d W 9 0 O y w m c X V v d D t T Z W N 0 a W 9 u M S 9 S Z W N h b G x S Z X N 1 b H R z I C g 5 K S 9 B d X R v U m V t b 3 Z l Z E N v b H V t b n M x L n t D b 2 x 1 b W 4 y L D F 9 J n F 1 b 3 Q 7 L C Z x d W 9 0 O 1 N l Y 3 R p b 2 4 x L 1 J l Y 2 F s b F J l c 3 V s d H M g K D k p L 0 F 1 d G 9 S Z W 1 v d m V k Q 2 9 s d W 1 u c z E u e 0 N v b H V t b j M s M n 0 m c X V v d D s s J n F 1 b 3 Q 7 U 2 V j d G l v b j E v U m V j Y W x s U m V z d W x 0 c y A o O S k v Q X V 0 b 1 J l b W 9 2 Z W R D b 2 x 1 b W 5 z M S 5 7 Q 2 9 s d W 1 u N C w z f S Z x d W 9 0 O y w m c X V v d D t T Z W N 0 a W 9 u M S 9 S Z W N h b G x S Z X N 1 b H R z I C g 5 K S 9 B d X R v U m V t b 3 Z l Z E N v b H V t b n M x L n t D b 2 x 1 b W 4 1 L D R 9 J n F 1 b 3 Q 7 L C Z x d W 9 0 O 1 N l Y 3 R p b 2 4 x L 1 J l Y 2 F s b F J l c 3 V s d H M g K D k p L 0 F 1 d G 9 S Z W 1 v d m V k Q 2 9 s d W 1 u c z E u e 0 N v b H V t b j Y s N X 0 m c X V v d D s s J n F 1 b 3 Q 7 U 2 V j d G l v b j E v U m V j Y W x s U m V z d W x 0 c y A o O S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S Z W N h b G x S Z X N 1 b H R z I C g 5 K S 9 B d X R v U m V t b 3 Z l Z E N v b H V t b n M x L n t D b 2 x 1 b W 4 x L D B 9 J n F 1 b 3 Q 7 L C Z x d W 9 0 O 1 N l Y 3 R p b 2 4 x L 1 J l Y 2 F s b F J l c 3 V s d H M g K D k p L 0 F 1 d G 9 S Z W 1 v d m V k Q 2 9 s d W 1 u c z E u e 0 N v b H V t b j I s M X 0 m c X V v d D s s J n F 1 b 3 Q 7 U 2 V j d G l v b j E v U m V j Y W x s U m V z d W x 0 c y A o O S k v Q X V 0 b 1 J l b W 9 2 Z W R D b 2 x 1 b W 5 z M S 5 7 Q 2 9 s d W 1 u M y w y f S Z x d W 9 0 O y w m c X V v d D t T Z W N 0 a W 9 u M S 9 S Z W N h b G x S Z X N 1 b H R z I C g 5 K S 9 B d X R v U m V t b 3 Z l Z E N v b H V t b n M x L n t D b 2 x 1 b W 4 0 L D N 9 J n F 1 b 3 Q 7 L C Z x d W 9 0 O 1 N l Y 3 R p b 2 4 x L 1 J l Y 2 F s b F J l c 3 V s d H M g K D k p L 0 F 1 d G 9 S Z W 1 v d m V k Q 2 9 s d W 1 u c z E u e 0 N v b H V t b j U s N H 0 m c X V v d D s s J n F 1 b 3 Q 7 U 2 V j d G l v b j E v U m V j Y W x s U m V z d W x 0 c y A o O S k v Q X V 0 b 1 J l b W 9 2 Z W R D b 2 x 1 b W 5 z M S 5 7 Q 2 9 s d W 1 u N i w 1 f S Z x d W 9 0 O y w m c X V v d D t T Z W N 0 a W 9 u M S 9 S Z W N h b G x S Z X N 1 b H R z I C g 5 K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N h b G x S Z X N 1 b H R z J T I w K D k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F s b F J l c 3 V s d H M l M j A o O S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Y W x s U m V z d W x 0 c y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y N V Q x N z o 1 N T o x O C 4 0 O T A y O D M y W i I g L z 4 8 R W 5 0 c n k g V H l w Z T 0 i R m l s b E N v b H V t b l R 5 c G V z I i B W Y W x 1 Z T 0 i c 0 J n T U R C U V V G Q 2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j Y W x s U m V z d W x 0 c y A o M T A p L 0 F 1 d G 9 S Z W 1 v d m V k Q 2 9 s d W 1 u c z E u e 0 N v b H V t b j E s M H 0 m c X V v d D s s J n F 1 b 3 Q 7 U 2 V j d G l v b j E v U m V j Y W x s U m V z d W x 0 c y A o M T A p L 0 F 1 d G 9 S Z W 1 v d m V k Q 2 9 s d W 1 u c z E u e 0 N v b H V t b j I s M X 0 m c X V v d D s s J n F 1 b 3 Q 7 U 2 V j d G l v b j E v U m V j Y W x s U m V z d W x 0 c y A o M T A p L 0 F 1 d G 9 S Z W 1 v d m V k Q 2 9 s d W 1 u c z E u e 0 N v b H V t b j M s M n 0 m c X V v d D s s J n F 1 b 3 Q 7 U 2 V j d G l v b j E v U m V j Y W x s U m V z d W x 0 c y A o M T A p L 0 F 1 d G 9 S Z W 1 v d m V k Q 2 9 s d W 1 u c z E u e 0 N v b H V t b j Q s M 3 0 m c X V v d D s s J n F 1 b 3 Q 7 U 2 V j d G l v b j E v U m V j Y W x s U m V z d W x 0 c y A o M T A p L 0 F 1 d G 9 S Z W 1 v d m V k Q 2 9 s d W 1 u c z E u e 0 N v b H V t b j U s N H 0 m c X V v d D s s J n F 1 b 3 Q 7 U 2 V j d G l v b j E v U m V j Y W x s U m V z d W x 0 c y A o M T A p L 0 F 1 d G 9 S Z W 1 v d m V k Q 2 9 s d W 1 u c z E u e 0 N v b H V t b j Y s N X 0 m c X V v d D s s J n F 1 b 3 Q 7 U 2 V j d G l v b j E v U m V j Y W x s U m V z d W x 0 c y A o M T A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m V j Y W x s U m V z d W x 0 c y A o M T A p L 0 F 1 d G 9 S Z W 1 v d m V k Q 2 9 s d W 1 u c z E u e 0 N v b H V t b j E s M H 0 m c X V v d D s s J n F 1 b 3 Q 7 U 2 V j d G l v b j E v U m V j Y W x s U m V z d W x 0 c y A o M T A p L 0 F 1 d G 9 S Z W 1 v d m V k Q 2 9 s d W 1 u c z E u e 0 N v b H V t b j I s M X 0 m c X V v d D s s J n F 1 b 3 Q 7 U 2 V j d G l v b j E v U m V j Y W x s U m V z d W x 0 c y A o M T A p L 0 F 1 d G 9 S Z W 1 v d m V k Q 2 9 s d W 1 u c z E u e 0 N v b H V t b j M s M n 0 m c X V v d D s s J n F 1 b 3 Q 7 U 2 V j d G l v b j E v U m V j Y W x s U m V z d W x 0 c y A o M T A p L 0 F 1 d G 9 S Z W 1 v d m V k Q 2 9 s d W 1 u c z E u e 0 N v b H V t b j Q s M 3 0 m c X V v d D s s J n F 1 b 3 Q 7 U 2 V j d G l v b j E v U m V j Y W x s U m V z d W x 0 c y A o M T A p L 0 F 1 d G 9 S Z W 1 v d m V k Q 2 9 s d W 1 u c z E u e 0 N v b H V t b j U s N H 0 m c X V v d D s s J n F 1 b 3 Q 7 U 2 V j d G l v b j E v U m V j Y W x s U m V z d W x 0 c y A o M T A p L 0 F 1 d G 9 S Z W 1 v d m V k Q 2 9 s d W 1 u c z E u e 0 N v b H V t b j Y s N X 0 m c X V v d D s s J n F 1 b 3 Q 7 U 2 V j d G l v b j E v U m V j Y W x s U m V z d W x 0 c y A o M T A p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Y 2 F s b F J l c 3 V s d H M l M j A o M T A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F s b F J l c 3 V s d H M l M j A o M T A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F s b F J l c 3 V s d H M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j V U M T k 6 M j E 6 N D Q u N T Y 2 O T k 2 M 1 o i I C 8 + P E V u d H J 5 I F R 5 c G U 9 I k Z p b G x D b 2 x 1 b W 5 U e X B l c y I g V m F s d W U 9 I n N C Z 0 1 E Q l F V R k N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2 F s b F J l c 3 V s d H M g K D E x K S 9 B d X R v U m V t b 3 Z l Z E N v b H V t b n M x L n t D b 2 x 1 b W 4 x L D B 9 J n F 1 b 3 Q 7 L C Z x d W 9 0 O 1 N l Y 3 R p b 2 4 x L 1 J l Y 2 F s b F J l c 3 V s d H M g K D E x K S 9 B d X R v U m V t b 3 Z l Z E N v b H V t b n M x L n t D b 2 x 1 b W 4 y L D F 9 J n F 1 b 3 Q 7 L C Z x d W 9 0 O 1 N l Y 3 R p b 2 4 x L 1 J l Y 2 F s b F J l c 3 V s d H M g K D E x K S 9 B d X R v U m V t b 3 Z l Z E N v b H V t b n M x L n t D b 2 x 1 b W 4 z L D J 9 J n F 1 b 3 Q 7 L C Z x d W 9 0 O 1 N l Y 3 R p b 2 4 x L 1 J l Y 2 F s b F J l c 3 V s d H M g K D E x K S 9 B d X R v U m V t b 3 Z l Z E N v b H V t b n M x L n t D b 2 x 1 b W 4 0 L D N 9 J n F 1 b 3 Q 7 L C Z x d W 9 0 O 1 N l Y 3 R p b 2 4 x L 1 J l Y 2 F s b F J l c 3 V s d H M g K D E x K S 9 B d X R v U m V t b 3 Z l Z E N v b H V t b n M x L n t D b 2 x 1 b W 4 1 L D R 9 J n F 1 b 3 Q 7 L C Z x d W 9 0 O 1 N l Y 3 R p b 2 4 x L 1 J l Y 2 F s b F J l c 3 V s d H M g K D E x K S 9 B d X R v U m V t b 3 Z l Z E N v b H V t b n M x L n t D b 2 x 1 b W 4 2 L D V 9 J n F 1 b 3 Q 7 L C Z x d W 9 0 O 1 N l Y 3 R p b 2 4 x L 1 J l Y 2 F s b F J l c 3 V s d H M g K D E x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J l Y 2 F s b F J l c 3 V s d H M g K D E x K S 9 B d X R v U m V t b 3 Z l Z E N v b H V t b n M x L n t D b 2 x 1 b W 4 x L D B 9 J n F 1 b 3 Q 7 L C Z x d W 9 0 O 1 N l Y 3 R p b 2 4 x L 1 J l Y 2 F s b F J l c 3 V s d H M g K D E x K S 9 B d X R v U m V t b 3 Z l Z E N v b H V t b n M x L n t D b 2 x 1 b W 4 y L D F 9 J n F 1 b 3 Q 7 L C Z x d W 9 0 O 1 N l Y 3 R p b 2 4 x L 1 J l Y 2 F s b F J l c 3 V s d H M g K D E x K S 9 B d X R v U m V t b 3 Z l Z E N v b H V t b n M x L n t D b 2 x 1 b W 4 z L D J 9 J n F 1 b 3 Q 7 L C Z x d W 9 0 O 1 N l Y 3 R p b 2 4 x L 1 J l Y 2 F s b F J l c 3 V s d H M g K D E x K S 9 B d X R v U m V t b 3 Z l Z E N v b H V t b n M x L n t D b 2 x 1 b W 4 0 L D N 9 J n F 1 b 3 Q 7 L C Z x d W 9 0 O 1 N l Y 3 R p b 2 4 x L 1 J l Y 2 F s b F J l c 3 V s d H M g K D E x K S 9 B d X R v U m V t b 3 Z l Z E N v b H V t b n M x L n t D b 2 x 1 b W 4 1 L D R 9 J n F 1 b 3 Q 7 L C Z x d W 9 0 O 1 N l Y 3 R p b 2 4 x L 1 J l Y 2 F s b F J l c 3 V s d H M g K D E x K S 9 B d X R v U m V t b 3 Z l Z E N v b H V t b n M x L n t D b 2 x 1 b W 4 2 L D V 9 J n F 1 b 3 Q 7 L C Z x d W 9 0 O 1 N l Y 3 R p b 2 4 x L 1 J l Y 2 F s b F J l c 3 V s d H M g K D E x K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N h b G x S Z X N 1 b H R z J T I w K D E x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h b G x S Z X N 1 b H R z J T I w K D E x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h b G x S Z X N 1 b H R z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I 1 V D E 5 O j Q y O j E 2 L j I 3 N D A 0 N z N a I i A v P j x F b n R y e S B U e X B l P S J G a W x s Q 2 9 s d W 1 u V H l w Z X M i I F Z h b H V l P S J z Q m d N R E J R V U Z D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N h b G x S Z X N 1 b H R z I C g x M i k v Q X V 0 b 1 J l b W 9 2 Z W R D b 2 x 1 b W 5 z M S 5 7 Q 2 9 s d W 1 u M S w w f S Z x d W 9 0 O y w m c X V v d D t T Z W N 0 a W 9 u M S 9 S Z W N h b G x S Z X N 1 b H R z I C g x M i k v Q X V 0 b 1 J l b W 9 2 Z W R D b 2 x 1 b W 5 z M S 5 7 Q 2 9 s d W 1 u M i w x f S Z x d W 9 0 O y w m c X V v d D t T Z W N 0 a W 9 u M S 9 S Z W N h b G x S Z X N 1 b H R z I C g x M i k v Q X V 0 b 1 J l b W 9 2 Z W R D b 2 x 1 b W 5 z M S 5 7 Q 2 9 s d W 1 u M y w y f S Z x d W 9 0 O y w m c X V v d D t T Z W N 0 a W 9 u M S 9 S Z W N h b G x S Z X N 1 b H R z I C g x M i k v Q X V 0 b 1 J l b W 9 2 Z W R D b 2 x 1 b W 5 z M S 5 7 Q 2 9 s d W 1 u N C w z f S Z x d W 9 0 O y w m c X V v d D t T Z W N 0 a W 9 u M S 9 S Z W N h b G x S Z X N 1 b H R z I C g x M i k v Q X V 0 b 1 J l b W 9 2 Z W R D b 2 x 1 b W 5 z M S 5 7 Q 2 9 s d W 1 u N S w 0 f S Z x d W 9 0 O y w m c X V v d D t T Z W N 0 a W 9 u M S 9 S Z W N h b G x S Z X N 1 b H R z I C g x M i k v Q X V 0 b 1 J l b W 9 2 Z W R D b 2 x 1 b W 5 z M S 5 7 Q 2 9 s d W 1 u N i w 1 f S Z x d W 9 0 O y w m c X V v d D t T Z W N 0 a W 9 u M S 9 S Z W N h b G x S Z X N 1 b H R z I C g x M i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S Z W N h b G x S Z X N 1 b H R z I C g x M i k v Q X V 0 b 1 J l b W 9 2 Z W R D b 2 x 1 b W 5 z M S 5 7 Q 2 9 s d W 1 u M S w w f S Z x d W 9 0 O y w m c X V v d D t T Z W N 0 a W 9 u M S 9 S Z W N h b G x S Z X N 1 b H R z I C g x M i k v Q X V 0 b 1 J l b W 9 2 Z W R D b 2 x 1 b W 5 z M S 5 7 Q 2 9 s d W 1 u M i w x f S Z x d W 9 0 O y w m c X V v d D t T Z W N 0 a W 9 u M S 9 S Z W N h b G x S Z X N 1 b H R z I C g x M i k v Q X V 0 b 1 J l b W 9 2 Z W R D b 2 x 1 b W 5 z M S 5 7 Q 2 9 s d W 1 u M y w y f S Z x d W 9 0 O y w m c X V v d D t T Z W N 0 a W 9 u M S 9 S Z W N h b G x S Z X N 1 b H R z I C g x M i k v Q X V 0 b 1 J l b W 9 2 Z W R D b 2 x 1 b W 5 z M S 5 7 Q 2 9 s d W 1 u N C w z f S Z x d W 9 0 O y w m c X V v d D t T Z W N 0 a W 9 u M S 9 S Z W N h b G x S Z X N 1 b H R z I C g x M i k v Q X V 0 b 1 J l b W 9 2 Z W R D b 2 x 1 b W 5 z M S 5 7 Q 2 9 s d W 1 u N S w 0 f S Z x d W 9 0 O y w m c X V v d D t T Z W N 0 a W 9 u M S 9 S Z W N h b G x S Z X N 1 b H R z I C g x M i k v Q X V 0 b 1 J l b W 9 2 Z W R D b 2 x 1 b W 5 z M S 5 7 Q 2 9 s d W 1 u N i w 1 f S Z x d W 9 0 O y w m c X V v d D t T Z W N 0 a W 9 u M S 9 S Z W N h b G x S Z X N 1 b H R z I C g x M i k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j Y W x s U m V z d W x 0 c y U y M C g x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Y W x s U m V z d W x 0 c y U y M C g x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Y W x s U m V z d W x 0 c y U y M C g x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y N V Q x O T o 1 M j o y M i 4 3 M D g y M j k 2 W i I g L z 4 8 R W 5 0 c n k g V H l w Z T 0 i R m l s b E N v b H V t b l R 5 c G V z I i B W Y W x 1 Z T 0 i c 0 J n T U R C U V V G Q 2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j Y W x s U m V z d W x 0 c y A o M T M p L 0 F 1 d G 9 S Z W 1 v d m V k Q 2 9 s d W 1 u c z E u e 0 N v b H V t b j E s M H 0 m c X V v d D s s J n F 1 b 3 Q 7 U 2 V j d G l v b j E v U m V j Y W x s U m V z d W x 0 c y A o M T M p L 0 F 1 d G 9 S Z W 1 v d m V k Q 2 9 s d W 1 u c z E u e 0 N v b H V t b j I s M X 0 m c X V v d D s s J n F 1 b 3 Q 7 U 2 V j d G l v b j E v U m V j Y W x s U m V z d W x 0 c y A o M T M p L 0 F 1 d G 9 S Z W 1 v d m V k Q 2 9 s d W 1 u c z E u e 0 N v b H V t b j M s M n 0 m c X V v d D s s J n F 1 b 3 Q 7 U 2 V j d G l v b j E v U m V j Y W x s U m V z d W x 0 c y A o M T M p L 0 F 1 d G 9 S Z W 1 v d m V k Q 2 9 s d W 1 u c z E u e 0 N v b H V t b j Q s M 3 0 m c X V v d D s s J n F 1 b 3 Q 7 U 2 V j d G l v b j E v U m V j Y W x s U m V z d W x 0 c y A o M T M p L 0 F 1 d G 9 S Z W 1 v d m V k Q 2 9 s d W 1 u c z E u e 0 N v b H V t b j U s N H 0 m c X V v d D s s J n F 1 b 3 Q 7 U 2 V j d G l v b j E v U m V j Y W x s U m V z d W x 0 c y A o M T M p L 0 F 1 d G 9 S Z W 1 v d m V k Q 2 9 s d W 1 u c z E u e 0 N v b H V t b j Y s N X 0 m c X V v d D s s J n F 1 b 3 Q 7 U 2 V j d G l v b j E v U m V j Y W x s U m V z d W x 0 c y A o M T M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m V j Y W x s U m V z d W x 0 c y A o M T M p L 0 F 1 d G 9 S Z W 1 v d m V k Q 2 9 s d W 1 u c z E u e 0 N v b H V t b j E s M H 0 m c X V v d D s s J n F 1 b 3 Q 7 U 2 V j d G l v b j E v U m V j Y W x s U m V z d W x 0 c y A o M T M p L 0 F 1 d G 9 S Z W 1 v d m V k Q 2 9 s d W 1 u c z E u e 0 N v b H V t b j I s M X 0 m c X V v d D s s J n F 1 b 3 Q 7 U 2 V j d G l v b j E v U m V j Y W x s U m V z d W x 0 c y A o M T M p L 0 F 1 d G 9 S Z W 1 v d m V k Q 2 9 s d W 1 u c z E u e 0 N v b H V t b j M s M n 0 m c X V v d D s s J n F 1 b 3 Q 7 U 2 V j d G l v b j E v U m V j Y W x s U m V z d W x 0 c y A o M T M p L 0 F 1 d G 9 S Z W 1 v d m V k Q 2 9 s d W 1 u c z E u e 0 N v b H V t b j Q s M 3 0 m c X V v d D s s J n F 1 b 3 Q 7 U 2 V j d G l v b j E v U m V j Y W x s U m V z d W x 0 c y A o M T M p L 0 F 1 d G 9 S Z W 1 v d m V k Q 2 9 s d W 1 u c z E u e 0 N v b H V t b j U s N H 0 m c X V v d D s s J n F 1 b 3 Q 7 U 2 V j d G l v b j E v U m V j Y W x s U m V z d W x 0 c y A o M T M p L 0 F 1 d G 9 S Z W 1 v d m V k Q 2 9 s d W 1 u c z E u e 0 N v b H V t b j Y s N X 0 m c X V v d D s s J n F 1 b 3 Q 7 U 2 V j d G l v b j E v U m V j Y W x s U m V z d W x 0 c y A o M T M p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Y 2 F s b F J l c 3 V s d H M l M j A o M T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F s b F J l c 3 V s d H M l M j A o M T M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F s b F J l c 3 V s d H M l M j A o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j Y W x s U m V z d W x 0 c 1 9 f M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j V U M T k 6 N T g 6 M j Y u M T E 0 N z A y N V o i I C 8 + P E V u d H J 5 I F R 5 c G U 9 I k Z p b G x D b 2 x 1 b W 5 U e X B l c y I g V m F s d W U 9 I n N C Z 0 1 E Q l F V R k N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2 F s b F J l c 3 V s d H M g K D E 0 K S 9 B d X R v U m V t b 3 Z l Z E N v b H V t b n M x L n t D b 2 x 1 b W 4 x L D B 9 J n F 1 b 3 Q 7 L C Z x d W 9 0 O 1 N l Y 3 R p b 2 4 x L 1 J l Y 2 F s b F J l c 3 V s d H M g K D E 0 K S 9 B d X R v U m V t b 3 Z l Z E N v b H V t b n M x L n t D b 2 x 1 b W 4 y L D F 9 J n F 1 b 3 Q 7 L C Z x d W 9 0 O 1 N l Y 3 R p b 2 4 x L 1 J l Y 2 F s b F J l c 3 V s d H M g K D E 0 K S 9 B d X R v U m V t b 3 Z l Z E N v b H V t b n M x L n t D b 2 x 1 b W 4 z L D J 9 J n F 1 b 3 Q 7 L C Z x d W 9 0 O 1 N l Y 3 R p b 2 4 x L 1 J l Y 2 F s b F J l c 3 V s d H M g K D E 0 K S 9 B d X R v U m V t b 3 Z l Z E N v b H V t b n M x L n t D b 2 x 1 b W 4 0 L D N 9 J n F 1 b 3 Q 7 L C Z x d W 9 0 O 1 N l Y 3 R p b 2 4 x L 1 J l Y 2 F s b F J l c 3 V s d H M g K D E 0 K S 9 B d X R v U m V t b 3 Z l Z E N v b H V t b n M x L n t D b 2 x 1 b W 4 1 L D R 9 J n F 1 b 3 Q 7 L C Z x d W 9 0 O 1 N l Y 3 R p b 2 4 x L 1 J l Y 2 F s b F J l c 3 V s d H M g K D E 0 K S 9 B d X R v U m V t b 3 Z l Z E N v b H V t b n M x L n t D b 2 x 1 b W 4 2 L D V 9 J n F 1 b 3 Q 7 L C Z x d W 9 0 O 1 N l Y 3 R p b 2 4 x L 1 J l Y 2 F s b F J l c 3 V s d H M g K D E 0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J l Y 2 F s b F J l c 3 V s d H M g K D E 0 K S 9 B d X R v U m V t b 3 Z l Z E N v b H V t b n M x L n t D b 2 x 1 b W 4 x L D B 9 J n F 1 b 3 Q 7 L C Z x d W 9 0 O 1 N l Y 3 R p b 2 4 x L 1 J l Y 2 F s b F J l c 3 V s d H M g K D E 0 K S 9 B d X R v U m V t b 3 Z l Z E N v b H V t b n M x L n t D b 2 x 1 b W 4 y L D F 9 J n F 1 b 3 Q 7 L C Z x d W 9 0 O 1 N l Y 3 R p b 2 4 x L 1 J l Y 2 F s b F J l c 3 V s d H M g K D E 0 K S 9 B d X R v U m V t b 3 Z l Z E N v b H V t b n M x L n t D b 2 x 1 b W 4 z L D J 9 J n F 1 b 3 Q 7 L C Z x d W 9 0 O 1 N l Y 3 R p b 2 4 x L 1 J l Y 2 F s b F J l c 3 V s d H M g K D E 0 K S 9 B d X R v U m V t b 3 Z l Z E N v b H V t b n M x L n t D b 2 x 1 b W 4 0 L D N 9 J n F 1 b 3 Q 7 L C Z x d W 9 0 O 1 N l Y 3 R p b 2 4 x L 1 J l Y 2 F s b F J l c 3 V s d H M g K D E 0 K S 9 B d X R v U m V t b 3 Z l Z E N v b H V t b n M x L n t D b 2 x 1 b W 4 1 L D R 9 J n F 1 b 3 Q 7 L C Z x d W 9 0 O 1 N l Y 3 R p b 2 4 x L 1 J l Y 2 F s b F J l c 3 V s d H M g K D E 0 K S 9 B d X R v U m V t b 3 Z l Z E N v b H V t b n M x L n t D b 2 x 1 b W 4 2 L D V 9 J n F 1 b 3 Q 7 L C Z x d W 9 0 O 1 N l Y 3 R p b 2 4 x L 1 J l Y 2 F s b F J l c 3 V s d H M g K D E 0 K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N h b G x S Z X N 1 b H R z J T I w K D E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h b G x S Z X N 1 b H R z J T I w K D E 0 K S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Q 3 B V e Z P S k a F l t f g T 0 Q b r A A A A A A C A A A A A A A Q Z g A A A A E A A C A A A A A Z T 3 f C d I L U / i 9 b Q v I L B O W c m m 3 U A J S 9 H Y X L n b V 3 k J n U t Q A A A A A O g A A A A A I A A C A A A A A 8 t 7 I M 0 R + 5 J / Q G h c B + t J O X B Z H p P L z v 8 J p j P h d 5 s f 0 e o 1 A A A A B t + j 4 6 z 4 H t y e N n e 5 f a 4 / 5 g I A B S C P 8 d S C F C B A b j N A H K S W N w k t f t Z k q 7 G O 0 G C D 9 X p o m A K 9 O Q g r G J D H N R J l 1 g W Z 7 X U F x X 4 p t 8 P e t n Y 8 N Q s 6 Q U + U A A A A B D A 4 y E + I 4 / y t 6 F u r 9 x J C 1 q 1 y U L G J V Z A R J n 0 1 D b i z m y r I h + 5 A 1 a 0 i O 2 3 o q i r X Q t 9 J V L 9 i C Q x d k i S t I f E r i q / F 0 Z < / D a t a M a s h u p > 
</file>

<file path=customXml/itemProps1.xml><?xml version="1.0" encoding="utf-8"?>
<ds:datastoreItem xmlns:ds="http://schemas.openxmlformats.org/officeDocument/2006/customXml" ds:itemID="{C30DB219-A83D-47A6-A133-455C1E9919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21</vt:i4>
      </vt:variant>
    </vt:vector>
  </HeadingPairs>
  <TitlesOfParts>
    <vt:vector size="21" baseType="lpstr">
      <vt:lpstr>Alpha vs Beta vs Gamma</vt:lpstr>
      <vt:lpstr>Length of vectors</vt:lpstr>
      <vt:lpstr>Triangle vs Sibling</vt:lpstr>
      <vt:lpstr>Edit Script&amp;PC features</vt:lpstr>
      <vt:lpstr>Count bits</vt:lpstr>
      <vt:lpstr>TFIDF</vt:lpstr>
      <vt:lpstr>Non Divided FE</vt:lpstr>
      <vt:lpstr>No Query Placeholders</vt:lpstr>
      <vt:lpstr>No Query Placeholders (2)</vt:lpstr>
      <vt:lpstr>Different values for k</vt:lpstr>
      <vt:lpstr>No node extractor</vt:lpstr>
      <vt:lpstr>No node extractor (2)</vt:lpstr>
      <vt:lpstr>Paralellism</vt:lpstr>
      <vt:lpstr>JSON Test</vt:lpstr>
      <vt:lpstr>RecallResults (14)</vt:lpstr>
      <vt:lpstr>Final EVAL</vt:lpstr>
      <vt:lpstr>Final EVAL (2)</vt:lpstr>
      <vt:lpstr>Final EVAL (3)</vt:lpstr>
      <vt:lpstr>JS</vt:lpstr>
      <vt:lpstr>Beta comparison</vt:lpstr>
      <vt:lpstr>Beta comparison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Bredl</dc:creator>
  <cp:lastModifiedBy>Paul Bredl</cp:lastModifiedBy>
  <dcterms:created xsi:type="dcterms:W3CDTF">2020-12-02T17:53:58Z</dcterms:created>
  <dcterms:modified xsi:type="dcterms:W3CDTF">2021-08-25T20:44:22Z</dcterms:modified>
</cp:coreProperties>
</file>