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paul_bredl_bwedu_de/Documents/Studium/Semester 7/BA/DiffSearch/src/main/resources/Recall/"/>
    </mc:Choice>
  </mc:AlternateContent>
  <xr:revisionPtr revIDLastSave="1336" documentId="8_{E1C1190B-3C9E-4A5F-AC21-6F7B60D85123}" xr6:coauthVersionLast="46" xr6:coauthVersionMax="46" xr10:uidLastSave="{0EF5EE6E-5286-4E30-A485-397B59543F58}"/>
  <bookViews>
    <workbookView xWindow="-120" yWindow="-120" windowWidth="29040" windowHeight="15840" firstSheet="4" activeTab="6" xr2:uid="{25C56FF9-A069-44FD-B878-792FEE41DBD0}"/>
  </bookViews>
  <sheets>
    <sheet name="variing k" sheetId="3" r:id="rId1"/>
    <sheet name="feature vector length 2" sheetId="20" r:id="rId2"/>
    <sheet name="using different query extract 3" sheetId="23" r:id="rId3"/>
    <sheet name="Splitting feature extract 3" sheetId="26" r:id="rId4"/>
    <sheet name="multiply query vector" sheetId="27" r:id="rId5"/>
    <sheet name="neighbour features" sheetId="28" r:id="rId6"/>
    <sheet name="other features" sheetId="29" r:id="rId7"/>
    <sheet name="feature counting" sheetId="30" r:id="rId8"/>
    <sheet name="edit script features" sheetId="31" r:id="rId9"/>
    <sheet name="fast dfs" sheetId="32" r:id="rId10"/>
    <sheet name="variing nlist" sheetId="5" r:id="rId11"/>
    <sheet name="Using cosine sim" sheetId="15" r:id="rId12"/>
    <sheet name="range search" sheetId="16" r:id="rId13"/>
    <sheet name="Recall preset (2)" sheetId="18" r:id="rId14"/>
    <sheet name="Recall preset (3)" sheetId="17" r:id="rId15"/>
    <sheet name="Recall preset (4)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7" i="32" l="1"/>
  <c r="A92" i="32"/>
  <c r="A87" i="32"/>
  <c r="S84" i="32"/>
  <c r="B101" i="32" s="1"/>
  <c r="R84" i="32"/>
  <c r="B100" i="32" s="1"/>
  <c r="Q84" i="32"/>
  <c r="B99" i="32" s="1"/>
  <c r="P84" i="32"/>
  <c r="B98" i="32" s="1"/>
  <c r="O84" i="32"/>
  <c r="N84" i="32"/>
  <c r="M84" i="32"/>
  <c r="B96" i="32" s="1"/>
  <c r="L84" i="32"/>
  <c r="B95" i="32" s="1"/>
  <c r="K84" i="32"/>
  <c r="B94" i="32" s="1"/>
  <c r="J84" i="32"/>
  <c r="B93" i="32" s="1"/>
  <c r="I84" i="32"/>
  <c r="H84" i="32"/>
  <c r="G84" i="32"/>
  <c r="B91" i="32" s="1"/>
  <c r="F84" i="32"/>
  <c r="B90" i="32" s="1"/>
  <c r="E84" i="32"/>
  <c r="B89" i="32" s="1"/>
  <c r="D84" i="32"/>
  <c r="B88" i="32" s="1"/>
  <c r="C84" i="32"/>
  <c r="B84" i="32"/>
  <c r="A97" i="31"/>
  <c r="B94" i="31"/>
  <c r="A92" i="31"/>
  <c r="B89" i="31"/>
  <c r="A87" i="31"/>
  <c r="S84" i="31"/>
  <c r="B101" i="31" s="1"/>
  <c r="R84" i="31"/>
  <c r="B100" i="31" s="1"/>
  <c r="Q84" i="31"/>
  <c r="B99" i="31" s="1"/>
  <c r="P84" i="31"/>
  <c r="B98" i="31" s="1"/>
  <c r="O84" i="31"/>
  <c r="N84" i="31"/>
  <c r="M84" i="31"/>
  <c r="B96" i="31" s="1"/>
  <c r="L84" i="31"/>
  <c r="B95" i="31" s="1"/>
  <c r="K84" i="31"/>
  <c r="J84" i="31"/>
  <c r="B93" i="31" s="1"/>
  <c r="I84" i="31"/>
  <c r="H84" i="31"/>
  <c r="G84" i="31"/>
  <c r="B91" i="31" s="1"/>
  <c r="F84" i="31"/>
  <c r="B90" i="31" s="1"/>
  <c r="E84" i="31"/>
  <c r="D84" i="31"/>
  <c r="B88" i="31" s="1"/>
  <c r="C84" i="31"/>
  <c r="B84" i="31"/>
  <c r="A97" i="30"/>
  <c r="A92" i="30"/>
  <c r="B91" i="30"/>
  <c r="B89" i="30"/>
  <c r="A87" i="30"/>
  <c r="S84" i="30"/>
  <c r="B101" i="30" s="1"/>
  <c r="R84" i="30"/>
  <c r="B100" i="30" s="1"/>
  <c r="Q84" i="30"/>
  <c r="B99" i="30" s="1"/>
  <c r="P84" i="30"/>
  <c r="B98" i="30" s="1"/>
  <c r="O84" i="30"/>
  <c r="N84" i="30"/>
  <c r="M84" i="30"/>
  <c r="B96" i="30" s="1"/>
  <c r="L84" i="30"/>
  <c r="B95" i="30" s="1"/>
  <c r="K84" i="30"/>
  <c r="B94" i="30" s="1"/>
  <c r="J84" i="30"/>
  <c r="B93" i="30" s="1"/>
  <c r="I84" i="30"/>
  <c r="H84" i="30"/>
  <c r="G84" i="30"/>
  <c r="F84" i="30"/>
  <c r="B90" i="30" s="1"/>
  <c r="E84" i="30"/>
  <c r="D84" i="30"/>
  <c r="B88" i="30" s="1"/>
  <c r="C84" i="30"/>
  <c r="B84" i="30"/>
  <c r="B101" i="29"/>
  <c r="B100" i="29"/>
  <c r="B99" i="29"/>
  <c r="B98" i="29"/>
  <c r="A97" i="29"/>
  <c r="A92" i="29"/>
  <c r="A87" i="29"/>
  <c r="S84" i="29"/>
  <c r="R84" i="29"/>
  <c r="Q84" i="29"/>
  <c r="P84" i="29"/>
  <c r="O84" i="29"/>
  <c r="N84" i="29"/>
  <c r="M84" i="29"/>
  <c r="B96" i="29" s="1"/>
  <c r="L84" i="29"/>
  <c r="B95" i="29" s="1"/>
  <c r="K84" i="29"/>
  <c r="B94" i="29" s="1"/>
  <c r="J84" i="29"/>
  <c r="B93" i="29" s="1"/>
  <c r="I84" i="29"/>
  <c r="H84" i="29"/>
  <c r="G84" i="29"/>
  <c r="B91" i="29" s="1"/>
  <c r="F84" i="29"/>
  <c r="B90" i="29" s="1"/>
  <c r="E84" i="29"/>
  <c r="B89" i="29" s="1"/>
  <c r="D84" i="29"/>
  <c r="B88" i="29" s="1"/>
  <c r="C84" i="29"/>
  <c r="B84" i="29"/>
  <c r="A97" i="28"/>
  <c r="A92" i="28"/>
  <c r="A87" i="28"/>
  <c r="S84" i="28"/>
  <c r="B101" i="28" s="1"/>
  <c r="R84" i="28"/>
  <c r="B100" i="28" s="1"/>
  <c r="Q84" i="28"/>
  <c r="B99" i="28" s="1"/>
  <c r="P84" i="28"/>
  <c r="B98" i="28" s="1"/>
  <c r="O84" i="28"/>
  <c r="N84" i="28"/>
  <c r="M84" i="28"/>
  <c r="B96" i="28" s="1"/>
  <c r="L84" i="28"/>
  <c r="B95" i="28" s="1"/>
  <c r="K84" i="28"/>
  <c r="B94" i="28" s="1"/>
  <c r="J84" i="28"/>
  <c r="B93" i="28" s="1"/>
  <c r="I84" i="28"/>
  <c r="H84" i="28"/>
  <c r="G84" i="28"/>
  <c r="B91" i="28" s="1"/>
  <c r="F84" i="28"/>
  <c r="B90" i="28" s="1"/>
  <c r="E84" i="28"/>
  <c r="B89" i="28" s="1"/>
  <c r="D84" i="28"/>
  <c r="B88" i="28" s="1"/>
  <c r="C84" i="28"/>
  <c r="B84" i="28"/>
  <c r="C84" i="27"/>
  <c r="D84" i="27"/>
  <c r="E84" i="27"/>
  <c r="B89" i="27" s="1"/>
  <c r="F84" i="27"/>
  <c r="B90" i="27" s="1"/>
  <c r="G84" i="27"/>
  <c r="B91" i="27" s="1"/>
  <c r="A97" i="27"/>
  <c r="A92" i="27"/>
  <c r="A87" i="27"/>
  <c r="S84" i="27"/>
  <c r="B101" i="27" s="1"/>
  <c r="R84" i="27"/>
  <c r="B100" i="27" s="1"/>
  <c r="Q84" i="27"/>
  <c r="B99" i="27" s="1"/>
  <c r="P84" i="27"/>
  <c r="B98" i="27" s="1"/>
  <c r="O84" i="27"/>
  <c r="N84" i="27"/>
  <c r="M84" i="27"/>
  <c r="B96" i="27" s="1"/>
  <c r="L84" i="27"/>
  <c r="B95" i="27" s="1"/>
  <c r="K84" i="27"/>
  <c r="B94" i="27" s="1"/>
  <c r="J84" i="27"/>
  <c r="B93" i="27" s="1"/>
  <c r="I84" i="27"/>
  <c r="H84" i="27"/>
  <c r="B88" i="27"/>
  <c r="B84" i="27"/>
  <c r="M84" i="26"/>
  <c r="L84" i="26"/>
  <c r="K84" i="26"/>
  <c r="B94" i="26" s="1"/>
  <c r="J84" i="26"/>
  <c r="B93" i="26" s="1"/>
  <c r="I84" i="26"/>
  <c r="F84" i="23"/>
  <c r="E84" i="23"/>
  <c r="D84" i="23"/>
  <c r="B88" i="23" s="1"/>
  <c r="A97" i="26"/>
  <c r="A92" i="26"/>
  <c r="A87" i="26"/>
  <c r="S84" i="26"/>
  <c r="B101" i="26" s="1"/>
  <c r="R84" i="26"/>
  <c r="B100" i="26" s="1"/>
  <c r="Q84" i="26"/>
  <c r="B99" i="26" s="1"/>
  <c r="P84" i="26"/>
  <c r="B98" i="26" s="1"/>
  <c r="O84" i="26"/>
  <c r="N84" i="26"/>
  <c r="B96" i="26"/>
  <c r="B95" i="26"/>
  <c r="H84" i="26"/>
  <c r="G84" i="26"/>
  <c r="B91" i="26" s="1"/>
  <c r="F84" i="26"/>
  <c r="B90" i="26" s="1"/>
  <c r="E84" i="26"/>
  <c r="B89" i="26" s="1"/>
  <c r="D84" i="26"/>
  <c r="B88" i="26" s="1"/>
  <c r="C84" i="26"/>
  <c r="B84" i="26"/>
  <c r="A102" i="23"/>
  <c r="A97" i="23"/>
  <c r="A92" i="23"/>
  <c r="A87" i="23"/>
  <c r="Y84" i="23"/>
  <c r="B106" i="23" s="1"/>
  <c r="X84" i="23"/>
  <c r="B105" i="23" s="1"/>
  <c r="W84" i="23"/>
  <c r="B104" i="23" s="1"/>
  <c r="V84" i="23"/>
  <c r="B103" i="23" s="1"/>
  <c r="U84" i="23"/>
  <c r="T84" i="23"/>
  <c r="S84" i="23"/>
  <c r="B101" i="23" s="1"/>
  <c r="R84" i="23"/>
  <c r="B100" i="23" s="1"/>
  <c r="Q84" i="23"/>
  <c r="B99" i="23" s="1"/>
  <c r="P84" i="23"/>
  <c r="B98" i="23" s="1"/>
  <c r="O84" i="23"/>
  <c r="N84" i="23"/>
  <c r="M84" i="23"/>
  <c r="B96" i="23" s="1"/>
  <c r="L84" i="23"/>
  <c r="B95" i="23" s="1"/>
  <c r="K84" i="23"/>
  <c r="B94" i="23" s="1"/>
  <c r="J84" i="23"/>
  <c r="B93" i="23" s="1"/>
  <c r="I84" i="23"/>
  <c r="H84" i="23"/>
  <c r="G84" i="23"/>
  <c r="B91" i="23" s="1"/>
  <c r="B90" i="23"/>
  <c r="B89" i="23"/>
  <c r="C84" i="23"/>
  <c r="B84" i="23"/>
  <c r="B110" i="20"/>
  <c r="A102" i="20"/>
  <c r="A97" i="20"/>
  <c r="A92" i="20"/>
  <c r="A87" i="20"/>
  <c r="Y84" i="20"/>
  <c r="B106" i="20" s="1"/>
  <c r="X84" i="20"/>
  <c r="B105" i="20" s="1"/>
  <c r="W84" i="20"/>
  <c r="B104" i="20" s="1"/>
  <c r="V84" i="20"/>
  <c r="B103" i="20" s="1"/>
  <c r="U84" i="20"/>
  <c r="T84" i="20"/>
  <c r="S84" i="20"/>
  <c r="B101" i="20" s="1"/>
  <c r="R84" i="20"/>
  <c r="B100" i="20" s="1"/>
  <c r="Q84" i="20"/>
  <c r="B99" i="20" s="1"/>
  <c r="P84" i="20"/>
  <c r="B98" i="20" s="1"/>
  <c r="O84" i="20"/>
  <c r="N84" i="20"/>
  <c r="M84" i="20"/>
  <c r="B96" i="20" s="1"/>
  <c r="L84" i="20"/>
  <c r="B95" i="20" s="1"/>
  <c r="K84" i="20"/>
  <c r="B94" i="20" s="1"/>
  <c r="J84" i="20"/>
  <c r="B93" i="20" s="1"/>
  <c r="I84" i="20"/>
  <c r="H84" i="20"/>
  <c r="G84" i="20"/>
  <c r="B91" i="20" s="1"/>
  <c r="F84" i="20"/>
  <c r="B90" i="20" s="1"/>
  <c r="E84" i="20"/>
  <c r="B89" i="20" s="1"/>
  <c r="D84" i="20"/>
  <c r="B88" i="20" s="1"/>
  <c r="C84" i="20"/>
  <c r="B84" i="20"/>
  <c r="B111" i="19"/>
  <c r="B110" i="19"/>
  <c r="B108" i="19"/>
  <c r="W84" i="19"/>
  <c r="B104" i="19" s="1"/>
  <c r="B109" i="19" s="1"/>
  <c r="B105" i="19"/>
  <c r="A102" i="19"/>
  <c r="Y84" i="19"/>
  <c r="B106" i="19" s="1"/>
  <c r="X84" i="19"/>
  <c r="V84" i="19"/>
  <c r="B103" i="19" s="1"/>
  <c r="U84" i="19"/>
  <c r="T84" i="19"/>
  <c r="A97" i="19"/>
  <c r="A92" i="19"/>
  <c r="B90" i="19"/>
  <c r="A87" i="19"/>
  <c r="S84" i="19"/>
  <c r="B101" i="19" s="1"/>
  <c r="R84" i="19"/>
  <c r="B100" i="19" s="1"/>
  <c r="Q84" i="19"/>
  <c r="B99" i="19" s="1"/>
  <c r="P84" i="19"/>
  <c r="B98" i="19" s="1"/>
  <c r="O84" i="19"/>
  <c r="N84" i="19"/>
  <c r="M84" i="19"/>
  <c r="B96" i="19" s="1"/>
  <c r="L84" i="19"/>
  <c r="B95" i="19" s="1"/>
  <c r="K84" i="19"/>
  <c r="B94" i="19" s="1"/>
  <c r="J84" i="19"/>
  <c r="B93" i="19" s="1"/>
  <c r="I84" i="19"/>
  <c r="H84" i="19"/>
  <c r="G84" i="19"/>
  <c r="B91" i="19" s="1"/>
  <c r="F84" i="19"/>
  <c r="E84" i="19"/>
  <c r="B89" i="19" s="1"/>
  <c r="D84" i="19"/>
  <c r="B88" i="19" s="1"/>
  <c r="C84" i="19"/>
  <c r="B84" i="19"/>
  <c r="A92" i="18"/>
  <c r="A87" i="18"/>
  <c r="M84" i="18"/>
  <c r="B96" i="18" s="1"/>
  <c r="L84" i="18"/>
  <c r="B95" i="18" s="1"/>
  <c r="K84" i="18"/>
  <c r="B94" i="18" s="1"/>
  <c r="J84" i="18"/>
  <c r="B93" i="18" s="1"/>
  <c r="I84" i="18"/>
  <c r="H84" i="18"/>
  <c r="G84" i="18"/>
  <c r="B91" i="18" s="1"/>
  <c r="F84" i="18"/>
  <c r="B90" i="18" s="1"/>
  <c r="E84" i="18"/>
  <c r="B89" i="18" s="1"/>
  <c r="D84" i="18"/>
  <c r="B88" i="18" s="1"/>
  <c r="C84" i="18"/>
  <c r="B84" i="18"/>
  <c r="B100" i="17"/>
  <c r="A97" i="17"/>
  <c r="A92" i="17"/>
  <c r="B90" i="17"/>
  <c r="A87" i="17"/>
  <c r="S84" i="17"/>
  <c r="B101" i="17" s="1"/>
  <c r="R84" i="17"/>
  <c r="Q84" i="17"/>
  <c r="B99" i="17" s="1"/>
  <c r="P84" i="17"/>
  <c r="B98" i="17" s="1"/>
  <c r="O84" i="17"/>
  <c r="N84" i="17"/>
  <c r="M84" i="17"/>
  <c r="B96" i="17" s="1"/>
  <c r="L84" i="17"/>
  <c r="B95" i="17" s="1"/>
  <c r="K84" i="17"/>
  <c r="B94" i="17" s="1"/>
  <c r="J84" i="17"/>
  <c r="B93" i="17" s="1"/>
  <c r="I84" i="17"/>
  <c r="H84" i="17"/>
  <c r="G84" i="17"/>
  <c r="B91" i="17" s="1"/>
  <c r="F84" i="17"/>
  <c r="E84" i="17"/>
  <c r="B89" i="17" s="1"/>
  <c r="D84" i="17"/>
  <c r="B88" i="17" s="1"/>
  <c r="C84" i="17"/>
  <c r="B84" i="17"/>
  <c r="B101" i="3"/>
  <c r="B96" i="3"/>
  <c r="S84" i="3"/>
  <c r="M84" i="3"/>
  <c r="G84" i="3"/>
  <c r="B91" i="3" s="1"/>
  <c r="B106" i="3" s="1"/>
  <c r="B103" i="32" l="1"/>
  <c r="B104" i="32"/>
  <c r="B105" i="32"/>
  <c r="B106" i="32"/>
  <c r="B103" i="31"/>
  <c r="B104" i="31"/>
  <c r="B105" i="31"/>
  <c r="B106" i="31"/>
  <c r="B104" i="30"/>
  <c r="B103" i="30"/>
  <c r="B105" i="30"/>
  <c r="B106" i="30"/>
  <c r="B103" i="29"/>
  <c r="B104" i="29"/>
  <c r="B105" i="29"/>
  <c r="B106" i="29"/>
  <c r="B103" i="28"/>
  <c r="B104" i="28"/>
  <c r="B106" i="28"/>
  <c r="B105" i="28"/>
  <c r="B103" i="27"/>
  <c r="B104" i="27"/>
  <c r="B105" i="27"/>
  <c r="B106" i="27"/>
  <c r="B104" i="26"/>
  <c r="B105" i="26"/>
  <c r="B103" i="26"/>
  <c r="B106" i="26"/>
  <c r="B108" i="23"/>
  <c r="B109" i="23"/>
  <c r="B111" i="23"/>
  <c r="B110" i="23"/>
  <c r="B108" i="20"/>
  <c r="B109" i="20"/>
  <c r="B111" i="20"/>
  <c r="B99" i="18"/>
  <c r="B100" i="18"/>
  <c r="B98" i="18"/>
  <c r="B101" i="18"/>
  <c r="B103" i="17"/>
  <c r="B104" i="17"/>
  <c r="B105" i="17"/>
  <c r="B106" i="17"/>
  <c r="B90" i="16"/>
  <c r="B88" i="16"/>
  <c r="A92" i="16"/>
  <c r="A87" i="16"/>
  <c r="P84" i="16"/>
  <c r="O84" i="16"/>
  <c r="N84" i="16"/>
  <c r="M84" i="16"/>
  <c r="L84" i="16"/>
  <c r="K84" i="16"/>
  <c r="B95" i="16" s="1"/>
  <c r="J84" i="16"/>
  <c r="B94" i="16" s="1"/>
  <c r="I84" i="16"/>
  <c r="B93" i="16" s="1"/>
  <c r="H84" i="16"/>
  <c r="G84" i="16"/>
  <c r="B89" i="16"/>
  <c r="B84" i="16"/>
  <c r="B104" i="16" l="1"/>
  <c r="B102" i="16"/>
  <c r="B103" i="16"/>
  <c r="A92" i="15"/>
  <c r="A87" i="15"/>
  <c r="P84" i="15"/>
  <c r="O84" i="15"/>
  <c r="N84" i="15"/>
  <c r="M84" i="15"/>
  <c r="L84" i="15"/>
  <c r="K84" i="15"/>
  <c r="B95" i="15" s="1"/>
  <c r="J84" i="15"/>
  <c r="B94" i="15" s="1"/>
  <c r="I84" i="15"/>
  <c r="B93" i="15" s="1"/>
  <c r="H84" i="15"/>
  <c r="G84" i="15"/>
  <c r="F84" i="15"/>
  <c r="B90" i="15" s="1"/>
  <c r="E84" i="15"/>
  <c r="B89" i="15" s="1"/>
  <c r="D84" i="15"/>
  <c r="B88" i="15" s="1"/>
  <c r="C84" i="15"/>
  <c r="B84" i="15"/>
  <c r="B103" i="15" l="1"/>
  <c r="B102" i="15"/>
  <c r="B104" i="15"/>
  <c r="S84" i="5" l="1"/>
  <c r="G98" i="5" s="1"/>
  <c r="N84" i="5"/>
  <c r="B98" i="5" s="1"/>
  <c r="D84" i="5"/>
  <c r="B88" i="5" s="1"/>
  <c r="E97" i="5"/>
  <c r="A97" i="5"/>
  <c r="A92" i="5"/>
  <c r="A87" i="5"/>
  <c r="U84" i="5"/>
  <c r="G100" i="5" s="1"/>
  <c r="T84" i="5"/>
  <c r="G99" i="5" s="1"/>
  <c r="R84" i="5"/>
  <c r="Q84" i="5"/>
  <c r="P84" i="5"/>
  <c r="B100" i="5" s="1"/>
  <c r="O84" i="5"/>
  <c r="B99" i="5" s="1"/>
  <c r="M84" i="5"/>
  <c r="L84" i="5"/>
  <c r="K84" i="5"/>
  <c r="B95" i="5" s="1"/>
  <c r="J84" i="5"/>
  <c r="B94" i="5" s="1"/>
  <c r="I84" i="5"/>
  <c r="B93" i="5" s="1"/>
  <c r="H84" i="5"/>
  <c r="G84" i="5"/>
  <c r="F84" i="5"/>
  <c r="B90" i="5" s="1"/>
  <c r="E84" i="5"/>
  <c r="B89" i="5" s="1"/>
  <c r="C84" i="5"/>
  <c r="B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B102" i="5" l="1"/>
  <c r="B104" i="5"/>
  <c r="B103" i="5"/>
  <c r="C84" i="3" l="1"/>
  <c r="O84" i="3"/>
  <c r="I84" i="3" l="1"/>
  <c r="A97" i="3"/>
  <c r="A92" i="3"/>
  <c r="A87" i="3"/>
  <c r="R84" i="3"/>
  <c r="B100" i="3" s="1"/>
  <c r="Q84" i="3"/>
  <c r="B99" i="3" s="1"/>
  <c r="N84" i="3"/>
  <c r="L84" i="3"/>
  <c r="B95" i="3" s="1"/>
  <c r="K84" i="3"/>
  <c r="B94" i="3" s="1"/>
  <c r="H84" i="3"/>
  <c r="F84" i="3"/>
  <c r="B90" i="3" s="1"/>
  <c r="B105" i="3" s="1"/>
  <c r="E84" i="3"/>
  <c r="B89" i="3" s="1"/>
  <c r="B84" i="3"/>
  <c r="D84" i="3" l="1"/>
  <c r="B88" i="3" s="1"/>
  <c r="P84" i="3"/>
  <c r="B98" i="3" s="1"/>
  <c r="J84" i="3"/>
  <c r="B93" i="3" s="1"/>
  <c r="B104" i="3" l="1"/>
  <c r="B10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48E2A-9DE5-42F4-81BA-E6339240C50A}" keepAlive="1" name="Abfrage - RecallResults" description="Verbindung mit der Abfrage 'RecallResults' in der Arbeitsmappe." type="5" refreshedVersion="6" background="1" saveData="1">
    <dbPr connection="Provider=Microsoft.Mashup.OleDb.1;Data Source=$Workbook$;Location=RecallResults;Extended Properties=&quot;&quot;" command="SELECT * FROM [RecallResults]"/>
  </connection>
  <connection id="2" xr16:uid="{B973C33C-01BA-4747-8DBF-8DB0AFC7DA52}" keepAlive="1" name="Abfrage - ReciprocalRankResults" description="Verbindung mit der Abfrage 'ReciprocalRankResults' in der Arbeitsmappe." type="5" refreshedVersion="6" background="1" saveData="1">
    <dbPr connection="Provider=Microsoft.Mashup.OleDb.1;Data Source=$Workbook$;Location=ReciprocalRankResults;Extended Properties=&quot;&quot;" command="SELECT * FROM [ReciprocalRankResults]"/>
  </connection>
</connections>
</file>

<file path=xl/sharedStrings.xml><?xml version="1.0" encoding="utf-8"?>
<sst xmlns="http://schemas.openxmlformats.org/spreadsheetml/2006/main" count="2436" uniqueCount="150">
  <si>
    <t>Feature extractors:</t>
  </si>
  <si>
    <t>k:</t>
  </si>
  <si>
    <t>vector length (each):</t>
  </si>
  <si>
    <t>vector length (total):</t>
  </si>
  <si>
    <t>corpus:</t>
  </si>
  <si>
    <t>hashing variations:</t>
  </si>
  <si>
    <t>nlist:</t>
  </si>
  <si>
    <t>other information:</t>
  </si>
  <si>
    <t>Query</t>
  </si>
  <si>
    <t>ID&lt;1&gt;(ID&lt;2&gt;, LT&lt;3&gt;);--&gt;ID&lt;1&gt;(LT&lt;3&gt;, ID&lt;2&gt;);</t>
  </si>
  <si>
    <t>EXPR = ID&lt;1&gt;(&lt;...&gt;);--&gt;EXPR = ID&lt;1&gt;(&lt;...&gt;);</t>
  </si>
  <si>
    <t>EXPR = ID&lt;1&gt;(&lt;...&gt;)--&gt;EXPR = ID&lt;1&gt;(&lt;...&gt;)</t>
  </si>
  <si>
    <t>ID&lt;1&gt;(ID&lt;2&gt;, ID&lt;3&gt;);--&gt;ID&lt;1&gt;(ID&lt;3&gt;, ID&lt;2&gt;);</t>
  </si>
  <si>
    <t>ID&lt;0&gt;.ID&lt;1&gt;(ID, LT)--&gt;ID&lt;0&gt;.ID&lt;1&gt;(ID, LT)</t>
  </si>
  <si>
    <t>LT--&gt;LT binOP LT</t>
  </si>
  <si>
    <t>LT--&gt;LT</t>
  </si>
  <si>
    <t>return;--&gt;return ID;</t>
  </si>
  <si>
    <t>return ID;--&gt;return ID;</t>
  </si>
  <si>
    <t>return;--&gt;return EXPR;</t>
  </si>
  <si>
    <t>return EXPR;--&gt;return EXPR;</t>
  </si>
  <si>
    <t>return null;--&gt;return EXPR;</t>
  </si>
  <si>
    <t>_--&gt;return;</t>
  </si>
  <si>
    <t>&lt;...&gt;;--&gt;_</t>
  </si>
  <si>
    <t>_--&gt;&lt;...&gt;</t>
  </si>
  <si>
    <t>System.out.println(EXPR);--&gt;_</t>
  </si>
  <si>
    <t>System.out.print(EXPR);--&gt;_</t>
  </si>
  <si>
    <t>System.out.print(EXPR);--&gt;System.out.print(EXPR);</t>
  </si>
  <si>
    <t>_--&gt;System.out.println(&lt;...&gt;);</t>
  </si>
  <si>
    <t>_--&gt;System.out.println(&lt;...&gt;)</t>
  </si>
  <si>
    <t>EXPR = ID(ID);--&gt;EXPR = ID(ID);</t>
  </si>
  <si>
    <t>EXPR = ID();--&gt;EXPR = ID(ID);</t>
  </si>
  <si>
    <t>EXPR = ID()--&gt;EXPR = ID(ID)</t>
  </si>
  <si>
    <t>EXPR = LT;--&gt;EXPR = ID;</t>
  </si>
  <si>
    <t>EXPR = LT--&gt;EXPR = ID</t>
  </si>
  <si>
    <t>continue;--&gt;_;</t>
  </si>
  <si>
    <t>break;--&gt;_;</t>
  </si>
  <si>
    <t>break;--&gt;return EXPR;</t>
  </si>
  <si>
    <t>_--&gt;continue;</t>
  </si>
  <si>
    <t>if (EXPR) {--&gt;EXPR;</t>
  </si>
  <si>
    <t>if (LT) {--&gt;if (ID) {</t>
  </si>
  <si>
    <t>if (ID) {--&gt;if (EXPR) {</t>
  </si>
  <si>
    <t>if (ID) {--&gt;if (ID()) {</t>
  </si>
  <si>
    <t>if (ID&lt;0&gt;) {--&gt;if (ID&lt;1&gt;()) {</t>
  </si>
  <si>
    <t>&lt;...&gt;--&gt;} else {</t>
  </si>
  <si>
    <t>_--&gt;import java.io.ID;</t>
  </si>
  <si>
    <t>_--&gt;import java.ID.ID;</t>
  </si>
  <si>
    <t>_--&gt;import org.ID.ID.ID;</t>
  </si>
  <si>
    <t>_--&gt;import org.ID.ID.ID.ID;</t>
  </si>
  <si>
    <t>import ID.ID.ID.ID;--&gt;import org.ID.ID.ID;</t>
  </si>
  <si>
    <t>import java.util.ID;--&gt;_</t>
  </si>
  <si>
    <t>if (EXPR != null) {--&gt;if (EXPR == null) {</t>
  </si>
  <si>
    <t>if (EXPR == null) {--&gt;if (EXPR != null) {</t>
  </si>
  <si>
    <t>&lt;...&gt; ID(&lt;...&gt;) throws ID { --&gt; &lt;...&gt; ID(&lt;...&gt;) {</t>
  </si>
  <si>
    <t>&lt;...&gt; ID() { --&gt; &lt;...&gt; ID() {</t>
  </si>
  <si>
    <t>public static void ID() { --&gt;public static void ID() {</t>
  </si>
  <si>
    <t>public static void ID(&lt;...&gt;) { --&gt;public static void ID(&lt;...&gt;) {</t>
  </si>
  <si>
    <t>public void ID(&lt;...&gt;) { --&gt;public static void ID(&lt;...&gt;) {</t>
  </si>
  <si>
    <t>package ID;--&gt;package ID;</t>
  </si>
  <si>
    <t>EXPR--&gt;try {EXPR;} catch (ID ID) {&lt;...&gt;}</t>
  </si>
  <si>
    <t>EXPR;--&gt;try {EXPR;} catch (ID ID) {&lt;...&gt;}</t>
  </si>
  <si>
    <t>EXPR;--&gt;try {EXPR;} finally {&lt;...&gt;}</t>
  </si>
  <si>
    <t>int ID;--&gt;int ID = LT;</t>
  </si>
  <si>
    <t>double ID;--&gt;double ID = EXPR;</t>
  </si>
  <si>
    <t>boolean ID = EXPR;--&gt;boolean ID = EXPR;</t>
  </si>
  <si>
    <t>while (EXPR) {--&gt;while (EXPR) {</t>
  </si>
  <si>
    <t>while (LT) {--&gt;while (EXPR) {</t>
  </si>
  <si>
    <t>for (&lt;...&gt;) {--&gt;for (&lt;...&gt;) {</t>
  </si>
  <si>
    <t>_--&gt;for (ID ID: ID) {</t>
  </si>
  <si>
    <t>ID&lt;2&gt;.add(ID&lt;0&gt;);--&gt;ID&lt;2&gt;.addAll(ID&lt;1&gt;);</t>
  </si>
  <si>
    <t>ID.toString()--&gt;ID.toString()</t>
  </si>
  <si>
    <t>ID.hashCode()--&gt;ID.hashCode()</t>
  </si>
  <si>
    <t>list.add(ID);--&gt;&lt;...&gt;</t>
  </si>
  <si>
    <t>ID binOP ID--&gt;ID binOP ID</t>
  </si>
  <si>
    <t>ID unOP;--&gt;ID unOP;</t>
  </si>
  <si>
    <t>_--&gt;ID unOP</t>
  </si>
  <si>
    <t>ID&lt;0&gt;() --&gt; ID&lt;0&gt;(EXPR)</t>
  </si>
  <si>
    <t>EXPR.ID&lt;0&gt;(EXPR&lt;0&gt;, EXPR&lt;1&gt;, EXPR&lt;2&gt;, EXPR&lt;3&gt;); --&gt; EXPR.ID&lt;0&gt;(EXPR&lt;0&gt;, EXPR&lt;1&gt;, EXPR&lt;2&gt;, EXPR&lt;2&gt;);</t>
  </si>
  <si>
    <t>EXPR.ID&lt;0&gt;(EXPR&lt;0&gt;, EXPR&lt;1&gt;); --&gt; EXPR.ID&lt;0&gt;(EXPR&lt;0&gt;, EXPR&lt;1&gt;);</t>
  </si>
  <si>
    <t>EXPR.ID&lt;0&gt;(EXPR&lt;0&gt;); --&gt; EXPR.ID&lt;0&gt;(EXPR&lt;0&gt;);</t>
  </si>
  <si>
    <t>Expected</t>
  </si>
  <si>
    <t>n</t>
  </si>
  <si>
    <t>Actual</t>
  </si>
  <si>
    <t>Recall</t>
  </si>
  <si>
    <t>CP</t>
  </si>
  <si>
    <t>RR</t>
  </si>
  <si>
    <t xml:space="preserve"> </t>
  </si>
  <si>
    <t>Average</t>
  </si>
  <si>
    <t>Results</t>
  </si>
  <si>
    <t>Candidate changes precision</t>
  </si>
  <si>
    <t>Mean reciproce rank</t>
  </si>
  <si>
    <t>Comparison</t>
  </si>
  <si>
    <t>Best recall</t>
  </si>
  <si>
    <t>Best candidate changes precision</t>
  </si>
  <si>
    <t>Best reciproce rank</t>
  </si>
  <si>
    <t>Using different values for k</t>
  </si>
  <si>
    <t>k = 1000</t>
  </si>
  <si>
    <t>k = 5000</t>
  </si>
  <si>
    <t>Parent child + Triangle</t>
  </si>
  <si>
    <t>JAVA 832 000</t>
  </si>
  <si>
    <t>none</t>
  </si>
  <si>
    <t>k = 10 000</t>
  </si>
  <si>
    <t>vl = 512</t>
  </si>
  <si>
    <t>vl = 1024</t>
  </si>
  <si>
    <t>vl = 256</t>
  </si>
  <si>
    <t>Variing nlist</t>
  </si>
  <si>
    <t>nlist = 3</t>
  </si>
  <si>
    <t>nlist = 1</t>
  </si>
  <si>
    <t>nlist = 10</t>
  </si>
  <si>
    <t>nlist = 25</t>
  </si>
  <si>
    <t>Default</t>
  </si>
  <si>
    <t>256 (splitted)</t>
  </si>
  <si>
    <t>P.C. + Triangle (splitted)</t>
  </si>
  <si>
    <t>Not extracting query keywords</t>
  </si>
  <si>
    <t>reorder vector</t>
  </si>
  <si>
    <t>Split extraction reordered</t>
  </si>
  <si>
    <t>Using cosine similarity</t>
  </si>
  <si>
    <t>range search with at least k results</t>
  </si>
  <si>
    <t>Using range search</t>
  </si>
  <si>
    <t>searching in range 100</t>
  </si>
  <si>
    <t>Time</t>
  </si>
  <si>
    <t>Performance</t>
  </si>
  <si>
    <t>Best performance</t>
  </si>
  <si>
    <t>k = 100 000</t>
  </si>
  <si>
    <t>vl =2048</t>
  </si>
  <si>
    <t>Different feature vector length</t>
  </si>
  <si>
    <t>not extracting query keywords</t>
  </si>
  <si>
    <t>Count vector for query</t>
  </si>
  <si>
    <t>Parent child + Triangle (splitted)</t>
  </si>
  <si>
    <t>Splitted</t>
  </si>
  <si>
    <t>Splitted + Query count vector</t>
  </si>
  <si>
    <t>Multiply vector by 513</t>
  </si>
  <si>
    <t>Multiply vector by 513, nlist = 1</t>
  </si>
  <si>
    <t>Multiply by 513</t>
  </si>
  <si>
    <t>Parent child + Neighbour(splitted)</t>
  </si>
  <si>
    <t>Using neighbour extractor</t>
  </si>
  <si>
    <t>Using node extract</t>
  </si>
  <si>
    <t>Parent child + Node</t>
  </si>
  <si>
    <t>Parent child + Node (splitted)</t>
  </si>
  <si>
    <t>Also neighbour extractor</t>
  </si>
  <si>
    <t>Parent child +Node+ Neighbour</t>
  </si>
  <si>
    <t>Parent child + editscript</t>
  </si>
  <si>
    <t>Editscript extract</t>
  </si>
  <si>
    <t>Parent child + Edit script</t>
  </si>
  <si>
    <t>Only equal</t>
  </si>
  <si>
    <t>Feature counting</t>
  </si>
  <si>
    <t>Counting features vertically</t>
  </si>
  <si>
    <t>Fast diffsearch</t>
  </si>
  <si>
    <t>Fast DFS</t>
  </si>
  <si>
    <t>nprobe = 240</t>
  </si>
  <si>
    <t>k =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</si>
</sst>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"/>
    <numFmt numFmtId="167" formatCode="mm:ss.0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4" tint="0.39997558519241921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  <xf numFmtId="0" fontId="7" fillId="0" borderId="18" applyNumberFormat="0" applyFill="0" applyAlignment="0" applyProtection="0"/>
  </cellStyleXfs>
  <cellXfs count="219">
    <xf numFmtId="0" fontId="0" fillId="0" borderId="0" xfId="0"/>
    <xf numFmtId="0" fontId="2" fillId="0" borderId="0" xfId="1"/>
    <xf numFmtId="0" fontId="3" fillId="0" borderId="1" xfId="2"/>
    <xf numFmtId="0" fontId="1" fillId="2" borderId="0" xfId="5"/>
    <xf numFmtId="0" fontId="3" fillId="2" borderId="1" xfId="2" applyFill="1"/>
    <xf numFmtId="0" fontId="5" fillId="5" borderId="3" xfId="8" applyFont="1" applyBorder="1"/>
    <xf numFmtId="0" fontId="5" fillId="0" borderId="2" xfId="4"/>
    <xf numFmtId="0" fontId="3" fillId="5" borderId="4" xfId="2" applyFill="1" applyBorder="1"/>
    <xf numFmtId="0" fontId="1" fillId="4" borderId="8" xfId="7" applyBorder="1"/>
    <xf numFmtId="0" fontId="1" fillId="4" borderId="1" xfId="7" applyBorder="1"/>
    <xf numFmtId="0" fontId="1" fillId="4" borderId="7" xfId="7" applyBorder="1"/>
    <xf numFmtId="0" fontId="1" fillId="4" borderId="3" xfId="7" applyBorder="1"/>
    <xf numFmtId="9" fontId="1" fillId="4" borderId="9" xfId="7" applyNumberFormat="1" applyBorder="1"/>
    <xf numFmtId="9" fontId="1" fillId="4" borderId="0" xfId="7" applyNumberFormat="1" applyBorder="1"/>
    <xf numFmtId="0" fontId="1" fillId="4" borderId="0" xfId="7" applyBorder="1"/>
    <xf numFmtId="9" fontId="1" fillId="4" borderId="10" xfId="7" applyNumberFormat="1" applyBorder="1"/>
    <xf numFmtId="0" fontId="1" fillId="4" borderId="2" xfId="7" applyBorder="1"/>
    <xf numFmtId="0" fontId="1" fillId="3" borderId="8" xfId="6" applyBorder="1"/>
    <xf numFmtId="0" fontId="1" fillId="3" borderId="1" xfId="6" applyBorder="1"/>
    <xf numFmtId="0" fontId="1" fillId="3" borderId="3" xfId="6" applyBorder="1"/>
    <xf numFmtId="9" fontId="1" fillId="3" borderId="9" xfId="6" applyNumberFormat="1" applyBorder="1"/>
    <xf numFmtId="9" fontId="1" fillId="3" borderId="0" xfId="6" applyNumberFormat="1" applyBorder="1"/>
    <xf numFmtId="0" fontId="1" fillId="3" borderId="0" xfId="6" applyBorder="1"/>
    <xf numFmtId="9" fontId="1" fillId="3" borderId="10" xfId="6" applyNumberFormat="1" applyBorder="1"/>
    <xf numFmtId="0" fontId="1" fillId="3" borderId="2" xfId="6" applyBorder="1"/>
    <xf numFmtId="0" fontId="1" fillId="3" borderId="0" xfId="6"/>
    <xf numFmtId="0" fontId="4" fillId="3" borderId="0" xfId="3" applyFill="1" applyBorder="1"/>
    <xf numFmtId="0" fontId="1" fillId="5" borderId="5" xfId="8" applyBorder="1" applyAlignment="1"/>
    <xf numFmtId="0" fontId="1" fillId="5" borderId="5" xfId="8" applyBorder="1"/>
    <xf numFmtId="0" fontId="2" fillId="2" borderId="0" xfId="1" applyFill="1" applyAlignment="1"/>
    <xf numFmtId="0" fontId="1" fillId="2" borderId="13" xfId="5" applyBorder="1"/>
    <xf numFmtId="0" fontId="1" fillId="5" borderId="11" xfId="8" applyBorder="1"/>
    <xf numFmtId="0" fontId="1" fillId="4" borderId="0" xfId="7"/>
    <xf numFmtId="0" fontId="5" fillId="0" borderId="15" xfId="4" applyBorder="1"/>
    <xf numFmtId="0" fontId="5" fillId="5" borderId="16" xfId="8" applyFont="1" applyBorder="1"/>
    <xf numFmtId="0" fontId="1" fillId="3" borderId="16" xfId="6" applyBorder="1"/>
    <xf numFmtId="0" fontId="3" fillId="3" borderId="1" xfId="2" applyFill="1"/>
    <xf numFmtId="0" fontId="0" fillId="0" borderId="0" xfId="0" applyAlignment="1"/>
    <xf numFmtId="0" fontId="3" fillId="4" borderId="1" xfId="2" applyFill="1"/>
    <xf numFmtId="0" fontId="1" fillId="6" borderId="0" xfId="7" applyFill="1"/>
    <xf numFmtId="0" fontId="1" fillId="6" borderId="8" xfId="7" applyFill="1" applyBorder="1"/>
    <xf numFmtId="0" fontId="1" fillId="6" borderId="1" xfId="7" applyFill="1" applyBorder="1"/>
    <xf numFmtId="0" fontId="1" fillId="6" borderId="7" xfId="7" applyFill="1" applyBorder="1"/>
    <xf numFmtId="0" fontId="1" fillId="6" borderId="3" xfId="7" applyFill="1" applyBorder="1"/>
    <xf numFmtId="9" fontId="1" fillId="6" borderId="9" xfId="7" applyNumberFormat="1" applyFill="1" applyBorder="1"/>
    <xf numFmtId="9" fontId="1" fillId="6" borderId="0" xfId="7" applyNumberFormat="1" applyFill="1" applyBorder="1"/>
    <xf numFmtId="0" fontId="1" fillId="6" borderId="0" xfId="7" applyFill="1" applyBorder="1"/>
    <xf numFmtId="9" fontId="1" fillId="6" borderId="10" xfId="7" applyNumberFormat="1" applyFill="1" applyBorder="1"/>
    <xf numFmtId="0" fontId="1" fillId="6" borderId="2" xfId="7" applyFill="1" applyBorder="1"/>
    <xf numFmtId="0" fontId="1" fillId="6" borderId="16" xfId="7" applyFill="1" applyBorder="1"/>
    <xf numFmtId="0" fontId="3" fillId="6" borderId="1" xfId="2" applyFill="1"/>
    <xf numFmtId="0" fontId="1" fillId="6" borderId="0" xfId="6" applyFill="1"/>
    <xf numFmtId="164" fontId="1" fillId="4" borderId="16" xfId="9" applyNumberFormat="1" applyFill="1" applyBorder="1"/>
    <xf numFmtId="0" fontId="4" fillId="4" borderId="0" xfId="3" applyFill="1"/>
    <xf numFmtId="0" fontId="1" fillId="6" borderId="6" xfId="7" applyFill="1" applyBorder="1"/>
    <xf numFmtId="0" fontId="4" fillId="6" borderId="0" xfId="3" applyFill="1" applyBorder="1"/>
    <xf numFmtId="0" fontId="4" fillId="6" borderId="6" xfId="3" applyFill="1" applyBorder="1"/>
    <xf numFmtId="0" fontId="1" fillId="6" borderId="17" xfId="7" applyFill="1" applyBorder="1"/>
    <xf numFmtId="164" fontId="1" fillId="4" borderId="0" xfId="7" applyNumberFormat="1"/>
    <xf numFmtId="165" fontId="1" fillId="3" borderId="2" xfId="6" applyNumberFormat="1" applyBorder="1"/>
    <xf numFmtId="165" fontId="1" fillId="6" borderId="2" xfId="7" applyNumberFormat="1" applyFill="1" applyBorder="1"/>
    <xf numFmtId="165" fontId="1" fillId="3" borderId="0" xfId="6" applyNumberFormat="1"/>
    <xf numFmtId="165" fontId="0" fillId="0" borderId="0" xfId="0" applyNumberFormat="1"/>
    <xf numFmtId="165" fontId="3" fillId="4" borderId="1" xfId="2" applyNumberFormat="1" applyFill="1"/>
    <xf numFmtId="165" fontId="1" fillId="4" borderId="0" xfId="7" applyNumberFormat="1"/>
    <xf numFmtId="165" fontId="3" fillId="6" borderId="1" xfId="2" applyNumberFormat="1" applyFill="1"/>
    <xf numFmtId="165" fontId="1" fillId="6" borderId="0" xfId="6" applyNumberFormat="1" applyFill="1"/>
    <xf numFmtId="166" fontId="1" fillId="3" borderId="0" xfId="6" applyNumberFormat="1"/>
    <xf numFmtId="166" fontId="1" fillId="4" borderId="0" xfId="7" applyNumberFormat="1"/>
    <xf numFmtId="166" fontId="1" fillId="6" borderId="0" xfId="6" applyNumberFormat="1" applyFill="1"/>
    <xf numFmtId="0" fontId="1" fillId="7" borderId="3" xfId="6" applyFill="1" applyBorder="1"/>
    <xf numFmtId="0" fontId="1" fillId="7" borderId="0" xfId="6" applyFill="1" applyBorder="1"/>
    <xf numFmtId="0" fontId="4" fillId="7" borderId="0" xfId="3" applyFill="1" applyBorder="1"/>
    <xf numFmtId="0" fontId="1" fillId="7" borderId="8" xfId="6" applyFill="1" applyBorder="1"/>
    <xf numFmtId="0" fontId="1" fillId="7" borderId="1" xfId="6" applyFill="1" applyBorder="1"/>
    <xf numFmtId="9" fontId="1" fillId="7" borderId="9" xfId="6" applyNumberFormat="1" applyFill="1" applyBorder="1"/>
    <xf numFmtId="9" fontId="1" fillId="7" borderId="0" xfId="6" applyNumberFormat="1" applyFill="1" applyBorder="1"/>
    <xf numFmtId="9" fontId="1" fillId="7" borderId="10" xfId="6" applyNumberFormat="1" applyFill="1" applyBorder="1"/>
    <xf numFmtId="0" fontId="1" fillId="7" borderId="2" xfId="6" applyFill="1" applyBorder="1"/>
    <xf numFmtId="165" fontId="1" fillId="7" borderId="2" xfId="6" applyNumberFormat="1" applyFill="1" applyBorder="1"/>
    <xf numFmtId="0" fontId="1" fillId="7" borderId="16" xfId="6" applyFill="1" applyBorder="1"/>
    <xf numFmtId="0" fontId="4" fillId="6" borderId="0" xfId="3" applyFill="1"/>
    <xf numFmtId="164" fontId="1" fillId="6" borderId="0" xfId="7" applyNumberFormat="1" applyFill="1" applyBorder="1"/>
    <xf numFmtId="164" fontId="1" fillId="6" borderId="16" xfId="9" applyNumberFormat="1" applyFill="1" applyBorder="1"/>
    <xf numFmtId="0" fontId="1" fillId="8" borderId="3" xfId="7" applyFill="1" applyBorder="1"/>
    <xf numFmtId="0" fontId="1" fillId="8" borderId="0" xfId="7" applyFill="1" applyBorder="1"/>
    <xf numFmtId="0" fontId="1" fillId="8" borderId="6" xfId="7" applyFill="1" applyBorder="1"/>
    <xf numFmtId="0" fontId="4" fillId="8" borderId="0" xfId="3" applyFill="1" applyBorder="1"/>
    <xf numFmtId="0" fontId="4" fillId="8" borderId="6" xfId="3" applyFill="1" applyBorder="1"/>
    <xf numFmtId="0" fontId="1" fillId="8" borderId="8" xfId="7" applyFill="1" applyBorder="1"/>
    <xf numFmtId="0" fontId="1" fillId="8" borderId="1" xfId="7" applyFill="1" applyBorder="1"/>
    <xf numFmtId="0" fontId="1" fillId="8" borderId="7" xfId="7" applyFill="1" applyBorder="1"/>
    <xf numFmtId="9" fontId="1" fillId="8" borderId="9" xfId="7" applyNumberFormat="1" applyFill="1" applyBorder="1"/>
    <xf numFmtId="9" fontId="1" fillId="8" borderId="0" xfId="7" applyNumberFormat="1" applyFill="1" applyBorder="1"/>
    <xf numFmtId="9" fontId="1" fillId="8" borderId="10" xfId="7" applyNumberFormat="1" applyFill="1" applyBorder="1"/>
    <xf numFmtId="0" fontId="1" fillId="8" borderId="17" xfId="7" applyFill="1" applyBorder="1"/>
    <xf numFmtId="165" fontId="1" fillId="8" borderId="2" xfId="7" applyNumberFormat="1" applyFill="1" applyBorder="1"/>
    <xf numFmtId="0" fontId="1" fillId="8" borderId="16" xfId="7" applyFill="1" applyBorder="1"/>
    <xf numFmtId="165" fontId="3" fillId="8" borderId="1" xfId="2" applyNumberFormat="1" applyFill="1"/>
    <xf numFmtId="0" fontId="1" fillId="8" borderId="0" xfId="6" applyFill="1"/>
    <xf numFmtId="165" fontId="1" fillId="8" borderId="0" xfId="6" applyNumberFormat="1" applyFill="1"/>
    <xf numFmtId="166" fontId="1" fillId="8" borderId="0" xfId="6" applyNumberFormat="1" applyFill="1"/>
    <xf numFmtId="0" fontId="0" fillId="8" borderId="0" xfId="0" applyFill="1"/>
    <xf numFmtId="0" fontId="1" fillId="4" borderId="6" xfId="7" applyBorder="1"/>
    <xf numFmtId="0" fontId="4" fillId="4" borderId="0" xfId="3" applyFill="1" applyBorder="1"/>
    <xf numFmtId="0" fontId="4" fillId="4" borderId="6" xfId="3" applyFill="1" applyBorder="1"/>
    <xf numFmtId="164" fontId="1" fillId="4" borderId="6" xfId="7" applyNumberFormat="1" applyBorder="1"/>
    <xf numFmtId="0" fontId="1" fillId="4" borderId="17" xfId="7" applyBorder="1"/>
    <xf numFmtId="165" fontId="1" fillId="4" borderId="2" xfId="7" applyNumberFormat="1" applyBorder="1"/>
    <xf numFmtId="164" fontId="1" fillId="3" borderId="0" xfId="6" applyNumberFormat="1"/>
    <xf numFmtId="164" fontId="1" fillId="3" borderId="0" xfId="6" applyNumberFormat="1" applyBorder="1"/>
    <xf numFmtId="164" fontId="1" fillId="3" borderId="16" xfId="6" applyNumberFormat="1" applyBorder="1"/>
    <xf numFmtId="0" fontId="4" fillId="9" borderId="0" xfId="3" applyFill="1" applyBorder="1"/>
    <xf numFmtId="0" fontId="4" fillId="9" borderId="6" xfId="3" applyFill="1" applyBorder="1"/>
    <xf numFmtId="0" fontId="2" fillId="3" borderId="0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6" borderId="6" xfId="1" applyFill="1" applyBorder="1" applyAlignment="1">
      <alignment horizontal="center"/>
    </xf>
    <xf numFmtId="0" fontId="4" fillId="3" borderId="0" xfId="3" applyFill="1" applyBorder="1" applyAlignment="1">
      <alignment horizontal="center"/>
    </xf>
    <xf numFmtId="47" fontId="1" fillId="3" borderId="0" xfId="6" applyNumberFormat="1" applyBorder="1"/>
    <xf numFmtId="164" fontId="1" fillId="3" borderId="2" xfId="6" applyNumberFormat="1" applyBorder="1"/>
    <xf numFmtId="47" fontId="1" fillId="3" borderId="19" xfId="6" applyNumberFormat="1" applyBorder="1"/>
    <xf numFmtId="47" fontId="1" fillId="7" borderId="0" xfId="6" applyNumberFormat="1" applyFill="1" applyBorder="1"/>
    <xf numFmtId="47" fontId="1" fillId="4" borderId="16" xfId="9" applyNumberFormat="1" applyFill="1" applyBorder="1"/>
    <xf numFmtId="164" fontId="1" fillId="6" borderId="2" xfId="7" applyNumberFormat="1" applyFill="1" applyBorder="1"/>
    <xf numFmtId="47" fontId="1" fillId="6" borderId="6" xfId="7" applyNumberFormat="1" applyFill="1" applyBorder="1"/>
    <xf numFmtId="47" fontId="1" fillId="6" borderId="21" xfId="7" applyNumberFormat="1" applyFill="1" applyBorder="1"/>
    <xf numFmtId="164" fontId="1" fillId="7" borderId="0" xfId="6" applyNumberFormat="1" applyFill="1" applyBorder="1"/>
    <xf numFmtId="0" fontId="1" fillId="6" borderId="22" xfId="7" applyFill="1" applyBorder="1"/>
    <xf numFmtId="0" fontId="1" fillId="6" borderId="23" xfId="7" applyFill="1" applyBorder="1"/>
    <xf numFmtId="0" fontId="1" fillId="6" borderId="20" xfId="7" applyFill="1" applyBorder="1"/>
    <xf numFmtId="167" fontId="1" fillId="3" borderId="0" xfId="6" applyNumberFormat="1"/>
    <xf numFmtId="47" fontId="1" fillId="4" borderId="0" xfId="7" applyNumberFormat="1"/>
    <xf numFmtId="47" fontId="1" fillId="6" borderId="0" xfId="6" applyNumberFormat="1" applyFill="1"/>
    <xf numFmtId="47" fontId="1" fillId="7" borderId="6" xfId="6" applyNumberFormat="1" applyFill="1" applyBorder="1"/>
    <xf numFmtId="0" fontId="1" fillId="10" borderId="3" xfId="7" applyFill="1" applyBorder="1"/>
    <xf numFmtId="0" fontId="1" fillId="10" borderId="0" xfId="7" applyFill="1" applyBorder="1"/>
    <xf numFmtId="0" fontId="1" fillId="10" borderId="6" xfId="7" applyFill="1" applyBorder="1"/>
    <xf numFmtId="0" fontId="1" fillId="10" borderId="22" xfId="7" applyFill="1" applyBorder="1"/>
    <xf numFmtId="0" fontId="1" fillId="10" borderId="23" xfId="7" applyFill="1" applyBorder="1"/>
    <xf numFmtId="0" fontId="1" fillId="10" borderId="20" xfId="7" applyFill="1" applyBorder="1"/>
    <xf numFmtId="0" fontId="1" fillId="10" borderId="8" xfId="7" applyFill="1" applyBorder="1"/>
    <xf numFmtId="0" fontId="1" fillId="10" borderId="1" xfId="7" applyFill="1" applyBorder="1"/>
    <xf numFmtId="0" fontId="1" fillId="10" borderId="7" xfId="7" applyFill="1" applyBorder="1"/>
    <xf numFmtId="9" fontId="1" fillId="10" borderId="9" xfId="7" applyNumberFormat="1" applyFill="1" applyBorder="1"/>
    <xf numFmtId="9" fontId="1" fillId="10" borderId="0" xfId="7" applyNumberFormat="1" applyFill="1" applyBorder="1"/>
    <xf numFmtId="164" fontId="1" fillId="10" borderId="0" xfId="7" applyNumberFormat="1" applyFill="1" applyBorder="1"/>
    <xf numFmtId="47" fontId="1" fillId="10" borderId="6" xfId="7" applyNumberFormat="1" applyFill="1" applyBorder="1"/>
    <xf numFmtId="9" fontId="1" fillId="10" borderId="10" xfId="7" applyNumberFormat="1" applyFill="1" applyBorder="1"/>
    <xf numFmtId="0" fontId="1" fillId="10" borderId="17" xfId="7" applyFill="1" applyBorder="1"/>
    <xf numFmtId="165" fontId="1" fillId="10" borderId="2" xfId="7" applyNumberFormat="1" applyFill="1" applyBorder="1"/>
    <xf numFmtId="164" fontId="1" fillId="10" borderId="2" xfId="7" applyNumberFormat="1" applyFill="1" applyBorder="1"/>
    <xf numFmtId="47" fontId="1" fillId="10" borderId="21" xfId="7" applyNumberFormat="1" applyFill="1" applyBorder="1"/>
    <xf numFmtId="0" fontId="3" fillId="10" borderId="1" xfId="2" applyFill="1"/>
    <xf numFmtId="0" fontId="1" fillId="10" borderId="0" xfId="6" applyFill="1"/>
    <xf numFmtId="165" fontId="1" fillId="10" borderId="0" xfId="6" applyNumberFormat="1" applyFill="1"/>
    <xf numFmtId="166" fontId="1" fillId="10" borderId="0" xfId="6" applyNumberFormat="1" applyFill="1"/>
    <xf numFmtId="47" fontId="1" fillId="10" borderId="0" xfId="6" applyNumberFormat="1" applyFill="1"/>
    <xf numFmtId="0" fontId="4" fillId="4" borderId="0" xfId="3" applyFill="1" applyBorder="1" applyAlignment="1">
      <alignment horizontal="center"/>
    </xf>
    <xf numFmtId="0" fontId="4" fillId="3" borderId="0" xfId="3" applyFill="1" applyBorder="1" applyAlignment="1">
      <alignment horizontal="center"/>
    </xf>
    <xf numFmtId="0" fontId="4" fillId="6" borderId="3" xfId="3" applyFill="1" applyBorder="1" applyAlignment="1">
      <alignment horizontal="center"/>
    </xf>
    <xf numFmtId="0" fontId="4" fillId="6" borderId="0" xfId="3" applyFill="1" applyBorder="1" applyAlignment="1">
      <alignment horizontal="center"/>
    </xf>
    <xf numFmtId="0" fontId="6" fillId="3" borderId="12" xfId="6" applyFont="1" applyBorder="1" applyAlignment="1">
      <alignment horizontal="center"/>
    </xf>
    <xf numFmtId="0" fontId="6" fillId="3" borderId="13" xfId="6" applyFont="1" applyBorder="1" applyAlignment="1">
      <alignment horizontal="center"/>
    </xf>
    <xf numFmtId="0" fontId="6" fillId="3" borderId="14" xfId="6" applyFont="1" applyBorder="1" applyAlignment="1">
      <alignment horizontal="center"/>
    </xf>
    <xf numFmtId="0" fontId="1" fillId="4" borderId="12" xfId="7" applyBorder="1" applyAlignment="1">
      <alignment horizontal="center"/>
    </xf>
    <xf numFmtId="0" fontId="1" fillId="4" borderId="13" xfId="7" applyBorder="1" applyAlignment="1">
      <alignment horizontal="center"/>
    </xf>
    <xf numFmtId="0" fontId="1" fillId="4" borderId="14" xfId="7" applyBorder="1" applyAlignment="1">
      <alignment horizontal="center"/>
    </xf>
    <xf numFmtId="0" fontId="7" fillId="6" borderId="18" xfId="10" applyFill="1" applyBorder="1" applyAlignment="1">
      <alignment horizontal="center"/>
    </xf>
    <xf numFmtId="0" fontId="7" fillId="6" borderId="24" xfId="10" applyFill="1" applyBorder="1" applyAlignment="1">
      <alignment horizontal="center"/>
    </xf>
    <xf numFmtId="0" fontId="2" fillId="3" borderId="3" xfId="1" applyFill="1" applyBorder="1" applyAlignment="1">
      <alignment horizontal="center"/>
    </xf>
    <xf numFmtId="0" fontId="2" fillId="3" borderId="0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6" borderId="3" xfId="1" applyFill="1" applyBorder="1" applyAlignment="1">
      <alignment horizontal="center"/>
    </xf>
    <xf numFmtId="0" fontId="2" fillId="6" borderId="0" xfId="1" applyFill="1" applyBorder="1" applyAlignment="1">
      <alignment horizontal="center"/>
    </xf>
    <xf numFmtId="0" fontId="2" fillId="3" borderId="6" xfId="1" applyFill="1" applyBorder="1" applyAlignment="1">
      <alignment horizontal="center"/>
    </xf>
    <xf numFmtId="0" fontId="2" fillId="4" borderId="3" xfId="1" applyFill="1" applyBorder="1" applyAlignment="1">
      <alignment horizontal="center"/>
    </xf>
    <xf numFmtId="0" fontId="2" fillId="4" borderId="6" xfId="1" applyFill="1" applyBorder="1" applyAlignment="1">
      <alignment horizontal="center"/>
    </xf>
    <xf numFmtId="0" fontId="2" fillId="6" borderId="6" xfId="1" applyFill="1" applyBorder="1" applyAlignment="1">
      <alignment horizontal="center"/>
    </xf>
    <xf numFmtId="0" fontId="2" fillId="10" borderId="3" xfId="1" applyFill="1" applyBorder="1" applyAlignment="1">
      <alignment horizontal="center"/>
    </xf>
    <xf numFmtId="0" fontId="2" fillId="10" borderId="0" xfId="1" applyFill="1" applyBorder="1" applyAlignment="1">
      <alignment horizontal="center"/>
    </xf>
    <xf numFmtId="0" fontId="2" fillId="10" borderId="6" xfId="1" applyFill="1" applyBorder="1" applyAlignment="1">
      <alignment horizontal="center"/>
    </xf>
    <xf numFmtId="0" fontId="4" fillId="3" borderId="6" xfId="3" applyFill="1" applyBorder="1" applyAlignment="1">
      <alignment horizontal="center"/>
    </xf>
    <xf numFmtId="0" fontId="4" fillId="4" borderId="0" xfId="3" applyFill="1" applyAlignment="1">
      <alignment horizontal="center"/>
    </xf>
    <xf numFmtId="0" fontId="4" fillId="4" borderId="6" xfId="3" applyFill="1" applyBorder="1" applyAlignment="1">
      <alignment horizontal="center"/>
    </xf>
    <xf numFmtId="0" fontId="4" fillId="6" borderId="6" xfId="3" applyFill="1" applyBorder="1" applyAlignment="1">
      <alignment horizontal="center"/>
    </xf>
    <xf numFmtId="0" fontId="4" fillId="10" borderId="3" xfId="3" applyFill="1" applyBorder="1" applyAlignment="1">
      <alignment horizontal="center"/>
    </xf>
    <xf numFmtId="0" fontId="4" fillId="10" borderId="0" xfId="3" applyFill="1" applyBorder="1" applyAlignment="1">
      <alignment horizontal="center"/>
    </xf>
    <xf numFmtId="0" fontId="4" fillId="10" borderId="6" xfId="3" applyFill="1" applyBorder="1" applyAlignment="1">
      <alignment horizontal="center"/>
    </xf>
    <xf numFmtId="0" fontId="7" fillId="10" borderId="18" xfId="10" applyFill="1" applyBorder="1" applyAlignment="1">
      <alignment horizontal="center"/>
    </xf>
    <xf numFmtId="0" fontId="7" fillId="10" borderId="24" xfId="10" applyFill="1" applyBorder="1" applyAlignment="1">
      <alignment horizontal="center"/>
    </xf>
    <xf numFmtId="0" fontId="8" fillId="6" borderId="0" xfId="3" applyFont="1" applyFill="1" applyBorder="1" applyAlignment="1">
      <alignment horizontal="center"/>
    </xf>
    <xf numFmtId="0" fontId="8" fillId="6" borderId="6" xfId="3" applyFont="1" applyFill="1" applyBorder="1" applyAlignment="1">
      <alignment horizontal="center"/>
    </xf>
    <xf numFmtId="0" fontId="2" fillId="9" borderId="3" xfId="1" applyFill="1" applyBorder="1" applyAlignment="1">
      <alignment horizontal="center"/>
    </xf>
    <xf numFmtId="0" fontId="2" fillId="9" borderId="0" xfId="1" applyFill="1" applyBorder="1" applyAlignment="1">
      <alignment horizontal="center"/>
    </xf>
    <xf numFmtId="0" fontId="2" fillId="9" borderId="6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2" fillId="7" borderId="3" xfId="1" applyFill="1" applyBorder="1" applyAlignment="1">
      <alignment horizontal="center"/>
    </xf>
    <xf numFmtId="0" fontId="2" fillId="7" borderId="0" xfId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2" fillId="8" borderId="6" xfId="1" applyFill="1" applyBorder="1" applyAlignment="1">
      <alignment horizontal="center"/>
    </xf>
    <xf numFmtId="0" fontId="4" fillId="7" borderId="0" xfId="3" applyFill="1" applyBorder="1" applyAlignment="1">
      <alignment horizontal="center"/>
    </xf>
    <xf numFmtId="0" fontId="4" fillId="8" borderId="3" xfId="3" applyFill="1" applyBorder="1" applyAlignment="1">
      <alignment horizontal="center"/>
    </xf>
    <xf numFmtId="0" fontId="4" fillId="8" borderId="0" xfId="3" applyFill="1" applyBorder="1" applyAlignment="1">
      <alignment horizontal="center"/>
    </xf>
    <xf numFmtId="0" fontId="4" fillId="9" borderId="0" xfId="3" applyFill="1" applyBorder="1" applyAlignment="1">
      <alignment horizontal="center"/>
    </xf>
    <xf numFmtId="0" fontId="3" fillId="8" borderId="1" xfId="2" applyFill="1" applyAlignment="1">
      <alignment horizontal="center"/>
    </xf>
    <xf numFmtId="0" fontId="6" fillId="7" borderId="12" xfId="6" applyFont="1" applyFill="1" applyBorder="1" applyAlignment="1">
      <alignment horizontal="center"/>
    </xf>
    <xf numFmtId="0" fontId="6" fillId="7" borderId="13" xfId="6" applyFont="1" applyFill="1" applyBorder="1" applyAlignment="1">
      <alignment horizontal="center"/>
    </xf>
    <xf numFmtId="0" fontId="6" fillId="7" borderId="14" xfId="6" applyFont="1" applyFill="1" applyBorder="1" applyAlignment="1">
      <alignment horizontal="center"/>
    </xf>
    <xf numFmtId="0" fontId="1" fillId="6" borderId="13" xfId="7" applyFill="1" applyBorder="1" applyAlignment="1">
      <alignment horizontal="center"/>
    </xf>
    <xf numFmtId="0" fontId="1" fillId="6" borderId="14" xfId="7" applyFill="1" applyBorder="1" applyAlignment="1">
      <alignment horizontal="center"/>
    </xf>
    <xf numFmtId="0" fontId="1" fillId="8" borderId="12" xfId="7" applyFill="1" applyBorder="1" applyAlignment="1">
      <alignment horizontal="center"/>
    </xf>
    <xf numFmtId="0" fontId="1" fillId="8" borderId="13" xfId="7" applyFill="1" applyBorder="1" applyAlignment="1">
      <alignment horizontal="center"/>
    </xf>
    <xf numFmtId="0" fontId="1" fillId="8" borderId="14" xfId="7" applyFill="1" applyBorder="1" applyAlignment="1">
      <alignment horizontal="center"/>
    </xf>
    <xf numFmtId="0" fontId="2" fillId="4" borderId="0" xfId="1" applyFill="1" applyBorder="1" applyAlignment="1">
      <alignment horizontal="center"/>
    </xf>
    <xf numFmtId="0" fontId="4" fillId="9" borderId="3" xfId="3" applyFill="1" applyBorder="1" applyAlignment="1">
      <alignment horizontal="center"/>
    </xf>
    <xf numFmtId="0" fontId="4" fillId="9" borderId="6" xfId="3" applyFill="1" applyBorder="1" applyAlignment="1">
      <alignment horizontal="center"/>
    </xf>
    <xf numFmtId="0" fontId="4" fillId="4" borderId="3" xfId="3" applyFill="1" applyBorder="1" applyAlignment="1">
      <alignment horizontal="center"/>
    </xf>
    <xf numFmtId="0" fontId="1" fillId="6" borderId="12" xfId="7" applyFill="1" applyBorder="1" applyAlignment="1">
      <alignment horizontal="center"/>
    </xf>
  </cellXfs>
  <cellStyles count="11">
    <cellStyle name="20 % - Akzent3" xfId="5" builtinId="38"/>
    <cellStyle name="20 % - Akzent4" xfId="6" builtinId="42"/>
    <cellStyle name="20 % - Akzent5" xfId="7" builtinId="46"/>
    <cellStyle name="20 % - Akzent6" xfId="8" builtinId="50"/>
    <cellStyle name="Ergebnis" xfId="4" builtinId="25"/>
    <cellStyle name="Erklärender Text" xfId="3" builtinId="53"/>
    <cellStyle name="Prozent" xfId="9" builtinId="5"/>
    <cellStyle name="Standard" xfId="0" builtinId="0"/>
    <cellStyle name="Überschrift" xfId="1" builtinId="15"/>
    <cellStyle name="Überschrift 1" xfId="2" builtinId="16"/>
    <cellStyle name="Überschrift 2" xfId="10" builtinId="17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89E5-7E11-42C7-A69E-8130F625339C}">
  <sheetPr>
    <tabColor theme="7" tint="0.79998168889431442"/>
  </sheetPr>
  <dimension ref="A1:S106"/>
  <sheetViews>
    <sheetView topLeftCell="A55" zoomScaleNormal="100" workbookViewId="0">
      <selection activeCell="G90" sqref="G9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9" t="s">
        <v>95</v>
      </c>
      <c r="D1" s="170"/>
      <c r="E1" s="170"/>
      <c r="F1" s="170"/>
      <c r="G1" s="114"/>
      <c r="H1" s="27"/>
      <c r="I1" s="171" t="s">
        <v>96</v>
      </c>
      <c r="J1" s="171"/>
      <c r="K1" s="171"/>
      <c r="L1" s="171"/>
      <c r="M1" s="115"/>
      <c r="N1" s="27"/>
      <c r="O1" s="172" t="s">
        <v>100</v>
      </c>
      <c r="P1" s="173"/>
      <c r="Q1" s="173"/>
      <c r="R1" s="173"/>
      <c r="S1" s="116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97</v>
      </c>
      <c r="F3" s="158"/>
      <c r="G3" s="117"/>
      <c r="H3" s="28"/>
      <c r="I3" s="157" t="s">
        <v>0</v>
      </c>
      <c r="J3" s="157"/>
      <c r="K3" s="53" t="s">
        <v>97</v>
      </c>
      <c r="L3" s="53"/>
      <c r="M3" s="53"/>
      <c r="N3" s="28"/>
      <c r="O3" s="159" t="s">
        <v>0</v>
      </c>
      <c r="P3" s="160"/>
      <c r="Q3" s="55" t="s">
        <v>97</v>
      </c>
      <c r="R3" s="55"/>
      <c r="S3" s="56"/>
    </row>
    <row r="4" spans="1:19" x14ac:dyDescent="0.25">
      <c r="A4" s="3"/>
      <c r="B4" s="28"/>
      <c r="C4" s="158" t="s">
        <v>1</v>
      </c>
      <c r="D4" s="158"/>
      <c r="E4" s="158">
        <v>1000</v>
      </c>
      <c r="F4" s="158"/>
      <c r="G4" s="117"/>
      <c r="H4" s="28"/>
      <c r="I4" s="157" t="s">
        <v>1</v>
      </c>
      <c r="J4" s="157"/>
      <c r="K4" s="53">
        <v>5000</v>
      </c>
      <c r="L4" s="53"/>
      <c r="M4" s="53"/>
      <c r="N4" s="28"/>
      <c r="O4" s="159" t="s">
        <v>1</v>
      </c>
      <c r="P4" s="160"/>
      <c r="Q4" s="55">
        <v>10000</v>
      </c>
      <c r="R4" s="55"/>
      <c r="S4" s="56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17"/>
      <c r="H5" s="28"/>
      <c r="I5" s="157" t="s">
        <v>2</v>
      </c>
      <c r="J5" s="157"/>
      <c r="K5" s="53">
        <v>512</v>
      </c>
      <c r="L5" s="53"/>
      <c r="M5" s="53"/>
      <c r="N5" s="28"/>
      <c r="O5" s="159" t="s">
        <v>2</v>
      </c>
      <c r="P5" s="160"/>
      <c r="Q5" s="55">
        <v>512</v>
      </c>
      <c r="R5" s="55"/>
      <c r="S5" s="56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17"/>
      <c r="H6" s="28"/>
      <c r="I6" s="157" t="s">
        <v>3</v>
      </c>
      <c r="J6" s="157"/>
      <c r="K6" s="53">
        <v>1024</v>
      </c>
      <c r="L6" s="53"/>
      <c r="M6" s="53"/>
      <c r="N6" s="28"/>
      <c r="O6" s="159" t="s">
        <v>3</v>
      </c>
      <c r="P6" s="160"/>
      <c r="Q6" s="55">
        <v>1024</v>
      </c>
      <c r="R6" s="55"/>
      <c r="S6" s="56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17"/>
      <c r="H7" s="28"/>
      <c r="I7" s="157" t="s">
        <v>4</v>
      </c>
      <c r="J7" s="157"/>
      <c r="K7" s="53" t="s">
        <v>98</v>
      </c>
      <c r="L7" s="53"/>
      <c r="M7" s="53"/>
      <c r="N7" s="28"/>
      <c r="O7" s="159" t="s">
        <v>4</v>
      </c>
      <c r="P7" s="160"/>
      <c r="Q7" s="55" t="s">
        <v>98</v>
      </c>
      <c r="R7" s="55"/>
      <c r="S7" s="56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17"/>
      <c r="H8" s="28"/>
      <c r="I8" s="157" t="s">
        <v>5</v>
      </c>
      <c r="J8" s="157"/>
      <c r="K8" s="53" t="s">
        <v>99</v>
      </c>
      <c r="L8" s="53"/>
      <c r="M8" s="53"/>
      <c r="N8" s="28"/>
      <c r="O8" s="159" t="s">
        <v>5</v>
      </c>
      <c r="P8" s="160"/>
      <c r="Q8" s="55" t="s">
        <v>99</v>
      </c>
      <c r="R8" s="55"/>
      <c r="S8" s="56"/>
    </row>
    <row r="9" spans="1:19" x14ac:dyDescent="0.25">
      <c r="A9" s="3"/>
      <c r="B9" s="28"/>
      <c r="C9" s="158" t="s">
        <v>6</v>
      </c>
      <c r="D9" s="158"/>
      <c r="E9" s="158">
        <v>3</v>
      </c>
      <c r="F9" s="158"/>
      <c r="G9" s="117"/>
      <c r="H9" s="28"/>
      <c r="I9" s="157" t="s">
        <v>6</v>
      </c>
      <c r="J9" s="157"/>
      <c r="K9" s="53">
        <v>3</v>
      </c>
      <c r="L9" s="53"/>
      <c r="M9" s="53"/>
      <c r="N9" s="28"/>
      <c r="O9" s="159" t="s">
        <v>6</v>
      </c>
      <c r="P9" s="160"/>
      <c r="Q9" s="55">
        <v>3</v>
      </c>
      <c r="R9" s="55"/>
      <c r="S9" s="56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57" t="s">
        <v>7</v>
      </c>
      <c r="J10" s="157"/>
      <c r="K10" s="32"/>
      <c r="L10" s="32"/>
      <c r="M10" s="32"/>
      <c r="N10" s="28"/>
      <c r="O10" s="159" t="s">
        <v>7</v>
      </c>
      <c r="P10" s="160"/>
      <c r="Q10" s="55"/>
      <c r="R10" s="55"/>
      <c r="S10" s="56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1">
        <v>1</v>
      </c>
      <c r="D12" s="162"/>
      <c r="E12" s="162"/>
      <c r="F12" s="162"/>
      <c r="G12" s="163"/>
      <c r="H12" s="31" t="s">
        <v>85</v>
      </c>
      <c r="I12" s="164">
        <v>1</v>
      </c>
      <c r="J12" s="165"/>
      <c r="K12" s="165"/>
      <c r="L12" s="165"/>
      <c r="M12" s="166"/>
      <c r="N12" s="31" t="s">
        <v>85</v>
      </c>
      <c r="O12" s="167">
        <v>1</v>
      </c>
      <c r="P12" s="167"/>
      <c r="Q12" s="167"/>
      <c r="R12" s="167"/>
      <c r="S12" s="16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</row>
    <row r="15" spans="1:19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</row>
    <row r="17" spans="1:19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</row>
    <row r="18" spans="1:19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</row>
    <row r="20" spans="1:19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</row>
    <row r="22" spans="1:19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</row>
    <row r="25" spans="1:19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</row>
    <row r="28" spans="1:19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</row>
    <row r="29" spans="1:19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</row>
    <row r="32" spans="1:19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</row>
    <row r="34" spans="1:19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</row>
    <row r="37" spans="1:19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</row>
    <row r="43" spans="1:19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</row>
    <row r="45" spans="1:19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</row>
    <row r="48" spans="1:19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</row>
    <row r="49" spans="1:19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</row>
    <row r="50" spans="1:19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</row>
    <row r="51" spans="1:19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</row>
    <row r="52" spans="1:19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</row>
    <row r="53" spans="1:19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</row>
    <row r="54" spans="1:19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</row>
    <row r="57" spans="1:19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</row>
    <row r="58" spans="1:19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</row>
    <row r="60" spans="1:19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</row>
    <row r="61" spans="1:19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</row>
    <row r="63" spans="1:19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</row>
    <row r="64" spans="1:19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</row>
    <row r="65" spans="1:19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</row>
    <row r="68" spans="1:19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</row>
    <row r="69" spans="1:19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</row>
    <row r="77" spans="1:19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</row>
    <row r="82" spans="1:19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</row>
    <row r="83" spans="1:19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k = 1000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9" x14ac:dyDescent="0.25">
      <c r="A89" s="25" t="s">
        <v>88</v>
      </c>
      <c r="B89" s="61">
        <f>E84</f>
        <v>0.43460403499624972</v>
      </c>
    </row>
    <row r="90" spans="1:19" x14ac:dyDescent="0.25">
      <c r="A90" s="25" t="s">
        <v>89</v>
      </c>
      <c r="B90" s="67">
        <f>F84</f>
        <v>0.3325874161060855</v>
      </c>
    </row>
    <row r="91" spans="1:19" x14ac:dyDescent="0.25">
      <c r="A91" s="25" t="s">
        <v>120</v>
      </c>
      <c r="B91" s="130">
        <f>G84</f>
        <v>5.6158730158730156E-5</v>
      </c>
    </row>
    <row r="92" spans="1:19" ht="20.25" thickBot="1" x14ac:dyDescent="0.35">
      <c r="A92" s="38" t="str">
        <f>I1</f>
        <v>k = 5000</v>
      </c>
      <c r="B92" s="38"/>
    </row>
    <row r="93" spans="1:19" ht="15.75" thickTop="1" x14ac:dyDescent="0.25">
      <c r="A93" s="32" t="s">
        <v>82</v>
      </c>
      <c r="B93" s="64">
        <f>J84</f>
        <v>0.44434128283921942</v>
      </c>
    </row>
    <row r="94" spans="1:19" x14ac:dyDescent="0.25">
      <c r="A94" s="32" t="s">
        <v>88</v>
      </c>
      <c r="B94" s="64">
        <f>K84</f>
        <v>0.46783430329936188</v>
      </c>
    </row>
    <row r="95" spans="1:19" x14ac:dyDescent="0.25">
      <c r="A95" s="32" t="s">
        <v>89</v>
      </c>
      <c r="B95" s="68">
        <f>L84</f>
        <v>0.30528232619692802</v>
      </c>
    </row>
    <row r="96" spans="1:19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k = 10 000</v>
      </c>
    </row>
    <row r="104" spans="1:2" x14ac:dyDescent="0.25">
      <c r="A104" t="s">
        <v>92</v>
      </c>
      <c r="B104" t="str">
        <f>IF(AND(B89 &gt; B94,B89 &gt; B99), A87, IF(B94 &gt; B99, A92, A97))</f>
        <v>k = 10 000</v>
      </c>
    </row>
    <row r="105" spans="1:2" x14ac:dyDescent="0.25">
      <c r="A105" t="s">
        <v>93</v>
      </c>
      <c r="B105" t="str">
        <f>IF(AND(B90 &gt; B95,B90 &gt; B100), $A$87, IF(B95 &gt; B100, $A$92, $A$97))</f>
        <v>k = 1000</v>
      </c>
    </row>
    <row r="106" spans="1:2" x14ac:dyDescent="0.25">
      <c r="A106" t="s">
        <v>121</v>
      </c>
      <c r="B106" t="str">
        <f>IF(AND(B91 &lt; B96,B91 &lt; B101), $A$87, IF(B96 &lt; B101, $A$92, $A$97))</f>
        <v>k = 1000</v>
      </c>
    </row>
  </sheetData>
  <mergeCells count="37">
    <mergeCell ref="C4:D4"/>
    <mergeCell ref="O4:P4"/>
    <mergeCell ref="C5:D5"/>
    <mergeCell ref="O5:P5"/>
    <mergeCell ref="E4:F4"/>
    <mergeCell ref="E5:F5"/>
    <mergeCell ref="I4:J4"/>
    <mergeCell ref="I5:J5"/>
    <mergeCell ref="C1:F1"/>
    <mergeCell ref="I1:L1"/>
    <mergeCell ref="O1:R1"/>
    <mergeCell ref="C3:D3"/>
    <mergeCell ref="O3:P3"/>
    <mergeCell ref="E3:F3"/>
    <mergeCell ref="I3:J3"/>
    <mergeCell ref="C6:D6"/>
    <mergeCell ref="O6:P6"/>
    <mergeCell ref="C7:D7"/>
    <mergeCell ref="O7:P7"/>
    <mergeCell ref="E6:F6"/>
    <mergeCell ref="E7:F7"/>
    <mergeCell ref="I6:J6"/>
    <mergeCell ref="I7:J7"/>
    <mergeCell ref="C8:D8"/>
    <mergeCell ref="O8:P8"/>
    <mergeCell ref="C9:D9"/>
    <mergeCell ref="O9:P9"/>
    <mergeCell ref="E8:F8"/>
    <mergeCell ref="E9:F9"/>
    <mergeCell ref="I8:J8"/>
    <mergeCell ref="I9:J9"/>
    <mergeCell ref="I10:J10"/>
    <mergeCell ref="C10:D10"/>
    <mergeCell ref="O10:P10"/>
    <mergeCell ref="C12:G12"/>
    <mergeCell ref="I12:M12"/>
    <mergeCell ref="O12:S12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{EFA8117F-1D51-4165-916D-E1CBF1A9882D}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{DD5C59FD-BC43-4795-883E-AC5440B786C7}</x14:id>
        </ext>
      </extLst>
    </cfRule>
  </conditionalFormatting>
  <conditionalFormatting sqref="P14:S8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{ADB53B3E-7A3A-4EA6-BCAC-FDE61AAEAD81}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A8117F-1D51-4165-916D-E1CBF1A98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DD5C59FD-BC43-4795-883E-AC5440B78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ADB53B3E-7A3A-4EA6-BCAC-FDE61AAEA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3DEE-EC7C-4351-9456-6643D1C8631E}">
  <sheetPr>
    <tabColor theme="9" tint="0.79998168889431442"/>
  </sheetPr>
  <dimension ref="A1:S106"/>
  <sheetViews>
    <sheetView topLeftCell="A19" zoomScaleNormal="100" workbookViewId="0">
      <selection activeCell="A39" sqref="A39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146</v>
      </c>
      <c r="B1" s="27"/>
      <c r="C1" s="192" t="s">
        <v>109</v>
      </c>
      <c r="D1" s="193"/>
      <c r="E1" s="193"/>
      <c r="F1" s="193"/>
      <c r="G1" s="194"/>
      <c r="H1" s="27"/>
      <c r="I1" s="175" t="s">
        <v>147</v>
      </c>
      <c r="J1" s="171"/>
      <c r="K1" s="171"/>
      <c r="L1" s="171"/>
      <c r="M1" s="176"/>
      <c r="N1" s="27"/>
      <c r="O1" s="172" t="s">
        <v>149</v>
      </c>
      <c r="P1" s="173"/>
      <c r="Q1" s="173"/>
      <c r="R1" s="173"/>
      <c r="S1" s="17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57" t="s">
        <v>0</v>
      </c>
      <c r="J3" s="157"/>
      <c r="K3" s="182" t="s">
        <v>137</v>
      </c>
      <c r="L3" s="182"/>
      <c r="M3" s="183"/>
      <c r="N3" s="28"/>
      <c r="O3" s="159" t="s">
        <v>0</v>
      </c>
      <c r="P3" s="160"/>
      <c r="Q3" s="160" t="s">
        <v>136</v>
      </c>
      <c r="R3" s="160"/>
      <c r="S3" s="184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57" t="s">
        <v>1</v>
      </c>
      <c r="J4" s="157"/>
      <c r="K4" s="182">
        <v>1000</v>
      </c>
      <c r="L4" s="182"/>
      <c r="M4" s="183"/>
      <c r="N4" s="28"/>
      <c r="O4" s="159" t="s">
        <v>1</v>
      </c>
      <c r="P4" s="160"/>
      <c r="Q4" s="160">
        <v>500</v>
      </c>
      <c r="R4" s="160"/>
      <c r="S4" s="184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57" t="s">
        <v>2</v>
      </c>
      <c r="J5" s="157"/>
      <c r="K5" s="182">
        <v>256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4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57" t="s">
        <v>3</v>
      </c>
      <c r="J6" s="157"/>
      <c r="K6" s="182">
        <v>768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4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57" t="s">
        <v>4</v>
      </c>
      <c r="J7" s="157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4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57" t="s">
        <v>5</v>
      </c>
      <c r="J8" s="157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4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57" t="s">
        <v>6</v>
      </c>
      <c r="J9" s="157"/>
      <c r="K9" s="182">
        <v>3650</v>
      </c>
      <c r="L9" s="182"/>
      <c r="M9" s="183"/>
      <c r="N9" s="28"/>
      <c r="O9" s="159" t="s">
        <v>6</v>
      </c>
      <c r="P9" s="160"/>
      <c r="Q9" s="190">
        <v>3650</v>
      </c>
      <c r="R9" s="190"/>
      <c r="S9" s="191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57" t="s">
        <v>7</v>
      </c>
      <c r="J10" s="157"/>
      <c r="K10" s="32"/>
      <c r="L10" s="53" t="s">
        <v>148</v>
      </c>
      <c r="M10" s="32"/>
      <c r="N10" s="28"/>
      <c r="O10" s="159" t="s">
        <v>7</v>
      </c>
      <c r="P10" s="160"/>
      <c r="Q10" s="160" t="s">
        <v>148</v>
      </c>
      <c r="R10" s="160"/>
      <c r="S10" s="184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1">
        <v>1</v>
      </c>
      <c r="D12" s="162"/>
      <c r="E12" s="162"/>
      <c r="F12" s="162"/>
      <c r="G12" s="163"/>
      <c r="H12" s="31" t="s">
        <v>85</v>
      </c>
      <c r="I12" s="164">
        <v>1</v>
      </c>
      <c r="J12" s="165"/>
      <c r="K12" s="165"/>
      <c r="L12" s="165"/>
      <c r="M12" s="166"/>
      <c r="N12" s="31" t="s">
        <v>85</v>
      </c>
      <c r="O12" s="167">
        <v>1</v>
      </c>
      <c r="P12" s="167"/>
      <c r="Q12" s="167"/>
      <c r="R12" s="167"/>
      <c r="S12" s="16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1.8181818181818181E-2</v>
      </c>
      <c r="G14" s="118">
        <v>1.4113425925925925E-4</v>
      </c>
      <c r="H14" s="5">
        <v>9</v>
      </c>
      <c r="I14" s="70">
        <v>9</v>
      </c>
      <c r="J14" s="75">
        <v>1</v>
      </c>
      <c r="K14" s="76">
        <v>1</v>
      </c>
      <c r="L14" s="126">
        <v>2.5000000000000001E-2</v>
      </c>
      <c r="M14" s="133">
        <v>1.1027777777777777E-4</v>
      </c>
      <c r="N14" s="5">
        <v>9</v>
      </c>
      <c r="O14" s="43">
        <v>9</v>
      </c>
      <c r="P14" s="44">
        <v>1</v>
      </c>
      <c r="Q14" s="45">
        <v>1</v>
      </c>
      <c r="R14" s="82">
        <v>6.25E-2</v>
      </c>
      <c r="S14" s="124">
        <v>9.7476851851851848E-5</v>
      </c>
    </row>
    <row r="15" spans="1:19" x14ac:dyDescent="0.25">
      <c r="A15" s="3" t="s">
        <v>10</v>
      </c>
      <c r="B15" s="5">
        <v>1160</v>
      </c>
      <c r="C15" s="19">
        <v>695</v>
      </c>
      <c r="D15" s="21">
        <v>0.59913793103448276</v>
      </c>
      <c r="E15" s="21">
        <v>0.59913793103448276</v>
      </c>
      <c r="F15" s="110">
        <v>0.5</v>
      </c>
      <c r="G15" s="118">
        <v>3.122222222222222E-4</v>
      </c>
      <c r="H15" s="5">
        <v>1160</v>
      </c>
      <c r="I15" s="70">
        <v>240</v>
      </c>
      <c r="J15" s="76">
        <v>0.20689655172413793</v>
      </c>
      <c r="K15" s="76">
        <v>0.24</v>
      </c>
      <c r="L15" s="126">
        <v>0.5</v>
      </c>
      <c r="M15" s="133">
        <v>6.3252314814814812E-5</v>
      </c>
      <c r="N15" s="5">
        <v>1160</v>
      </c>
      <c r="O15" s="43">
        <v>138</v>
      </c>
      <c r="P15" s="45">
        <v>0.11896551724137931</v>
      </c>
      <c r="Q15" s="45">
        <v>0.27600000000000002</v>
      </c>
      <c r="R15" s="82">
        <v>0.5</v>
      </c>
      <c r="S15" s="124">
        <v>6.4004629629629635E-5</v>
      </c>
    </row>
    <row r="16" spans="1:19" x14ac:dyDescent="0.25">
      <c r="A16" s="3" t="s">
        <v>11</v>
      </c>
      <c r="B16" s="5">
        <v>1554</v>
      </c>
      <c r="C16" s="19">
        <v>646</v>
      </c>
      <c r="D16" s="21">
        <v>0.41570141570141572</v>
      </c>
      <c r="E16" s="21">
        <v>0.41570141570141572</v>
      </c>
      <c r="F16" s="110">
        <v>0.33333333333333331</v>
      </c>
      <c r="G16" s="118">
        <v>2.1916666666666666E-4</v>
      </c>
      <c r="H16" s="5">
        <v>1554</v>
      </c>
      <c r="I16" s="70">
        <v>101</v>
      </c>
      <c r="J16" s="76">
        <v>6.4993564993564998E-2</v>
      </c>
      <c r="K16" s="76">
        <v>0.10100000000000001</v>
      </c>
      <c r="L16" s="126">
        <v>1</v>
      </c>
      <c r="M16" s="133">
        <v>2.5714120370370371E-4</v>
      </c>
      <c r="N16" s="5">
        <v>1554</v>
      </c>
      <c r="O16" s="43">
        <v>60</v>
      </c>
      <c r="P16" s="45">
        <v>3.8610038610038609E-2</v>
      </c>
      <c r="Q16" s="45">
        <v>0.12</v>
      </c>
      <c r="R16" s="82">
        <v>1</v>
      </c>
      <c r="S16" s="124">
        <v>6.9884259259259254E-5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9.9375000000000003E-5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0.11111111111111099</v>
      </c>
      <c r="M17" s="133">
        <v>1.0814814814814815E-4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0.5</v>
      </c>
      <c r="S17" s="124">
        <v>5.6689814814814815E-5</v>
      </c>
    </row>
    <row r="18" spans="1:19" x14ac:dyDescent="0.25">
      <c r="A18" s="3" t="s">
        <v>13</v>
      </c>
      <c r="B18" s="5">
        <v>553</v>
      </c>
      <c r="C18" s="19">
        <v>200</v>
      </c>
      <c r="D18" s="21">
        <v>0.36166365280289331</v>
      </c>
      <c r="E18" s="21">
        <v>0.36166365280289331</v>
      </c>
      <c r="F18" s="110">
        <v>1</v>
      </c>
      <c r="G18" s="118">
        <v>1.8898148148148149E-4</v>
      </c>
      <c r="H18" s="5">
        <v>553</v>
      </c>
      <c r="I18" s="70">
        <v>24</v>
      </c>
      <c r="J18" s="76">
        <v>4.3399638336347197E-2</v>
      </c>
      <c r="K18" s="76">
        <v>4.3399638336347197E-2</v>
      </c>
      <c r="L18" s="126">
        <v>1</v>
      </c>
      <c r="M18" s="133">
        <v>8.0844907407407406E-5</v>
      </c>
      <c r="N18" s="5">
        <v>553</v>
      </c>
      <c r="O18" s="43">
        <v>16</v>
      </c>
      <c r="P18" s="45">
        <v>2.8933092224231464E-2</v>
      </c>
      <c r="Q18" s="45">
        <v>3.2000000000000001E-2</v>
      </c>
      <c r="R18" s="82">
        <v>1</v>
      </c>
      <c r="S18" s="124">
        <v>6.274305555555555E-5</v>
      </c>
    </row>
    <row r="19" spans="1:19" x14ac:dyDescent="0.25">
      <c r="A19" s="3" t="s">
        <v>14</v>
      </c>
      <c r="B19" s="5">
        <v>431</v>
      </c>
      <c r="C19" s="19">
        <v>229</v>
      </c>
      <c r="D19" s="21">
        <v>0.53132250580046403</v>
      </c>
      <c r="E19" s="21">
        <v>0.53132250580046403</v>
      </c>
      <c r="F19" s="110">
        <v>1</v>
      </c>
      <c r="G19" s="118">
        <v>1.1738425925925926E-4</v>
      </c>
      <c r="H19" s="5">
        <v>431</v>
      </c>
      <c r="I19" s="70">
        <v>101</v>
      </c>
      <c r="J19" s="76">
        <v>0.23433874709976799</v>
      </c>
      <c r="K19" s="76">
        <v>0.23433874709976799</v>
      </c>
      <c r="L19" s="126">
        <v>1</v>
      </c>
      <c r="M19" s="133">
        <v>7.2407407407407411E-5</v>
      </c>
      <c r="N19" s="5">
        <v>431</v>
      </c>
      <c r="O19" s="43">
        <v>97</v>
      </c>
      <c r="P19" s="45">
        <v>0.22505800464037123</v>
      </c>
      <c r="Q19" s="45">
        <v>0.22505800464037123</v>
      </c>
      <c r="R19" s="82">
        <v>1</v>
      </c>
      <c r="S19" s="124">
        <v>6.0682870370370373E-5</v>
      </c>
    </row>
    <row r="20" spans="1:19" x14ac:dyDescent="0.25">
      <c r="A20" s="3" t="s">
        <v>15</v>
      </c>
      <c r="B20" s="5">
        <v>97768</v>
      </c>
      <c r="C20" s="19">
        <v>2572</v>
      </c>
      <c r="D20" s="21">
        <v>2.6307176172162671E-2</v>
      </c>
      <c r="E20" s="21">
        <v>0.51439999999999997</v>
      </c>
      <c r="F20" s="110">
        <v>1</v>
      </c>
      <c r="G20" s="118">
        <v>8.4340277777777772E-5</v>
      </c>
      <c r="H20" s="5">
        <v>97768</v>
      </c>
      <c r="I20" s="70">
        <v>743</v>
      </c>
      <c r="J20" s="76">
        <v>7.5996235987235089E-3</v>
      </c>
      <c r="K20" s="76">
        <v>0.74299999999999999</v>
      </c>
      <c r="L20" s="126">
        <v>1</v>
      </c>
      <c r="M20" s="133">
        <v>5.9768518518518521E-5</v>
      </c>
      <c r="N20" s="5">
        <v>97768</v>
      </c>
      <c r="O20" s="43">
        <v>444</v>
      </c>
      <c r="P20" s="45">
        <v>4.5413632272318137E-3</v>
      </c>
      <c r="Q20" s="45">
        <v>0.88800000000000001</v>
      </c>
      <c r="R20" s="82">
        <v>1</v>
      </c>
      <c r="S20" s="124">
        <v>5.5694444444444442E-5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7.2291666666666671E-5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5.6238425925925923E-5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5.3680555555555553E-5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1</v>
      </c>
      <c r="G22" s="118">
        <v>7.3750000000000004E-5</v>
      </c>
      <c r="H22" s="5">
        <v>1554</v>
      </c>
      <c r="I22" s="70">
        <v>710</v>
      </c>
      <c r="J22" s="76">
        <v>0.4568854568854569</v>
      </c>
      <c r="K22" s="76">
        <v>0.71</v>
      </c>
      <c r="L22" s="126">
        <v>0.5</v>
      </c>
      <c r="M22" s="133">
        <v>5.423611111111111E-5</v>
      </c>
      <c r="N22" s="5">
        <v>1554</v>
      </c>
      <c r="O22" s="43">
        <v>391</v>
      </c>
      <c r="P22" s="45">
        <v>0.25160875160875162</v>
      </c>
      <c r="Q22" s="45">
        <v>0.78200000000000003</v>
      </c>
      <c r="R22" s="82">
        <v>0.2</v>
      </c>
      <c r="S22" s="124">
        <v>5.412037037037037E-5</v>
      </c>
    </row>
    <row r="23" spans="1:19" x14ac:dyDescent="0.25">
      <c r="A23" s="3" t="s">
        <v>18</v>
      </c>
      <c r="B23" s="5">
        <v>123</v>
      </c>
      <c r="C23" s="19">
        <v>120</v>
      </c>
      <c r="D23" s="21">
        <v>0.97560975609756095</v>
      </c>
      <c r="E23" s="21">
        <v>0.97560975609756095</v>
      </c>
      <c r="F23" s="110">
        <v>9.0909090909090912E-2</v>
      </c>
      <c r="G23" s="118">
        <v>7.3356481481481482E-5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1</v>
      </c>
      <c r="M23" s="133">
        <v>5.5208333333333331E-5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0.33333333333333331</v>
      </c>
      <c r="S23" s="124">
        <v>5.3136574074074072E-5</v>
      </c>
    </row>
    <row r="24" spans="1:19" x14ac:dyDescent="0.25">
      <c r="A24" s="3" t="s">
        <v>19</v>
      </c>
      <c r="B24" s="5">
        <v>40485</v>
      </c>
      <c r="C24" s="19">
        <v>4308</v>
      </c>
      <c r="D24" s="21">
        <v>0.10640978140051871</v>
      </c>
      <c r="E24" s="21">
        <v>0.86160000000000003</v>
      </c>
      <c r="F24" s="110">
        <v>5.3191489361702126E-3</v>
      </c>
      <c r="G24" s="118">
        <v>7.1932870370370369E-5</v>
      </c>
      <c r="H24" s="5">
        <v>40485</v>
      </c>
      <c r="I24" s="70">
        <v>682</v>
      </c>
      <c r="J24" s="76">
        <v>1.6845745337779425E-2</v>
      </c>
      <c r="K24" s="76">
        <v>0.68200000000000005</v>
      </c>
      <c r="L24" s="126">
        <v>5.6179775280898875E-3</v>
      </c>
      <c r="M24" s="133">
        <v>5.454861111111111E-5</v>
      </c>
      <c r="N24" s="5">
        <v>40485</v>
      </c>
      <c r="O24" s="43">
        <v>286</v>
      </c>
      <c r="P24" s="45">
        <v>7.0643448190687913E-3</v>
      </c>
      <c r="Q24" s="45">
        <v>0.57199999999999995</v>
      </c>
      <c r="R24" s="82">
        <v>5.6179775280898875E-3</v>
      </c>
      <c r="S24" s="124">
        <v>5.3009259259259257E-5</v>
      </c>
    </row>
    <row r="25" spans="1:19" x14ac:dyDescent="0.25">
      <c r="A25" s="3" t="s">
        <v>20</v>
      </c>
      <c r="B25" s="5">
        <v>388</v>
      </c>
      <c r="C25" s="19">
        <v>356</v>
      </c>
      <c r="D25" s="21">
        <v>0.91752577319587625</v>
      </c>
      <c r="E25" s="21">
        <v>0.91752577319587625</v>
      </c>
      <c r="F25" s="110">
        <v>7.6923076923076927E-2</v>
      </c>
      <c r="G25" s="118">
        <v>1.0680555555555556E-4</v>
      </c>
      <c r="H25" s="5">
        <v>388</v>
      </c>
      <c r="I25" s="70">
        <v>284</v>
      </c>
      <c r="J25" s="76">
        <v>0.73195876288659789</v>
      </c>
      <c r="K25" s="76">
        <v>0.73195876288659789</v>
      </c>
      <c r="L25" s="126">
        <v>7.6923076923076927E-2</v>
      </c>
      <c r="M25" s="133">
        <v>5.5578703703703702E-5</v>
      </c>
      <c r="N25" s="5">
        <v>388</v>
      </c>
      <c r="O25" s="43">
        <v>269</v>
      </c>
      <c r="P25" s="45">
        <v>0.69329896907216493</v>
      </c>
      <c r="Q25" s="45">
        <v>0.69329896907216493</v>
      </c>
      <c r="R25" s="82">
        <v>7.6923076923076927E-2</v>
      </c>
      <c r="S25" s="124">
        <v>5.3437499999999998E-5</v>
      </c>
    </row>
    <row r="26" spans="1:19" x14ac:dyDescent="0.25">
      <c r="A26" s="3" t="s">
        <v>21</v>
      </c>
      <c r="B26" s="5">
        <v>577</v>
      </c>
      <c r="C26" s="19">
        <v>459</v>
      </c>
      <c r="D26" s="21">
        <v>0.79549393414211433</v>
      </c>
      <c r="E26" s="21">
        <v>0.79549393414211433</v>
      </c>
      <c r="F26" s="110">
        <v>1</v>
      </c>
      <c r="G26" s="118">
        <v>1.1135416666666667E-4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33">
        <v>5.641203703703704E-5</v>
      </c>
      <c r="N26" s="5">
        <v>577</v>
      </c>
      <c r="O26" s="43">
        <v>103</v>
      </c>
      <c r="P26" s="45">
        <v>0.17850953206239167</v>
      </c>
      <c r="Q26" s="45">
        <v>0.20599999999999999</v>
      </c>
      <c r="R26" s="82">
        <v>1</v>
      </c>
      <c r="S26" s="124">
        <v>5.3553240740740738E-5</v>
      </c>
    </row>
    <row r="27" spans="1:19" x14ac:dyDescent="0.25">
      <c r="A27" s="3" t="s">
        <v>22</v>
      </c>
      <c r="B27" s="5">
        <v>142</v>
      </c>
      <c r="C27" s="19">
        <v>3</v>
      </c>
      <c r="D27" s="21">
        <v>2.1126760563380281E-2</v>
      </c>
      <c r="E27" s="21">
        <v>2.1126760563380281E-2</v>
      </c>
      <c r="F27" s="110">
        <v>1</v>
      </c>
      <c r="G27" s="118">
        <v>1.4636574074074074E-4</v>
      </c>
      <c r="H27" s="5">
        <v>142</v>
      </c>
      <c r="I27" s="70">
        <v>2</v>
      </c>
      <c r="J27" s="76">
        <v>1.4084507042253521E-2</v>
      </c>
      <c r="K27" s="76">
        <v>1.4084507042253521E-2</v>
      </c>
      <c r="L27" s="126">
        <v>1</v>
      </c>
      <c r="M27" s="133">
        <v>5.6631944444444445E-5</v>
      </c>
      <c r="N27" s="5">
        <v>142</v>
      </c>
      <c r="O27" s="43">
        <v>2</v>
      </c>
      <c r="P27" s="45">
        <v>1.4084507042253521E-2</v>
      </c>
      <c r="Q27" s="45">
        <v>1.4084507042253521E-2</v>
      </c>
      <c r="R27" s="82">
        <v>1</v>
      </c>
      <c r="S27" s="124">
        <v>5.4513888888888891E-5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1.0333333333333333E-4</v>
      </c>
      <c r="H28" s="5">
        <v>158355</v>
      </c>
      <c r="I28" s="70">
        <v>1000</v>
      </c>
      <c r="J28" s="76">
        <v>6.3149253260080199E-3</v>
      </c>
      <c r="K28" s="76">
        <v>1</v>
      </c>
      <c r="L28" s="126">
        <v>1</v>
      </c>
      <c r="M28" s="133">
        <v>5.6481481481481479E-5</v>
      </c>
      <c r="N28" s="5">
        <v>158355</v>
      </c>
      <c r="O28" s="43">
        <v>500</v>
      </c>
      <c r="P28" s="45">
        <v>3.15746266300401E-3</v>
      </c>
      <c r="Q28" s="45">
        <v>1</v>
      </c>
      <c r="R28" s="82">
        <v>1</v>
      </c>
      <c r="S28" s="124">
        <v>5.420138888888889E-5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1.4269675925925927E-4</v>
      </c>
      <c r="H29" s="5">
        <v>323</v>
      </c>
      <c r="I29" s="70">
        <v>315</v>
      </c>
      <c r="J29" s="76">
        <v>0.97523219814241491</v>
      </c>
      <c r="K29" s="76">
        <v>0.97523219814241491</v>
      </c>
      <c r="L29" s="126">
        <v>1</v>
      </c>
      <c r="M29" s="133">
        <v>6.0358796296296297E-5</v>
      </c>
      <c r="N29" s="5">
        <v>323</v>
      </c>
      <c r="O29" s="43">
        <v>232</v>
      </c>
      <c r="P29" s="45">
        <v>0.71826625386996901</v>
      </c>
      <c r="Q29" s="45">
        <v>0.71826625386996901</v>
      </c>
      <c r="R29" s="82">
        <v>1</v>
      </c>
      <c r="S29" s="124">
        <v>5.4039351851851849E-5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1.4711805555555555E-4</v>
      </c>
      <c r="H30" s="5">
        <v>5</v>
      </c>
      <c r="I30" s="70">
        <v>3</v>
      </c>
      <c r="J30" s="76">
        <v>0.6</v>
      </c>
      <c r="K30" s="76">
        <v>0.6</v>
      </c>
      <c r="L30" s="126">
        <v>1</v>
      </c>
      <c r="M30" s="133">
        <v>5.6076388888888888E-5</v>
      </c>
      <c r="N30" s="5">
        <v>5</v>
      </c>
      <c r="O30" s="43">
        <v>3</v>
      </c>
      <c r="P30" s="45">
        <v>0.6</v>
      </c>
      <c r="Q30" s="45">
        <v>0.6</v>
      </c>
      <c r="R30" s="82">
        <v>1</v>
      </c>
      <c r="S30" s="124">
        <v>5.4756944444444447E-5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1.5583333333333334E-4</v>
      </c>
      <c r="H31" s="5">
        <v>13</v>
      </c>
      <c r="I31" s="70">
        <v>11</v>
      </c>
      <c r="J31" s="76">
        <v>0.84615384615384615</v>
      </c>
      <c r="K31" s="76">
        <v>0.84615384615384615</v>
      </c>
      <c r="L31" s="126">
        <v>1</v>
      </c>
      <c r="M31" s="133">
        <v>6.5196759259259255E-5</v>
      </c>
      <c r="N31" s="5">
        <v>13</v>
      </c>
      <c r="O31" s="43">
        <v>11</v>
      </c>
      <c r="P31" s="45">
        <v>0.84615384615384615</v>
      </c>
      <c r="Q31" s="45">
        <v>0.84615384615384615</v>
      </c>
      <c r="R31" s="82">
        <v>1</v>
      </c>
      <c r="S31" s="124">
        <v>6.251157407407407E-5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1.3203703703703704E-4</v>
      </c>
      <c r="H32" s="5">
        <v>158</v>
      </c>
      <c r="I32" s="70">
        <v>129</v>
      </c>
      <c r="J32" s="76">
        <v>0.81645569620253167</v>
      </c>
      <c r="K32" s="76">
        <v>0.81645569620253167</v>
      </c>
      <c r="L32" s="126">
        <v>1</v>
      </c>
      <c r="M32" s="133">
        <v>6.0324074074074071E-5</v>
      </c>
      <c r="N32" s="5">
        <v>158</v>
      </c>
      <c r="O32" s="43">
        <v>127</v>
      </c>
      <c r="P32" s="45">
        <v>0.80379746835443033</v>
      </c>
      <c r="Q32" s="45">
        <v>0.80379746835443033</v>
      </c>
      <c r="R32" s="82">
        <v>1</v>
      </c>
      <c r="S32" s="124">
        <v>7.7997685185185179E-5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1.3381944444444444E-4</v>
      </c>
      <c r="H33" s="5">
        <v>247</v>
      </c>
      <c r="I33" s="70">
        <v>207</v>
      </c>
      <c r="J33" s="76">
        <v>0.83805668016194335</v>
      </c>
      <c r="K33" s="76">
        <v>0.83805668016194335</v>
      </c>
      <c r="L33" s="126">
        <v>1</v>
      </c>
      <c r="M33" s="133">
        <v>6.4421296296296294E-5</v>
      </c>
      <c r="N33" s="5">
        <v>247</v>
      </c>
      <c r="O33" s="43">
        <v>201</v>
      </c>
      <c r="P33" s="45">
        <v>0.81376518218623484</v>
      </c>
      <c r="Q33" s="45">
        <v>0.81376518218623484</v>
      </c>
      <c r="R33" s="82">
        <v>1</v>
      </c>
      <c r="S33" s="124">
        <v>1.0319444444444444E-4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1.3881944444444445E-4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5.8611111111111114E-5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1</v>
      </c>
      <c r="S34" s="124">
        <v>6.4432870370370376E-5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1.0247685185185185E-4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5.6921296296296295E-5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5.8587962962962964E-5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7.2833211944646763E-4</v>
      </c>
      <c r="G36" s="118">
        <v>1.2912037037037037E-4</v>
      </c>
      <c r="H36" s="5">
        <v>24</v>
      </c>
      <c r="I36" s="70">
        <v>10</v>
      </c>
      <c r="J36" s="76">
        <v>0.41666666666666669</v>
      </c>
      <c r="K36" s="76">
        <v>0.41666666666666669</v>
      </c>
      <c r="L36" s="126">
        <v>1.0090817356205853E-3</v>
      </c>
      <c r="M36" s="133">
        <v>7.4884259259259253E-5</v>
      </c>
      <c r="N36" s="5">
        <v>24</v>
      </c>
      <c r="O36" s="43">
        <v>0</v>
      </c>
      <c r="P36" s="45">
        <v>0</v>
      </c>
      <c r="Q36" s="45">
        <v>0</v>
      </c>
      <c r="R36" s="82">
        <v>0</v>
      </c>
      <c r="S36" s="124">
        <v>6.1516203703703697E-5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1.2619212962962964E-4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0.5</v>
      </c>
      <c r="M37" s="133">
        <v>5.4641203703703706E-5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0.5</v>
      </c>
      <c r="S37" s="124">
        <v>5.4050925925925924E-5</v>
      </c>
    </row>
    <row r="38" spans="1:19" x14ac:dyDescent="0.25">
      <c r="A38" s="3" t="s">
        <v>33</v>
      </c>
      <c r="B38" s="5">
        <v>88</v>
      </c>
      <c r="C38" s="19">
        <v>65</v>
      </c>
      <c r="D38" s="21">
        <v>0.73863636363636365</v>
      </c>
      <c r="E38" s="21">
        <v>0.73863636363636365</v>
      </c>
      <c r="F38" s="110">
        <v>2.4937655860349127E-3</v>
      </c>
      <c r="G38" s="118">
        <v>1.4449074074074074E-4</v>
      </c>
      <c r="H38" s="5">
        <v>88</v>
      </c>
      <c r="I38" s="70">
        <v>5</v>
      </c>
      <c r="J38" s="76">
        <v>5.6818181818181816E-2</v>
      </c>
      <c r="K38" s="76">
        <v>5.6818181818181816E-2</v>
      </c>
      <c r="L38" s="126">
        <v>1.3157894736842105E-3</v>
      </c>
      <c r="M38" s="133">
        <v>7.726851851851852E-5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5.6631944444444445E-5</v>
      </c>
    </row>
    <row r="39" spans="1:19" x14ac:dyDescent="0.25">
      <c r="A39" s="3" t="s">
        <v>34</v>
      </c>
      <c r="B39" s="5">
        <v>80</v>
      </c>
      <c r="C39" s="19">
        <v>55</v>
      </c>
      <c r="D39" s="21">
        <v>0.6875</v>
      </c>
      <c r="E39" s="21">
        <v>0.6875</v>
      </c>
      <c r="F39" s="110">
        <v>1</v>
      </c>
      <c r="G39" s="118">
        <v>1.0768518518518519E-4</v>
      </c>
      <c r="H39" s="5">
        <v>80</v>
      </c>
      <c r="I39" s="70">
        <v>47</v>
      </c>
      <c r="J39" s="76">
        <v>0.58750000000000002</v>
      </c>
      <c r="K39" s="76">
        <v>0.58750000000000002</v>
      </c>
      <c r="L39" s="126">
        <v>1</v>
      </c>
      <c r="M39" s="133">
        <v>5.4687500000000001E-5</v>
      </c>
      <c r="N39" s="5">
        <v>80</v>
      </c>
      <c r="O39" s="43">
        <v>47</v>
      </c>
      <c r="P39" s="45">
        <v>0.58750000000000002</v>
      </c>
      <c r="Q39" s="45">
        <v>0.58750000000000002</v>
      </c>
      <c r="R39" s="82">
        <v>1</v>
      </c>
      <c r="S39" s="124">
        <v>5.425925925925926E-5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1.1121527777777777E-4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5.6944444444444445E-5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5.7789351851851852E-5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1.7131944444444445E-4</v>
      </c>
      <c r="H41" s="5">
        <v>15</v>
      </c>
      <c r="I41" s="70">
        <v>14</v>
      </c>
      <c r="J41" s="76">
        <v>0.93333333333333335</v>
      </c>
      <c r="K41" s="76">
        <v>0.93333333333333335</v>
      </c>
      <c r="L41" s="126">
        <v>1</v>
      </c>
      <c r="M41" s="133">
        <v>5.6307870370370368E-5</v>
      </c>
      <c r="N41" s="5">
        <v>15</v>
      </c>
      <c r="O41" s="43">
        <v>14</v>
      </c>
      <c r="P41" s="45">
        <v>0.93333333333333335</v>
      </c>
      <c r="Q41" s="45">
        <v>0.93333333333333335</v>
      </c>
      <c r="R41" s="82">
        <v>1</v>
      </c>
      <c r="S41" s="124">
        <v>5.5972222222222224E-5</v>
      </c>
    </row>
    <row r="42" spans="1:19" x14ac:dyDescent="0.25">
      <c r="A42" s="3" t="s">
        <v>37</v>
      </c>
      <c r="B42" s="5">
        <v>332</v>
      </c>
      <c r="C42" s="19">
        <v>288</v>
      </c>
      <c r="D42" s="21">
        <v>0.86746987951807231</v>
      </c>
      <c r="E42" s="21">
        <v>0.86746987951807231</v>
      </c>
      <c r="F42" s="110">
        <v>1</v>
      </c>
      <c r="G42" s="118">
        <v>1.285300925925926E-4</v>
      </c>
      <c r="H42" s="5">
        <v>332</v>
      </c>
      <c r="I42" s="70">
        <v>276</v>
      </c>
      <c r="J42" s="76">
        <v>0.83132530120481929</v>
      </c>
      <c r="K42" s="76">
        <v>0.83132530120481929</v>
      </c>
      <c r="L42" s="126">
        <v>1</v>
      </c>
      <c r="M42" s="133">
        <v>5.6724537037037034E-5</v>
      </c>
      <c r="N42" s="5">
        <v>332</v>
      </c>
      <c r="O42" s="43">
        <v>275</v>
      </c>
      <c r="P42" s="45">
        <v>0.82831325301204817</v>
      </c>
      <c r="Q42" s="45">
        <v>0.82831325301204817</v>
      </c>
      <c r="R42" s="82">
        <v>1</v>
      </c>
      <c r="S42" s="124">
        <v>5.9108796296296294E-5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0.2</v>
      </c>
      <c r="G43" s="118">
        <v>1.9710648148148148E-4</v>
      </c>
      <c r="H43" s="5">
        <v>39</v>
      </c>
      <c r="I43" s="70">
        <v>10</v>
      </c>
      <c r="J43" s="76">
        <v>0.25641025641025639</v>
      </c>
      <c r="K43" s="76">
        <v>0.25641025641025639</v>
      </c>
      <c r="L43" s="126">
        <v>3.0303030303030304E-2</v>
      </c>
      <c r="M43" s="133">
        <v>6.0462962962962962E-5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3.125E-2</v>
      </c>
      <c r="S43" s="124">
        <v>5.8611111111111114E-5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1.2649305555555555E-4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5.7418981481481481E-5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5.6597222222222225E-5</v>
      </c>
    </row>
    <row r="45" spans="1:19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0.25</v>
      </c>
      <c r="G45" s="118">
        <v>8.8171296296296302E-5</v>
      </c>
      <c r="H45" s="5">
        <v>431</v>
      </c>
      <c r="I45" s="70">
        <v>313</v>
      </c>
      <c r="J45" s="76">
        <v>0.72621809744779586</v>
      </c>
      <c r="K45" s="76">
        <v>0.72621809744779586</v>
      </c>
      <c r="L45" s="126">
        <v>0.33333333333333331</v>
      </c>
      <c r="M45" s="133">
        <v>6.9629629629629623E-5</v>
      </c>
      <c r="N45" s="5">
        <v>431</v>
      </c>
      <c r="O45" s="43">
        <v>253</v>
      </c>
      <c r="P45" s="45">
        <v>0.58700696055684454</v>
      </c>
      <c r="Q45" s="45">
        <v>0.58700696055684454</v>
      </c>
      <c r="R45" s="82">
        <v>1</v>
      </c>
      <c r="S45" s="124">
        <v>5.5335648148148147E-5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9.1307870370370365E-5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5.7858796296296297E-5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5.7372685185185186E-5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1.2265046296296297E-4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6.1076388888888888E-5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5.4016203703703705E-5</v>
      </c>
    </row>
    <row r="48" spans="1:19" x14ac:dyDescent="0.25">
      <c r="A48" s="3" t="s">
        <v>43</v>
      </c>
      <c r="B48" s="5">
        <v>70752</v>
      </c>
      <c r="C48" s="19">
        <v>1099</v>
      </c>
      <c r="D48" s="21">
        <v>1.5533129805517866E-2</v>
      </c>
      <c r="E48" s="21">
        <v>0.2198</v>
      </c>
      <c r="F48" s="110">
        <v>0.5</v>
      </c>
      <c r="G48" s="118">
        <v>1.0712962962962963E-4</v>
      </c>
      <c r="H48" s="5">
        <v>70752</v>
      </c>
      <c r="I48" s="70">
        <v>394</v>
      </c>
      <c r="J48" s="76">
        <v>5.568747173224785E-3</v>
      </c>
      <c r="K48" s="76">
        <v>0.39400000000000002</v>
      </c>
      <c r="L48" s="126">
        <v>0.14285714285714285</v>
      </c>
      <c r="M48" s="133">
        <v>8.737268518518519E-5</v>
      </c>
      <c r="N48" s="5">
        <v>70752</v>
      </c>
      <c r="O48" s="43">
        <v>277</v>
      </c>
      <c r="P48" s="45">
        <v>3.9150836725463595E-3</v>
      </c>
      <c r="Q48" s="45">
        <v>0.55400000000000005</v>
      </c>
      <c r="R48" s="82">
        <v>1</v>
      </c>
      <c r="S48" s="124">
        <v>5.6388888888888889E-5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9.7939814814814821E-5</v>
      </c>
      <c r="H49" s="5">
        <v>1776</v>
      </c>
      <c r="I49" s="70">
        <v>1000</v>
      </c>
      <c r="J49" s="76">
        <v>0.56306306306306309</v>
      </c>
      <c r="K49" s="76">
        <v>1</v>
      </c>
      <c r="L49" s="126">
        <v>1</v>
      </c>
      <c r="M49" s="133">
        <v>9.0752314814814816E-5</v>
      </c>
      <c r="N49" s="5">
        <v>1776</v>
      </c>
      <c r="O49" s="43">
        <v>500</v>
      </c>
      <c r="P49" s="45">
        <v>0.28153153153153154</v>
      </c>
      <c r="Q49" s="45">
        <v>1</v>
      </c>
      <c r="R49" s="82">
        <v>1</v>
      </c>
      <c r="S49" s="124">
        <v>6.0659722222222222E-5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9.6874999999999997E-5</v>
      </c>
      <c r="H50" s="5">
        <v>9902</v>
      </c>
      <c r="I50" s="70">
        <v>1000</v>
      </c>
      <c r="J50" s="76">
        <v>0.10098969905069682</v>
      </c>
      <c r="K50" s="76">
        <v>1</v>
      </c>
      <c r="L50" s="126">
        <v>1</v>
      </c>
      <c r="M50" s="133">
        <v>8.25E-5</v>
      </c>
      <c r="N50" s="5">
        <v>9902</v>
      </c>
      <c r="O50" s="43">
        <v>500</v>
      </c>
      <c r="P50" s="45">
        <v>5.0494849525348412E-2</v>
      </c>
      <c r="Q50" s="45">
        <v>1</v>
      </c>
      <c r="R50" s="82">
        <v>1</v>
      </c>
      <c r="S50" s="124">
        <v>5.3449074074074073E-5</v>
      </c>
    </row>
    <row r="51" spans="1:19" x14ac:dyDescent="0.25">
      <c r="A51" s="3" t="s">
        <v>46</v>
      </c>
      <c r="B51" s="5">
        <v>5365</v>
      </c>
      <c r="C51" s="19">
        <v>5000</v>
      </c>
      <c r="D51" s="21">
        <v>0.93196644920782856</v>
      </c>
      <c r="E51" s="21">
        <v>1</v>
      </c>
      <c r="F51" s="110">
        <v>1</v>
      </c>
      <c r="G51" s="118">
        <v>9.9212962962962962E-5</v>
      </c>
      <c r="H51" s="5">
        <v>5365</v>
      </c>
      <c r="I51" s="70">
        <v>1000</v>
      </c>
      <c r="J51" s="76">
        <v>0.1863932898415657</v>
      </c>
      <c r="K51" s="76">
        <v>1</v>
      </c>
      <c r="L51" s="126">
        <v>1</v>
      </c>
      <c r="M51" s="133">
        <v>8.200231481481482E-5</v>
      </c>
      <c r="N51" s="5">
        <v>5365</v>
      </c>
      <c r="O51" s="43">
        <v>500</v>
      </c>
      <c r="P51" s="45">
        <v>9.3196644920782848E-2</v>
      </c>
      <c r="Q51" s="45">
        <v>1</v>
      </c>
      <c r="R51" s="82">
        <v>1</v>
      </c>
      <c r="S51" s="124">
        <v>5.5335648148148147E-5</v>
      </c>
    </row>
    <row r="52" spans="1:19" x14ac:dyDescent="0.25">
      <c r="A52" s="3" t="s">
        <v>47</v>
      </c>
      <c r="B52" s="5">
        <v>7322</v>
      </c>
      <c r="C52" s="19">
        <v>4985</v>
      </c>
      <c r="D52" s="21">
        <v>0.68082491122644084</v>
      </c>
      <c r="E52" s="21">
        <v>0.997</v>
      </c>
      <c r="F52" s="110">
        <v>7.1428571428571425E-2</v>
      </c>
      <c r="G52" s="118">
        <v>1.0067129629629629E-4</v>
      </c>
      <c r="H52" s="5">
        <v>7322</v>
      </c>
      <c r="I52" s="70">
        <v>987</v>
      </c>
      <c r="J52" s="76">
        <v>0.13479923518164436</v>
      </c>
      <c r="K52" s="76">
        <v>0.98699999999999999</v>
      </c>
      <c r="L52" s="126">
        <v>7.1428571428571425E-2</v>
      </c>
      <c r="M52" s="133">
        <v>9.1249999999999995E-5</v>
      </c>
      <c r="N52" s="5">
        <v>7322</v>
      </c>
      <c r="O52" s="43">
        <v>487</v>
      </c>
      <c r="P52" s="45">
        <v>6.6511881999453695E-2</v>
      </c>
      <c r="Q52" s="45">
        <v>0.97399999999999998</v>
      </c>
      <c r="R52" s="82">
        <v>7.1428571428571425E-2</v>
      </c>
      <c r="S52" s="124">
        <v>5.3819444444444444E-5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4.9400462962962961E-4</v>
      </c>
      <c r="H53" s="5">
        <v>760</v>
      </c>
      <c r="I53" s="70">
        <v>760</v>
      </c>
      <c r="J53" s="76">
        <v>1</v>
      </c>
      <c r="K53" s="76">
        <v>1</v>
      </c>
      <c r="L53" s="126">
        <v>1</v>
      </c>
      <c r="M53" s="133">
        <v>6.3055555555555551E-5</v>
      </c>
      <c r="N53" s="5">
        <v>760</v>
      </c>
      <c r="O53" s="43">
        <v>500</v>
      </c>
      <c r="P53" s="45">
        <v>0.65789473684210531</v>
      </c>
      <c r="Q53" s="45">
        <v>1</v>
      </c>
      <c r="R53" s="82">
        <v>1</v>
      </c>
      <c r="S53" s="124">
        <v>5.8946759259259259E-5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1.0440972222222222E-4</v>
      </c>
      <c r="H54" s="5">
        <v>2379</v>
      </c>
      <c r="I54" s="70">
        <v>1000</v>
      </c>
      <c r="J54" s="76">
        <v>0.4203446826397646</v>
      </c>
      <c r="K54" s="76">
        <v>1</v>
      </c>
      <c r="L54" s="126">
        <v>1</v>
      </c>
      <c r="M54" s="133">
        <v>7.4456018518518513E-5</v>
      </c>
      <c r="N54" s="5">
        <v>2379</v>
      </c>
      <c r="O54" s="43">
        <v>500</v>
      </c>
      <c r="P54" s="45">
        <v>0.2101723413198823</v>
      </c>
      <c r="Q54" s="45">
        <v>1</v>
      </c>
      <c r="R54" s="82">
        <v>1</v>
      </c>
      <c r="S54" s="124">
        <v>6.2650462962962961E-5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1.8003472222222222E-4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7.4918981481481486E-5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6.8032407407407413E-5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2.3385416666666666E-4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7.5416666666666666E-5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6.3935185185185183E-5</v>
      </c>
    </row>
    <row r="57" spans="1:19" x14ac:dyDescent="0.25">
      <c r="A57" s="3" t="s">
        <v>52</v>
      </c>
      <c r="B57" s="5">
        <v>859</v>
      </c>
      <c r="C57" s="19">
        <v>849</v>
      </c>
      <c r="D57" s="21">
        <v>0.98835855646100113</v>
      </c>
      <c r="E57" s="21">
        <v>0.98835855646100113</v>
      </c>
      <c r="F57" s="110">
        <v>1</v>
      </c>
      <c r="G57" s="118">
        <v>1.897800925925926E-4</v>
      </c>
      <c r="H57" s="5">
        <v>859</v>
      </c>
      <c r="I57" s="70">
        <v>163</v>
      </c>
      <c r="J57" s="76">
        <v>0.18975552968568102</v>
      </c>
      <c r="K57" s="76">
        <v>0.18975552968568102</v>
      </c>
      <c r="L57" s="126">
        <v>1</v>
      </c>
      <c r="M57" s="133">
        <v>5.8206018518518517E-5</v>
      </c>
      <c r="N57" s="5">
        <v>859</v>
      </c>
      <c r="O57" s="43">
        <v>125</v>
      </c>
      <c r="P57" s="45">
        <v>0.14551804423748546</v>
      </c>
      <c r="Q57" s="45">
        <v>0.25</v>
      </c>
      <c r="R57" s="82">
        <v>1</v>
      </c>
      <c r="S57" s="124">
        <v>5.6111111111111114E-5</v>
      </c>
    </row>
    <row r="58" spans="1:19" x14ac:dyDescent="0.25">
      <c r="A58" s="3" t="s">
        <v>53</v>
      </c>
      <c r="B58" s="5">
        <v>4043</v>
      </c>
      <c r="C58" s="19">
        <v>3099</v>
      </c>
      <c r="D58" s="21">
        <v>0.7665100173138758</v>
      </c>
      <c r="E58" s="21">
        <v>0.7665100173138758</v>
      </c>
      <c r="F58" s="110">
        <v>1</v>
      </c>
      <c r="G58" s="118">
        <v>8.5578703703703706E-5</v>
      </c>
      <c r="H58" s="5">
        <v>4043</v>
      </c>
      <c r="I58" s="70">
        <v>960</v>
      </c>
      <c r="J58" s="76">
        <v>0.23744744001978729</v>
      </c>
      <c r="K58" s="76">
        <v>0.96</v>
      </c>
      <c r="L58" s="126">
        <v>1</v>
      </c>
      <c r="M58" s="133">
        <v>5.2893518518518517E-5</v>
      </c>
      <c r="N58" s="5">
        <v>4043</v>
      </c>
      <c r="O58" s="43">
        <v>475</v>
      </c>
      <c r="P58" s="45">
        <v>0.11748701459312391</v>
      </c>
      <c r="Q58" s="45">
        <v>0.95</v>
      </c>
      <c r="R58" s="82">
        <v>1</v>
      </c>
      <c r="S58" s="124">
        <v>5.3819444444444444E-5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9.1932870370370367E-5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5.6921296296296295E-5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1</v>
      </c>
      <c r="S59" s="124">
        <v>5.431712962962963E-5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9.4108796296296291E-5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6.149305555555556E-5</v>
      </c>
      <c r="N60" s="5">
        <v>670</v>
      </c>
      <c r="O60" s="43">
        <v>401</v>
      </c>
      <c r="P60" s="45">
        <v>0.59850746268656718</v>
      </c>
      <c r="Q60" s="45">
        <v>0.80200000000000005</v>
      </c>
      <c r="R60" s="82">
        <v>1</v>
      </c>
      <c r="S60" s="124">
        <v>5.412037037037037E-5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9.9988425925925923E-5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</v>
      </c>
      <c r="M61" s="133">
        <v>5.902777777777778E-5</v>
      </c>
      <c r="N61" s="5">
        <v>21</v>
      </c>
      <c r="O61" s="43">
        <v>11</v>
      </c>
      <c r="P61" s="45">
        <v>0.52380952380952384</v>
      </c>
      <c r="Q61" s="45">
        <v>0.52380952380952384</v>
      </c>
      <c r="R61" s="82">
        <v>1</v>
      </c>
      <c r="S61" s="124">
        <v>5.412037037037037E-5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7.3101851851851851E-5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5.396990740740741E-5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5.5844907407407408E-5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2.8571428571428571E-2</v>
      </c>
      <c r="G63" s="118">
        <v>2.0743055555555556E-4</v>
      </c>
      <c r="H63" s="5">
        <v>38</v>
      </c>
      <c r="I63" s="70">
        <v>35</v>
      </c>
      <c r="J63" s="76">
        <v>0.92105263157894735</v>
      </c>
      <c r="K63" s="76">
        <v>0.92105263157894735</v>
      </c>
      <c r="L63" s="126">
        <v>2.8571428571428571E-2</v>
      </c>
      <c r="M63" s="133">
        <v>9.1736111111111106E-5</v>
      </c>
      <c r="N63" s="5">
        <v>38</v>
      </c>
      <c r="O63" s="43">
        <v>29</v>
      </c>
      <c r="P63" s="45">
        <v>0.76315789473684215</v>
      </c>
      <c r="Q63" s="45">
        <v>0.76315789473684215</v>
      </c>
      <c r="R63" s="82">
        <v>2.8571428571428571E-2</v>
      </c>
      <c r="S63" s="124">
        <v>6.5624999999999996E-5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1</v>
      </c>
      <c r="G64" s="118">
        <v>2.169675925925926E-4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8.4293981481481484E-5</v>
      </c>
      <c r="N64" s="5">
        <v>34</v>
      </c>
      <c r="O64" s="43">
        <v>28</v>
      </c>
      <c r="P64" s="45">
        <v>0.82352941176470584</v>
      </c>
      <c r="Q64" s="45">
        <v>0.82352941176470584</v>
      </c>
      <c r="R64" s="82">
        <v>1</v>
      </c>
      <c r="S64" s="124">
        <v>8.0856481481481475E-5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0.5</v>
      </c>
      <c r="G65" s="118">
        <v>2.1482638888888888E-4</v>
      </c>
      <c r="H65" s="5">
        <v>4</v>
      </c>
      <c r="I65" s="70">
        <v>4</v>
      </c>
      <c r="J65" s="76">
        <v>1</v>
      </c>
      <c r="K65" s="76">
        <v>1</v>
      </c>
      <c r="L65" s="126">
        <v>1</v>
      </c>
      <c r="M65" s="133">
        <v>8.8310185185185179E-5</v>
      </c>
      <c r="N65" s="5">
        <v>4</v>
      </c>
      <c r="O65" s="43">
        <v>4</v>
      </c>
      <c r="P65" s="45">
        <v>1</v>
      </c>
      <c r="Q65" s="45">
        <v>1</v>
      </c>
      <c r="R65" s="82">
        <v>1</v>
      </c>
      <c r="S65" s="124">
        <v>7.0706018518518516E-5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1.3677083333333334E-4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6.620370370370371E-5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8.8321759259259262E-5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1.2187499999999999E-4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5.5497685185185188E-5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6.9328703703703704E-5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1.2951388888888889E-4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5.9641203703703706E-5</v>
      </c>
      <c r="N68" s="5">
        <v>89</v>
      </c>
      <c r="O68" s="43">
        <v>72</v>
      </c>
      <c r="P68" s="45">
        <v>0.8089887640449438</v>
      </c>
      <c r="Q68" s="45">
        <v>0.8089887640449438</v>
      </c>
      <c r="R68" s="82">
        <v>1</v>
      </c>
      <c r="S68" s="124">
        <v>5.423611111111111E-5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1.7790509259259259E-4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6.8159722222222222E-5</v>
      </c>
      <c r="N69" s="5">
        <v>290</v>
      </c>
      <c r="O69" s="43">
        <v>282</v>
      </c>
      <c r="P69" s="45">
        <v>0.97241379310344822</v>
      </c>
      <c r="Q69" s="45">
        <v>0.97241379310344822</v>
      </c>
      <c r="R69" s="82">
        <v>1</v>
      </c>
      <c r="S69" s="124">
        <v>5.641203703703704E-5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2.3087962962962963E-4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6.5729166666666667E-5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6.3541666666666662E-5</v>
      </c>
    </row>
    <row r="71" spans="1:19" x14ac:dyDescent="0.25">
      <c r="A71" s="3" t="s">
        <v>66</v>
      </c>
      <c r="B71" s="5">
        <v>2955</v>
      </c>
      <c r="C71" s="19">
        <v>2911</v>
      </c>
      <c r="D71" s="21">
        <v>0.98510998307952624</v>
      </c>
      <c r="E71" s="21">
        <v>0.98510998307952624</v>
      </c>
      <c r="F71" s="110">
        <v>0.33333333333333331</v>
      </c>
      <c r="G71" s="118">
        <v>1.8476851851851852E-4</v>
      </c>
      <c r="H71" s="5">
        <v>2955</v>
      </c>
      <c r="I71" s="70">
        <v>788</v>
      </c>
      <c r="J71" s="76">
        <v>0.26666666666666666</v>
      </c>
      <c r="K71" s="76">
        <v>0.78800000000000003</v>
      </c>
      <c r="L71" s="126">
        <v>0.5</v>
      </c>
      <c r="M71" s="133">
        <v>5.7685185185185187E-5</v>
      </c>
      <c r="N71" s="5">
        <v>2955</v>
      </c>
      <c r="O71" s="43">
        <v>352</v>
      </c>
      <c r="P71" s="45">
        <v>0.11912013536379018</v>
      </c>
      <c r="Q71" s="45">
        <v>0.70399999999999996</v>
      </c>
      <c r="R71" s="82">
        <v>0.25</v>
      </c>
      <c r="S71" s="124">
        <v>5.5405092592592592E-5</v>
      </c>
    </row>
    <row r="72" spans="1:19" x14ac:dyDescent="0.25">
      <c r="A72" s="3" t="s">
        <v>67</v>
      </c>
      <c r="B72" s="5">
        <v>554</v>
      </c>
      <c r="C72" s="19">
        <v>548</v>
      </c>
      <c r="D72" s="21">
        <v>0.98916967509025266</v>
      </c>
      <c r="E72" s="21">
        <v>0.98916967509025266</v>
      </c>
      <c r="F72" s="110">
        <v>1</v>
      </c>
      <c r="G72" s="118">
        <v>1.8393518518518517E-4</v>
      </c>
      <c r="H72" s="5">
        <v>554</v>
      </c>
      <c r="I72" s="70">
        <v>29</v>
      </c>
      <c r="J72" s="76">
        <v>5.2346570397111915E-2</v>
      </c>
      <c r="K72" s="76">
        <v>5.2346570397111915E-2</v>
      </c>
      <c r="L72" s="126">
        <v>1.0638297872340426E-3</v>
      </c>
      <c r="M72" s="133">
        <v>8.6793981481481477E-5</v>
      </c>
      <c r="N72" s="5">
        <v>554</v>
      </c>
      <c r="O72" s="43">
        <v>0</v>
      </c>
      <c r="P72" s="45">
        <v>0</v>
      </c>
      <c r="Q72" s="45">
        <v>0</v>
      </c>
      <c r="R72" s="82">
        <v>0</v>
      </c>
      <c r="S72" s="124">
        <v>5.8020833333333332E-5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1.4877314814814815E-4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33">
        <v>7.1701388888888889E-5</v>
      </c>
      <c r="N73" s="5">
        <v>5</v>
      </c>
      <c r="O73" s="43">
        <v>2</v>
      </c>
      <c r="P73" s="45">
        <v>0.4</v>
      </c>
      <c r="Q73" s="45">
        <v>0.4</v>
      </c>
      <c r="R73" s="82">
        <v>1</v>
      </c>
      <c r="S73" s="124">
        <v>6.2638888888888892E-5</v>
      </c>
    </row>
    <row r="74" spans="1:19" x14ac:dyDescent="0.25">
      <c r="A74" s="3" t="s">
        <v>69</v>
      </c>
      <c r="B74" s="5">
        <v>1003</v>
      </c>
      <c r="C74" s="19">
        <v>830</v>
      </c>
      <c r="D74" s="21">
        <v>0.82751744765702895</v>
      </c>
      <c r="E74" s="21">
        <v>0.82751744765702895</v>
      </c>
      <c r="F74" s="110">
        <v>1</v>
      </c>
      <c r="G74" s="118">
        <v>1.3380787037037037E-4</v>
      </c>
      <c r="H74" s="5">
        <v>1003</v>
      </c>
      <c r="I74" s="70">
        <v>59</v>
      </c>
      <c r="J74" s="76">
        <v>5.8823529411764705E-2</v>
      </c>
      <c r="K74" s="76">
        <v>5.8999999999999997E-2</v>
      </c>
      <c r="L74" s="126">
        <v>1</v>
      </c>
      <c r="M74" s="133">
        <v>5.9791666666666665E-5</v>
      </c>
      <c r="N74" s="5">
        <v>1003</v>
      </c>
      <c r="O74" s="43">
        <v>28</v>
      </c>
      <c r="P74" s="45">
        <v>2.7916251246261216E-2</v>
      </c>
      <c r="Q74" s="45">
        <v>5.6000000000000001E-2</v>
      </c>
      <c r="R74" s="82">
        <v>1</v>
      </c>
      <c r="S74" s="124">
        <v>5.6782407407407411E-5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1.1363636363636364E-2</v>
      </c>
      <c r="G75" s="118">
        <v>1.4187499999999999E-4</v>
      </c>
      <c r="H75" s="5">
        <v>95</v>
      </c>
      <c r="I75" s="70">
        <v>26</v>
      </c>
      <c r="J75" s="76">
        <v>0.27368421052631581</v>
      </c>
      <c r="K75" s="76">
        <v>0.27368421052631581</v>
      </c>
      <c r="L75" s="126">
        <v>6.2500000000000003E-3</v>
      </c>
      <c r="M75" s="133">
        <v>6.2974537037037044E-5</v>
      </c>
      <c r="N75" s="5">
        <v>95</v>
      </c>
      <c r="O75" s="43">
        <v>3</v>
      </c>
      <c r="P75" s="45">
        <v>3.1578947368421054E-2</v>
      </c>
      <c r="Q75" s="45">
        <v>3.1578947368421054E-2</v>
      </c>
      <c r="R75" s="82">
        <v>6.2500000000000003E-3</v>
      </c>
      <c r="S75" s="124">
        <v>5.6562499999999999E-5</v>
      </c>
    </row>
    <row r="76" spans="1:19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1</v>
      </c>
      <c r="G76" s="118">
        <v>1.3460648148148148E-4</v>
      </c>
      <c r="H76" s="5">
        <v>5</v>
      </c>
      <c r="I76" s="70">
        <v>0</v>
      </c>
      <c r="J76" s="76">
        <v>0</v>
      </c>
      <c r="K76" s="76">
        <v>0</v>
      </c>
      <c r="L76" s="126">
        <v>0</v>
      </c>
      <c r="M76" s="133">
        <v>6.9525462962962965E-5</v>
      </c>
      <c r="N76" s="5">
        <v>5</v>
      </c>
      <c r="O76" s="43">
        <v>0</v>
      </c>
      <c r="P76" s="45">
        <v>0</v>
      </c>
      <c r="Q76" s="45">
        <v>0</v>
      </c>
      <c r="R76" s="82">
        <v>0</v>
      </c>
      <c r="S76" s="124">
        <v>5.6504629629629629E-5</v>
      </c>
    </row>
    <row r="77" spans="1:19" x14ac:dyDescent="0.25">
      <c r="A77" s="3" t="s">
        <v>72</v>
      </c>
      <c r="B77" s="5">
        <v>4079</v>
      </c>
      <c r="C77" s="19">
        <v>503</v>
      </c>
      <c r="D77" s="21">
        <v>0.12331453787693063</v>
      </c>
      <c r="E77" s="21">
        <v>0.12331453787693063</v>
      </c>
      <c r="F77" s="110">
        <v>1</v>
      </c>
      <c r="G77" s="118">
        <v>1.7349537037037038E-4</v>
      </c>
      <c r="H77" s="5">
        <v>4079</v>
      </c>
      <c r="I77" s="70">
        <v>138</v>
      </c>
      <c r="J77" s="76">
        <v>3.3831821524883551E-2</v>
      </c>
      <c r="K77" s="76">
        <v>0.13800000000000001</v>
      </c>
      <c r="L77" s="126">
        <v>1</v>
      </c>
      <c r="M77" s="133">
        <v>6.1145833333333327E-5</v>
      </c>
      <c r="N77" s="5">
        <v>4079</v>
      </c>
      <c r="O77" s="43">
        <v>64</v>
      </c>
      <c r="P77" s="45">
        <v>1.5690120127482225E-2</v>
      </c>
      <c r="Q77" s="45">
        <v>0.128</v>
      </c>
      <c r="R77" s="82">
        <v>0.5</v>
      </c>
      <c r="S77" s="124">
        <v>5.3263888888888888E-5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</v>
      </c>
      <c r="G78" s="118">
        <v>1.1118055555555556E-4</v>
      </c>
      <c r="H78" s="5">
        <v>50</v>
      </c>
      <c r="I78" s="70">
        <v>0</v>
      </c>
      <c r="J78" s="76">
        <v>0</v>
      </c>
      <c r="K78" s="76">
        <v>0</v>
      </c>
      <c r="L78" s="126">
        <v>0</v>
      </c>
      <c r="M78" s="133">
        <v>6.1481481481481478E-5</v>
      </c>
      <c r="N78" s="5">
        <v>50</v>
      </c>
      <c r="O78" s="43">
        <v>0</v>
      </c>
      <c r="P78" s="45">
        <v>0</v>
      </c>
      <c r="Q78" s="45">
        <v>0</v>
      </c>
      <c r="R78" s="82">
        <v>0</v>
      </c>
      <c r="S78" s="124">
        <v>5.2685185185185188E-5</v>
      </c>
    </row>
    <row r="79" spans="1:19" x14ac:dyDescent="0.25">
      <c r="A79" s="3" t="s">
        <v>74</v>
      </c>
      <c r="B79" s="5">
        <v>2505</v>
      </c>
      <c r="C79" s="19">
        <v>30</v>
      </c>
      <c r="D79" s="21">
        <v>1.1976047904191617E-2</v>
      </c>
      <c r="E79" s="21">
        <v>1.1976047904191617E-2</v>
      </c>
      <c r="F79" s="110">
        <v>0.5</v>
      </c>
      <c r="G79" s="118">
        <v>9.9398148148148154E-5</v>
      </c>
      <c r="H79" s="5">
        <v>2505</v>
      </c>
      <c r="I79" s="70">
        <v>30</v>
      </c>
      <c r="J79" s="76">
        <v>1.1976047904191617E-2</v>
      </c>
      <c r="K79" s="76">
        <v>0.03</v>
      </c>
      <c r="L79" s="126">
        <v>3.0303030303030304E-2</v>
      </c>
      <c r="M79" s="133">
        <v>7.8472222222222222E-5</v>
      </c>
      <c r="N79" s="5">
        <v>2505</v>
      </c>
      <c r="O79" s="43">
        <v>30</v>
      </c>
      <c r="P79" s="45">
        <v>1.1976047904191617E-2</v>
      </c>
      <c r="Q79" s="45">
        <v>0.06</v>
      </c>
      <c r="R79" s="82">
        <v>7.1428571428571425E-2</v>
      </c>
      <c r="S79" s="124">
        <v>9.5173611111111115E-5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118">
        <v>1.4229166666666668E-4</v>
      </c>
      <c r="H80" s="5">
        <v>3</v>
      </c>
      <c r="I80" s="70">
        <v>3</v>
      </c>
      <c r="J80" s="76">
        <v>1</v>
      </c>
      <c r="K80" s="76">
        <v>1</v>
      </c>
      <c r="L80" s="126">
        <v>1</v>
      </c>
      <c r="M80" s="133">
        <v>6.1574074074074067E-5</v>
      </c>
      <c r="N80" s="5">
        <v>3</v>
      </c>
      <c r="O80" s="43">
        <v>3</v>
      </c>
      <c r="P80" s="45">
        <v>1</v>
      </c>
      <c r="Q80" s="45">
        <v>1</v>
      </c>
      <c r="R80" s="82">
        <v>0.5</v>
      </c>
      <c r="S80" s="124">
        <v>7.5810185185185187E-5</v>
      </c>
    </row>
    <row r="81" spans="1:19" x14ac:dyDescent="0.25">
      <c r="A81" s="3" t="s">
        <v>76</v>
      </c>
      <c r="B81" s="5">
        <v>13</v>
      </c>
      <c r="C81" s="19">
        <v>6</v>
      </c>
      <c r="D81" s="21">
        <v>0.46153846153846156</v>
      </c>
      <c r="E81" s="21">
        <v>0.46153846153846156</v>
      </c>
      <c r="F81" s="110">
        <v>6.93000693000693E-4</v>
      </c>
      <c r="G81" s="118">
        <v>1.8244212962962962E-4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6.1099537037037039E-5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5.6770833333333335E-5</v>
      </c>
    </row>
    <row r="82" spans="1:19" x14ac:dyDescent="0.25">
      <c r="A82" s="3" t="s">
        <v>77</v>
      </c>
      <c r="B82" s="5">
        <v>1763</v>
      </c>
      <c r="C82" s="19">
        <v>564</v>
      </c>
      <c r="D82" s="21">
        <v>0.31990924560408396</v>
      </c>
      <c r="E82" s="21">
        <v>0.31990924560408396</v>
      </c>
      <c r="F82" s="110">
        <v>0.25</v>
      </c>
      <c r="G82" s="118">
        <v>1.1593750000000001E-4</v>
      </c>
      <c r="H82" s="5">
        <v>1763</v>
      </c>
      <c r="I82" s="70">
        <v>202</v>
      </c>
      <c r="J82" s="76">
        <v>0.11457742484401588</v>
      </c>
      <c r="K82" s="76">
        <v>0.20200000000000001</v>
      </c>
      <c r="L82" s="126">
        <v>7.6923076923076927E-2</v>
      </c>
      <c r="M82" s="133">
        <v>5.6504629629629629E-5</v>
      </c>
      <c r="N82" s="5">
        <v>1763</v>
      </c>
      <c r="O82" s="43">
        <v>103</v>
      </c>
      <c r="P82" s="45">
        <v>5.8423142370958595E-2</v>
      </c>
      <c r="Q82" s="45">
        <v>0.20599999999999999</v>
      </c>
      <c r="R82" s="82">
        <v>0.5</v>
      </c>
      <c r="S82" s="124">
        <v>5.4942129629629632E-5</v>
      </c>
    </row>
    <row r="83" spans="1:19" x14ac:dyDescent="0.25">
      <c r="A83" s="3" t="s">
        <v>78</v>
      </c>
      <c r="B83" s="5">
        <v>2917</v>
      </c>
      <c r="C83" s="19">
        <v>1080</v>
      </c>
      <c r="D83" s="23">
        <v>0.37024340075419954</v>
      </c>
      <c r="E83" s="21">
        <v>0.37024340075419954</v>
      </c>
      <c r="F83" s="110">
        <v>0.16666666666666666</v>
      </c>
      <c r="G83" s="118">
        <v>1.1746527777777778E-4</v>
      </c>
      <c r="H83" s="5">
        <v>2917</v>
      </c>
      <c r="I83" s="70">
        <v>358</v>
      </c>
      <c r="J83" s="77">
        <v>0.12272883099074391</v>
      </c>
      <c r="K83" s="76">
        <v>0.35799999999999998</v>
      </c>
      <c r="L83" s="126">
        <v>0.2</v>
      </c>
      <c r="M83" s="133">
        <v>5.4988425925925927E-5</v>
      </c>
      <c r="N83" s="5">
        <v>2917</v>
      </c>
      <c r="O83" s="43">
        <v>181</v>
      </c>
      <c r="P83" s="47">
        <v>6.2050051422694548E-2</v>
      </c>
      <c r="Q83" s="45">
        <v>0.36199999999999999</v>
      </c>
      <c r="R83" s="82">
        <v>0.33333333333333331</v>
      </c>
      <c r="S83" s="124">
        <v>5.2581018518518516E-5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49949</v>
      </c>
      <c r="D84" s="59">
        <f t="shared" ref="D84:F84" si="0">AVERAGE(D14:D83)</f>
        <v>0.77440949976549744</v>
      </c>
      <c r="E84" s="59">
        <f t="shared" si="0"/>
        <v>0.82148429162698322</v>
      </c>
      <c r="F84" s="119">
        <f t="shared" si="0"/>
        <v>0.73866588385303245</v>
      </c>
      <c r="G84" s="120">
        <f>AVERAGE(G14:G83)</f>
        <v>1.4105208333333333E-4</v>
      </c>
      <c r="H84" s="34">
        <f>SUM(H14:H83)</f>
        <v>425476</v>
      </c>
      <c r="I84" s="107">
        <f>SUM(I14:I83)</f>
        <v>15772</v>
      </c>
      <c r="J84" s="108">
        <f t="shared" ref="J84:L84" si="1">AVERAGE(J14:J83)</f>
        <v>0.55120876047163925</v>
      </c>
      <c r="K84" s="108">
        <f t="shared" si="1"/>
        <v>0.6708552412405292</v>
      </c>
      <c r="L84" s="52">
        <f t="shared" si="1"/>
        <v>0.70440967352778716</v>
      </c>
      <c r="M84" s="122">
        <f>AVERAGE(M14:M83)</f>
        <v>6.9207671957671963E-5</v>
      </c>
      <c r="N84" s="34">
        <f>SUM(N14:N83)</f>
        <v>425476</v>
      </c>
      <c r="O84" s="57">
        <f>SUM(O14:O83)</f>
        <v>9368</v>
      </c>
      <c r="P84" s="60">
        <f t="shared" ref="P84:R84" si="2">AVERAGE(P14:P83)</f>
        <v>0.4873552945330365</v>
      </c>
      <c r="Q84" s="60">
        <f t="shared" si="2"/>
        <v>0.64121535964417498</v>
      </c>
      <c r="R84" s="123">
        <f t="shared" si="2"/>
        <v>0.70910432798875822</v>
      </c>
      <c r="S84" s="125">
        <f>AVERAGE(S14:S83)</f>
        <v>6.073330026455026E-5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0.77440949976549744</v>
      </c>
      <c r="C88" s="37"/>
      <c r="D88" s="37"/>
    </row>
    <row r="89" spans="1:19" x14ac:dyDescent="0.25">
      <c r="A89" s="25" t="s">
        <v>88</v>
      </c>
      <c r="B89" s="61">
        <f>E84</f>
        <v>0.82148429162698322</v>
      </c>
    </row>
    <row r="90" spans="1:19" x14ac:dyDescent="0.25">
      <c r="A90" s="25" t="s">
        <v>89</v>
      </c>
      <c r="B90" s="67">
        <f>F84</f>
        <v>0.73866588385303245</v>
      </c>
    </row>
    <row r="91" spans="1:19" x14ac:dyDescent="0.25">
      <c r="A91" s="25" t="s">
        <v>120</v>
      </c>
      <c r="B91" s="130">
        <f>G84</f>
        <v>1.4105208333333333E-4</v>
      </c>
    </row>
    <row r="92" spans="1:19" ht="20.25" thickBot="1" x14ac:dyDescent="0.35">
      <c r="A92" s="38" t="str">
        <f>I1</f>
        <v>Fast DFS</v>
      </c>
      <c r="B92" s="38"/>
    </row>
    <row r="93" spans="1:19" ht="15.75" thickTop="1" x14ac:dyDescent="0.25">
      <c r="A93" s="32" t="s">
        <v>82</v>
      </c>
      <c r="B93" s="64">
        <f>J84</f>
        <v>0.55120876047163925</v>
      </c>
    </row>
    <row r="94" spans="1:19" x14ac:dyDescent="0.25">
      <c r="A94" s="32" t="s">
        <v>88</v>
      </c>
      <c r="B94" s="64">
        <f>K84</f>
        <v>0.6708552412405292</v>
      </c>
    </row>
    <row r="95" spans="1:19" x14ac:dyDescent="0.25">
      <c r="A95" s="32" t="s">
        <v>89</v>
      </c>
      <c r="B95" s="68">
        <f>L84</f>
        <v>0.70440967352778716</v>
      </c>
    </row>
    <row r="96" spans="1:19" x14ac:dyDescent="0.25">
      <c r="A96" s="32" t="s">
        <v>120</v>
      </c>
      <c r="B96" s="131">
        <f>M84</f>
        <v>6.9207671957671963E-5</v>
      </c>
    </row>
    <row r="97" spans="1:2" ht="20.25" thickBot="1" x14ac:dyDescent="0.35">
      <c r="A97" s="50" t="str">
        <f>O1</f>
        <v>k = 500</v>
      </c>
      <c r="B97" s="50"/>
    </row>
    <row r="98" spans="1:2" ht="15.75" thickTop="1" x14ac:dyDescent="0.25">
      <c r="A98" s="51" t="s">
        <v>82</v>
      </c>
      <c r="B98" s="66">
        <f>P84</f>
        <v>0.4873552945330365</v>
      </c>
    </row>
    <row r="99" spans="1:2" x14ac:dyDescent="0.25">
      <c r="A99" s="51" t="s">
        <v>88</v>
      </c>
      <c r="B99" s="66">
        <f>Q84</f>
        <v>0.64121535964417498</v>
      </c>
    </row>
    <row r="100" spans="1:2" x14ac:dyDescent="0.25">
      <c r="A100" s="51" t="s">
        <v>89</v>
      </c>
      <c r="B100" s="69">
        <f>R84</f>
        <v>0.70910432798875822</v>
      </c>
    </row>
    <row r="101" spans="1:2" x14ac:dyDescent="0.25">
      <c r="A101" s="51" t="s">
        <v>120</v>
      </c>
      <c r="B101" s="132">
        <f>S84</f>
        <v>6.073330026455026E-5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Default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k = 500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C9:D9"/>
    <mergeCell ref="E9:G9"/>
    <mergeCell ref="I9:J9"/>
    <mergeCell ref="K9:M9"/>
    <mergeCell ref="O9:P9"/>
    <mergeCell ref="Q9:S9"/>
    <mergeCell ref="C8:D8"/>
    <mergeCell ref="E8:G8"/>
    <mergeCell ref="I8:J8"/>
    <mergeCell ref="K8:M8"/>
    <mergeCell ref="O8:P8"/>
    <mergeCell ref="Q8:S8"/>
    <mergeCell ref="C7:D7"/>
    <mergeCell ref="E7:G7"/>
    <mergeCell ref="I7:J7"/>
    <mergeCell ref="K7:M7"/>
    <mergeCell ref="O7:P7"/>
    <mergeCell ref="Q7:S7"/>
    <mergeCell ref="C6:D6"/>
    <mergeCell ref="E6:G6"/>
    <mergeCell ref="I6:J6"/>
    <mergeCell ref="K6:M6"/>
    <mergeCell ref="O6:P6"/>
    <mergeCell ref="Q6:S6"/>
    <mergeCell ref="C5:D5"/>
    <mergeCell ref="E5:G5"/>
    <mergeCell ref="I5:J5"/>
    <mergeCell ref="K5:M5"/>
    <mergeCell ref="O5:P5"/>
    <mergeCell ref="Q5:S5"/>
    <mergeCell ref="C4:D4"/>
    <mergeCell ref="E4:G4"/>
    <mergeCell ref="I4:J4"/>
    <mergeCell ref="K4:M4"/>
    <mergeCell ref="O4:P4"/>
    <mergeCell ref="Q4:S4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{70CC8D02-F6DB-4CBC-9E7A-A01F7470603B}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{1790CAB9-EA3C-4258-9B32-702DB0385CFB}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{28E04EE2-1F92-4B33-85B4-79BC86C10E59}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{5C4BFD9E-5458-405B-89D0-5FF0E563B368}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{6EF819CB-0C17-4466-9C32-F17201EB91E4}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{D86FA7C0-4FDC-4352-895A-16810EDD6CC4}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{5D5D0288-C1AB-431C-B2C5-3A4E3DE75CCA}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{71C9FDBD-A99C-4492-AAD9-CD894DCD883D}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{6B039A8A-8356-4376-91A5-331BBD71E2C4}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CC8D02-F6DB-4CBC-9E7A-A01F74706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1790CAB9-EA3C-4258-9B32-702DB0385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28E04EE2-1F92-4B33-85B4-79BC86C10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5C4BFD9E-5458-405B-89D0-5FF0E563B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6EF819CB-0C17-4466-9C32-F17201EB9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D86FA7C0-4FDC-4352-895A-16810EDD6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5D5D0288-C1AB-431C-B2C5-3A4E3DE75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71C9FDBD-A99C-4492-AAD9-CD894DCD8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6B039A8A-8356-4376-91A5-331BBD71E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631D-E3C2-4580-A46C-380849D57E47}">
  <sheetPr>
    <tabColor theme="7" tint="0.79998168889431442"/>
  </sheetPr>
  <dimension ref="A1:U104"/>
  <sheetViews>
    <sheetView topLeftCell="A28" zoomScaleNormal="100" workbookViewId="0">
      <selection activeCell="C100" sqref="C10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5703125" customWidth="1"/>
    <col min="17" max="17" width="14.85546875" customWidth="1"/>
  </cols>
  <sheetData>
    <row r="1" spans="1:21" ht="23.25" x14ac:dyDescent="0.35">
      <c r="A1" s="29" t="s">
        <v>104</v>
      </c>
      <c r="B1" s="27"/>
      <c r="C1" s="169" t="s">
        <v>106</v>
      </c>
      <c r="D1" s="170"/>
      <c r="E1" s="170"/>
      <c r="F1" s="170"/>
      <c r="G1" s="27"/>
      <c r="H1" s="196" t="s">
        <v>105</v>
      </c>
      <c r="I1" s="197"/>
      <c r="J1" s="197"/>
      <c r="K1" s="197"/>
      <c r="L1" s="27"/>
      <c r="M1" s="195" t="s">
        <v>107</v>
      </c>
      <c r="N1" s="195"/>
      <c r="O1" s="195"/>
      <c r="P1" s="195"/>
      <c r="Q1" s="27"/>
      <c r="R1" s="198" t="s">
        <v>108</v>
      </c>
      <c r="S1" s="199"/>
      <c r="T1" s="199"/>
      <c r="U1" s="200"/>
    </row>
    <row r="2" spans="1:21" x14ac:dyDescent="0.25">
      <c r="A2" s="3"/>
      <c r="B2" s="28"/>
      <c r="C2" s="19"/>
      <c r="D2" s="22"/>
      <c r="E2" s="22"/>
      <c r="F2" s="22"/>
      <c r="G2" s="28"/>
      <c r="H2" s="70"/>
      <c r="I2" s="71"/>
      <c r="J2" s="71"/>
      <c r="K2" s="71"/>
      <c r="L2" s="28"/>
      <c r="M2" s="39"/>
      <c r="N2" s="39"/>
      <c r="O2" s="39"/>
      <c r="P2" s="39"/>
      <c r="Q2" s="28"/>
      <c r="R2" s="84"/>
      <c r="S2" s="85"/>
      <c r="T2" s="85"/>
      <c r="U2" s="86"/>
    </row>
    <row r="3" spans="1:21" x14ac:dyDescent="0.25">
      <c r="A3" s="3"/>
      <c r="B3" s="28"/>
      <c r="C3" s="158" t="s">
        <v>0</v>
      </c>
      <c r="D3" s="158"/>
      <c r="E3" s="158" t="s">
        <v>97</v>
      </c>
      <c r="F3" s="158"/>
      <c r="G3" s="28"/>
      <c r="H3" s="201" t="s">
        <v>0</v>
      </c>
      <c r="I3" s="201"/>
      <c r="J3" s="201" t="s">
        <v>97</v>
      </c>
      <c r="K3" s="201"/>
      <c r="L3" s="28"/>
      <c r="M3" s="160" t="s">
        <v>0</v>
      </c>
      <c r="N3" s="160"/>
      <c r="O3" s="81" t="s">
        <v>97</v>
      </c>
      <c r="P3" s="81"/>
      <c r="Q3" s="28"/>
      <c r="R3" s="202" t="s">
        <v>0</v>
      </c>
      <c r="S3" s="203"/>
      <c r="T3" s="87" t="s">
        <v>97</v>
      </c>
      <c r="U3" s="88"/>
    </row>
    <row r="4" spans="1:21" x14ac:dyDescent="0.25">
      <c r="A4" s="3"/>
      <c r="B4" s="28"/>
      <c r="C4" s="158" t="s">
        <v>1</v>
      </c>
      <c r="D4" s="158"/>
      <c r="E4" s="158">
        <v>5000</v>
      </c>
      <c r="F4" s="158"/>
      <c r="G4" s="28"/>
      <c r="H4" s="201" t="s">
        <v>1</v>
      </c>
      <c r="I4" s="201"/>
      <c r="J4" s="201">
        <v>5000</v>
      </c>
      <c r="K4" s="201"/>
      <c r="L4" s="28"/>
      <c r="M4" s="160" t="s">
        <v>1</v>
      </c>
      <c r="N4" s="160"/>
      <c r="O4" s="81">
        <v>5000</v>
      </c>
      <c r="P4" s="81"/>
      <c r="Q4" s="28"/>
      <c r="R4" s="202" t="s">
        <v>1</v>
      </c>
      <c r="S4" s="203"/>
      <c r="T4" s="87">
        <v>1000</v>
      </c>
      <c r="U4" s="88"/>
    </row>
    <row r="5" spans="1:21" x14ac:dyDescent="0.25">
      <c r="A5" s="3"/>
      <c r="B5" s="28"/>
      <c r="C5" s="158" t="s">
        <v>2</v>
      </c>
      <c r="D5" s="158"/>
      <c r="E5" s="204">
        <v>256</v>
      </c>
      <c r="F5" s="204"/>
      <c r="G5" s="28"/>
      <c r="H5" s="201" t="s">
        <v>2</v>
      </c>
      <c r="I5" s="201"/>
      <c r="J5" s="201">
        <v>256</v>
      </c>
      <c r="K5" s="201"/>
      <c r="L5" s="28"/>
      <c r="M5" s="160" t="s">
        <v>2</v>
      </c>
      <c r="N5" s="160"/>
      <c r="O5" s="81">
        <v>512</v>
      </c>
      <c r="P5" s="81"/>
      <c r="Q5" s="28"/>
      <c r="R5" s="202" t="s">
        <v>2</v>
      </c>
      <c r="S5" s="203"/>
      <c r="T5" s="87">
        <v>1024</v>
      </c>
      <c r="U5" s="88"/>
    </row>
    <row r="6" spans="1:21" x14ac:dyDescent="0.25">
      <c r="A6" s="3"/>
      <c r="B6" s="28"/>
      <c r="C6" s="158" t="s">
        <v>3</v>
      </c>
      <c r="D6" s="158"/>
      <c r="E6" s="204">
        <v>512</v>
      </c>
      <c r="F6" s="204"/>
      <c r="G6" s="28"/>
      <c r="H6" s="201" t="s">
        <v>3</v>
      </c>
      <c r="I6" s="201"/>
      <c r="J6" s="201">
        <v>512</v>
      </c>
      <c r="K6" s="201"/>
      <c r="L6" s="28"/>
      <c r="M6" s="160" t="s">
        <v>3</v>
      </c>
      <c r="N6" s="160"/>
      <c r="O6" s="81">
        <v>1024</v>
      </c>
      <c r="P6" s="81"/>
      <c r="Q6" s="28"/>
      <c r="R6" s="202" t="s">
        <v>3</v>
      </c>
      <c r="S6" s="203"/>
      <c r="T6" s="87">
        <v>2048</v>
      </c>
      <c r="U6" s="88"/>
    </row>
    <row r="7" spans="1:21" x14ac:dyDescent="0.25">
      <c r="A7" s="3"/>
      <c r="B7" s="28"/>
      <c r="C7" s="158" t="s">
        <v>4</v>
      </c>
      <c r="D7" s="158"/>
      <c r="E7" s="158" t="s">
        <v>98</v>
      </c>
      <c r="F7" s="158"/>
      <c r="G7" s="28"/>
      <c r="H7" s="201" t="s">
        <v>4</v>
      </c>
      <c r="I7" s="201"/>
      <c r="J7" s="201" t="s">
        <v>98</v>
      </c>
      <c r="K7" s="201"/>
      <c r="L7" s="28"/>
      <c r="M7" s="160" t="s">
        <v>4</v>
      </c>
      <c r="N7" s="160"/>
      <c r="O7" s="81" t="s">
        <v>98</v>
      </c>
      <c r="P7" s="81"/>
      <c r="Q7" s="28"/>
      <c r="R7" s="202" t="s">
        <v>4</v>
      </c>
      <c r="S7" s="203"/>
      <c r="T7" s="87" t="s">
        <v>98</v>
      </c>
      <c r="U7" s="88"/>
    </row>
    <row r="8" spans="1:21" x14ac:dyDescent="0.25">
      <c r="A8" s="3"/>
      <c r="B8" s="28"/>
      <c r="C8" s="158" t="s">
        <v>5</v>
      </c>
      <c r="D8" s="158"/>
      <c r="E8" s="158" t="s">
        <v>99</v>
      </c>
      <c r="F8" s="158"/>
      <c r="G8" s="28"/>
      <c r="H8" s="201" t="s">
        <v>5</v>
      </c>
      <c r="I8" s="201"/>
      <c r="J8" s="201" t="s">
        <v>99</v>
      </c>
      <c r="K8" s="201"/>
      <c r="L8" s="28"/>
      <c r="M8" s="160" t="s">
        <v>5</v>
      </c>
      <c r="N8" s="160"/>
      <c r="O8" s="81" t="s">
        <v>99</v>
      </c>
      <c r="P8" s="81"/>
      <c r="Q8" s="28"/>
      <c r="R8" s="202" t="s">
        <v>5</v>
      </c>
      <c r="S8" s="203"/>
      <c r="T8" s="87" t="s">
        <v>99</v>
      </c>
      <c r="U8" s="88"/>
    </row>
    <row r="9" spans="1:21" x14ac:dyDescent="0.25">
      <c r="A9" s="3"/>
      <c r="B9" s="28"/>
      <c r="C9" s="158" t="s">
        <v>6</v>
      </c>
      <c r="D9" s="158"/>
      <c r="E9" s="158">
        <v>1</v>
      </c>
      <c r="F9" s="158"/>
      <c r="G9" s="28"/>
      <c r="H9" s="201" t="s">
        <v>6</v>
      </c>
      <c r="I9" s="201"/>
      <c r="J9" s="201">
        <v>3</v>
      </c>
      <c r="K9" s="201"/>
      <c r="L9" s="28"/>
      <c r="M9" s="160" t="s">
        <v>6</v>
      </c>
      <c r="N9" s="160"/>
      <c r="O9" s="81">
        <v>10</v>
      </c>
      <c r="P9" s="81"/>
      <c r="Q9" s="28"/>
      <c r="R9" s="202" t="s">
        <v>6</v>
      </c>
      <c r="S9" s="203"/>
      <c r="T9" s="87">
        <v>25</v>
      </c>
      <c r="U9" s="88"/>
    </row>
    <row r="10" spans="1:21" x14ac:dyDescent="0.25">
      <c r="A10" s="3"/>
      <c r="B10" s="28"/>
      <c r="C10" s="158" t="s">
        <v>7</v>
      </c>
      <c r="D10" s="158"/>
      <c r="E10" s="26"/>
      <c r="F10" s="22"/>
      <c r="G10" s="28"/>
      <c r="H10" s="201" t="s">
        <v>7</v>
      </c>
      <c r="I10" s="201"/>
      <c r="J10" s="72"/>
      <c r="K10" s="71"/>
      <c r="L10" s="28"/>
      <c r="M10" s="160" t="s">
        <v>7</v>
      </c>
      <c r="N10" s="160"/>
      <c r="O10" s="39"/>
      <c r="P10" s="39"/>
      <c r="Q10" s="28"/>
      <c r="R10" s="202" t="s">
        <v>7</v>
      </c>
      <c r="S10" s="203"/>
      <c r="T10" s="87"/>
      <c r="U10" s="88"/>
    </row>
    <row r="11" spans="1:21" x14ac:dyDescent="0.25">
      <c r="A11" s="3"/>
      <c r="B11" s="28"/>
      <c r="C11" s="19"/>
      <c r="D11" s="22"/>
      <c r="E11" s="22"/>
      <c r="F11" s="22"/>
      <c r="G11" s="28"/>
      <c r="H11" s="70"/>
      <c r="I11" s="71"/>
      <c r="J11" s="71"/>
      <c r="K11" s="71"/>
      <c r="L11" s="28"/>
      <c r="M11" s="39"/>
      <c r="N11" s="39"/>
      <c r="O11" s="39"/>
      <c r="P11" s="39"/>
      <c r="Q11" s="28"/>
      <c r="R11" s="84"/>
      <c r="S11" s="85"/>
      <c r="T11" s="85"/>
      <c r="U11" s="86"/>
    </row>
    <row r="12" spans="1:21" ht="16.5" thickBot="1" x14ac:dyDescent="0.3">
      <c r="A12" s="30" t="s">
        <v>80</v>
      </c>
      <c r="B12" s="31" t="s">
        <v>85</v>
      </c>
      <c r="C12" s="161">
        <v>1</v>
      </c>
      <c r="D12" s="162"/>
      <c r="E12" s="162"/>
      <c r="F12" s="163"/>
      <c r="G12" s="31" t="s">
        <v>85</v>
      </c>
      <c r="H12" s="206">
        <v>1</v>
      </c>
      <c r="I12" s="207"/>
      <c r="J12" s="207"/>
      <c r="K12" s="208"/>
      <c r="L12" s="31" t="s">
        <v>85</v>
      </c>
      <c r="M12" s="209">
        <v>1</v>
      </c>
      <c r="N12" s="209"/>
      <c r="O12" s="209"/>
      <c r="P12" s="210"/>
      <c r="Q12" s="31" t="s">
        <v>85</v>
      </c>
      <c r="R12" s="211">
        <v>1</v>
      </c>
      <c r="S12" s="212"/>
      <c r="T12" s="212"/>
      <c r="U12" s="213"/>
    </row>
    <row r="13" spans="1:21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73" t="s">
        <v>81</v>
      </c>
      <c r="I13" s="74" t="s">
        <v>82</v>
      </c>
      <c r="J13" s="74" t="s">
        <v>83</v>
      </c>
      <c r="K13" s="74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1" t="s">
        <v>84</v>
      </c>
      <c r="Q13" s="7" t="s">
        <v>79</v>
      </c>
      <c r="R13" s="89" t="s">
        <v>81</v>
      </c>
      <c r="S13" s="90" t="s">
        <v>82</v>
      </c>
      <c r="T13" s="90" t="s">
        <v>83</v>
      </c>
      <c r="U13" s="91" t="s">
        <v>84</v>
      </c>
    </row>
    <row r="14" spans="1:21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22">
        <v>1.5873015873015872E-2</v>
      </c>
      <c r="G14" s="5">
        <v>9</v>
      </c>
      <c r="H14" s="70">
        <v>9</v>
      </c>
      <c r="I14" s="75">
        <f>H14/G14</f>
        <v>1</v>
      </c>
      <c r="J14" s="76">
        <v>1</v>
      </c>
      <c r="K14" s="71">
        <v>1.1235955056179775E-2</v>
      </c>
      <c r="L14" s="5">
        <v>9</v>
      </c>
      <c r="M14" s="43">
        <v>9</v>
      </c>
      <c r="N14" s="44">
        <v>1</v>
      </c>
      <c r="O14" s="45">
        <v>1</v>
      </c>
      <c r="P14" s="82">
        <v>1.5151515151515152E-2</v>
      </c>
      <c r="Q14" s="5">
        <v>9</v>
      </c>
      <c r="R14" s="84">
        <v>9</v>
      </c>
      <c r="S14" s="92">
        <v>1</v>
      </c>
      <c r="T14" s="93">
        <v>1</v>
      </c>
      <c r="U14" s="86">
        <v>1.5151515151515152E-2</v>
      </c>
    </row>
    <row r="15" spans="1:21" x14ac:dyDescent="0.25">
      <c r="A15" s="3" t="s">
        <v>10</v>
      </c>
      <c r="B15" s="5">
        <v>1160</v>
      </c>
      <c r="C15" s="19">
        <v>446</v>
      </c>
      <c r="D15" s="21">
        <v>0.38448275862068965</v>
      </c>
      <c r="E15" s="21">
        <v>0.38448275862068965</v>
      </c>
      <c r="F15" s="22">
        <v>1.3513513513513514E-2</v>
      </c>
      <c r="G15" s="5">
        <v>1160</v>
      </c>
      <c r="H15" s="70">
        <v>444</v>
      </c>
      <c r="I15" s="76">
        <f t="shared" ref="I15:I78" si="0">H15/G15</f>
        <v>0.38275862068965516</v>
      </c>
      <c r="J15" s="76">
        <v>0.38275862068965516</v>
      </c>
      <c r="K15" s="71">
        <v>9.0090090090090089E-3</v>
      </c>
      <c r="L15" s="5">
        <v>1160</v>
      </c>
      <c r="M15" s="43">
        <v>443</v>
      </c>
      <c r="N15" s="45">
        <v>0.38189655172413794</v>
      </c>
      <c r="O15" s="45">
        <v>0.38189655172413794</v>
      </c>
      <c r="P15" s="82">
        <v>1.0526315789473684E-2</v>
      </c>
      <c r="Q15" s="5">
        <v>1160</v>
      </c>
      <c r="R15" s="84">
        <v>445</v>
      </c>
      <c r="S15" s="93">
        <v>0.38362068965517243</v>
      </c>
      <c r="T15" s="93">
        <v>0.38362068965517243</v>
      </c>
      <c r="U15" s="86">
        <v>1.5873015873015872E-2</v>
      </c>
    </row>
    <row r="16" spans="1:21" x14ac:dyDescent="0.25">
      <c r="A16" s="3" t="s">
        <v>11</v>
      </c>
      <c r="B16" s="5">
        <v>1554</v>
      </c>
      <c r="C16" s="19">
        <v>354</v>
      </c>
      <c r="D16" s="21">
        <v>0.22779922779922779</v>
      </c>
      <c r="E16" s="21">
        <v>0.22779922779922779</v>
      </c>
      <c r="F16" s="22">
        <v>1.8181818181818181E-2</v>
      </c>
      <c r="G16" s="5">
        <v>1554</v>
      </c>
      <c r="H16" s="70">
        <v>459</v>
      </c>
      <c r="I16" s="76">
        <f t="shared" si="0"/>
        <v>0.29536679536679539</v>
      </c>
      <c r="J16" s="76">
        <v>0.29536679536679539</v>
      </c>
      <c r="K16" s="71">
        <v>9.0909090909090912E-2</v>
      </c>
      <c r="L16" s="5">
        <v>1554</v>
      </c>
      <c r="M16" s="43">
        <v>443</v>
      </c>
      <c r="N16" s="45">
        <v>0.28507078507078509</v>
      </c>
      <c r="O16" s="45">
        <v>0.28507078507078509</v>
      </c>
      <c r="P16" s="82">
        <v>0.04</v>
      </c>
      <c r="Q16" s="5">
        <v>1554</v>
      </c>
      <c r="R16" s="84">
        <v>416</v>
      </c>
      <c r="S16" s="93">
        <v>0.2676962676962677</v>
      </c>
      <c r="T16" s="93">
        <v>0.2676962676962677</v>
      </c>
      <c r="U16" s="86">
        <v>3.2258064516129031E-2</v>
      </c>
    </row>
    <row r="17" spans="1:21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22">
        <v>1</v>
      </c>
      <c r="G17" s="5">
        <v>28</v>
      </c>
      <c r="H17" s="70">
        <v>27</v>
      </c>
      <c r="I17" s="76">
        <f t="shared" si="0"/>
        <v>0.9642857142857143</v>
      </c>
      <c r="J17" s="76">
        <v>0.9642857142857143</v>
      </c>
      <c r="K17" s="71">
        <v>1</v>
      </c>
      <c r="L17" s="5">
        <v>28</v>
      </c>
      <c r="M17" s="43">
        <v>27</v>
      </c>
      <c r="N17" s="45">
        <v>0.9642857142857143</v>
      </c>
      <c r="O17" s="45">
        <v>0.9642857142857143</v>
      </c>
      <c r="P17" s="82">
        <v>1</v>
      </c>
      <c r="Q17" s="5">
        <v>28</v>
      </c>
      <c r="R17" s="84">
        <v>27</v>
      </c>
      <c r="S17" s="93">
        <v>0.9642857142857143</v>
      </c>
      <c r="T17" s="93">
        <v>0.9642857142857143</v>
      </c>
      <c r="U17" s="86">
        <v>1</v>
      </c>
    </row>
    <row r="18" spans="1:21" x14ac:dyDescent="0.25">
      <c r="A18" s="3" t="s">
        <v>13</v>
      </c>
      <c r="B18" s="5">
        <v>553</v>
      </c>
      <c r="C18" s="19">
        <v>120</v>
      </c>
      <c r="D18" s="21">
        <v>0.21699819168173598</v>
      </c>
      <c r="E18" s="21">
        <v>0.21699819168173598</v>
      </c>
      <c r="F18" s="22">
        <v>4.7619047619047616E-2</v>
      </c>
      <c r="G18" s="5">
        <v>553</v>
      </c>
      <c r="H18" s="70">
        <v>120</v>
      </c>
      <c r="I18" s="76">
        <f t="shared" si="0"/>
        <v>0.21699819168173598</v>
      </c>
      <c r="J18" s="76">
        <v>0.21699819168173598</v>
      </c>
      <c r="K18" s="71">
        <v>7.6335877862595417E-3</v>
      </c>
      <c r="L18" s="5">
        <v>553</v>
      </c>
      <c r="M18" s="43">
        <v>124</v>
      </c>
      <c r="N18" s="45">
        <v>0.22423146473779385</v>
      </c>
      <c r="O18" s="45">
        <v>0.22423146473779385</v>
      </c>
      <c r="P18" s="82">
        <v>6.25E-2</v>
      </c>
      <c r="Q18" s="5">
        <v>553</v>
      </c>
      <c r="R18" s="84">
        <v>125</v>
      </c>
      <c r="S18" s="93">
        <v>0.22603978300180833</v>
      </c>
      <c r="T18" s="93">
        <v>0.22603978300180833</v>
      </c>
      <c r="U18" s="86">
        <v>5.5555555555555552E-2</v>
      </c>
    </row>
    <row r="19" spans="1:21" x14ac:dyDescent="0.25">
      <c r="A19" s="3" t="s">
        <v>14</v>
      </c>
      <c r="B19" s="5">
        <v>431</v>
      </c>
      <c r="C19" s="19">
        <v>31</v>
      </c>
      <c r="D19" s="21">
        <v>7.1925754060324823E-2</v>
      </c>
      <c r="E19" s="21">
        <v>7.1925754060324823E-2</v>
      </c>
      <c r="F19" s="22">
        <v>0.5</v>
      </c>
      <c r="G19" s="5">
        <v>431</v>
      </c>
      <c r="H19" s="70">
        <v>31</v>
      </c>
      <c r="I19" s="76">
        <f t="shared" si="0"/>
        <v>7.1925754060324823E-2</v>
      </c>
      <c r="J19" s="76">
        <v>7.1925754060324823E-2</v>
      </c>
      <c r="K19" s="71">
        <v>0.5</v>
      </c>
      <c r="L19" s="5">
        <v>431</v>
      </c>
      <c r="M19" s="43">
        <v>31</v>
      </c>
      <c r="N19" s="45">
        <v>7.1925754060324823E-2</v>
      </c>
      <c r="O19" s="45">
        <v>7.1925754060324823E-2</v>
      </c>
      <c r="P19" s="82">
        <v>0.33333333333333331</v>
      </c>
      <c r="Q19" s="5">
        <v>431</v>
      </c>
      <c r="R19" s="84">
        <v>23</v>
      </c>
      <c r="S19" s="93">
        <v>5.336426914153132E-2</v>
      </c>
      <c r="T19" s="93">
        <v>5.336426914153132E-2</v>
      </c>
      <c r="U19" s="86">
        <v>1</v>
      </c>
    </row>
    <row r="20" spans="1:21" x14ac:dyDescent="0.25">
      <c r="A20" s="3" t="s">
        <v>15</v>
      </c>
      <c r="B20" s="5">
        <v>97768</v>
      </c>
      <c r="C20" s="19">
        <v>269</v>
      </c>
      <c r="D20" s="21">
        <v>2.7514115047868421E-3</v>
      </c>
      <c r="E20" s="21">
        <v>5.3800000000000001E-2</v>
      </c>
      <c r="F20" s="22">
        <v>0.14285714285714285</v>
      </c>
      <c r="G20" s="5">
        <v>97768</v>
      </c>
      <c r="H20" s="70">
        <v>256</v>
      </c>
      <c r="I20" s="76">
        <f t="shared" si="0"/>
        <v>2.6184436625480731E-3</v>
      </c>
      <c r="J20" s="76">
        <v>5.1200000000000002E-2</v>
      </c>
      <c r="K20" s="71">
        <v>0.1111111111111111</v>
      </c>
      <c r="L20" s="5">
        <v>97768</v>
      </c>
      <c r="M20" s="43">
        <v>269</v>
      </c>
      <c r="N20" s="45">
        <v>2.7514115047868421E-3</v>
      </c>
      <c r="O20" s="45">
        <v>5.3800000000000001E-2</v>
      </c>
      <c r="P20" s="82">
        <v>0.14285714285714285</v>
      </c>
      <c r="Q20" s="5">
        <v>97768</v>
      </c>
      <c r="R20" s="84">
        <v>269</v>
      </c>
      <c r="S20" s="93">
        <v>2.7514115047868421E-3</v>
      </c>
      <c r="T20" s="93">
        <v>5.3800000000000001E-2</v>
      </c>
      <c r="U20" s="86">
        <v>0.125</v>
      </c>
    </row>
    <row r="21" spans="1:21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22">
        <v>0.33333333333333331</v>
      </c>
      <c r="G21" s="5">
        <v>28</v>
      </c>
      <c r="H21" s="70">
        <v>19</v>
      </c>
      <c r="I21" s="76">
        <f t="shared" si="0"/>
        <v>0.6785714285714286</v>
      </c>
      <c r="J21" s="76">
        <v>0.6785714285714286</v>
      </c>
      <c r="K21" s="71">
        <v>1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82">
        <v>0.5</v>
      </c>
      <c r="Q21" s="5">
        <v>28</v>
      </c>
      <c r="R21" s="84">
        <v>1</v>
      </c>
      <c r="S21" s="93">
        <v>3.5714285714285712E-2</v>
      </c>
      <c r="T21" s="93">
        <v>3.5714285714285712E-2</v>
      </c>
      <c r="U21" s="86">
        <v>0.5</v>
      </c>
    </row>
    <row r="22" spans="1:21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22">
        <v>0.33333333333333331</v>
      </c>
      <c r="G22" s="5">
        <v>1554</v>
      </c>
      <c r="H22" s="70">
        <v>596</v>
      </c>
      <c r="I22" s="76">
        <f t="shared" si="0"/>
        <v>0.38352638352638352</v>
      </c>
      <c r="J22" s="76">
        <v>0.38352638352638352</v>
      </c>
      <c r="K22" s="71">
        <v>1</v>
      </c>
      <c r="L22" s="5">
        <v>1554</v>
      </c>
      <c r="M22" s="43">
        <v>710</v>
      </c>
      <c r="N22" s="45">
        <v>0.4568854568854569</v>
      </c>
      <c r="O22" s="45">
        <v>0.4568854568854569</v>
      </c>
      <c r="P22" s="82">
        <v>0.33333333333333331</v>
      </c>
      <c r="Q22" s="5">
        <v>1554</v>
      </c>
      <c r="R22" s="84">
        <v>120</v>
      </c>
      <c r="S22" s="93">
        <v>7.7220077220077218E-2</v>
      </c>
      <c r="T22" s="93">
        <v>7.7220077220077218E-2</v>
      </c>
      <c r="U22" s="86">
        <v>2.5000000000000001E-2</v>
      </c>
    </row>
    <row r="23" spans="1:21" x14ac:dyDescent="0.25">
      <c r="A23" s="3" t="s">
        <v>18</v>
      </c>
      <c r="B23" s="5">
        <v>123</v>
      </c>
      <c r="C23" s="19">
        <v>117</v>
      </c>
      <c r="D23" s="21">
        <v>0.95121951219512191</v>
      </c>
      <c r="E23" s="21">
        <v>0.95121951219512191</v>
      </c>
      <c r="F23" s="22">
        <v>4.9751243781094526E-3</v>
      </c>
      <c r="G23" s="5">
        <v>123</v>
      </c>
      <c r="H23" s="70">
        <v>112</v>
      </c>
      <c r="I23" s="76">
        <f t="shared" si="0"/>
        <v>0.91056910569105687</v>
      </c>
      <c r="J23" s="76">
        <v>0.91056910569105687</v>
      </c>
      <c r="K23" s="71">
        <v>0.5</v>
      </c>
      <c r="L23" s="5">
        <v>123</v>
      </c>
      <c r="M23" s="43">
        <v>120</v>
      </c>
      <c r="N23" s="45">
        <v>0.97560975609756095</v>
      </c>
      <c r="O23" s="45">
        <v>0.97560975609756095</v>
      </c>
      <c r="P23" s="82">
        <v>0.5</v>
      </c>
      <c r="Q23" s="5">
        <v>123</v>
      </c>
      <c r="R23" s="84">
        <v>94</v>
      </c>
      <c r="S23" s="93">
        <v>0.76422764227642281</v>
      </c>
      <c r="T23" s="93">
        <v>0.76422764227642281</v>
      </c>
      <c r="U23" s="86">
        <v>0.25</v>
      </c>
    </row>
    <row r="24" spans="1:21" x14ac:dyDescent="0.25">
      <c r="A24" s="3" t="s">
        <v>19</v>
      </c>
      <c r="B24" s="5">
        <v>40485</v>
      </c>
      <c r="C24" s="19">
        <v>1280</v>
      </c>
      <c r="D24" s="21">
        <v>3.1616648141286896E-2</v>
      </c>
      <c r="E24" s="21">
        <v>0.25600000000000001</v>
      </c>
      <c r="F24" s="22">
        <v>1</v>
      </c>
      <c r="G24" s="5">
        <v>40485</v>
      </c>
      <c r="H24" s="70">
        <v>2816</v>
      </c>
      <c r="I24" s="76">
        <f t="shared" si="0"/>
        <v>6.9556625910831171E-2</v>
      </c>
      <c r="J24" s="76">
        <v>0.56320000000000003</v>
      </c>
      <c r="K24" s="71">
        <v>1</v>
      </c>
      <c r="L24" s="5">
        <v>40485</v>
      </c>
      <c r="M24" s="43">
        <v>2788</v>
      </c>
      <c r="N24" s="45">
        <v>6.8865011732740525E-2</v>
      </c>
      <c r="O24" s="45">
        <v>0.55759999999999998</v>
      </c>
      <c r="P24" s="82">
        <v>1</v>
      </c>
      <c r="Q24" s="5">
        <v>40485</v>
      </c>
      <c r="R24" s="84">
        <v>2491</v>
      </c>
      <c r="S24" s="93">
        <v>6.1528961343707549E-2</v>
      </c>
      <c r="T24" s="93">
        <v>0.49819999999999998</v>
      </c>
      <c r="U24" s="86">
        <v>1</v>
      </c>
    </row>
    <row r="25" spans="1:21" x14ac:dyDescent="0.25">
      <c r="A25" s="3" t="s">
        <v>20</v>
      </c>
      <c r="B25" s="5">
        <v>388</v>
      </c>
      <c r="C25" s="19">
        <v>159</v>
      </c>
      <c r="D25" s="21">
        <v>0.40979381443298968</v>
      </c>
      <c r="E25" s="21">
        <v>0.40979381443298968</v>
      </c>
      <c r="F25" s="22">
        <v>5.2631578947368418E-2</v>
      </c>
      <c r="G25" s="5">
        <v>388</v>
      </c>
      <c r="H25" s="70">
        <v>217</v>
      </c>
      <c r="I25" s="76">
        <f t="shared" si="0"/>
        <v>0.55927835051546393</v>
      </c>
      <c r="J25" s="76">
        <v>0.55927835051546393</v>
      </c>
      <c r="K25" s="71">
        <v>5.5555555555555552E-2</v>
      </c>
      <c r="L25" s="5">
        <v>388</v>
      </c>
      <c r="M25" s="43">
        <v>213</v>
      </c>
      <c r="N25" s="45">
        <v>0.5489690721649485</v>
      </c>
      <c r="O25" s="45">
        <v>0.5489690721649485</v>
      </c>
      <c r="P25" s="82">
        <v>0.125</v>
      </c>
      <c r="Q25" s="5">
        <v>388</v>
      </c>
      <c r="R25" s="84">
        <v>226</v>
      </c>
      <c r="S25" s="93">
        <v>0.58247422680412375</v>
      </c>
      <c r="T25" s="93">
        <v>0.58247422680412375</v>
      </c>
      <c r="U25" s="86">
        <v>0.1111111111111111</v>
      </c>
    </row>
    <row r="26" spans="1:21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22">
        <v>0.5</v>
      </c>
      <c r="G26" s="5">
        <v>577</v>
      </c>
      <c r="H26" s="70">
        <v>103</v>
      </c>
      <c r="I26" s="76">
        <f t="shared" si="0"/>
        <v>0.17850953206239167</v>
      </c>
      <c r="J26" s="76">
        <v>0.17850953206239167</v>
      </c>
      <c r="K26" s="71">
        <v>1</v>
      </c>
      <c r="L26" s="5">
        <v>577</v>
      </c>
      <c r="M26" s="43">
        <v>103</v>
      </c>
      <c r="N26" s="45">
        <v>0.17850953206239167</v>
      </c>
      <c r="O26" s="45">
        <v>0.17850953206239167</v>
      </c>
      <c r="P26" s="82">
        <v>0.5</v>
      </c>
      <c r="Q26" s="5">
        <v>577</v>
      </c>
      <c r="R26" s="84">
        <v>103</v>
      </c>
      <c r="S26" s="93">
        <v>0.17850953206239167</v>
      </c>
      <c r="T26" s="93">
        <v>0.17850953206239167</v>
      </c>
      <c r="U26" s="86">
        <v>1</v>
      </c>
    </row>
    <row r="27" spans="1:21" x14ac:dyDescent="0.25">
      <c r="A27" s="3" t="s">
        <v>22</v>
      </c>
      <c r="B27" s="5">
        <v>142</v>
      </c>
      <c r="C27" s="19">
        <v>124</v>
      </c>
      <c r="D27" s="21">
        <v>0.87323943661971826</v>
      </c>
      <c r="E27" s="21">
        <v>0.87323943661971826</v>
      </c>
      <c r="F27" s="22">
        <v>0.14285714285714285</v>
      </c>
      <c r="G27" s="5">
        <v>142</v>
      </c>
      <c r="H27" s="70">
        <v>124</v>
      </c>
      <c r="I27" s="76">
        <f t="shared" si="0"/>
        <v>0.87323943661971826</v>
      </c>
      <c r="J27" s="76">
        <v>0.87323943661971826</v>
      </c>
      <c r="K27" s="71">
        <v>0.14285714285714285</v>
      </c>
      <c r="L27" s="5">
        <v>142</v>
      </c>
      <c r="M27" s="43">
        <v>123</v>
      </c>
      <c r="N27" s="45">
        <v>0.86619718309859151</v>
      </c>
      <c r="O27" s="45">
        <v>0.86619718309859151</v>
      </c>
      <c r="P27" s="82">
        <v>0.14285714285714285</v>
      </c>
      <c r="Q27" s="5">
        <v>142</v>
      </c>
      <c r="R27" s="84">
        <v>124</v>
      </c>
      <c r="S27" s="93">
        <v>0.87323943661971826</v>
      </c>
      <c r="T27" s="93">
        <v>0.87323943661971826</v>
      </c>
      <c r="U27" s="86">
        <v>0.14285714285714285</v>
      </c>
    </row>
    <row r="28" spans="1:21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22">
        <v>1</v>
      </c>
      <c r="G28" s="5">
        <v>158355</v>
      </c>
      <c r="H28" s="70">
        <v>4586</v>
      </c>
      <c r="I28" s="76">
        <f t="shared" si="0"/>
        <v>2.896024754507278E-2</v>
      </c>
      <c r="J28" s="76">
        <v>0.91720000000000002</v>
      </c>
      <c r="K28" s="71">
        <v>1</v>
      </c>
      <c r="L28" s="5">
        <v>158355</v>
      </c>
      <c r="M28" s="43">
        <v>4586</v>
      </c>
      <c r="N28" s="45">
        <v>2.896024754507278E-2</v>
      </c>
      <c r="O28" s="45">
        <v>0.91720000000000002</v>
      </c>
      <c r="P28" s="82">
        <v>1</v>
      </c>
      <c r="Q28" s="5">
        <v>158355</v>
      </c>
      <c r="R28" s="84">
        <v>4586</v>
      </c>
      <c r="S28" s="93">
        <v>2.896024754507278E-2</v>
      </c>
      <c r="T28" s="93">
        <v>0.91720000000000002</v>
      </c>
      <c r="U28" s="86">
        <v>1</v>
      </c>
    </row>
    <row r="29" spans="1:21" x14ac:dyDescent="0.25">
      <c r="A29" s="3" t="s">
        <v>24</v>
      </c>
      <c r="B29" s="5">
        <v>323</v>
      </c>
      <c r="C29" s="19">
        <v>199</v>
      </c>
      <c r="D29" s="21">
        <v>0.61609907120743035</v>
      </c>
      <c r="E29" s="21">
        <v>0.61609907120743035</v>
      </c>
      <c r="F29" s="22">
        <v>0.25</v>
      </c>
      <c r="G29" s="5">
        <v>323</v>
      </c>
      <c r="H29" s="70">
        <v>199</v>
      </c>
      <c r="I29" s="76">
        <f t="shared" si="0"/>
        <v>0.61609907120743035</v>
      </c>
      <c r="J29" s="76">
        <v>0.61609907120743035</v>
      </c>
      <c r="K29" s="71">
        <v>0.2</v>
      </c>
      <c r="L29" s="5">
        <v>323</v>
      </c>
      <c r="M29" s="43">
        <v>199</v>
      </c>
      <c r="N29" s="45">
        <v>0.61609907120743035</v>
      </c>
      <c r="O29" s="45">
        <v>0.61609907120743035</v>
      </c>
      <c r="P29" s="82">
        <v>0.2</v>
      </c>
      <c r="Q29" s="5">
        <v>323</v>
      </c>
      <c r="R29" s="84">
        <v>199</v>
      </c>
      <c r="S29" s="93">
        <v>0.61609907120743035</v>
      </c>
      <c r="T29" s="93">
        <v>0.61609907120743035</v>
      </c>
      <c r="U29" s="86">
        <v>0.33333333333333331</v>
      </c>
    </row>
    <row r="30" spans="1:21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22">
        <v>6.6666666666666666E-2</v>
      </c>
      <c r="G30" s="5">
        <v>5</v>
      </c>
      <c r="H30" s="70">
        <v>1</v>
      </c>
      <c r="I30" s="76">
        <f t="shared" si="0"/>
        <v>0.2</v>
      </c>
      <c r="J30" s="76">
        <v>0.2</v>
      </c>
      <c r="K30" s="71">
        <v>7.1428571428571425E-2</v>
      </c>
      <c r="L30" s="5">
        <v>5</v>
      </c>
      <c r="M30" s="43">
        <v>1</v>
      </c>
      <c r="N30" s="45">
        <v>0.2</v>
      </c>
      <c r="O30" s="45">
        <v>0.2</v>
      </c>
      <c r="P30" s="82">
        <v>9.0909090909090912E-2</v>
      </c>
      <c r="Q30" s="5">
        <v>5</v>
      </c>
      <c r="R30" s="84">
        <v>1</v>
      </c>
      <c r="S30" s="93">
        <v>0.2</v>
      </c>
      <c r="T30" s="93">
        <v>0.2</v>
      </c>
      <c r="U30" s="86">
        <v>7.1428571428571425E-2</v>
      </c>
    </row>
    <row r="31" spans="1:21" x14ac:dyDescent="0.25">
      <c r="A31" s="3" t="s">
        <v>26</v>
      </c>
      <c r="B31" s="5">
        <v>13</v>
      </c>
      <c r="C31" s="19">
        <v>11</v>
      </c>
      <c r="D31" s="21">
        <v>0.84615384615384615</v>
      </c>
      <c r="E31" s="21">
        <v>0.84615384615384615</v>
      </c>
      <c r="F31" s="22">
        <v>0.2</v>
      </c>
      <c r="G31" s="5">
        <v>13</v>
      </c>
      <c r="H31" s="70">
        <v>11</v>
      </c>
      <c r="I31" s="76">
        <f t="shared" si="0"/>
        <v>0.84615384615384615</v>
      </c>
      <c r="J31" s="76">
        <v>0.84615384615384615</v>
      </c>
      <c r="K31" s="71">
        <v>0.5</v>
      </c>
      <c r="L31" s="5">
        <v>13</v>
      </c>
      <c r="M31" s="43">
        <v>11</v>
      </c>
      <c r="N31" s="45">
        <v>0.84615384615384615</v>
      </c>
      <c r="O31" s="45">
        <v>0.84615384615384615</v>
      </c>
      <c r="P31" s="82">
        <v>0.5</v>
      </c>
      <c r="Q31" s="5">
        <v>13</v>
      </c>
      <c r="R31" s="84">
        <v>11</v>
      </c>
      <c r="S31" s="93">
        <v>0.84615384615384615</v>
      </c>
      <c r="T31" s="93">
        <v>0.84615384615384615</v>
      </c>
      <c r="U31" s="86">
        <v>0.5</v>
      </c>
    </row>
    <row r="32" spans="1:21" x14ac:dyDescent="0.25">
      <c r="A32" s="3" t="s">
        <v>27</v>
      </c>
      <c r="B32" s="5">
        <v>158</v>
      </c>
      <c r="C32" s="19">
        <v>89</v>
      </c>
      <c r="D32" s="21">
        <v>0.56329113924050633</v>
      </c>
      <c r="E32" s="21">
        <v>0.56329113924050633</v>
      </c>
      <c r="F32" s="22">
        <v>0.33333333333333331</v>
      </c>
      <c r="G32" s="5">
        <v>158</v>
      </c>
      <c r="H32" s="70">
        <v>88</v>
      </c>
      <c r="I32" s="76">
        <f t="shared" si="0"/>
        <v>0.55696202531645567</v>
      </c>
      <c r="J32" s="76">
        <v>0.55696202531645567</v>
      </c>
      <c r="K32" s="71">
        <v>1</v>
      </c>
      <c r="L32" s="5">
        <v>158</v>
      </c>
      <c r="M32" s="43">
        <v>88</v>
      </c>
      <c r="N32" s="45">
        <v>0.55696202531645567</v>
      </c>
      <c r="O32" s="45">
        <v>0.55696202531645567</v>
      </c>
      <c r="P32" s="82">
        <v>1</v>
      </c>
      <c r="Q32" s="5">
        <v>158</v>
      </c>
      <c r="R32" s="84">
        <v>88</v>
      </c>
      <c r="S32" s="93">
        <v>0.55696202531645567</v>
      </c>
      <c r="T32" s="93">
        <v>0.55696202531645567</v>
      </c>
      <c r="U32" s="86">
        <v>1</v>
      </c>
    </row>
    <row r="33" spans="1:21" x14ac:dyDescent="0.25">
      <c r="A33" s="3" t="s">
        <v>28</v>
      </c>
      <c r="B33" s="5">
        <v>247</v>
      </c>
      <c r="C33" s="19">
        <v>60</v>
      </c>
      <c r="D33" s="21">
        <v>0.24291497975708501</v>
      </c>
      <c r="E33" s="21">
        <v>0.24291497975708501</v>
      </c>
      <c r="F33" s="22">
        <v>1</v>
      </c>
      <c r="G33" s="5">
        <v>247</v>
      </c>
      <c r="H33" s="70">
        <v>1</v>
      </c>
      <c r="I33" s="76">
        <f t="shared" si="0"/>
        <v>4.048582995951417E-3</v>
      </c>
      <c r="J33" s="76">
        <v>4.048582995951417E-3</v>
      </c>
      <c r="K33" s="71">
        <v>1</v>
      </c>
      <c r="L33" s="5">
        <v>247</v>
      </c>
      <c r="M33" s="43">
        <v>1</v>
      </c>
      <c r="N33" s="45">
        <v>4.048582995951417E-3</v>
      </c>
      <c r="O33" s="45">
        <v>4.048582995951417E-3</v>
      </c>
      <c r="P33" s="82">
        <v>1</v>
      </c>
      <c r="Q33" s="5">
        <v>247</v>
      </c>
      <c r="R33" s="84">
        <v>1</v>
      </c>
      <c r="S33" s="93">
        <v>4.048582995951417E-3</v>
      </c>
      <c r="T33" s="93">
        <v>4.048582995951417E-3</v>
      </c>
      <c r="U33" s="86">
        <v>1</v>
      </c>
    </row>
    <row r="34" spans="1:21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22">
        <v>4.1666666666666664E-2</v>
      </c>
      <c r="G34" s="5">
        <v>83</v>
      </c>
      <c r="H34" s="70">
        <v>72</v>
      </c>
      <c r="I34" s="76">
        <f t="shared" si="0"/>
        <v>0.86746987951807231</v>
      </c>
      <c r="J34" s="76">
        <v>0.86746987951807231</v>
      </c>
      <c r="K34" s="71">
        <v>3.5714285714285712E-2</v>
      </c>
      <c r="L34" s="5">
        <v>83</v>
      </c>
      <c r="M34" s="43">
        <v>72</v>
      </c>
      <c r="N34" s="45">
        <v>0.86746987951807231</v>
      </c>
      <c r="O34" s="45">
        <v>0.86746987951807231</v>
      </c>
      <c r="P34" s="82">
        <v>0.04</v>
      </c>
      <c r="Q34" s="5">
        <v>83</v>
      </c>
      <c r="R34" s="84">
        <v>72</v>
      </c>
      <c r="S34" s="93">
        <v>0.86746987951807231</v>
      </c>
      <c r="T34" s="93">
        <v>0.86746987951807231</v>
      </c>
      <c r="U34" s="86">
        <v>0.04</v>
      </c>
    </row>
    <row r="35" spans="1:21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22">
        <v>0.16666666666666666</v>
      </c>
      <c r="G35" s="5">
        <v>16</v>
      </c>
      <c r="H35" s="70">
        <v>16</v>
      </c>
      <c r="I35" s="76">
        <f t="shared" si="0"/>
        <v>1</v>
      </c>
      <c r="J35" s="76">
        <v>1</v>
      </c>
      <c r="K35" s="71">
        <v>0.1</v>
      </c>
      <c r="L35" s="5">
        <v>16</v>
      </c>
      <c r="M35" s="43">
        <v>16</v>
      </c>
      <c r="N35" s="45">
        <v>1</v>
      </c>
      <c r="O35" s="45">
        <v>1</v>
      </c>
      <c r="P35" s="82">
        <v>0.14285714285714285</v>
      </c>
      <c r="Q35" s="5">
        <v>16</v>
      </c>
      <c r="R35" s="84">
        <v>16</v>
      </c>
      <c r="S35" s="93">
        <v>1</v>
      </c>
      <c r="T35" s="93">
        <v>1</v>
      </c>
      <c r="U35" s="86">
        <v>7.1428571428571425E-2</v>
      </c>
    </row>
    <row r="36" spans="1:21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22">
        <v>1.6666666666666666E-2</v>
      </c>
      <c r="G36" s="5">
        <v>24</v>
      </c>
      <c r="H36" s="70">
        <v>17</v>
      </c>
      <c r="I36" s="76">
        <f t="shared" si="0"/>
        <v>0.70833333333333337</v>
      </c>
      <c r="J36" s="76">
        <v>0.70833333333333337</v>
      </c>
      <c r="K36" s="71">
        <v>3.125E-2</v>
      </c>
      <c r="L36" s="5">
        <v>24</v>
      </c>
      <c r="M36" s="43">
        <v>17</v>
      </c>
      <c r="N36" s="45">
        <v>0.70833333333333337</v>
      </c>
      <c r="O36" s="45">
        <v>0.70833333333333337</v>
      </c>
      <c r="P36" s="82">
        <v>1.8867924528301886E-2</v>
      </c>
      <c r="Q36" s="5">
        <v>24</v>
      </c>
      <c r="R36" s="84">
        <v>17</v>
      </c>
      <c r="S36" s="93">
        <v>0.70833333333333337</v>
      </c>
      <c r="T36" s="93">
        <v>0.70833333333333337</v>
      </c>
      <c r="U36" s="86">
        <v>2.2727272727272728E-2</v>
      </c>
    </row>
    <row r="37" spans="1:21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22">
        <v>9.8039215686274508E-3</v>
      </c>
      <c r="G37" s="5">
        <v>35</v>
      </c>
      <c r="H37" s="70">
        <v>30</v>
      </c>
      <c r="I37" s="76">
        <f t="shared" si="0"/>
        <v>0.8571428571428571</v>
      </c>
      <c r="J37" s="76">
        <v>0.8571428571428571</v>
      </c>
      <c r="K37" s="71">
        <v>8.1967213114754103E-3</v>
      </c>
      <c r="L37" s="5">
        <v>35</v>
      </c>
      <c r="M37" s="43">
        <v>30</v>
      </c>
      <c r="N37" s="45">
        <v>0.8571428571428571</v>
      </c>
      <c r="O37" s="45">
        <v>0.8571428571428571</v>
      </c>
      <c r="P37" s="82">
        <v>0.02</v>
      </c>
      <c r="Q37" s="5">
        <v>35</v>
      </c>
      <c r="R37" s="84">
        <v>30</v>
      </c>
      <c r="S37" s="93">
        <v>0.8571428571428571</v>
      </c>
      <c r="T37" s="93">
        <v>0.8571428571428571</v>
      </c>
      <c r="U37" s="86">
        <v>3.125E-2</v>
      </c>
    </row>
    <row r="38" spans="1:21" x14ac:dyDescent="0.25">
      <c r="A38" s="3" t="s">
        <v>33</v>
      </c>
      <c r="B38" s="5">
        <v>88</v>
      </c>
      <c r="C38" s="19">
        <v>9</v>
      </c>
      <c r="D38" s="21">
        <v>0.10227272727272728</v>
      </c>
      <c r="E38" s="21">
        <v>0.10227272727272728</v>
      </c>
      <c r="F38" s="22">
        <v>1.3262599469496021E-3</v>
      </c>
      <c r="G38" s="5">
        <v>88</v>
      </c>
      <c r="H38" s="70">
        <v>0</v>
      </c>
      <c r="I38" s="76">
        <f t="shared" si="0"/>
        <v>0</v>
      </c>
      <c r="J38" s="76">
        <v>0</v>
      </c>
      <c r="K38" s="71">
        <v>0</v>
      </c>
      <c r="L38" s="5">
        <v>88</v>
      </c>
      <c r="M38" s="43">
        <v>0</v>
      </c>
      <c r="N38" s="45">
        <v>0</v>
      </c>
      <c r="O38" s="45">
        <v>0</v>
      </c>
      <c r="P38" s="82">
        <v>0</v>
      </c>
      <c r="Q38" s="5">
        <v>88</v>
      </c>
      <c r="R38" s="84">
        <v>0</v>
      </c>
      <c r="S38" s="93">
        <v>0</v>
      </c>
      <c r="T38" s="93">
        <v>0</v>
      </c>
      <c r="U38" s="86">
        <v>0</v>
      </c>
    </row>
    <row r="39" spans="1:21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22">
        <v>1</v>
      </c>
      <c r="G39" s="5">
        <v>80</v>
      </c>
      <c r="H39" s="70">
        <v>49</v>
      </c>
      <c r="I39" s="76">
        <f t="shared" si="0"/>
        <v>0.61250000000000004</v>
      </c>
      <c r="J39" s="76">
        <v>0.61250000000000004</v>
      </c>
      <c r="K39" s="71">
        <v>0.5</v>
      </c>
      <c r="L39" s="5">
        <v>80</v>
      </c>
      <c r="M39" s="43">
        <v>49</v>
      </c>
      <c r="N39" s="45">
        <v>0.61250000000000004</v>
      </c>
      <c r="O39" s="45">
        <v>0.61250000000000004</v>
      </c>
      <c r="P39" s="82">
        <v>1</v>
      </c>
      <c r="Q39" s="5">
        <v>80</v>
      </c>
      <c r="R39" s="84">
        <v>49</v>
      </c>
      <c r="S39" s="93">
        <v>0.61250000000000004</v>
      </c>
      <c r="T39" s="93">
        <v>0.61250000000000004</v>
      </c>
      <c r="U39" s="86">
        <v>1</v>
      </c>
    </row>
    <row r="40" spans="1:21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22">
        <v>0.25</v>
      </c>
      <c r="G40" s="5">
        <v>66</v>
      </c>
      <c r="H40" s="70">
        <v>53</v>
      </c>
      <c r="I40" s="76">
        <f t="shared" si="0"/>
        <v>0.80303030303030298</v>
      </c>
      <c r="J40" s="76">
        <v>0.80303030303030298</v>
      </c>
      <c r="K40" s="71">
        <v>0.2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82">
        <v>1</v>
      </c>
      <c r="Q40" s="5">
        <v>66</v>
      </c>
      <c r="R40" s="84">
        <v>53</v>
      </c>
      <c r="S40" s="93">
        <v>0.80303030303030298</v>
      </c>
      <c r="T40" s="93">
        <v>0.80303030303030298</v>
      </c>
      <c r="U40" s="86">
        <v>0.125</v>
      </c>
    </row>
    <row r="41" spans="1:21" x14ac:dyDescent="0.25">
      <c r="A41" s="3" t="s">
        <v>36</v>
      </c>
      <c r="B41" s="5">
        <v>15</v>
      </c>
      <c r="C41" s="19">
        <v>8</v>
      </c>
      <c r="D41" s="21">
        <v>0.53333333333333333</v>
      </c>
      <c r="E41" s="21">
        <v>0.53333333333333333</v>
      </c>
      <c r="F41" s="22">
        <v>2.1978021978021978E-3</v>
      </c>
      <c r="G41" s="5">
        <v>15</v>
      </c>
      <c r="H41" s="70">
        <v>11</v>
      </c>
      <c r="I41" s="76">
        <f t="shared" si="0"/>
        <v>0.73333333333333328</v>
      </c>
      <c r="J41" s="76">
        <v>0.73333333333333328</v>
      </c>
      <c r="K41" s="71">
        <v>9.0909090909090912E-2</v>
      </c>
      <c r="L41" s="5">
        <v>15</v>
      </c>
      <c r="M41" s="43">
        <v>11</v>
      </c>
      <c r="N41" s="45">
        <v>0.73333333333333328</v>
      </c>
      <c r="O41" s="45">
        <v>0.73333333333333328</v>
      </c>
      <c r="P41" s="82">
        <v>0.1</v>
      </c>
      <c r="Q41" s="5">
        <v>15</v>
      </c>
      <c r="R41" s="84">
        <v>9</v>
      </c>
      <c r="S41" s="93">
        <v>0.6</v>
      </c>
      <c r="T41" s="93">
        <v>0.6</v>
      </c>
      <c r="U41" s="86">
        <v>0.1111111111111111</v>
      </c>
    </row>
    <row r="42" spans="1:21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22">
        <v>0.16666666666666666</v>
      </c>
      <c r="G42" s="5">
        <v>332</v>
      </c>
      <c r="H42" s="70">
        <v>11</v>
      </c>
      <c r="I42" s="76">
        <f t="shared" si="0"/>
        <v>3.313253012048193E-2</v>
      </c>
      <c r="J42" s="76">
        <v>3.313253012048193E-2</v>
      </c>
      <c r="K42" s="71">
        <v>1</v>
      </c>
      <c r="L42" s="5">
        <v>332</v>
      </c>
      <c r="M42" s="43">
        <v>11</v>
      </c>
      <c r="N42" s="45">
        <v>3.313253012048193E-2</v>
      </c>
      <c r="O42" s="45">
        <v>3.313253012048193E-2</v>
      </c>
      <c r="P42" s="82">
        <v>0.2</v>
      </c>
      <c r="Q42" s="5">
        <v>332</v>
      </c>
      <c r="R42" s="84">
        <v>11</v>
      </c>
      <c r="S42" s="93">
        <v>3.313253012048193E-2</v>
      </c>
      <c r="T42" s="93">
        <v>3.313253012048193E-2</v>
      </c>
      <c r="U42" s="86">
        <v>0.14285714285714285</v>
      </c>
    </row>
    <row r="43" spans="1:21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22">
        <v>3.916960438699569E-4</v>
      </c>
      <c r="G43" s="5">
        <v>39</v>
      </c>
      <c r="H43" s="70">
        <v>2</v>
      </c>
      <c r="I43" s="76">
        <f t="shared" si="0"/>
        <v>5.128205128205128E-2</v>
      </c>
      <c r="J43" s="76">
        <v>5.128205128205128E-2</v>
      </c>
      <c r="K43" s="71">
        <v>6.1766522544780733E-4</v>
      </c>
      <c r="L43" s="5">
        <v>39</v>
      </c>
      <c r="M43" s="43">
        <v>2</v>
      </c>
      <c r="N43" s="45">
        <v>5.128205128205128E-2</v>
      </c>
      <c r="O43" s="45">
        <v>5.128205128205128E-2</v>
      </c>
      <c r="P43" s="82">
        <v>6.6006600660066007E-4</v>
      </c>
      <c r="Q43" s="5">
        <v>39</v>
      </c>
      <c r="R43" s="84">
        <v>2</v>
      </c>
      <c r="S43" s="93">
        <v>5.128205128205128E-2</v>
      </c>
      <c r="T43" s="93">
        <v>5.128205128205128E-2</v>
      </c>
      <c r="U43" s="86">
        <v>6.7613252197430695E-4</v>
      </c>
    </row>
    <row r="44" spans="1:21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22">
        <v>0.25</v>
      </c>
      <c r="G44" s="5">
        <v>1</v>
      </c>
      <c r="H44" s="70">
        <v>1</v>
      </c>
      <c r="I44" s="76">
        <f t="shared" si="0"/>
        <v>1</v>
      </c>
      <c r="J44" s="76">
        <v>1</v>
      </c>
      <c r="K44" s="71">
        <v>6.6666666666666666E-2</v>
      </c>
      <c r="L44" s="5">
        <v>1</v>
      </c>
      <c r="M44" s="43">
        <v>1</v>
      </c>
      <c r="N44" s="45">
        <v>1</v>
      </c>
      <c r="O44" s="45">
        <v>1</v>
      </c>
      <c r="P44" s="82">
        <v>0.1111111111111111</v>
      </c>
      <c r="Q44" s="5">
        <v>1</v>
      </c>
      <c r="R44" s="84">
        <v>1</v>
      </c>
      <c r="S44" s="93">
        <v>1</v>
      </c>
      <c r="T44" s="93">
        <v>1</v>
      </c>
      <c r="U44" s="86">
        <v>9.0909090909090912E-2</v>
      </c>
    </row>
    <row r="45" spans="1:21" x14ac:dyDescent="0.25">
      <c r="A45" s="3" t="s">
        <v>40</v>
      </c>
      <c r="B45" s="5">
        <v>431</v>
      </c>
      <c r="C45" s="19">
        <v>325</v>
      </c>
      <c r="D45" s="21">
        <v>0.75406032482598606</v>
      </c>
      <c r="E45" s="21">
        <v>0.75406032482598606</v>
      </c>
      <c r="F45" s="22">
        <v>3.8461538461538464E-2</v>
      </c>
      <c r="G45" s="5">
        <v>431</v>
      </c>
      <c r="H45" s="70">
        <v>324</v>
      </c>
      <c r="I45" s="76">
        <f t="shared" si="0"/>
        <v>0.75174013921113692</v>
      </c>
      <c r="J45" s="76">
        <v>0.75174013921113692</v>
      </c>
      <c r="K45" s="71">
        <v>3.8461538461538464E-2</v>
      </c>
      <c r="L45" s="5">
        <v>431</v>
      </c>
      <c r="M45" s="43">
        <v>325</v>
      </c>
      <c r="N45" s="45">
        <v>0.75406032482598606</v>
      </c>
      <c r="O45" s="45">
        <v>0.75406032482598606</v>
      </c>
      <c r="P45" s="82">
        <v>7.1428571428571425E-2</v>
      </c>
      <c r="Q45" s="5">
        <v>431</v>
      </c>
      <c r="R45" s="84">
        <v>324</v>
      </c>
      <c r="S45" s="93">
        <v>0.75174013921113692</v>
      </c>
      <c r="T45" s="93">
        <v>0.75174013921113692</v>
      </c>
      <c r="U45" s="86">
        <v>3.8461538461538464E-2</v>
      </c>
    </row>
    <row r="46" spans="1:21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22">
        <v>3.8461538461538464E-2</v>
      </c>
      <c r="G46" s="5">
        <v>40</v>
      </c>
      <c r="H46" s="70">
        <v>40</v>
      </c>
      <c r="I46" s="76">
        <f t="shared" si="0"/>
        <v>1</v>
      </c>
      <c r="J46" s="76">
        <v>1</v>
      </c>
      <c r="K46" s="71">
        <v>5.8823529411764705E-2</v>
      </c>
      <c r="L46" s="5">
        <v>40</v>
      </c>
      <c r="M46" s="43">
        <v>40</v>
      </c>
      <c r="N46" s="45">
        <v>1</v>
      </c>
      <c r="O46" s="45">
        <v>1</v>
      </c>
      <c r="P46" s="82">
        <v>7.1428571428571425E-2</v>
      </c>
      <c r="Q46" s="5">
        <v>40</v>
      </c>
      <c r="R46" s="84">
        <v>40</v>
      </c>
      <c r="S46" s="93">
        <v>1</v>
      </c>
      <c r="T46" s="93">
        <v>1</v>
      </c>
      <c r="U46" s="86">
        <v>0.04</v>
      </c>
    </row>
    <row r="47" spans="1:21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22">
        <v>7.1428571428571425E-2</v>
      </c>
      <c r="G47" s="5">
        <v>40</v>
      </c>
      <c r="H47" s="70">
        <v>40</v>
      </c>
      <c r="I47" s="76">
        <f t="shared" si="0"/>
        <v>1</v>
      </c>
      <c r="J47" s="76">
        <v>1</v>
      </c>
      <c r="K47" s="71">
        <v>0.5</v>
      </c>
      <c r="L47" s="5">
        <v>40</v>
      </c>
      <c r="M47" s="43">
        <v>40</v>
      </c>
      <c r="N47" s="45">
        <v>1</v>
      </c>
      <c r="O47" s="45">
        <v>1</v>
      </c>
      <c r="P47" s="82">
        <v>5.2631578947368418E-2</v>
      </c>
      <c r="Q47" s="5">
        <v>40</v>
      </c>
      <c r="R47" s="84">
        <v>40</v>
      </c>
      <c r="S47" s="93">
        <v>1</v>
      </c>
      <c r="T47" s="93">
        <v>1</v>
      </c>
      <c r="U47" s="86">
        <v>0.5</v>
      </c>
    </row>
    <row r="48" spans="1:21" x14ac:dyDescent="0.25">
      <c r="A48" s="3" t="s">
        <v>43</v>
      </c>
      <c r="B48" s="5">
        <v>70752</v>
      </c>
      <c r="C48" s="19">
        <v>1842</v>
      </c>
      <c r="D48" s="21">
        <v>2.6034599728629579E-2</v>
      </c>
      <c r="E48" s="21">
        <v>0.36840000000000001</v>
      </c>
      <c r="F48" s="22">
        <v>0.33333333333333331</v>
      </c>
      <c r="G48" s="5">
        <v>70752</v>
      </c>
      <c r="H48" s="70">
        <v>1841</v>
      </c>
      <c r="I48" s="76">
        <f t="shared" si="0"/>
        <v>2.6020465852555404E-2</v>
      </c>
      <c r="J48" s="76">
        <v>0.36820000000000003</v>
      </c>
      <c r="K48" s="71">
        <v>0.33333333333333331</v>
      </c>
      <c r="L48" s="5">
        <v>70752</v>
      </c>
      <c r="M48" s="43">
        <v>1841</v>
      </c>
      <c r="N48" s="45">
        <v>2.6020465852555404E-2</v>
      </c>
      <c r="O48" s="45">
        <v>0.36820000000000003</v>
      </c>
      <c r="P48" s="82">
        <v>0.5</v>
      </c>
      <c r="Q48" s="5">
        <v>70752</v>
      </c>
      <c r="R48" s="84">
        <v>1841</v>
      </c>
      <c r="S48" s="93">
        <v>2.6020465852555404E-2</v>
      </c>
      <c r="T48" s="93">
        <v>0.36820000000000003</v>
      </c>
      <c r="U48" s="86">
        <v>1</v>
      </c>
    </row>
    <row r="49" spans="1:21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22">
        <v>1</v>
      </c>
      <c r="G49" s="5">
        <v>1776</v>
      </c>
      <c r="H49" s="70">
        <v>1775</v>
      </c>
      <c r="I49" s="76">
        <f t="shared" si="0"/>
        <v>0.99943693693693691</v>
      </c>
      <c r="J49" s="76">
        <v>0.99943693693693691</v>
      </c>
      <c r="K49" s="71">
        <v>1</v>
      </c>
      <c r="L49" s="5">
        <v>1776</v>
      </c>
      <c r="M49" s="43">
        <v>1775</v>
      </c>
      <c r="N49" s="45">
        <v>0.99943693693693691</v>
      </c>
      <c r="O49" s="45">
        <v>0.99943693693693691</v>
      </c>
      <c r="P49" s="82">
        <v>1</v>
      </c>
      <c r="Q49" s="5">
        <v>1776</v>
      </c>
      <c r="R49" s="84">
        <v>1775</v>
      </c>
      <c r="S49" s="93">
        <v>0.99943693693693691</v>
      </c>
      <c r="T49" s="93">
        <v>0.99943693693693691</v>
      </c>
      <c r="U49" s="86">
        <v>1</v>
      </c>
    </row>
    <row r="50" spans="1:21" x14ac:dyDescent="0.25">
      <c r="A50" s="3" t="s">
        <v>45</v>
      </c>
      <c r="B50" s="5">
        <v>9902</v>
      </c>
      <c r="C50" s="19">
        <v>3490</v>
      </c>
      <c r="D50" s="21">
        <v>0.35245404968693195</v>
      </c>
      <c r="E50" s="21">
        <v>0.69799999999999995</v>
      </c>
      <c r="F50" s="22">
        <v>7.6923076923076927E-2</v>
      </c>
      <c r="G50" s="5">
        <v>9902</v>
      </c>
      <c r="H50" s="70">
        <v>3488</v>
      </c>
      <c r="I50" s="76">
        <f t="shared" si="0"/>
        <v>0.35225207028883054</v>
      </c>
      <c r="J50" s="76">
        <v>0.6976</v>
      </c>
      <c r="K50" s="71">
        <v>7.6923076923076927E-2</v>
      </c>
      <c r="L50" s="5">
        <v>9902</v>
      </c>
      <c r="M50" s="43">
        <v>3487</v>
      </c>
      <c r="N50" s="45">
        <v>0.35215108058977984</v>
      </c>
      <c r="O50" s="45">
        <v>0.69740000000000002</v>
      </c>
      <c r="P50" s="82">
        <v>7.6923076923076927E-2</v>
      </c>
      <c r="Q50" s="5">
        <v>9902</v>
      </c>
      <c r="R50" s="84">
        <v>3479</v>
      </c>
      <c r="S50" s="93">
        <v>0.35134316299737428</v>
      </c>
      <c r="T50" s="93">
        <v>0.69579999999999997</v>
      </c>
      <c r="U50" s="86">
        <v>7.6923076923076927E-2</v>
      </c>
    </row>
    <row r="51" spans="1:21" x14ac:dyDescent="0.25">
      <c r="A51" s="3" t="s">
        <v>46</v>
      </c>
      <c r="B51" s="5">
        <v>5365</v>
      </c>
      <c r="C51" s="19">
        <v>1464</v>
      </c>
      <c r="D51" s="21">
        <v>0.27287977632805221</v>
      </c>
      <c r="E51" s="21">
        <v>0.2928</v>
      </c>
      <c r="F51" s="22">
        <v>0.2</v>
      </c>
      <c r="G51" s="5">
        <v>5365</v>
      </c>
      <c r="H51" s="70">
        <v>1456</v>
      </c>
      <c r="I51" s="76">
        <f t="shared" si="0"/>
        <v>0.27138863000931968</v>
      </c>
      <c r="J51" s="76">
        <v>0.29120000000000001</v>
      </c>
      <c r="K51" s="71">
        <v>0.2</v>
      </c>
      <c r="L51" s="5">
        <v>5365</v>
      </c>
      <c r="M51" s="43">
        <v>1451</v>
      </c>
      <c r="N51" s="45">
        <v>0.27045666356011183</v>
      </c>
      <c r="O51" s="45">
        <v>0.29020000000000001</v>
      </c>
      <c r="P51" s="82">
        <v>0.14285714285714285</v>
      </c>
      <c r="Q51" s="5">
        <v>5365</v>
      </c>
      <c r="R51" s="84">
        <v>1474</v>
      </c>
      <c r="S51" s="93">
        <v>0.27474370922646785</v>
      </c>
      <c r="T51" s="93">
        <v>0.29480000000000001</v>
      </c>
      <c r="U51" s="86">
        <v>0.2</v>
      </c>
    </row>
    <row r="52" spans="1:21" x14ac:dyDescent="0.25">
      <c r="A52" s="3" t="s">
        <v>47</v>
      </c>
      <c r="B52" s="5">
        <v>7322</v>
      </c>
      <c r="C52" s="19">
        <v>205</v>
      </c>
      <c r="D52" s="21">
        <v>2.7997814804698169E-2</v>
      </c>
      <c r="E52" s="21">
        <v>4.1000000000000002E-2</v>
      </c>
      <c r="F52" s="22">
        <v>0.1111111111111111</v>
      </c>
      <c r="G52" s="5">
        <v>7322</v>
      </c>
      <c r="H52" s="70">
        <v>206</v>
      </c>
      <c r="I52" s="76">
        <f t="shared" si="0"/>
        <v>2.8134389511062553E-2</v>
      </c>
      <c r="J52" s="76">
        <v>4.1200000000000001E-2</v>
      </c>
      <c r="K52" s="71">
        <v>0.2</v>
      </c>
      <c r="L52" s="5">
        <v>7322</v>
      </c>
      <c r="M52" s="43">
        <v>201</v>
      </c>
      <c r="N52" s="45">
        <v>2.7451515979240646E-2</v>
      </c>
      <c r="O52" s="45">
        <v>4.02E-2</v>
      </c>
      <c r="P52" s="82">
        <v>0.14285714285714285</v>
      </c>
      <c r="Q52" s="5">
        <v>7322</v>
      </c>
      <c r="R52" s="84">
        <v>191</v>
      </c>
      <c r="S52" s="93">
        <v>2.608576891559683E-2</v>
      </c>
      <c r="T52" s="93">
        <v>3.8199999999999998E-2</v>
      </c>
      <c r="U52" s="86">
        <v>0.125</v>
      </c>
    </row>
    <row r="53" spans="1:21" x14ac:dyDescent="0.25">
      <c r="A53" s="3" t="s">
        <v>48</v>
      </c>
      <c r="B53" s="5">
        <v>760</v>
      </c>
      <c r="C53" s="19">
        <v>9</v>
      </c>
      <c r="D53" s="21">
        <v>1.1842105263157895E-2</v>
      </c>
      <c r="E53" s="21">
        <v>1.1842105263157895E-2</v>
      </c>
      <c r="F53" s="22">
        <v>1.5384615384615385E-2</v>
      </c>
      <c r="G53" s="5">
        <v>760</v>
      </c>
      <c r="H53" s="70">
        <v>9</v>
      </c>
      <c r="I53" s="76">
        <f t="shared" si="0"/>
        <v>1.1842105263157895E-2</v>
      </c>
      <c r="J53" s="76">
        <v>1.1842105263157895E-2</v>
      </c>
      <c r="K53" s="71">
        <v>1.282051282051282E-2</v>
      </c>
      <c r="L53" s="5">
        <v>760</v>
      </c>
      <c r="M53" s="43">
        <v>745</v>
      </c>
      <c r="N53" s="45">
        <v>0.98026315789473684</v>
      </c>
      <c r="O53" s="45">
        <v>0.98026315789473684</v>
      </c>
      <c r="P53" s="82">
        <v>1</v>
      </c>
      <c r="Q53" s="5">
        <v>760</v>
      </c>
      <c r="R53" s="84">
        <v>745</v>
      </c>
      <c r="S53" s="93">
        <v>0.98026315789473684</v>
      </c>
      <c r="T53" s="93">
        <v>0.98026315789473684</v>
      </c>
      <c r="U53" s="86">
        <v>1</v>
      </c>
    </row>
    <row r="54" spans="1:21" x14ac:dyDescent="0.25">
      <c r="A54" s="3" t="s">
        <v>49</v>
      </c>
      <c r="B54" s="5">
        <v>2379</v>
      </c>
      <c r="C54" s="19">
        <v>1393</v>
      </c>
      <c r="D54" s="21">
        <v>0.58554014291719214</v>
      </c>
      <c r="E54" s="21">
        <v>0.58554014291719214</v>
      </c>
      <c r="F54" s="22">
        <v>0.5</v>
      </c>
      <c r="G54" s="5">
        <v>2379</v>
      </c>
      <c r="H54" s="70">
        <v>1395</v>
      </c>
      <c r="I54" s="76">
        <f t="shared" si="0"/>
        <v>0.58638083228247162</v>
      </c>
      <c r="J54" s="76">
        <v>0.58638083228247162</v>
      </c>
      <c r="K54" s="71">
        <v>1</v>
      </c>
      <c r="L54" s="5">
        <v>2379</v>
      </c>
      <c r="M54" s="43">
        <v>1394</v>
      </c>
      <c r="N54" s="45">
        <v>0.58596048759983188</v>
      </c>
      <c r="O54" s="45">
        <v>0.58596048759983188</v>
      </c>
      <c r="P54" s="82">
        <v>1</v>
      </c>
      <c r="Q54" s="5">
        <v>2379</v>
      </c>
      <c r="R54" s="84">
        <v>1395</v>
      </c>
      <c r="S54" s="93">
        <v>0.58638083228247162</v>
      </c>
      <c r="T54" s="93">
        <v>0.58638083228247162</v>
      </c>
      <c r="U54" s="86">
        <v>1</v>
      </c>
    </row>
    <row r="55" spans="1:21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22">
        <v>1</v>
      </c>
      <c r="G55" s="5">
        <v>5</v>
      </c>
      <c r="H55" s="70">
        <v>5</v>
      </c>
      <c r="I55" s="76">
        <f t="shared" si="0"/>
        <v>1</v>
      </c>
      <c r="J55" s="76">
        <v>1</v>
      </c>
      <c r="K55" s="71">
        <v>0.33333333333333331</v>
      </c>
      <c r="L55" s="5">
        <v>5</v>
      </c>
      <c r="M55" s="43">
        <v>5</v>
      </c>
      <c r="N55" s="45">
        <v>1</v>
      </c>
      <c r="O55" s="45">
        <v>1</v>
      </c>
      <c r="P55" s="82">
        <v>0.5</v>
      </c>
      <c r="Q55" s="5">
        <v>5</v>
      </c>
      <c r="R55" s="84">
        <v>5</v>
      </c>
      <c r="S55" s="93">
        <v>1</v>
      </c>
      <c r="T55" s="93">
        <v>1</v>
      </c>
      <c r="U55" s="86">
        <v>1</v>
      </c>
    </row>
    <row r="56" spans="1:21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22">
        <v>0.5</v>
      </c>
      <c r="G56" s="5">
        <v>7</v>
      </c>
      <c r="H56" s="70">
        <v>7</v>
      </c>
      <c r="I56" s="76">
        <f t="shared" si="0"/>
        <v>1</v>
      </c>
      <c r="J56" s="76">
        <v>1</v>
      </c>
      <c r="K56" s="71">
        <v>1</v>
      </c>
      <c r="L56" s="5">
        <v>7</v>
      </c>
      <c r="M56" s="43">
        <v>7</v>
      </c>
      <c r="N56" s="45">
        <v>1</v>
      </c>
      <c r="O56" s="45">
        <v>1</v>
      </c>
      <c r="P56" s="82">
        <v>0.33333333333333331</v>
      </c>
      <c r="Q56" s="5">
        <v>7</v>
      </c>
      <c r="R56" s="84">
        <v>7</v>
      </c>
      <c r="S56" s="93">
        <v>1</v>
      </c>
      <c r="T56" s="93">
        <v>1</v>
      </c>
      <c r="U56" s="86">
        <v>0.5</v>
      </c>
    </row>
    <row r="57" spans="1:21" x14ac:dyDescent="0.25">
      <c r="A57" s="3" t="s">
        <v>52</v>
      </c>
      <c r="B57" s="5">
        <v>859</v>
      </c>
      <c r="C57" s="19">
        <v>677</v>
      </c>
      <c r="D57" s="21">
        <v>0.78812572759022115</v>
      </c>
      <c r="E57" s="21">
        <v>0.78812572759022115</v>
      </c>
      <c r="F57" s="22">
        <v>0.2</v>
      </c>
      <c r="G57" s="5">
        <v>859</v>
      </c>
      <c r="H57" s="70">
        <v>677</v>
      </c>
      <c r="I57" s="76">
        <f t="shared" si="0"/>
        <v>0.78812572759022115</v>
      </c>
      <c r="J57" s="76">
        <v>0.78812572759022115</v>
      </c>
      <c r="K57" s="71">
        <v>0.2</v>
      </c>
      <c r="L57" s="5">
        <v>859</v>
      </c>
      <c r="M57" s="43">
        <v>677</v>
      </c>
      <c r="N57" s="45">
        <v>0.78812572759022115</v>
      </c>
      <c r="O57" s="45">
        <v>0.78812572759022115</v>
      </c>
      <c r="P57" s="82">
        <v>0.2</v>
      </c>
      <c r="Q57" s="5">
        <v>859</v>
      </c>
      <c r="R57" s="84">
        <v>677</v>
      </c>
      <c r="S57" s="93">
        <v>0.78812572759022115</v>
      </c>
      <c r="T57" s="93">
        <v>0.78812572759022115</v>
      </c>
      <c r="U57" s="86">
        <v>0.2</v>
      </c>
    </row>
    <row r="58" spans="1:21" x14ac:dyDescent="0.25">
      <c r="A58" s="3" t="s">
        <v>53</v>
      </c>
      <c r="B58" s="5">
        <v>4043</v>
      </c>
      <c r="C58" s="19">
        <v>2918</v>
      </c>
      <c r="D58" s="21">
        <v>0.7217412812268118</v>
      </c>
      <c r="E58" s="21">
        <v>0.7217412812268118</v>
      </c>
      <c r="F58" s="22">
        <v>1</v>
      </c>
      <c r="G58" s="5">
        <v>4043</v>
      </c>
      <c r="H58" s="70">
        <v>2918</v>
      </c>
      <c r="I58" s="76">
        <f t="shared" si="0"/>
        <v>0.7217412812268118</v>
      </c>
      <c r="J58" s="76">
        <v>0.7217412812268118</v>
      </c>
      <c r="K58" s="71">
        <v>1</v>
      </c>
      <c r="L58" s="5">
        <v>4043</v>
      </c>
      <c r="M58" s="43">
        <v>2918</v>
      </c>
      <c r="N58" s="45">
        <v>0.7217412812268118</v>
      </c>
      <c r="O58" s="45">
        <v>0.7217412812268118</v>
      </c>
      <c r="P58" s="82">
        <v>1</v>
      </c>
      <c r="Q58" s="5">
        <v>4043</v>
      </c>
      <c r="R58" s="84">
        <v>2917</v>
      </c>
      <c r="S58" s="93">
        <v>0.7214939401434578</v>
      </c>
      <c r="T58" s="93">
        <v>0.7214939401434578</v>
      </c>
      <c r="U58" s="86">
        <v>1</v>
      </c>
    </row>
    <row r="59" spans="1:21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22">
        <v>5.8823529411764705E-2</v>
      </c>
      <c r="G59" s="5">
        <v>11</v>
      </c>
      <c r="H59" s="70">
        <v>10</v>
      </c>
      <c r="I59" s="76">
        <f t="shared" si="0"/>
        <v>0.90909090909090906</v>
      </c>
      <c r="J59" s="76">
        <v>0.90909090909090906</v>
      </c>
      <c r="K59" s="71">
        <v>5.8823529411764705E-2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82">
        <v>7.1428571428571425E-2</v>
      </c>
      <c r="Q59" s="5">
        <v>11</v>
      </c>
      <c r="R59" s="84">
        <v>10</v>
      </c>
      <c r="S59" s="93">
        <v>0.90909090909090906</v>
      </c>
      <c r="T59" s="93">
        <v>0.90909090909090906</v>
      </c>
      <c r="U59" s="86">
        <v>3.7037037037037035E-2</v>
      </c>
    </row>
    <row r="60" spans="1:21" x14ac:dyDescent="0.25">
      <c r="A60" s="3" t="s">
        <v>55</v>
      </c>
      <c r="B60" s="5">
        <v>670</v>
      </c>
      <c r="C60" s="19">
        <v>191</v>
      </c>
      <c r="D60" s="21">
        <v>0.28507462686567164</v>
      </c>
      <c r="E60" s="21">
        <v>0.28507462686567164</v>
      </c>
      <c r="F60" s="22">
        <v>0.5</v>
      </c>
      <c r="G60" s="5">
        <v>670</v>
      </c>
      <c r="H60" s="70">
        <v>194</v>
      </c>
      <c r="I60" s="76">
        <f t="shared" si="0"/>
        <v>0.28955223880597014</v>
      </c>
      <c r="J60" s="76">
        <v>0.28955223880597014</v>
      </c>
      <c r="K60" s="71">
        <v>0.5</v>
      </c>
      <c r="L60" s="5">
        <v>670</v>
      </c>
      <c r="M60" s="43">
        <v>193</v>
      </c>
      <c r="N60" s="45">
        <v>0.28805970149253729</v>
      </c>
      <c r="O60" s="45">
        <v>0.28805970149253729</v>
      </c>
      <c r="P60" s="82">
        <v>0.5</v>
      </c>
      <c r="Q60" s="5">
        <v>670</v>
      </c>
      <c r="R60" s="84">
        <v>193</v>
      </c>
      <c r="S60" s="93">
        <v>0.28805970149253729</v>
      </c>
      <c r="T60" s="93">
        <v>0.28805970149253729</v>
      </c>
      <c r="U60" s="86">
        <v>0.5</v>
      </c>
    </row>
    <row r="61" spans="1:21" x14ac:dyDescent="0.25">
      <c r="A61" s="3" t="s">
        <v>56</v>
      </c>
      <c r="B61" s="5">
        <v>21</v>
      </c>
      <c r="C61" s="19">
        <v>16</v>
      </c>
      <c r="D61" s="21">
        <v>0.76190476190476186</v>
      </c>
      <c r="E61" s="21">
        <v>0.76190476190476186</v>
      </c>
      <c r="F61" s="22">
        <v>1</v>
      </c>
      <c r="G61" s="5">
        <v>21</v>
      </c>
      <c r="H61" s="70">
        <v>16</v>
      </c>
      <c r="I61" s="76">
        <f t="shared" si="0"/>
        <v>0.76190476190476186</v>
      </c>
      <c r="J61" s="76">
        <v>0.76190476190476186</v>
      </c>
      <c r="K61" s="71">
        <v>1</v>
      </c>
      <c r="L61" s="5">
        <v>21</v>
      </c>
      <c r="M61" s="43">
        <v>16</v>
      </c>
      <c r="N61" s="45">
        <v>0.76190476190476186</v>
      </c>
      <c r="O61" s="45">
        <v>0.76190476190476186</v>
      </c>
      <c r="P61" s="82">
        <v>1</v>
      </c>
      <c r="Q61" s="5">
        <v>21</v>
      </c>
      <c r="R61" s="84">
        <v>16</v>
      </c>
      <c r="S61" s="93">
        <v>0.76190476190476186</v>
      </c>
      <c r="T61" s="93">
        <v>0.76190476190476186</v>
      </c>
      <c r="U61" s="86">
        <v>1</v>
      </c>
    </row>
    <row r="62" spans="1:21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22">
        <v>3.4482758620689655E-2</v>
      </c>
      <c r="G62" s="5">
        <v>2</v>
      </c>
      <c r="H62" s="70">
        <v>2</v>
      </c>
      <c r="I62" s="76">
        <f t="shared" si="0"/>
        <v>1</v>
      </c>
      <c r="J62" s="76">
        <v>1</v>
      </c>
      <c r="K62" s="71">
        <v>7.1428571428571425E-2</v>
      </c>
      <c r="L62" s="5">
        <v>2</v>
      </c>
      <c r="M62" s="43">
        <v>2</v>
      </c>
      <c r="N62" s="45">
        <v>1</v>
      </c>
      <c r="O62" s="45">
        <v>1</v>
      </c>
      <c r="P62" s="82">
        <v>5.5555555555555552E-2</v>
      </c>
      <c r="Q62" s="5">
        <v>2</v>
      </c>
      <c r="R62" s="84">
        <v>2</v>
      </c>
      <c r="S62" s="93">
        <v>1</v>
      </c>
      <c r="T62" s="93">
        <v>1</v>
      </c>
      <c r="U62" s="86">
        <v>0.14285714285714285</v>
      </c>
    </row>
    <row r="63" spans="1:21" x14ac:dyDescent="0.25">
      <c r="A63" s="3" t="s">
        <v>58</v>
      </c>
      <c r="B63" s="5">
        <v>38</v>
      </c>
      <c r="C63" s="19">
        <v>15</v>
      </c>
      <c r="D63" s="21">
        <v>0.39473684210526316</v>
      </c>
      <c r="E63" s="21">
        <v>0.39473684210526316</v>
      </c>
      <c r="F63" s="22">
        <v>0.5</v>
      </c>
      <c r="G63" s="5">
        <v>38</v>
      </c>
      <c r="H63" s="70">
        <v>18</v>
      </c>
      <c r="I63" s="76">
        <f t="shared" si="0"/>
        <v>0.47368421052631576</v>
      </c>
      <c r="J63" s="76">
        <v>0.47368421052631576</v>
      </c>
      <c r="K63" s="71">
        <v>0.5</v>
      </c>
      <c r="L63" s="5">
        <v>38</v>
      </c>
      <c r="M63" s="43">
        <v>2</v>
      </c>
      <c r="N63" s="45">
        <v>5.2631578947368418E-2</v>
      </c>
      <c r="O63" s="45">
        <v>5.2631578947368418E-2</v>
      </c>
      <c r="P63" s="82">
        <v>3.8461538461538464E-3</v>
      </c>
      <c r="Q63" s="5">
        <v>38</v>
      </c>
      <c r="R63" s="84">
        <v>18</v>
      </c>
      <c r="S63" s="93">
        <v>0.47368421052631576</v>
      </c>
      <c r="T63" s="93">
        <v>0.47368421052631576</v>
      </c>
      <c r="U63" s="86">
        <v>0.5</v>
      </c>
    </row>
    <row r="64" spans="1:21" x14ac:dyDescent="0.25">
      <c r="A64" s="3" t="s">
        <v>59</v>
      </c>
      <c r="B64" s="5">
        <v>34</v>
      </c>
      <c r="C64" s="19">
        <v>16</v>
      </c>
      <c r="D64" s="21">
        <v>0.47058823529411764</v>
      </c>
      <c r="E64" s="21">
        <v>0.47058823529411764</v>
      </c>
      <c r="F64" s="22">
        <v>0.5</v>
      </c>
      <c r="G64" s="5">
        <v>34</v>
      </c>
      <c r="H64" s="70">
        <v>17</v>
      </c>
      <c r="I64" s="76">
        <f t="shared" si="0"/>
        <v>0.5</v>
      </c>
      <c r="J64" s="76">
        <v>0.5</v>
      </c>
      <c r="K64" s="71">
        <v>0.5</v>
      </c>
      <c r="L64" s="5">
        <v>34</v>
      </c>
      <c r="M64" s="43">
        <v>16</v>
      </c>
      <c r="N64" s="45">
        <v>0.47058823529411764</v>
      </c>
      <c r="O64" s="45">
        <v>0.47058823529411764</v>
      </c>
      <c r="P64" s="82">
        <v>0.5</v>
      </c>
      <c r="Q64" s="5">
        <v>34</v>
      </c>
      <c r="R64" s="84">
        <v>17</v>
      </c>
      <c r="S64" s="93">
        <v>0.5</v>
      </c>
      <c r="T64" s="93">
        <v>0.5</v>
      </c>
      <c r="U64" s="86">
        <v>0.5</v>
      </c>
    </row>
    <row r="65" spans="1:21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22">
        <v>7.1428571428571425E-2</v>
      </c>
      <c r="G65" s="5">
        <v>4</v>
      </c>
      <c r="H65" s="70">
        <v>3</v>
      </c>
      <c r="I65" s="76">
        <f t="shared" si="0"/>
        <v>0.75</v>
      </c>
      <c r="J65" s="76">
        <v>0.75</v>
      </c>
      <c r="K65" s="71">
        <v>0.1</v>
      </c>
      <c r="L65" s="5">
        <v>4</v>
      </c>
      <c r="M65" s="43">
        <v>3</v>
      </c>
      <c r="N65" s="45">
        <v>0.75</v>
      </c>
      <c r="O65" s="45">
        <v>0.75</v>
      </c>
      <c r="P65" s="82">
        <v>9.0909090909090912E-2</v>
      </c>
      <c r="Q65" s="5">
        <v>4</v>
      </c>
      <c r="R65" s="84">
        <v>3</v>
      </c>
      <c r="S65" s="93">
        <v>0.75</v>
      </c>
      <c r="T65" s="93">
        <v>0.75</v>
      </c>
      <c r="U65" s="86">
        <v>9.0909090909090912E-2</v>
      </c>
    </row>
    <row r="66" spans="1:21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22">
        <v>0.14285714285714285</v>
      </c>
      <c r="G66" s="5">
        <v>5</v>
      </c>
      <c r="H66" s="70">
        <v>5</v>
      </c>
      <c r="I66" s="76">
        <f t="shared" si="0"/>
        <v>1</v>
      </c>
      <c r="J66" s="76">
        <v>1</v>
      </c>
      <c r="K66" s="71">
        <v>0.125</v>
      </c>
      <c r="L66" s="5">
        <v>5</v>
      </c>
      <c r="M66" s="43">
        <v>5</v>
      </c>
      <c r="N66" s="45">
        <v>1</v>
      </c>
      <c r="O66" s="45">
        <v>1</v>
      </c>
      <c r="P66" s="82">
        <v>0.125</v>
      </c>
      <c r="Q66" s="5">
        <v>5</v>
      </c>
      <c r="R66" s="84">
        <v>5</v>
      </c>
      <c r="S66" s="93">
        <v>1</v>
      </c>
      <c r="T66" s="93">
        <v>1</v>
      </c>
      <c r="U66" s="86">
        <v>0.2</v>
      </c>
    </row>
    <row r="67" spans="1:21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22">
        <v>0.125</v>
      </c>
      <c r="G67" s="5">
        <v>1</v>
      </c>
      <c r="H67" s="70">
        <v>1</v>
      </c>
      <c r="I67" s="76">
        <f t="shared" si="0"/>
        <v>1</v>
      </c>
      <c r="J67" s="76">
        <v>1</v>
      </c>
      <c r="K67" s="71">
        <v>0.125</v>
      </c>
      <c r="L67" s="5">
        <v>1</v>
      </c>
      <c r="M67" s="43">
        <v>1</v>
      </c>
      <c r="N67" s="45">
        <v>1</v>
      </c>
      <c r="O67" s="45">
        <v>1</v>
      </c>
      <c r="P67" s="82">
        <v>0.16666666666666666</v>
      </c>
      <c r="Q67" s="5">
        <v>1</v>
      </c>
      <c r="R67" s="84">
        <v>1</v>
      </c>
      <c r="S67" s="93">
        <v>1</v>
      </c>
      <c r="T67" s="93">
        <v>1</v>
      </c>
      <c r="U67" s="86">
        <v>0.5</v>
      </c>
    </row>
    <row r="68" spans="1:21" x14ac:dyDescent="0.25">
      <c r="A68" s="3" t="s">
        <v>63</v>
      </c>
      <c r="B68" s="5">
        <v>89</v>
      </c>
      <c r="C68" s="19">
        <v>69</v>
      </c>
      <c r="D68" s="21">
        <v>0.7752808988764045</v>
      </c>
      <c r="E68" s="21">
        <v>0.7752808988764045</v>
      </c>
      <c r="F68" s="22">
        <v>4.3478260869565216E-2</v>
      </c>
      <c r="G68" s="5">
        <v>89</v>
      </c>
      <c r="H68" s="70">
        <v>69</v>
      </c>
      <c r="I68" s="76">
        <f t="shared" si="0"/>
        <v>0.7752808988764045</v>
      </c>
      <c r="J68" s="76">
        <v>0.7752808988764045</v>
      </c>
      <c r="K68" s="71">
        <v>3.2258064516129031E-2</v>
      </c>
      <c r="L68" s="5">
        <v>89</v>
      </c>
      <c r="M68" s="43">
        <v>70</v>
      </c>
      <c r="N68" s="45">
        <v>0.7865168539325843</v>
      </c>
      <c r="O68" s="45">
        <v>0.7865168539325843</v>
      </c>
      <c r="P68" s="82">
        <v>4.3478260869565216E-2</v>
      </c>
      <c r="Q68" s="5">
        <v>89</v>
      </c>
      <c r="R68" s="84">
        <v>73</v>
      </c>
      <c r="S68" s="93">
        <v>0.8202247191011236</v>
      </c>
      <c r="T68" s="93">
        <v>0.8202247191011236</v>
      </c>
      <c r="U68" s="86">
        <v>8.3333333333333329E-2</v>
      </c>
    </row>
    <row r="69" spans="1:21" x14ac:dyDescent="0.25">
      <c r="A69" s="3" t="s">
        <v>64</v>
      </c>
      <c r="B69" s="5">
        <v>290</v>
      </c>
      <c r="C69" s="19">
        <v>141</v>
      </c>
      <c r="D69" s="21">
        <v>0.48620689655172411</v>
      </c>
      <c r="E69" s="21">
        <v>0.48620689655172411</v>
      </c>
      <c r="F69" s="22">
        <v>0.125</v>
      </c>
      <c r="G69" s="5">
        <v>290</v>
      </c>
      <c r="H69" s="70">
        <v>147</v>
      </c>
      <c r="I69" s="76">
        <f t="shared" si="0"/>
        <v>0.50689655172413794</v>
      </c>
      <c r="J69" s="76">
        <v>0.50689655172413794</v>
      </c>
      <c r="K69" s="71">
        <v>0.1111111111111111</v>
      </c>
      <c r="L69" s="5">
        <v>290</v>
      </c>
      <c r="M69" s="43">
        <v>147</v>
      </c>
      <c r="N69" s="45">
        <v>0.50689655172413794</v>
      </c>
      <c r="O69" s="45">
        <v>0.50689655172413794</v>
      </c>
      <c r="P69" s="82">
        <v>0.125</v>
      </c>
      <c r="Q69" s="5">
        <v>290</v>
      </c>
      <c r="R69" s="84">
        <v>148</v>
      </c>
      <c r="S69" s="93">
        <v>0.51034482758620692</v>
      </c>
      <c r="T69" s="93">
        <v>0.51034482758620692</v>
      </c>
      <c r="U69" s="86">
        <v>0.1111111111111111</v>
      </c>
    </row>
    <row r="70" spans="1:21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22">
        <v>0.1111111111111111</v>
      </c>
      <c r="G70" s="5">
        <v>3</v>
      </c>
      <c r="H70" s="70">
        <v>3</v>
      </c>
      <c r="I70" s="76">
        <f t="shared" si="0"/>
        <v>1</v>
      </c>
      <c r="J70" s="76">
        <v>1</v>
      </c>
      <c r="K70" s="71">
        <v>0.1111111111111111</v>
      </c>
      <c r="L70" s="5">
        <v>3</v>
      </c>
      <c r="M70" s="43">
        <v>3</v>
      </c>
      <c r="N70" s="45">
        <v>1</v>
      </c>
      <c r="O70" s="45">
        <v>1</v>
      </c>
      <c r="P70" s="82">
        <v>0.1111111111111111</v>
      </c>
      <c r="Q70" s="5">
        <v>3</v>
      </c>
      <c r="R70" s="84">
        <v>3</v>
      </c>
      <c r="S70" s="93">
        <v>1</v>
      </c>
      <c r="T70" s="93">
        <v>1</v>
      </c>
      <c r="U70" s="86">
        <v>0.1111111111111111</v>
      </c>
    </row>
    <row r="71" spans="1:21" x14ac:dyDescent="0.25">
      <c r="A71" s="3" t="s">
        <v>66</v>
      </c>
      <c r="B71" s="5">
        <v>2955</v>
      </c>
      <c r="C71" s="19">
        <v>1443</v>
      </c>
      <c r="D71" s="21">
        <v>0.48832487309644668</v>
      </c>
      <c r="E71" s="21">
        <v>0.48832487309644668</v>
      </c>
      <c r="F71" s="22">
        <v>0.125</v>
      </c>
      <c r="G71" s="5">
        <v>2955</v>
      </c>
      <c r="H71" s="70">
        <v>1493</v>
      </c>
      <c r="I71" s="76">
        <f t="shared" si="0"/>
        <v>0.50524534686971234</v>
      </c>
      <c r="J71" s="76">
        <v>0.50524534686971234</v>
      </c>
      <c r="K71" s="71">
        <v>0.33333333333333331</v>
      </c>
      <c r="L71" s="5">
        <v>2955</v>
      </c>
      <c r="M71" s="43">
        <v>1495</v>
      </c>
      <c r="N71" s="45">
        <v>0.50592216582064298</v>
      </c>
      <c r="O71" s="45">
        <v>0.50592216582064298</v>
      </c>
      <c r="P71" s="82">
        <v>0.16666666666666666</v>
      </c>
      <c r="Q71" s="5">
        <v>2955</v>
      </c>
      <c r="R71" s="84">
        <v>1479</v>
      </c>
      <c r="S71" s="93">
        <v>0.500507614213198</v>
      </c>
      <c r="T71" s="93">
        <v>0.500507614213198</v>
      </c>
      <c r="U71" s="86">
        <v>0.33333333333333331</v>
      </c>
    </row>
    <row r="72" spans="1:21" x14ac:dyDescent="0.25">
      <c r="A72" s="3" t="s">
        <v>67</v>
      </c>
      <c r="B72" s="5">
        <v>554</v>
      </c>
      <c r="C72" s="19">
        <v>490</v>
      </c>
      <c r="D72" s="21">
        <v>0.8844765342960289</v>
      </c>
      <c r="E72" s="21">
        <v>0.8844765342960289</v>
      </c>
      <c r="F72" s="22">
        <v>0.33333333333333331</v>
      </c>
      <c r="G72" s="5">
        <v>554</v>
      </c>
      <c r="H72" s="70">
        <v>497</v>
      </c>
      <c r="I72" s="76">
        <f t="shared" si="0"/>
        <v>0.8971119133574007</v>
      </c>
      <c r="J72" s="76">
        <v>0.8971119133574007</v>
      </c>
      <c r="K72" s="71">
        <v>0.25</v>
      </c>
      <c r="L72" s="5">
        <v>554</v>
      </c>
      <c r="M72" s="43">
        <v>499</v>
      </c>
      <c r="N72" s="45">
        <v>0.90072202166064985</v>
      </c>
      <c r="O72" s="45">
        <v>0.90072202166064985</v>
      </c>
      <c r="P72" s="82">
        <v>0.5</v>
      </c>
      <c r="Q72" s="5">
        <v>554</v>
      </c>
      <c r="R72" s="84">
        <v>476</v>
      </c>
      <c r="S72" s="93">
        <v>0.8592057761732852</v>
      </c>
      <c r="T72" s="93">
        <v>0.8592057761732852</v>
      </c>
      <c r="U72" s="86">
        <v>0.5</v>
      </c>
    </row>
    <row r="73" spans="1:21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22">
        <v>3.125E-2</v>
      </c>
      <c r="G73" s="5">
        <v>5</v>
      </c>
      <c r="H73" s="70">
        <v>2</v>
      </c>
      <c r="I73" s="76">
        <f t="shared" si="0"/>
        <v>0.4</v>
      </c>
      <c r="J73" s="76">
        <v>0.4</v>
      </c>
      <c r="K73" s="71">
        <v>2.6315789473684209E-2</v>
      </c>
      <c r="L73" s="5">
        <v>5</v>
      </c>
      <c r="M73" s="43">
        <v>2</v>
      </c>
      <c r="N73" s="45">
        <v>0.4</v>
      </c>
      <c r="O73" s="45">
        <v>0.4</v>
      </c>
      <c r="P73" s="82">
        <v>2.5000000000000001E-2</v>
      </c>
      <c r="Q73" s="5">
        <v>5</v>
      </c>
      <c r="R73" s="84">
        <v>2</v>
      </c>
      <c r="S73" s="93">
        <v>0.4</v>
      </c>
      <c r="T73" s="93">
        <v>0.4</v>
      </c>
      <c r="U73" s="86">
        <v>3.2258064516129031E-2</v>
      </c>
    </row>
    <row r="74" spans="1:21" x14ac:dyDescent="0.25">
      <c r="A74" s="3" t="s">
        <v>69</v>
      </c>
      <c r="B74" s="5">
        <v>1003</v>
      </c>
      <c r="C74" s="19">
        <v>171</v>
      </c>
      <c r="D74" s="21">
        <v>0.17048853439680958</v>
      </c>
      <c r="E74" s="21">
        <v>0.17048853439680958</v>
      </c>
      <c r="F74" s="22">
        <v>4.6948356807511738E-3</v>
      </c>
      <c r="G74" s="5">
        <v>1003</v>
      </c>
      <c r="H74" s="70">
        <v>196</v>
      </c>
      <c r="I74" s="76">
        <f t="shared" si="0"/>
        <v>0.19541375872382852</v>
      </c>
      <c r="J74" s="76">
        <v>0.19541375872382852</v>
      </c>
      <c r="K74" s="71">
        <v>0.05</v>
      </c>
      <c r="L74" s="5">
        <v>1003</v>
      </c>
      <c r="M74" s="43">
        <v>188</v>
      </c>
      <c r="N74" s="45">
        <v>0.18743768693918245</v>
      </c>
      <c r="O74" s="45">
        <v>0.18743768693918245</v>
      </c>
      <c r="P74" s="82">
        <v>2.8571428571428571E-2</v>
      </c>
      <c r="Q74" s="5">
        <v>1003</v>
      </c>
      <c r="R74" s="84">
        <v>177</v>
      </c>
      <c r="S74" s="93">
        <v>0.17647058823529413</v>
      </c>
      <c r="T74" s="93">
        <v>0.17647058823529413</v>
      </c>
      <c r="U74" s="86">
        <v>3.5714285714285712E-2</v>
      </c>
    </row>
    <row r="75" spans="1:21" x14ac:dyDescent="0.25">
      <c r="A75" s="3" t="s">
        <v>70</v>
      </c>
      <c r="B75" s="5">
        <v>95</v>
      </c>
      <c r="C75" s="19">
        <v>8</v>
      </c>
      <c r="D75" s="21">
        <v>8.4210526315789472E-2</v>
      </c>
      <c r="E75" s="21">
        <v>8.4210526315789472E-2</v>
      </c>
      <c r="F75" s="22">
        <v>3.7735849056603774E-3</v>
      </c>
      <c r="G75" s="5">
        <v>95</v>
      </c>
      <c r="H75" s="70">
        <v>10</v>
      </c>
      <c r="I75" s="76">
        <f t="shared" si="0"/>
        <v>0.10526315789473684</v>
      </c>
      <c r="J75" s="76">
        <v>0.10526315789473684</v>
      </c>
      <c r="K75" s="71">
        <v>0.1111111111111111</v>
      </c>
      <c r="L75" s="5">
        <v>95</v>
      </c>
      <c r="M75" s="43">
        <v>10</v>
      </c>
      <c r="N75" s="45">
        <v>0.10526315789473684</v>
      </c>
      <c r="O75" s="45">
        <v>0.10526315789473684</v>
      </c>
      <c r="P75" s="82">
        <v>4.5454545454545456E-2</v>
      </c>
      <c r="Q75" s="5">
        <v>95</v>
      </c>
      <c r="R75" s="84">
        <v>10</v>
      </c>
      <c r="S75" s="93">
        <v>0.10526315789473684</v>
      </c>
      <c r="T75" s="93">
        <v>0.10526315789473684</v>
      </c>
      <c r="U75" s="86">
        <v>4.7619047619047616E-2</v>
      </c>
    </row>
    <row r="76" spans="1:21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22">
        <v>1</v>
      </c>
      <c r="G76" s="5">
        <v>5</v>
      </c>
      <c r="H76" s="70">
        <v>5</v>
      </c>
      <c r="I76" s="76">
        <f t="shared" si="0"/>
        <v>1</v>
      </c>
      <c r="J76" s="76">
        <v>1</v>
      </c>
      <c r="K76" s="71">
        <v>1</v>
      </c>
      <c r="L76" s="5">
        <v>5</v>
      </c>
      <c r="M76" s="43">
        <v>5</v>
      </c>
      <c r="N76" s="45">
        <v>1</v>
      </c>
      <c r="O76" s="45">
        <v>1</v>
      </c>
      <c r="P76" s="82">
        <v>1</v>
      </c>
      <c r="Q76" s="5">
        <v>5</v>
      </c>
      <c r="R76" s="84">
        <v>5</v>
      </c>
      <c r="S76" s="93">
        <v>1</v>
      </c>
      <c r="T76" s="93">
        <v>1</v>
      </c>
      <c r="U76" s="86">
        <v>1</v>
      </c>
    </row>
    <row r="77" spans="1:21" x14ac:dyDescent="0.25">
      <c r="A77" s="3" t="s">
        <v>72</v>
      </c>
      <c r="B77" s="5">
        <v>4079</v>
      </c>
      <c r="C77" s="19">
        <v>25</v>
      </c>
      <c r="D77" s="21">
        <v>6.1289531747977443E-3</v>
      </c>
      <c r="E77" s="21">
        <v>6.1289531747977443E-3</v>
      </c>
      <c r="F77" s="22">
        <v>4.0650406504065045E-3</v>
      </c>
      <c r="G77" s="5">
        <v>4079</v>
      </c>
      <c r="H77" s="70">
        <v>23</v>
      </c>
      <c r="I77" s="76">
        <f t="shared" si="0"/>
        <v>5.6386369208139249E-3</v>
      </c>
      <c r="J77" s="76">
        <v>5.6386369208139249E-3</v>
      </c>
      <c r="K77" s="71">
        <v>4.1322314049586778E-3</v>
      </c>
      <c r="L77" s="5">
        <v>4079</v>
      </c>
      <c r="M77" s="43">
        <v>23</v>
      </c>
      <c r="N77" s="45">
        <v>5.6386369208139249E-3</v>
      </c>
      <c r="O77" s="45">
        <v>5.6386369208139249E-3</v>
      </c>
      <c r="P77" s="82">
        <v>4.0160642570281121E-3</v>
      </c>
      <c r="Q77" s="5">
        <v>4079</v>
      </c>
      <c r="R77" s="84">
        <v>2</v>
      </c>
      <c r="S77" s="93">
        <v>4.9031625398381952E-4</v>
      </c>
      <c r="T77" s="93">
        <v>4.9031625398381952E-4</v>
      </c>
      <c r="U77" s="86">
        <v>1.002004008016032E-3</v>
      </c>
    </row>
    <row r="78" spans="1:21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22">
        <v>2.4390243902439025E-2</v>
      </c>
      <c r="G78" s="5">
        <v>50</v>
      </c>
      <c r="H78" s="70">
        <v>34</v>
      </c>
      <c r="I78" s="76">
        <f t="shared" si="0"/>
        <v>0.68</v>
      </c>
      <c r="J78" s="76">
        <v>0.68</v>
      </c>
      <c r="K78" s="71">
        <v>3.0303030303030304E-2</v>
      </c>
      <c r="L78" s="5">
        <v>50</v>
      </c>
      <c r="M78" s="43">
        <v>35</v>
      </c>
      <c r="N78" s="45">
        <v>0.7</v>
      </c>
      <c r="O78" s="45">
        <v>0.7</v>
      </c>
      <c r="P78" s="82">
        <v>3.125E-2</v>
      </c>
      <c r="Q78" s="5">
        <v>50</v>
      </c>
      <c r="R78" s="84">
        <v>35</v>
      </c>
      <c r="S78" s="93">
        <v>0.7</v>
      </c>
      <c r="T78" s="93">
        <v>0.7</v>
      </c>
      <c r="U78" s="86">
        <v>2.8571428571428571E-2</v>
      </c>
    </row>
    <row r="79" spans="1:21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22">
        <v>0</v>
      </c>
      <c r="G79" s="5">
        <v>2505</v>
      </c>
      <c r="H79" s="70">
        <v>6</v>
      </c>
      <c r="I79" s="76">
        <f t="shared" ref="I79:I83" si="1">H79/G79</f>
        <v>2.3952095808383233E-3</v>
      </c>
      <c r="J79" s="76">
        <v>2.3952095808383233E-3</v>
      </c>
      <c r="K79" s="71">
        <v>1.6393442622950821E-2</v>
      </c>
      <c r="L79" s="5">
        <v>2505</v>
      </c>
      <c r="M79" s="43">
        <v>0</v>
      </c>
      <c r="N79" s="45">
        <v>0</v>
      </c>
      <c r="O79" s="45">
        <v>0</v>
      </c>
      <c r="P79" s="82">
        <v>0</v>
      </c>
      <c r="Q79" s="5">
        <v>2505</v>
      </c>
      <c r="R79" s="84">
        <v>0</v>
      </c>
      <c r="S79" s="93">
        <v>0</v>
      </c>
      <c r="T79" s="93">
        <v>0</v>
      </c>
      <c r="U79" s="86">
        <v>0</v>
      </c>
    </row>
    <row r="80" spans="1:21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22">
        <v>3.3222591362126247E-3</v>
      </c>
      <c r="G80" s="5">
        <v>3</v>
      </c>
      <c r="H80" s="70">
        <v>2</v>
      </c>
      <c r="I80" s="76">
        <f t="shared" si="1"/>
        <v>0.66666666666666663</v>
      </c>
      <c r="J80" s="76">
        <v>0.66666666666666663</v>
      </c>
      <c r="K80" s="71">
        <v>3.4965034965034965E-3</v>
      </c>
      <c r="L80" s="5">
        <v>3</v>
      </c>
      <c r="M80" s="43">
        <v>2</v>
      </c>
      <c r="N80" s="45">
        <v>0.66666666666666663</v>
      </c>
      <c r="O80" s="45">
        <v>0.66666666666666663</v>
      </c>
      <c r="P80" s="82">
        <v>3.4013605442176869E-3</v>
      </c>
      <c r="Q80" s="5">
        <v>3</v>
      </c>
      <c r="R80" s="84">
        <v>2</v>
      </c>
      <c r="S80" s="93">
        <v>0.66666666666666663</v>
      </c>
      <c r="T80" s="93">
        <v>0.66666666666666663</v>
      </c>
      <c r="U80" s="86">
        <v>3.5460992907801418E-3</v>
      </c>
    </row>
    <row r="81" spans="1:21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22">
        <v>0</v>
      </c>
      <c r="G81" s="5">
        <v>13</v>
      </c>
      <c r="H81" s="70">
        <v>0</v>
      </c>
      <c r="I81" s="76">
        <f t="shared" si="1"/>
        <v>0</v>
      </c>
      <c r="J81" s="76">
        <v>0</v>
      </c>
      <c r="K81" s="71">
        <v>0</v>
      </c>
      <c r="L81" s="5">
        <v>13</v>
      </c>
      <c r="M81" s="43">
        <v>0</v>
      </c>
      <c r="N81" s="45">
        <v>0</v>
      </c>
      <c r="O81" s="45">
        <v>0</v>
      </c>
      <c r="P81" s="82">
        <v>0</v>
      </c>
      <c r="Q81" s="5">
        <v>13</v>
      </c>
      <c r="R81" s="84">
        <v>0</v>
      </c>
      <c r="S81" s="93">
        <v>0</v>
      </c>
      <c r="T81" s="93">
        <v>0</v>
      </c>
      <c r="U81" s="86">
        <v>0</v>
      </c>
    </row>
    <row r="82" spans="1:21" x14ac:dyDescent="0.25">
      <c r="A82" s="3" t="s">
        <v>77</v>
      </c>
      <c r="B82" s="5">
        <v>1763</v>
      </c>
      <c r="C82" s="19">
        <v>174</v>
      </c>
      <c r="D82" s="21">
        <v>9.8695405558706747E-2</v>
      </c>
      <c r="E82" s="21">
        <v>9.8695405558706747E-2</v>
      </c>
      <c r="F82" s="22">
        <v>1</v>
      </c>
      <c r="G82" s="5">
        <v>1763</v>
      </c>
      <c r="H82" s="70">
        <v>174</v>
      </c>
      <c r="I82" s="76">
        <f t="shared" si="1"/>
        <v>9.8695405558706747E-2</v>
      </c>
      <c r="J82" s="76">
        <v>9.8695405558706747E-2</v>
      </c>
      <c r="K82" s="71">
        <v>0.33333333333333331</v>
      </c>
      <c r="L82" s="5">
        <v>1763</v>
      </c>
      <c r="M82" s="43">
        <v>174</v>
      </c>
      <c r="N82" s="45">
        <v>9.8695405558706747E-2</v>
      </c>
      <c r="O82" s="45">
        <v>9.8695405558706747E-2</v>
      </c>
      <c r="P82" s="82">
        <v>0.33333333333333331</v>
      </c>
      <c r="Q82" s="5">
        <v>1763</v>
      </c>
      <c r="R82" s="84">
        <v>174</v>
      </c>
      <c r="S82" s="93">
        <v>9.8695405558706747E-2</v>
      </c>
      <c r="T82" s="93">
        <v>9.8695405558706747E-2</v>
      </c>
      <c r="U82" s="86">
        <v>0.33333333333333331</v>
      </c>
    </row>
    <row r="83" spans="1:21" x14ac:dyDescent="0.25">
      <c r="A83" s="3" t="s">
        <v>78</v>
      </c>
      <c r="B83" s="5">
        <v>2917</v>
      </c>
      <c r="C83" s="19">
        <v>283</v>
      </c>
      <c r="D83" s="23">
        <v>9.7017483716146727E-2</v>
      </c>
      <c r="E83" s="21">
        <v>9.7017483716146727E-2</v>
      </c>
      <c r="F83" s="22">
        <v>0.25</v>
      </c>
      <c r="G83" s="5">
        <v>2917</v>
      </c>
      <c r="H83" s="70">
        <v>284</v>
      </c>
      <c r="I83" s="77">
        <f t="shared" si="1"/>
        <v>9.7360301679808026E-2</v>
      </c>
      <c r="J83" s="76">
        <v>9.7360301679808026E-2</v>
      </c>
      <c r="K83" s="71">
        <v>0.16666666666666666</v>
      </c>
      <c r="L83" s="5">
        <v>2917</v>
      </c>
      <c r="M83" s="43">
        <v>288</v>
      </c>
      <c r="N83" s="47">
        <v>9.8731573534453207E-2</v>
      </c>
      <c r="O83" s="45">
        <v>9.8731573534453207E-2</v>
      </c>
      <c r="P83" s="82">
        <v>0.125</v>
      </c>
      <c r="Q83" s="5">
        <v>2917</v>
      </c>
      <c r="R83" s="84">
        <v>283</v>
      </c>
      <c r="S83" s="94">
        <v>9.7017483716146727E-2</v>
      </c>
      <c r="T83" s="93">
        <v>9.7017483716146727E-2</v>
      </c>
      <c r="U83" s="86">
        <v>0.16666666666666666</v>
      </c>
    </row>
    <row r="84" spans="1:21" ht="15.75" thickBot="1" x14ac:dyDescent="0.3">
      <c r="A84" s="6" t="s">
        <v>86</v>
      </c>
      <c r="B84" s="33">
        <f>SUM(B14:B83)</f>
        <v>425476</v>
      </c>
      <c r="C84" s="24">
        <f>SUM(C14:C83)</f>
        <v>26290</v>
      </c>
      <c r="D84" s="59">
        <f t="shared" ref="D84:F84" si="2">AVERAGE(D14:D83)</f>
        <v>0.53955306255330171</v>
      </c>
      <c r="E84" s="59">
        <f t="shared" si="2"/>
        <v>0.56647456901416648</v>
      </c>
      <c r="F84" s="35">
        <f t="shared" si="2"/>
        <v>0.28482394077613105</v>
      </c>
      <c r="G84" s="34">
        <f>SUM(G14:G83)</f>
        <v>425476</v>
      </c>
      <c r="H84" s="78">
        <f>SUM(H14:H83)</f>
        <v>27873</v>
      </c>
      <c r="I84" s="79">
        <f t="shared" ref="I84:K84" si="3">AVERAGE(I14:I83)</f>
        <v>0.53804164271395361</v>
      </c>
      <c r="J84" s="79">
        <f t="shared" si="3"/>
        <v>0.56876834453137914</v>
      </c>
      <c r="K84" s="80">
        <f t="shared" si="3"/>
        <v>0.33923725153068157</v>
      </c>
      <c r="L84" s="34">
        <f>SUM(L14:L83)</f>
        <v>425476</v>
      </c>
      <c r="M84" s="48">
        <f>SUM(M14:M83)</f>
        <v>28673</v>
      </c>
      <c r="N84" s="60">
        <f t="shared" ref="N84:P84" si="4">AVERAGE(N14:N83)</f>
        <v>0.55154807168755171</v>
      </c>
      <c r="O84" s="60">
        <f t="shared" si="4"/>
        <v>0.58223298030520465</v>
      </c>
      <c r="P84" s="83">
        <f t="shared" si="4"/>
        <v>0.31824446208176183</v>
      </c>
      <c r="Q84" s="34">
        <f>SUM(Q14:Q83)</f>
        <v>425476</v>
      </c>
      <c r="R84" s="95">
        <f>SUM(R14:R83)</f>
        <v>27663</v>
      </c>
      <c r="S84" s="96">
        <f t="shared" ref="S84:U84" si="5">AVERAGE(S14:S83)</f>
        <v>0.53398638577766688</v>
      </c>
      <c r="T84" s="96">
        <f t="shared" si="5"/>
        <v>0.5639116182435876</v>
      </c>
      <c r="U84" s="97">
        <f t="shared" si="5"/>
        <v>0.35360450480254269</v>
      </c>
    </row>
    <row r="85" spans="1:21" ht="15.75" thickTop="1" x14ac:dyDescent="0.25"/>
    <row r="86" spans="1:21" ht="23.25" x14ac:dyDescent="0.35">
      <c r="A86" s="1" t="s">
        <v>87</v>
      </c>
      <c r="C86" s="37"/>
      <c r="D86" s="37"/>
    </row>
    <row r="87" spans="1:21" ht="20.25" thickBot="1" x14ac:dyDescent="0.35">
      <c r="A87" s="36" t="str">
        <f>C1</f>
        <v>nlist = 1</v>
      </c>
      <c r="B87" s="36"/>
      <c r="C87" s="37"/>
      <c r="D87" s="37"/>
    </row>
    <row r="88" spans="1:21" ht="15.75" thickTop="1" x14ac:dyDescent="0.25">
      <c r="A88" s="25" t="s">
        <v>82</v>
      </c>
      <c r="B88" s="61">
        <f>D84</f>
        <v>0.53955306255330171</v>
      </c>
      <c r="C88" s="37"/>
      <c r="D88" s="37"/>
    </row>
    <row r="89" spans="1:21" x14ac:dyDescent="0.25">
      <c r="A89" s="25" t="s">
        <v>88</v>
      </c>
      <c r="B89" s="61">
        <f>E84</f>
        <v>0.56647456901416648</v>
      </c>
    </row>
    <row r="90" spans="1:21" x14ac:dyDescent="0.25">
      <c r="A90" s="25" t="s">
        <v>89</v>
      </c>
      <c r="B90" s="67">
        <f>F84</f>
        <v>0.28482394077613105</v>
      </c>
    </row>
    <row r="91" spans="1:21" x14ac:dyDescent="0.25">
      <c r="B91" s="62"/>
    </row>
    <row r="92" spans="1:21" ht="20.25" thickBot="1" x14ac:dyDescent="0.35">
      <c r="A92" s="38" t="str">
        <f>H1</f>
        <v>nlist = 3</v>
      </c>
      <c r="B92" s="63"/>
    </row>
    <row r="93" spans="1:21" ht="15.75" thickTop="1" x14ac:dyDescent="0.25">
      <c r="A93" s="32" t="s">
        <v>82</v>
      </c>
      <c r="B93" s="64">
        <f>I84</f>
        <v>0.53804164271395361</v>
      </c>
    </row>
    <row r="94" spans="1:21" x14ac:dyDescent="0.25">
      <c r="A94" s="32" t="s">
        <v>88</v>
      </c>
      <c r="B94" s="64">
        <f>J84</f>
        <v>0.56876834453137914</v>
      </c>
    </row>
    <row r="95" spans="1:21" x14ac:dyDescent="0.25">
      <c r="A95" s="32" t="s">
        <v>89</v>
      </c>
      <c r="B95" s="68">
        <f>K84</f>
        <v>0.33923725153068157</v>
      </c>
    </row>
    <row r="96" spans="1:21" x14ac:dyDescent="0.25">
      <c r="B96" s="62"/>
    </row>
    <row r="97" spans="1:7" ht="20.25" thickBot="1" x14ac:dyDescent="0.35">
      <c r="A97" s="50" t="str">
        <f>M1</f>
        <v>nlist = 10</v>
      </c>
      <c r="B97" s="65"/>
      <c r="E97" s="205" t="str">
        <f>R1</f>
        <v>nlist = 25</v>
      </c>
      <c r="F97" s="205"/>
      <c r="G97" s="98"/>
    </row>
    <row r="98" spans="1:7" ht="15.75" thickTop="1" x14ac:dyDescent="0.25">
      <c r="A98" s="51" t="s">
        <v>82</v>
      </c>
      <c r="B98" s="66">
        <f>N84</f>
        <v>0.55154807168755171</v>
      </c>
      <c r="E98" s="99" t="s">
        <v>82</v>
      </c>
      <c r="F98" s="102"/>
      <c r="G98" s="100">
        <f>S84</f>
        <v>0.53398638577766688</v>
      </c>
    </row>
    <row r="99" spans="1:7" x14ac:dyDescent="0.25">
      <c r="A99" s="51" t="s">
        <v>88</v>
      </c>
      <c r="B99" s="66">
        <f>O84</f>
        <v>0.58223298030520465</v>
      </c>
      <c r="E99" s="99" t="s">
        <v>88</v>
      </c>
      <c r="F99" s="102"/>
      <c r="G99" s="100">
        <f>T84</f>
        <v>0.5639116182435876</v>
      </c>
    </row>
    <row r="100" spans="1:7" x14ac:dyDescent="0.25">
      <c r="A100" s="51" t="s">
        <v>89</v>
      </c>
      <c r="B100" s="69">
        <f>P84</f>
        <v>0.31824446208176183</v>
      </c>
      <c r="E100" s="99" t="s">
        <v>89</v>
      </c>
      <c r="F100" s="102"/>
      <c r="G100" s="101">
        <f>U84</f>
        <v>0.35360450480254269</v>
      </c>
    </row>
    <row r="101" spans="1:7" ht="20.25" thickBot="1" x14ac:dyDescent="0.35">
      <c r="A101" s="2" t="s">
        <v>90</v>
      </c>
      <c r="B101" s="2"/>
    </row>
    <row r="102" spans="1:7" ht="15.75" thickTop="1" x14ac:dyDescent="0.25">
      <c r="A102" t="s">
        <v>91</v>
      </c>
      <c r="B102" t="str">
        <f>IF(AND(B88 &gt; B93,B88 &gt; B98), A87, IF(B93 &gt; B98, A92, A97))</f>
        <v>nlist = 10</v>
      </c>
    </row>
    <row r="103" spans="1:7" x14ac:dyDescent="0.25">
      <c r="A103" t="s">
        <v>92</v>
      </c>
      <c r="B103" t="str">
        <f>IF(AND(B89 &gt; B94,B89 &gt; B99), A87, IF(B94 &gt; B99, A92, A97))</f>
        <v>nlist = 10</v>
      </c>
    </row>
    <row r="104" spans="1:7" x14ac:dyDescent="0.25">
      <c r="A104" t="s">
        <v>93</v>
      </c>
      <c r="B104" t="str">
        <f>IF(AND(B90 &gt; B95,B90 &gt; B100), A87, IF(B95 &gt; B100, A92, A97))</f>
        <v>nlist = 3</v>
      </c>
    </row>
  </sheetData>
  <mergeCells count="55">
    <mergeCell ref="E97:F97"/>
    <mergeCell ref="C10:D10"/>
    <mergeCell ref="H10:I10"/>
    <mergeCell ref="M10:N10"/>
    <mergeCell ref="R10:S10"/>
    <mergeCell ref="C12:F12"/>
    <mergeCell ref="H12:K12"/>
    <mergeCell ref="M12:P12"/>
    <mergeCell ref="R12:U12"/>
    <mergeCell ref="R9:S9"/>
    <mergeCell ref="C8:D8"/>
    <mergeCell ref="E8:F8"/>
    <mergeCell ref="H8:I8"/>
    <mergeCell ref="J8:K8"/>
    <mergeCell ref="M8:N8"/>
    <mergeCell ref="R8:S8"/>
    <mergeCell ref="C9:D9"/>
    <mergeCell ref="E9:F9"/>
    <mergeCell ref="H9:I9"/>
    <mergeCell ref="J9:K9"/>
    <mergeCell ref="M9:N9"/>
    <mergeCell ref="R7:S7"/>
    <mergeCell ref="C6:D6"/>
    <mergeCell ref="E6:F6"/>
    <mergeCell ref="H6:I6"/>
    <mergeCell ref="J6:K6"/>
    <mergeCell ref="M6:N6"/>
    <mergeCell ref="R6:S6"/>
    <mergeCell ref="C7:D7"/>
    <mergeCell ref="E7:F7"/>
    <mergeCell ref="H7:I7"/>
    <mergeCell ref="J7:K7"/>
    <mergeCell ref="M7:N7"/>
    <mergeCell ref="R5:S5"/>
    <mergeCell ref="C4:D4"/>
    <mergeCell ref="E4:F4"/>
    <mergeCell ref="H4:I4"/>
    <mergeCell ref="J4:K4"/>
    <mergeCell ref="M4:N4"/>
    <mergeCell ref="R4:S4"/>
    <mergeCell ref="C5:D5"/>
    <mergeCell ref="E5:F5"/>
    <mergeCell ref="H5:I5"/>
    <mergeCell ref="J5:K5"/>
    <mergeCell ref="M5:N5"/>
    <mergeCell ref="C1:F1"/>
    <mergeCell ref="H1:K1"/>
    <mergeCell ref="M1:P1"/>
    <mergeCell ref="R1:U1"/>
    <mergeCell ref="C3:D3"/>
    <mergeCell ref="E3:F3"/>
    <mergeCell ref="H3:I3"/>
    <mergeCell ref="J3:K3"/>
    <mergeCell ref="M3:N3"/>
    <mergeCell ref="R3:S3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1804-E8FD-458B-AE08-20B1ED1D7A72}">
  <sheetPr>
    <tabColor theme="7" tint="0.79998168889431442"/>
  </sheetPr>
  <dimension ref="A1:P104"/>
  <sheetViews>
    <sheetView topLeftCell="A64" zoomScaleNormal="100" workbookViewId="0">
      <selection activeCell="I19" sqref="I19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29" t="s">
        <v>115</v>
      </c>
      <c r="B1" s="27"/>
      <c r="C1" s="169" t="s">
        <v>109</v>
      </c>
      <c r="D1" s="170"/>
      <c r="E1" s="170"/>
      <c r="F1" s="170"/>
      <c r="G1" s="27"/>
      <c r="H1" s="175" t="s">
        <v>115</v>
      </c>
      <c r="I1" s="214"/>
      <c r="J1" s="214"/>
      <c r="K1" s="176"/>
      <c r="L1" s="27"/>
      <c r="M1" s="172" t="s">
        <v>114</v>
      </c>
      <c r="N1" s="173"/>
      <c r="O1" s="173"/>
      <c r="P1" s="177"/>
    </row>
    <row r="2" spans="1:16" x14ac:dyDescent="0.25">
      <c r="A2" s="3"/>
      <c r="B2" s="28"/>
      <c r="C2" s="19"/>
      <c r="D2" s="22"/>
      <c r="E2" s="22"/>
      <c r="F2" s="22"/>
      <c r="G2" s="28"/>
      <c r="H2" s="11"/>
      <c r="I2" s="14"/>
      <c r="J2" s="14"/>
      <c r="K2" s="103"/>
      <c r="L2" s="28"/>
      <c r="M2" s="43"/>
      <c r="N2" s="46"/>
      <c r="O2" s="46"/>
      <c r="P2" s="54"/>
    </row>
    <row r="3" spans="1:16" x14ac:dyDescent="0.25">
      <c r="A3" s="3"/>
      <c r="B3" s="28"/>
      <c r="C3" s="215" t="s">
        <v>0</v>
      </c>
      <c r="D3" s="204"/>
      <c r="E3" s="204" t="s">
        <v>111</v>
      </c>
      <c r="F3" s="216"/>
      <c r="G3" s="28"/>
      <c r="H3" s="217" t="s">
        <v>0</v>
      </c>
      <c r="I3" s="157"/>
      <c r="J3" s="157" t="s">
        <v>111</v>
      </c>
      <c r="K3" s="183"/>
      <c r="L3" s="28"/>
      <c r="M3" s="159" t="s">
        <v>0</v>
      </c>
      <c r="N3" s="160"/>
      <c r="O3" s="160" t="s">
        <v>111</v>
      </c>
      <c r="P3" s="184"/>
    </row>
    <row r="4" spans="1:16" x14ac:dyDescent="0.25">
      <c r="A4" s="3"/>
      <c r="B4" s="28"/>
      <c r="C4" s="215" t="s">
        <v>1</v>
      </c>
      <c r="D4" s="204"/>
      <c r="E4" s="204">
        <v>5000</v>
      </c>
      <c r="F4" s="216"/>
      <c r="G4" s="28"/>
      <c r="H4" s="217" t="s">
        <v>1</v>
      </c>
      <c r="I4" s="157"/>
      <c r="J4" s="157">
        <v>5000</v>
      </c>
      <c r="K4" s="183"/>
      <c r="L4" s="28"/>
      <c r="M4" s="159" t="s">
        <v>1</v>
      </c>
      <c r="N4" s="160"/>
      <c r="O4" s="160">
        <v>5000</v>
      </c>
      <c r="P4" s="184"/>
    </row>
    <row r="5" spans="1:16" x14ac:dyDescent="0.25">
      <c r="A5" s="3"/>
      <c r="B5" s="28"/>
      <c r="C5" s="215" t="s">
        <v>2</v>
      </c>
      <c r="D5" s="204"/>
      <c r="E5" s="204" t="s">
        <v>110</v>
      </c>
      <c r="F5" s="216"/>
      <c r="G5" s="28"/>
      <c r="H5" s="217" t="s">
        <v>2</v>
      </c>
      <c r="I5" s="157"/>
      <c r="J5" s="157" t="s">
        <v>110</v>
      </c>
      <c r="K5" s="183"/>
      <c r="L5" s="28"/>
      <c r="M5" s="159" t="s">
        <v>2</v>
      </c>
      <c r="N5" s="160"/>
      <c r="O5" s="160" t="s">
        <v>110</v>
      </c>
      <c r="P5" s="184"/>
    </row>
    <row r="6" spans="1:16" x14ac:dyDescent="0.25">
      <c r="A6" s="3"/>
      <c r="B6" s="28"/>
      <c r="C6" s="215" t="s">
        <v>3</v>
      </c>
      <c r="D6" s="204"/>
      <c r="E6" s="204">
        <v>512</v>
      </c>
      <c r="F6" s="216"/>
      <c r="G6" s="28"/>
      <c r="H6" s="217" t="s">
        <v>3</v>
      </c>
      <c r="I6" s="157"/>
      <c r="J6" s="157">
        <v>512</v>
      </c>
      <c r="K6" s="183"/>
      <c r="L6" s="28"/>
      <c r="M6" s="159" t="s">
        <v>3</v>
      </c>
      <c r="N6" s="160"/>
      <c r="O6" s="160">
        <v>512</v>
      </c>
      <c r="P6" s="184"/>
    </row>
    <row r="7" spans="1:16" x14ac:dyDescent="0.25">
      <c r="A7" s="3"/>
      <c r="B7" s="28"/>
      <c r="C7" s="215" t="s">
        <v>4</v>
      </c>
      <c r="D7" s="204"/>
      <c r="E7" s="204" t="s">
        <v>98</v>
      </c>
      <c r="F7" s="216"/>
      <c r="G7" s="28"/>
      <c r="H7" s="217" t="s">
        <v>4</v>
      </c>
      <c r="I7" s="157"/>
      <c r="J7" s="157" t="s">
        <v>98</v>
      </c>
      <c r="K7" s="183"/>
      <c r="L7" s="28"/>
      <c r="M7" s="159" t="s">
        <v>4</v>
      </c>
      <c r="N7" s="160"/>
      <c r="O7" s="160" t="s">
        <v>98</v>
      </c>
      <c r="P7" s="184"/>
    </row>
    <row r="8" spans="1:16" x14ac:dyDescent="0.25">
      <c r="A8" s="3"/>
      <c r="B8" s="28"/>
      <c r="C8" s="215" t="s">
        <v>5</v>
      </c>
      <c r="D8" s="204"/>
      <c r="E8" s="204" t="s">
        <v>99</v>
      </c>
      <c r="F8" s="216"/>
      <c r="G8" s="28"/>
      <c r="H8" s="217" t="s">
        <v>5</v>
      </c>
      <c r="I8" s="157"/>
      <c r="J8" s="157" t="s">
        <v>99</v>
      </c>
      <c r="K8" s="183"/>
      <c r="L8" s="28"/>
      <c r="M8" s="159" t="s">
        <v>5</v>
      </c>
      <c r="N8" s="160"/>
      <c r="O8" s="160" t="s">
        <v>99</v>
      </c>
      <c r="P8" s="184"/>
    </row>
    <row r="9" spans="1:16" x14ac:dyDescent="0.25">
      <c r="A9" s="3"/>
      <c r="B9" s="28"/>
      <c r="C9" s="215" t="s">
        <v>6</v>
      </c>
      <c r="D9" s="204"/>
      <c r="E9" s="112">
        <v>10</v>
      </c>
      <c r="F9" s="113"/>
      <c r="G9" s="28"/>
      <c r="H9" s="217" t="s">
        <v>6</v>
      </c>
      <c r="I9" s="157"/>
      <c r="J9" s="104">
        <v>10</v>
      </c>
      <c r="K9" s="105"/>
      <c r="L9" s="28"/>
      <c r="M9" s="159" t="s">
        <v>6</v>
      </c>
      <c r="N9" s="160"/>
      <c r="O9" s="55">
        <v>10</v>
      </c>
      <c r="P9" s="56"/>
    </row>
    <row r="10" spans="1:16" x14ac:dyDescent="0.25">
      <c r="A10" s="3"/>
      <c r="B10" s="28"/>
      <c r="C10" s="215" t="s">
        <v>7</v>
      </c>
      <c r="D10" s="204"/>
      <c r="E10" s="204"/>
      <c r="F10" s="216"/>
      <c r="G10" s="28"/>
      <c r="H10" s="217" t="s">
        <v>7</v>
      </c>
      <c r="I10" s="157"/>
      <c r="J10" s="157"/>
      <c r="K10" s="183"/>
      <c r="L10" s="28"/>
      <c r="M10" s="159" t="s">
        <v>7</v>
      </c>
      <c r="N10" s="160"/>
      <c r="O10" s="160" t="s">
        <v>113</v>
      </c>
      <c r="P10" s="184"/>
    </row>
    <row r="11" spans="1:16" x14ac:dyDescent="0.25">
      <c r="A11" s="3"/>
      <c r="B11" s="28"/>
      <c r="C11" s="19"/>
      <c r="D11" s="22"/>
      <c r="E11" s="22"/>
      <c r="F11" s="22"/>
      <c r="G11" s="28"/>
      <c r="H11" s="11"/>
      <c r="I11" s="14"/>
      <c r="J11" s="14"/>
      <c r="K11" s="103"/>
      <c r="L11" s="28"/>
      <c r="M11" s="43"/>
      <c r="N11" s="46"/>
      <c r="O11" s="46"/>
      <c r="P11" s="54"/>
    </row>
    <row r="12" spans="1:16" ht="16.5" thickBot="1" x14ac:dyDescent="0.3">
      <c r="A12" s="30" t="s">
        <v>80</v>
      </c>
      <c r="B12" s="31" t="s">
        <v>85</v>
      </c>
      <c r="C12" s="161">
        <v>1</v>
      </c>
      <c r="D12" s="162"/>
      <c r="E12" s="162"/>
      <c r="F12" s="163"/>
      <c r="G12" s="31" t="s">
        <v>85</v>
      </c>
      <c r="H12" s="164">
        <v>1</v>
      </c>
      <c r="I12" s="165"/>
      <c r="J12" s="165"/>
      <c r="K12" s="166"/>
      <c r="L12" s="31" t="s">
        <v>85</v>
      </c>
      <c r="M12" s="218">
        <v>1</v>
      </c>
      <c r="N12" s="209"/>
      <c r="O12" s="209"/>
      <c r="P12" s="210"/>
    </row>
    <row r="13" spans="1:16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8" t="s">
        <v>81</v>
      </c>
      <c r="I13" s="9" t="s">
        <v>82</v>
      </c>
      <c r="J13" s="9" t="s">
        <v>83</v>
      </c>
      <c r="K13" s="10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2" t="s">
        <v>84</v>
      </c>
    </row>
    <row r="14" spans="1:16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6.2500000000000003E-3</v>
      </c>
      <c r="G14" s="5">
        <v>9</v>
      </c>
      <c r="H14" s="11">
        <v>0</v>
      </c>
      <c r="I14" s="12">
        <v>0</v>
      </c>
      <c r="J14" s="13">
        <v>0</v>
      </c>
      <c r="K14" s="106">
        <v>0</v>
      </c>
      <c r="L14" s="5">
        <v>9</v>
      </c>
      <c r="M14" s="43">
        <v>0</v>
      </c>
      <c r="N14" s="44">
        <v>0</v>
      </c>
      <c r="O14" s="45">
        <v>0</v>
      </c>
      <c r="P14" s="54">
        <v>0</v>
      </c>
    </row>
    <row r="15" spans="1:16" x14ac:dyDescent="0.25">
      <c r="A15" s="3" t="s">
        <v>10</v>
      </c>
      <c r="B15" s="5">
        <v>1160</v>
      </c>
      <c r="C15" s="19">
        <v>1008</v>
      </c>
      <c r="D15" s="21">
        <v>0.86896551724137927</v>
      </c>
      <c r="E15" s="21">
        <v>0.86896551724137927</v>
      </c>
      <c r="F15" s="110">
        <v>0.14285714285714285</v>
      </c>
      <c r="G15" s="5">
        <v>1160</v>
      </c>
      <c r="H15" s="11">
        <v>394</v>
      </c>
      <c r="I15" s="13">
        <v>0.33965517241379312</v>
      </c>
      <c r="J15" s="13">
        <v>0.33965517241379312</v>
      </c>
      <c r="K15" s="106">
        <v>7.1428571428571425E-2</v>
      </c>
      <c r="L15" s="5">
        <v>1160</v>
      </c>
      <c r="M15" s="43">
        <v>727</v>
      </c>
      <c r="N15" s="45">
        <v>0.62672413793103443</v>
      </c>
      <c r="O15" s="45">
        <v>0.62672413793103443</v>
      </c>
      <c r="P15" s="54">
        <v>3.125E-2</v>
      </c>
    </row>
    <row r="16" spans="1:16" x14ac:dyDescent="0.25">
      <c r="A16" s="3" t="s">
        <v>11</v>
      </c>
      <c r="B16" s="5">
        <v>1554</v>
      </c>
      <c r="C16" s="19">
        <v>695</v>
      </c>
      <c r="D16" s="21">
        <v>0.44723294723294721</v>
      </c>
      <c r="E16" s="21">
        <v>0.44723294723294721</v>
      </c>
      <c r="F16" s="110">
        <v>1</v>
      </c>
      <c r="G16" s="5">
        <v>1554</v>
      </c>
      <c r="H16" s="11">
        <v>358</v>
      </c>
      <c r="I16" s="13">
        <v>0.23037323037323038</v>
      </c>
      <c r="J16" s="13">
        <v>0.23037323037323038</v>
      </c>
      <c r="K16" s="106">
        <v>8.3333333333333329E-2</v>
      </c>
      <c r="L16" s="5">
        <v>1554</v>
      </c>
      <c r="M16" s="43">
        <v>760</v>
      </c>
      <c r="N16" s="45">
        <v>0.48906048906048905</v>
      </c>
      <c r="O16" s="45">
        <v>0.48906048906048905</v>
      </c>
      <c r="P16" s="54">
        <v>0.14285714285714285</v>
      </c>
    </row>
    <row r="17" spans="1:16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3.5460992907801418E-3</v>
      </c>
      <c r="G17" s="5">
        <v>28</v>
      </c>
      <c r="H17" s="11">
        <v>1</v>
      </c>
      <c r="I17" s="13">
        <v>3.5714285714285712E-2</v>
      </c>
      <c r="J17" s="13">
        <v>3.5714285714285712E-2</v>
      </c>
      <c r="K17" s="106">
        <v>6.25E-2</v>
      </c>
      <c r="L17" s="5">
        <v>28</v>
      </c>
      <c r="M17" s="43">
        <v>1</v>
      </c>
      <c r="N17" s="45">
        <v>3.5714285714285712E-2</v>
      </c>
      <c r="O17" s="45">
        <v>3.5714285714285712E-2</v>
      </c>
      <c r="P17" s="54">
        <v>1</v>
      </c>
    </row>
    <row r="18" spans="1:16" x14ac:dyDescent="0.25">
      <c r="A18" s="3" t="s">
        <v>13</v>
      </c>
      <c r="B18" s="5">
        <v>553</v>
      </c>
      <c r="C18" s="19">
        <v>144</v>
      </c>
      <c r="D18" s="21">
        <v>0.2603978300180832</v>
      </c>
      <c r="E18" s="21">
        <v>0.2603978300180832</v>
      </c>
      <c r="F18" s="110">
        <v>0.05</v>
      </c>
      <c r="G18" s="5">
        <v>553</v>
      </c>
      <c r="H18" s="11">
        <v>72</v>
      </c>
      <c r="I18" s="13">
        <v>0.1301989150090416</v>
      </c>
      <c r="J18" s="13">
        <v>0.1301989150090416</v>
      </c>
      <c r="K18" s="106">
        <v>2.5000000000000001E-2</v>
      </c>
      <c r="L18" s="5">
        <v>553</v>
      </c>
      <c r="M18" s="43">
        <v>46</v>
      </c>
      <c r="N18" s="45">
        <v>8.3182640144665462E-2</v>
      </c>
      <c r="O18" s="45">
        <v>8.3182640144665462E-2</v>
      </c>
      <c r="P18" s="54">
        <v>8.0645161290322578E-3</v>
      </c>
    </row>
    <row r="19" spans="1:16" x14ac:dyDescent="0.25">
      <c r="A19" s="3" t="s">
        <v>14</v>
      </c>
      <c r="B19" s="5">
        <v>431</v>
      </c>
      <c r="C19" s="19">
        <v>4</v>
      </c>
      <c r="D19" s="21">
        <v>9.2807424593967514E-3</v>
      </c>
      <c r="E19" s="21">
        <v>9.2807424593967514E-3</v>
      </c>
      <c r="F19" s="110">
        <v>0.25</v>
      </c>
      <c r="G19" s="5">
        <v>431</v>
      </c>
      <c r="H19" s="11">
        <v>30</v>
      </c>
      <c r="I19" s="13">
        <v>6.9605568445475635E-2</v>
      </c>
      <c r="J19" s="13">
        <v>6.9605568445475635E-2</v>
      </c>
      <c r="K19" s="106">
        <v>1.8181818181818181E-2</v>
      </c>
      <c r="L19" s="5">
        <v>431</v>
      </c>
      <c r="M19" s="43">
        <v>30</v>
      </c>
      <c r="N19" s="45">
        <v>6.9605568445475635E-2</v>
      </c>
      <c r="O19" s="45">
        <v>6.9605568445475635E-2</v>
      </c>
      <c r="P19" s="54">
        <v>0.1</v>
      </c>
    </row>
    <row r="20" spans="1:16" x14ac:dyDescent="0.25">
      <c r="A20" s="3" t="s">
        <v>15</v>
      </c>
      <c r="B20" s="5">
        <v>97768</v>
      </c>
      <c r="C20" s="19">
        <v>0</v>
      </c>
      <c r="D20" s="21">
        <v>0</v>
      </c>
      <c r="E20" s="21">
        <v>0</v>
      </c>
      <c r="F20" s="110">
        <v>0</v>
      </c>
      <c r="G20" s="5">
        <v>97768</v>
      </c>
      <c r="H20" s="11">
        <v>1552</v>
      </c>
      <c r="I20" s="13">
        <v>1.5874314704197694E-2</v>
      </c>
      <c r="J20" s="13">
        <v>0.31040000000000001</v>
      </c>
      <c r="K20" s="106">
        <v>0.2</v>
      </c>
      <c r="L20" s="5">
        <v>97768</v>
      </c>
      <c r="M20" s="43">
        <v>1552</v>
      </c>
      <c r="N20" s="45">
        <v>1.5874314704197694E-2</v>
      </c>
      <c r="O20" s="45">
        <v>0.31040000000000001</v>
      </c>
      <c r="P20" s="54">
        <v>0.2</v>
      </c>
    </row>
    <row r="21" spans="1:16" x14ac:dyDescent="0.25">
      <c r="A21" s="3" t="s">
        <v>16</v>
      </c>
      <c r="B21" s="5">
        <v>28</v>
      </c>
      <c r="C21" s="19">
        <v>0</v>
      </c>
      <c r="D21" s="21">
        <v>0</v>
      </c>
      <c r="E21" s="21">
        <v>0</v>
      </c>
      <c r="F21" s="110">
        <v>0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06">
        <v>4.6040515653775324E-4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54">
        <v>1.321003963011889E-3</v>
      </c>
    </row>
    <row r="22" spans="1:16" x14ac:dyDescent="0.25">
      <c r="A22" s="3" t="s">
        <v>17</v>
      </c>
      <c r="B22" s="5">
        <v>1554</v>
      </c>
      <c r="C22" s="19">
        <v>1</v>
      </c>
      <c r="D22" s="21">
        <v>6.4350064350064348E-4</v>
      </c>
      <c r="E22" s="21">
        <v>6.4350064350064348E-4</v>
      </c>
      <c r="F22" s="110">
        <v>3.1259768677711783E-4</v>
      </c>
      <c r="G22" s="5">
        <v>1554</v>
      </c>
      <c r="H22" s="11">
        <v>37</v>
      </c>
      <c r="I22" s="13">
        <v>2.3809523809523808E-2</v>
      </c>
      <c r="J22" s="13">
        <v>2.3809523809523808E-2</v>
      </c>
      <c r="K22" s="106">
        <v>1.0989010989010989E-3</v>
      </c>
      <c r="L22" s="5">
        <v>1554</v>
      </c>
      <c r="M22" s="43">
        <v>58</v>
      </c>
      <c r="N22" s="45">
        <v>3.7323037323037322E-2</v>
      </c>
      <c r="O22" s="45">
        <v>3.7323037323037322E-2</v>
      </c>
      <c r="P22" s="54">
        <v>1.8552875695732839E-3</v>
      </c>
    </row>
    <row r="23" spans="1:16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5">
        <v>123</v>
      </c>
      <c r="H23" s="11">
        <v>122</v>
      </c>
      <c r="I23" s="13">
        <v>0.99186991869918695</v>
      </c>
      <c r="J23" s="13">
        <v>0.99186991869918695</v>
      </c>
      <c r="K23" s="106">
        <v>3.3557046979865771E-3</v>
      </c>
      <c r="L23" s="5">
        <v>123</v>
      </c>
      <c r="M23" s="43">
        <v>122</v>
      </c>
      <c r="N23" s="45">
        <v>0.99186991869918695</v>
      </c>
      <c r="O23" s="45">
        <v>0.99186991869918695</v>
      </c>
      <c r="P23" s="54">
        <v>3.6900369003690036E-3</v>
      </c>
    </row>
    <row r="24" spans="1:16" x14ac:dyDescent="0.25">
      <c r="A24" s="3" t="s">
        <v>19</v>
      </c>
      <c r="B24" s="5">
        <v>40485</v>
      </c>
      <c r="C24" s="19">
        <v>3962</v>
      </c>
      <c r="D24" s="21">
        <v>9.7863406199827099E-2</v>
      </c>
      <c r="E24" s="21">
        <v>0.79239999999999999</v>
      </c>
      <c r="F24" s="110">
        <v>1</v>
      </c>
      <c r="G24" s="5">
        <v>40485</v>
      </c>
      <c r="H24" s="11">
        <v>3779</v>
      </c>
      <c r="I24" s="13">
        <v>9.3343213535877489E-2</v>
      </c>
      <c r="J24" s="13">
        <v>0.75580000000000003</v>
      </c>
      <c r="K24" s="106">
        <v>1</v>
      </c>
      <c r="L24" s="5">
        <v>40485</v>
      </c>
      <c r="M24" s="43">
        <v>3904</v>
      </c>
      <c r="N24" s="45">
        <v>9.6430776830925033E-2</v>
      </c>
      <c r="O24" s="45">
        <v>0.78080000000000005</v>
      </c>
      <c r="P24" s="54">
        <v>1</v>
      </c>
    </row>
    <row r="25" spans="1:16" x14ac:dyDescent="0.25">
      <c r="A25" s="3" t="s">
        <v>20</v>
      </c>
      <c r="B25" s="5">
        <v>388</v>
      </c>
      <c r="C25" s="19">
        <v>136</v>
      </c>
      <c r="D25" s="21">
        <v>0.35051546391752575</v>
      </c>
      <c r="E25" s="21">
        <v>0.35051546391752575</v>
      </c>
      <c r="F25" s="110">
        <v>1</v>
      </c>
      <c r="G25" s="5">
        <v>388</v>
      </c>
      <c r="H25" s="11">
        <v>310</v>
      </c>
      <c r="I25" s="13">
        <v>0.7989690721649485</v>
      </c>
      <c r="J25" s="13">
        <v>0.7989690721649485</v>
      </c>
      <c r="K25" s="106">
        <v>1.4084507042253521E-2</v>
      </c>
      <c r="L25" s="5">
        <v>388</v>
      </c>
      <c r="M25" s="43">
        <v>310</v>
      </c>
      <c r="N25" s="45">
        <v>0.7989690721649485</v>
      </c>
      <c r="O25" s="45">
        <v>0.7989690721649485</v>
      </c>
      <c r="P25" s="54">
        <v>4.3103448275862068E-3</v>
      </c>
    </row>
    <row r="26" spans="1:16" x14ac:dyDescent="0.25">
      <c r="A26" s="3" t="s">
        <v>21</v>
      </c>
      <c r="B26" s="5">
        <v>577</v>
      </c>
      <c r="C26" s="19">
        <v>189</v>
      </c>
      <c r="D26" s="21">
        <v>0.32755632582322358</v>
      </c>
      <c r="E26" s="21">
        <v>0.32755632582322358</v>
      </c>
      <c r="F26" s="110">
        <v>2.1276595744680851E-2</v>
      </c>
      <c r="G26" s="5">
        <v>577</v>
      </c>
      <c r="H26" s="11">
        <v>539</v>
      </c>
      <c r="I26" s="13">
        <v>0.9341421143847487</v>
      </c>
      <c r="J26" s="13">
        <v>0.9341421143847487</v>
      </c>
      <c r="K26" s="106">
        <v>0.5</v>
      </c>
      <c r="L26" s="5">
        <v>577</v>
      </c>
      <c r="M26" s="43">
        <v>539</v>
      </c>
      <c r="N26" s="45">
        <v>0.9341421143847487</v>
      </c>
      <c r="O26" s="45">
        <v>0.9341421143847487</v>
      </c>
      <c r="P26" s="54">
        <v>0.1</v>
      </c>
    </row>
    <row r="27" spans="1:16" x14ac:dyDescent="0.25">
      <c r="A27" s="3" t="s">
        <v>22</v>
      </c>
      <c r="B27" s="5">
        <v>142</v>
      </c>
      <c r="C27" s="19">
        <v>125</v>
      </c>
      <c r="D27" s="21">
        <v>0.88028169014084512</v>
      </c>
      <c r="E27" s="21">
        <v>0.88028169014084512</v>
      </c>
      <c r="F27" s="110">
        <v>1</v>
      </c>
      <c r="G27" s="5">
        <v>142</v>
      </c>
      <c r="H27" s="11">
        <v>27</v>
      </c>
      <c r="I27" s="13">
        <v>0.19014084507042253</v>
      </c>
      <c r="J27" s="13">
        <v>0.19014084507042253</v>
      </c>
      <c r="K27" s="106">
        <v>5.3248136315228972E-4</v>
      </c>
      <c r="L27" s="5">
        <v>142</v>
      </c>
      <c r="M27" s="43">
        <v>6</v>
      </c>
      <c r="N27" s="45">
        <v>4.2253521126760563E-2</v>
      </c>
      <c r="O27" s="45">
        <v>4.2253521126760563E-2</v>
      </c>
      <c r="P27" s="54">
        <v>5.3966540744738263E-4</v>
      </c>
    </row>
    <row r="28" spans="1:16" x14ac:dyDescent="0.25">
      <c r="A28" s="3" t="s">
        <v>23</v>
      </c>
      <c r="B28" s="5">
        <v>158355</v>
      </c>
      <c r="C28" s="19">
        <v>2182</v>
      </c>
      <c r="D28" s="21">
        <v>1.37791670613495E-2</v>
      </c>
      <c r="E28" s="21">
        <v>0.43640000000000001</v>
      </c>
      <c r="F28" s="110">
        <v>2.7777777777777776E-2</v>
      </c>
      <c r="G28" s="5">
        <v>158355</v>
      </c>
      <c r="H28" s="11">
        <v>4841</v>
      </c>
      <c r="I28" s="13">
        <v>3.0570553503204825E-2</v>
      </c>
      <c r="J28" s="13">
        <v>0.96819999999999995</v>
      </c>
      <c r="K28" s="106">
        <v>1</v>
      </c>
      <c r="L28" s="5">
        <v>158355</v>
      </c>
      <c r="M28" s="43">
        <v>4868</v>
      </c>
      <c r="N28" s="45">
        <v>3.0741056487007042E-2</v>
      </c>
      <c r="O28" s="45">
        <v>0.97360000000000002</v>
      </c>
      <c r="P28" s="54">
        <v>1</v>
      </c>
    </row>
    <row r="29" spans="1:16" x14ac:dyDescent="0.25">
      <c r="A29" s="3" t="s">
        <v>24</v>
      </c>
      <c r="B29" s="5">
        <v>323</v>
      </c>
      <c r="C29" s="19">
        <v>160</v>
      </c>
      <c r="D29" s="21">
        <v>0.49535603715170279</v>
      </c>
      <c r="E29" s="21">
        <v>0.49535603715170279</v>
      </c>
      <c r="F29" s="110">
        <v>1</v>
      </c>
      <c r="G29" s="5">
        <v>323</v>
      </c>
      <c r="H29" s="11">
        <v>319</v>
      </c>
      <c r="I29" s="13">
        <v>0.9876160990712074</v>
      </c>
      <c r="J29" s="13">
        <v>0.9876160990712074</v>
      </c>
      <c r="K29" s="106">
        <v>0.5</v>
      </c>
      <c r="L29" s="5">
        <v>323</v>
      </c>
      <c r="M29" s="43">
        <v>319</v>
      </c>
      <c r="N29" s="45">
        <v>0.9876160990712074</v>
      </c>
      <c r="O29" s="45">
        <v>0.9876160990712074</v>
      </c>
      <c r="P29" s="54">
        <v>1</v>
      </c>
    </row>
    <row r="30" spans="1:16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5.9523809523809521E-3</v>
      </c>
      <c r="G30" s="5">
        <v>5</v>
      </c>
      <c r="H30" s="11">
        <v>4</v>
      </c>
      <c r="I30" s="13">
        <v>0.8</v>
      </c>
      <c r="J30" s="13">
        <v>0.8</v>
      </c>
      <c r="K30" s="106">
        <v>1.8867924528301886E-2</v>
      </c>
      <c r="L30" s="5">
        <v>5</v>
      </c>
      <c r="M30" s="43">
        <v>4</v>
      </c>
      <c r="N30" s="45">
        <v>0.8</v>
      </c>
      <c r="O30" s="45">
        <v>0.8</v>
      </c>
      <c r="P30" s="54">
        <v>1.1764705882352941E-2</v>
      </c>
    </row>
    <row r="31" spans="1:16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5">
        <v>13</v>
      </c>
      <c r="H31" s="11">
        <v>13</v>
      </c>
      <c r="I31" s="13">
        <v>1</v>
      </c>
      <c r="J31" s="13">
        <v>1</v>
      </c>
      <c r="K31" s="106">
        <v>0.5</v>
      </c>
      <c r="L31" s="5">
        <v>13</v>
      </c>
      <c r="M31" s="43">
        <v>13</v>
      </c>
      <c r="N31" s="45">
        <v>1</v>
      </c>
      <c r="O31" s="45">
        <v>1</v>
      </c>
      <c r="P31" s="54">
        <v>1</v>
      </c>
    </row>
    <row r="32" spans="1:16" x14ac:dyDescent="0.25">
      <c r="A32" s="3" t="s">
        <v>27</v>
      </c>
      <c r="B32" s="5">
        <v>158</v>
      </c>
      <c r="C32" s="19">
        <v>146</v>
      </c>
      <c r="D32" s="21">
        <v>0.92405063291139244</v>
      </c>
      <c r="E32" s="21">
        <v>0.92405063291139244</v>
      </c>
      <c r="F32" s="110">
        <v>1</v>
      </c>
      <c r="G32" s="5">
        <v>158</v>
      </c>
      <c r="H32" s="11">
        <v>149</v>
      </c>
      <c r="I32" s="13">
        <v>0.94303797468354433</v>
      </c>
      <c r="J32" s="13">
        <v>0.94303797468354433</v>
      </c>
      <c r="K32" s="106">
        <v>0.2</v>
      </c>
      <c r="L32" s="5">
        <v>158</v>
      </c>
      <c r="M32" s="43">
        <v>149</v>
      </c>
      <c r="N32" s="45">
        <v>0.94303797468354433</v>
      </c>
      <c r="O32" s="45">
        <v>0.94303797468354433</v>
      </c>
      <c r="P32" s="54">
        <v>0.5</v>
      </c>
    </row>
    <row r="33" spans="1:16" x14ac:dyDescent="0.25">
      <c r="A33" s="3" t="s">
        <v>28</v>
      </c>
      <c r="B33" s="5">
        <v>247</v>
      </c>
      <c r="C33" s="19">
        <v>142</v>
      </c>
      <c r="D33" s="21">
        <v>0.5748987854251012</v>
      </c>
      <c r="E33" s="21">
        <v>0.5748987854251012</v>
      </c>
      <c r="F33" s="110">
        <v>1</v>
      </c>
      <c r="G33" s="5">
        <v>247</v>
      </c>
      <c r="H33" s="11">
        <v>226</v>
      </c>
      <c r="I33" s="13">
        <v>0.91497975708502022</v>
      </c>
      <c r="J33" s="13">
        <v>0.91497975708502022</v>
      </c>
      <c r="K33" s="106">
        <v>1</v>
      </c>
      <c r="L33" s="5">
        <v>247</v>
      </c>
      <c r="M33" s="43">
        <v>226</v>
      </c>
      <c r="N33" s="45">
        <v>0.91497975708502022</v>
      </c>
      <c r="O33" s="45">
        <v>0.91497975708502022</v>
      </c>
      <c r="P33" s="54">
        <v>1</v>
      </c>
    </row>
    <row r="34" spans="1:16" x14ac:dyDescent="0.25">
      <c r="A34" s="3" t="s">
        <v>29</v>
      </c>
      <c r="B34" s="5">
        <v>83</v>
      </c>
      <c r="C34" s="19">
        <v>78</v>
      </c>
      <c r="D34" s="21">
        <v>0.93975903614457834</v>
      </c>
      <c r="E34" s="21">
        <v>0.93975903614457834</v>
      </c>
      <c r="F34" s="110">
        <v>9.0909090909090912E-2</v>
      </c>
      <c r="G34" s="5">
        <v>83</v>
      </c>
      <c r="H34" s="11">
        <v>79</v>
      </c>
      <c r="I34" s="13">
        <v>0.95180722891566261</v>
      </c>
      <c r="J34" s="13">
        <v>0.95180722891566261</v>
      </c>
      <c r="K34" s="106">
        <v>1.0869565217391304E-3</v>
      </c>
      <c r="L34" s="5">
        <v>83</v>
      </c>
      <c r="M34" s="43">
        <v>79</v>
      </c>
      <c r="N34" s="45">
        <v>0.95180722891566261</v>
      </c>
      <c r="O34" s="45">
        <v>0.95180722891566261</v>
      </c>
      <c r="P34" s="54">
        <v>1.9047619047619048E-3</v>
      </c>
    </row>
    <row r="35" spans="1:16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2.9411764705882353E-2</v>
      </c>
      <c r="G35" s="5">
        <v>16</v>
      </c>
      <c r="H35" s="11">
        <v>16</v>
      </c>
      <c r="I35" s="13">
        <v>1</v>
      </c>
      <c r="J35" s="13">
        <v>1</v>
      </c>
      <c r="K35" s="106">
        <v>7.9365079365079361E-3</v>
      </c>
      <c r="L35" s="5">
        <v>16</v>
      </c>
      <c r="M35" s="43">
        <v>16</v>
      </c>
      <c r="N35" s="45">
        <v>1</v>
      </c>
      <c r="O35" s="45">
        <v>1</v>
      </c>
      <c r="P35" s="54">
        <v>6.1349693251533744E-3</v>
      </c>
    </row>
    <row r="36" spans="1:16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0.2</v>
      </c>
      <c r="G36" s="5">
        <v>24</v>
      </c>
      <c r="H36" s="11">
        <v>0</v>
      </c>
      <c r="I36" s="13">
        <v>0</v>
      </c>
      <c r="J36" s="13">
        <v>0</v>
      </c>
      <c r="K36" s="106">
        <v>0</v>
      </c>
      <c r="L36" s="5">
        <v>24</v>
      </c>
      <c r="M36" s="43">
        <v>15</v>
      </c>
      <c r="N36" s="45">
        <v>0.625</v>
      </c>
      <c r="O36" s="45">
        <v>0.625</v>
      </c>
      <c r="P36" s="54">
        <v>5.2910052910052907E-3</v>
      </c>
    </row>
    <row r="37" spans="1:16" x14ac:dyDescent="0.25">
      <c r="A37" s="3" t="s">
        <v>32</v>
      </c>
      <c r="B37" s="5">
        <v>35</v>
      </c>
      <c r="C37" s="19">
        <v>31</v>
      </c>
      <c r="D37" s="21">
        <v>0.88571428571428568</v>
      </c>
      <c r="E37" s="21">
        <v>0.88571428571428568</v>
      </c>
      <c r="F37" s="110">
        <v>4.5454545454545456E-2</v>
      </c>
      <c r="G37" s="5">
        <v>35</v>
      </c>
      <c r="H37" s="11">
        <v>14</v>
      </c>
      <c r="I37" s="13">
        <v>0.4</v>
      </c>
      <c r="J37" s="13">
        <v>0.4</v>
      </c>
      <c r="K37" s="106">
        <v>4.5004500450045003E-4</v>
      </c>
      <c r="L37" s="5">
        <v>35</v>
      </c>
      <c r="M37" s="43">
        <v>22</v>
      </c>
      <c r="N37" s="45">
        <v>0.62857142857142856</v>
      </c>
      <c r="O37" s="45">
        <v>0.62857142857142856</v>
      </c>
      <c r="P37" s="54">
        <v>4.96031746031746E-4</v>
      </c>
    </row>
    <row r="38" spans="1:16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5">
        <v>88</v>
      </c>
      <c r="H38" s="11">
        <v>16</v>
      </c>
      <c r="I38" s="13">
        <v>0.18181818181818182</v>
      </c>
      <c r="J38" s="13">
        <v>0.18181818181818182</v>
      </c>
      <c r="K38" s="106">
        <v>1.4662756598240469E-3</v>
      </c>
      <c r="L38" s="5">
        <v>88</v>
      </c>
      <c r="M38" s="43">
        <v>29</v>
      </c>
      <c r="N38" s="45">
        <v>0.32954545454545453</v>
      </c>
      <c r="O38" s="45">
        <v>0.32954545454545453</v>
      </c>
      <c r="P38" s="54">
        <v>1.0351966873706005E-3</v>
      </c>
    </row>
    <row r="39" spans="1:16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5">
        <v>80</v>
      </c>
      <c r="H39" s="11">
        <v>52</v>
      </c>
      <c r="I39" s="13">
        <v>0.65</v>
      </c>
      <c r="J39" s="13">
        <v>0.65</v>
      </c>
      <c r="K39" s="106">
        <v>0.14285714285714285</v>
      </c>
      <c r="L39" s="5">
        <v>80</v>
      </c>
      <c r="M39" s="43">
        <v>52</v>
      </c>
      <c r="N39" s="45">
        <v>0.65</v>
      </c>
      <c r="O39" s="45">
        <v>0.65</v>
      </c>
      <c r="P39" s="54">
        <v>0.5</v>
      </c>
    </row>
    <row r="40" spans="1:16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06">
        <v>6.6666666666666666E-2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54">
        <v>0.33333333333333331</v>
      </c>
    </row>
    <row r="41" spans="1:16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06">
        <v>7.1428571428571425E-2</v>
      </c>
      <c r="L41" s="5">
        <v>15</v>
      </c>
      <c r="M41" s="43">
        <v>11</v>
      </c>
      <c r="N41" s="45">
        <v>0.73333333333333328</v>
      </c>
      <c r="O41" s="45">
        <v>0.73333333333333328</v>
      </c>
      <c r="P41" s="54">
        <v>3.7037037037037035E-2</v>
      </c>
    </row>
    <row r="42" spans="1:16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5">
        <v>332</v>
      </c>
      <c r="H42" s="11">
        <v>286</v>
      </c>
      <c r="I42" s="13">
        <v>0.86144578313253017</v>
      </c>
      <c r="J42" s="13">
        <v>0.86144578313253017</v>
      </c>
      <c r="K42" s="106">
        <v>1</v>
      </c>
      <c r="L42" s="5">
        <v>332</v>
      </c>
      <c r="M42" s="43">
        <v>286</v>
      </c>
      <c r="N42" s="45">
        <v>0.86144578313253017</v>
      </c>
      <c r="O42" s="45">
        <v>0.86144578313253017</v>
      </c>
      <c r="P42" s="54">
        <v>1</v>
      </c>
    </row>
    <row r="43" spans="1:16" x14ac:dyDescent="0.25">
      <c r="A43" s="3" t="s">
        <v>38</v>
      </c>
      <c r="B43" s="5">
        <v>39</v>
      </c>
      <c r="C43" s="19">
        <v>14</v>
      </c>
      <c r="D43" s="21">
        <v>0.35897435897435898</v>
      </c>
      <c r="E43" s="21">
        <v>0.35897435897435898</v>
      </c>
      <c r="F43" s="110">
        <v>4.7619047619047616E-2</v>
      </c>
      <c r="G43" s="5">
        <v>39</v>
      </c>
      <c r="H43" s="11">
        <v>19</v>
      </c>
      <c r="I43" s="13">
        <v>0.48717948717948717</v>
      </c>
      <c r="J43" s="13">
        <v>0.48717948717948717</v>
      </c>
      <c r="K43" s="106">
        <v>1.4492753623188406E-2</v>
      </c>
      <c r="L43" s="5">
        <v>39</v>
      </c>
      <c r="M43" s="43">
        <v>29</v>
      </c>
      <c r="N43" s="45">
        <v>0.74358974358974361</v>
      </c>
      <c r="O43" s="45">
        <v>0.74358974358974361</v>
      </c>
      <c r="P43" s="54">
        <v>0.05</v>
      </c>
    </row>
    <row r="44" spans="1:16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5">
        <v>1</v>
      </c>
      <c r="H44" s="11">
        <v>1</v>
      </c>
      <c r="I44" s="13">
        <v>1</v>
      </c>
      <c r="J44" s="13">
        <v>1</v>
      </c>
      <c r="K44" s="106">
        <v>2.6680896478121667E-4</v>
      </c>
      <c r="L44" s="5">
        <v>1</v>
      </c>
      <c r="M44" s="43">
        <v>1</v>
      </c>
      <c r="N44" s="45">
        <v>1</v>
      </c>
      <c r="O44" s="45">
        <v>1</v>
      </c>
      <c r="P44" s="54">
        <v>4.391743522178305E-4</v>
      </c>
    </row>
    <row r="45" spans="1:16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1</v>
      </c>
      <c r="G45" s="5">
        <v>431</v>
      </c>
      <c r="H45" s="11">
        <v>8</v>
      </c>
      <c r="I45" s="13">
        <v>1.8561484918793503E-2</v>
      </c>
      <c r="J45" s="13">
        <v>1.8561484918793503E-2</v>
      </c>
      <c r="K45" s="106">
        <v>2.5510204081632651E-3</v>
      </c>
      <c r="L45" s="5">
        <v>431</v>
      </c>
      <c r="M45" s="43">
        <v>59</v>
      </c>
      <c r="N45" s="45">
        <v>0.1368909512761021</v>
      </c>
      <c r="O45" s="45">
        <v>0.1368909512761021</v>
      </c>
      <c r="P45" s="54">
        <v>1.4513788098693759E-3</v>
      </c>
    </row>
    <row r="46" spans="1:16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0.1</v>
      </c>
      <c r="G46" s="5">
        <v>40</v>
      </c>
      <c r="H46" s="11">
        <v>10</v>
      </c>
      <c r="I46" s="13">
        <v>0.25</v>
      </c>
      <c r="J46" s="13">
        <v>0.25</v>
      </c>
      <c r="K46" s="106">
        <v>2.3646252069047056E-4</v>
      </c>
      <c r="L46" s="5">
        <v>40</v>
      </c>
      <c r="M46" s="43">
        <v>36</v>
      </c>
      <c r="N46" s="45">
        <v>0.9</v>
      </c>
      <c r="O46" s="45">
        <v>0.9</v>
      </c>
      <c r="P46" s="54">
        <v>8.3612040133779263E-4</v>
      </c>
    </row>
    <row r="47" spans="1:16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0.1</v>
      </c>
      <c r="G47" s="5">
        <v>40</v>
      </c>
      <c r="H47" s="11">
        <v>21</v>
      </c>
      <c r="I47" s="13">
        <v>0.52500000000000002</v>
      </c>
      <c r="J47" s="13">
        <v>0.52500000000000002</v>
      </c>
      <c r="K47" s="106">
        <v>1.1792452830188679E-3</v>
      </c>
      <c r="L47" s="5">
        <v>40</v>
      </c>
      <c r="M47" s="43">
        <v>35</v>
      </c>
      <c r="N47" s="45">
        <v>0.875</v>
      </c>
      <c r="O47" s="45">
        <v>0.875</v>
      </c>
      <c r="P47" s="54">
        <v>4.0650406504065045E-3</v>
      </c>
    </row>
    <row r="48" spans="1:16" x14ac:dyDescent="0.25">
      <c r="A48" s="3" t="s">
        <v>43</v>
      </c>
      <c r="B48" s="5">
        <v>70752</v>
      </c>
      <c r="C48" s="19">
        <v>396</v>
      </c>
      <c r="D48" s="21">
        <v>5.597014925373134E-3</v>
      </c>
      <c r="E48" s="21">
        <v>7.9200000000000007E-2</v>
      </c>
      <c r="F48" s="110">
        <v>6.25E-2</v>
      </c>
      <c r="G48" s="5">
        <v>70752</v>
      </c>
      <c r="H48" s="11">
        <v>464</v>
      </c>
      <c r="I48" s="13">
        <v>6.5581184984170055E-3</v>
      </c>
      <c r="J48" s="13">
        <v>9.2799999999999994E-2</v>
      </c>
      <c r="K48" s="106">
        <v>6.6666666666666666E-2</v>
      </c>
      <c r="L48" s="5">
        <v>70752</v>
      </c>
      <c r="M48" s="43">
        <v>482</v>
      </c>
      <c r="N48" s="45">
        <v>6.8125282677521486E-3</v>
      </c>
      <c r="O48" s="45">
        <v>9.64E-2</v>
      </c>
      <c r="P48" s="54">
        <v>1</v>
      </c>
    </row>
    <row r="49" spans="1:16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5">
        <v>1776</v>
      </c>
      <c r="H49" s="11">
        <v>1776</v>
      </c>
      <c r="I49" s="13">
        <v>1</v>
      </c>
      <c r="J49" s="13">
        <v>1</v>
      </c>
      <c r="K49" s="106">
        <v>0.14285714285714285</v>
      </c>
      <c r="L49" s="5">
        <v>1776</v>
      </c>
      <c r="M49" s="43">
        <v>1776</v>
      </c>
      <c r="N49" s="45">
        <v>1</v>
      </c>
      <c r="O49" s="45">
        <v>1</v>
      </c>
      <c r="P49" s="54">
        <v>1</v>
      </c>
    </row>
    <row r="50" spans="1:16" x14ac:dyDescent="0.25">
      <c r="A50" s="3" t="s">
        <v>45</v>
      </c>
      <c r="B50" s="5">
        <v>9902</v>
      </c>
      <c r="C50" s="19">
        <v>4925</v>
      </c>
      <c r="D50" s="21">
        <v>0.49737426782468186</v>
      </c>
      <c r="E50" s="21">
        <v>0.98499999999999999</v>
      </c>
      <c r="F50" s="110">
        <v>0.2</v>
      </c>
      <c r="G50" s="5">
        <v>9902</v>
      </c>
      <c r="H50" s="11">
        <v>2614</v>
      </c>
      <c r="I50" s="13">
        <v>0.2639870733185215</v>
      </c>
      <c r="J50" s="13">
        <v>0.52280000000000004</v>
      </c>
      <c r="K50" s="106">
        <v>8.6206896551724137E-3</v>
      </c>
      <c r="L50" s="5">
        <v>9902</v>
      </c>
      <c r="M50" s="43">
        <v>2641</v>
      </c>
      <c r="N50" s="45">
        <v>0.26671379519289035</v>
      </c>
      <c r="O50" s="45">
        <v>0.5282</v>
      </c>
      <c r="P50" s="54">
        <v>1.7241379310344827E-2</v>
      </c>
    </row>
    <row r="51" spans="1:16" x14ac:dyDescent="0.25">
      <c r="A51" s="3" t="s">
        <v>46</v>
      </c>
      <c r="B51" s="5">
        <v>5365</v>
      </c>
      <c r="C51" s="19">
        <v>2968</v>
      </c>
      <c r="D51" s="21">
        <v>0.55321528424976696</v>
      </c>
      <c r="E51" s="21">
        <v>0.59360000000000002</v>
      </c>
      <c r="F51" s="110">
        <v>0.25</v>
      </c>
      <c r="G51" s="5">
        <v>5365</v>
      </c>
      <c r="H51" s="11">
        <v>1327</v>
      </c>
      <c r="I51" s="13">
        <v>0.2473438956197577</v>
      </c>
      <c r="J51" s="13">
        <v>0.26540000000000002</v>
      </c>
      <c r="K51" s="106">
        <v>0.5</v>
      </c>
      <c r="L51" s="5">
        <v>5365</v>
      </c>
      <c r="M51" s="43">
        <v>1316</v>
      </c>
      <c r="N51" s="45">
        <v>0.24529356943150046</v>
      </c>
      <c r="O51" s="45">
        <v>0.26319999999999999</v>
      </c>
      <c r="P51" s="54">
        <v>0.5</v>
      </c>
    </row>
    <row r="52" spans="1:16" x14ac:dyDescent="0.25">
      <c r="A52" s="3" t="s">
        <v>47</v>
      </c>
      <c r="B52" s="5">
        <v>7322</v>
      </c>
      <c r="C52" s="19">
        <v>242</v>
      </c>
      <c r="D52" s="21">
        <v>3.3051078940180278E-2</v>
      </c>
      <c r="E52" s="21">
        <v>4.8399999999999999E-2</v>
      </c>
      <c r="F52" s="110">
        <v>3.5714285714285712E-2</v>
      </c>
      <c r="G52" s="5">
        <v>7322</v>
      </c>
      <c r="H52" s="11">
        <v>1493</v>
      </c>
      <c r="I52" s="13">
        <v>0.20390603660202131</v>
      </c>
      <c r="J52" s="13">
        <v>0.29859999999999998</v>
      </c>
      <c r="K52" s="106">
        <v>0.5</v>
      </c>
      <c r="L52" s="5">
        <v>7322</v>
      </c>
      <c r="M52" s="43">
        <v>1503</v>
      </c>
      <c r="N52" s="45">
        <v>0.20527178366566512</v>
      </c>
      <c r="O52" s="45">
        <v>0.30059999999999998</v>
      </c>
      <c r="P52" s="54">
        <v>0.5</v>
      </c>
    </row>
    <row r="53" spans="1:16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5">
        <v>760</v>
      </c>
      <c r="H53" s="11">
        <v>663</v>
      </c>
      <c r="I53" s="13">
        <v>0.87236842105263157</v>
      </c>
      <c r="J53" s="13">
        <v>0.87236842105263157</v>
      </c>
      <c r="K53" s="106">
        <v>1</v>
      </c>
      <c r="L53" s="5">
        <v>760</v>
      </c>
      <c r="M53" s="43">
        <v>666</v>
      </c>
      <c r="N53" s="45">
        <v>0.87631578947368416</v>
      </c>
      <c r="O53" s="45">
        <v>0.87631578947368416</v>
      </c>
      <c r="P53" s="54">
        <v>1</v>
      </c>
    </row>
    <row r="54" spans="1:16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5">
        <v>2379</v>
      </c>
      <c r="H54" s="11">
        <v>2379</v>
      </c>
      <c r="I54" s="13">
        <v>1</v>
      </c>
      <c r="J54" s="13">
        <v>1</v>
      </c>
      <c r="K54" s="106">
        <v>0.5</v>
      </c>
      <c r="L54" s="5">
        <v>2379</v>
      </c>
      <c r="M54" s="43">
        <v>2379</v>
      </c>
      <c r="N54" s="45">
        <v>1</v>
      </c>
      <c r="O54" s="45">
        <v>1</v>
      </c>
      <c r="P54" s="54">
        <v>1</v>
      </c>
    </row>
    <row r="55" spans="1:16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0.33333333333333331</v>
      </c>
      <c r="G55" s="5">
        <v>5</v>
      </c>
      <c r="H55" s="11">
        <v>5</v>
      </c>
      <c r="I55" s="13">
        <v>1</v>
      </c>
      <c r="J55" s="13">
        <v>1</v>
      </c>
      <c r="K55" s="106">
        <v>8.4245998315080029E-4</v>
      </c>
      <c r="L55" s="5">
        <v>5</v>
      </c>
      <c r="M55" s="43">
        <v>5</v>
      </c>
      <c r="N55" s="45">
        <v>1</v>
      </c>
      <c r="O55" s="45">
        <v>1</v>
      </c>
      <c r="P55" s="54">
        <v>1.6501650165016502E-3</v>
      </c>
    </row>
    <row r="56" spans="1:16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5">
        <v>7</v>
      </c>
      <c r="H56" s="11">
        <v>7</v>
      </c>
      <c r="I56" s="13">
        <v>1</v>
      </c>
      <c r="J56" s="13">
        <v>1</v>
      </c>
      <c r="K56" s="106">
        <v>7.0771408351026188E-4</v>
      </c>
      <c r="L56" s="5">
        <v>7</v>
      </c>
      <c r="M56" s="43">
        <v>7</v>
      </c>
      <c r="N56" s="45">
        <v>1</v>
      </c>
      <c r="O56" s="45">
        <v>1</v>
      </c>
      <c r="P56" s="54">
        <v>1.0822510822510823E-3</v>
      </c>
    </row>
    <row r="57" spans="1:16" x14ac:dyDescent="0.25">
      <c r="A57" s="3" t="s">
        <v>52</v>
      </c>
      <c r="B57" s="5">
        <v>859</v>
      </c>
      <c r="C57" s="19">
        <v>680</v>
      </c>
      <c r="D57" s="21">
        <v>0.79161816065192081</v>
      </c>
      <c r="E57" s="21">
        <v>0.79161816065192081</v>
      </c>
      <c r="F57" s="110">
        <v>1</v>
      </c>
      <c r="G57" s="5">
        <v>859</v>
      </c>
      <c r="H57" s="11">
        <v>191</v>
      </c>
      <c r="I57" s="13">
        <v>0.22235157159487776</v>
      </c>
      <c r="J57" s="13">
        <v>0.22235157159487776</v>
      </c>
      <c r="K57" s="106">
        <v>2.1739130434782608E-2</v>
      </c>
      <c r="L57" s="5">
        <v>859</v>
      </c>
      <c r="M57" s="43">
        <v>194</v>
      </c>
      <c r="N57" s="45">
        <v>0.22584400465657742</v>
      </c>
      <c r="O57" s="45">
        <v>0.22584400465657742</v>
      </c>
      <c r="P57" s="54">
        <v>2.0408163265306121E-2</v>
      </c>
    </row>
    <row r="58" spans="1:16" x14ac:dyDescent="0.25">
      <c r="A58" s="3" t="s">
        <v>53</v>
      </c>
      <c r="B58" s="5">
        <v>4043</v>
      </c>
      <c r="C58" s="19">
        <v>2963</v>
      </c>
      <c r="D58" s="21">
        <v>0.73287162997773925</v>
      </c>
      <c r="E58" s="21">
        <v>0.73287162997773925</v>
      </c>
      <c r="F58" s="110">
        <v>1</v>
      </c>
      <c r="G58" s="5">
        <v>4043</v>
      </c>
      <c r="H58" s="11">
        <v>1301</v>
      </c>
      <c r="I58" s="13">
        <v>0.32179074944348257</v>
      </c>
      <c r="J58" s="13">
        <v>0.32179074944348257</v>
      </c>
      <c r="K58" s="106">
        <v>3.125E-2</v>
      </c>
      <c r="L58" s="5">
        <v>4043</v>
      </c>
      <c r="M58" s="43">
        <v>829</v>
      </c>
      <c r="N58" s="45">
        <v>0.20504575810042047</v>
      </c>
      <c r="O58" s="45">
        <v>0.20504575810042047</v>
      </c>
      <c r="P58" s="54">
        <v>2.2222222222222223E-2</v>
      </c>
    </row>
    <row r="59" spans="1:16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06">
        <v>1.1235955056179775E-2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54">
        <v>3.1645569620253164E-3</v>
      </c>
    </row>
    <row r="60" spans="1:16" x14ac:dyDescent="0.25">
      <c r="A60" s="3" t="s">
        <v>55</v>
      </c>
      <c r="B60" s="5">
        <v>670</v>
      </c>
      <c r="C60" s="19">
        <v>243</v>
      </c>
      <c r="D60" s="21">
        <v>0.36268656716417913</v>
      </c>
      <c r="E60" s="21">
        <v>0.36268656716417913</v>
      </c>
      <c r="F60" s="110">
        <v>1</v>
      </c>
      <c r="G60" s="5">
        <v>670</v>
      </c>
      <c r="H60" s="11">
        <v>618</v>
      </c>
      <c r="I60" s="13">
        <v>0.92238805970149251</v>
      </c>
      <c r="J60" s="13">
        <v>0.92238805970149251</v>
      </c>
      <c r="K60" s="106">
        <v>0.5</v>
      </c>
      <c r="L60" s="5">
        <v>670</v>
      </c>
      <c r="M60" s="43">
        <v>623</v>
      </c>
      <c r="N60" s="45">
        <v>0.92985074626865671</v>
      </c>
      <c r="O60" s="45">
        <v>0.92985074626865671</v>
      </c>
      <c r="P60" s="54">
        <v>0.125</v>
      </c>
    </row>
    <row r="61" spans="1:16" x14ac:dyDescent="0.25">
      <c r="A61" s="3" t="s">
        <v>56</v>
      </c>
      <c r="B61" s="5">
        <v>21</v>
      </c>
      <c r="C61" s="19">
        <v>16</v>
      </c>
      <c r="D61" s="21">
        <v>0.76190476190476186</v>
      </c>
      <c r="E61" s="21">
        <v>0.76190476190476186</v>
      </c>
      <c r="F61" s="110">
        <v>0.5</v>
      </c>
      <c r="G61" s="5">
        <v>21</v>
      </c>
      <c r="H61" s="11">
        <v>11</v>
      </c>
      <c r="I61" s="13">
        <v>0.52380952380952384</v>
      </c>
      <c r="J61" s="13">
        <v>0.52380952380952384</v>
      </c>
      <c r="K61" s="106">
        <v>1.2004801920768306E-3</v>
      </c>
      <c r="L61" s="5">
        <v>21</v>
      </c>
      <c r="M61" s="43">
        <v>8</v>
      </c>
      <c r="N61" s="45">
        <v>0.38095238095238093</v>
      </c>
      <c r="O61" s="45">
        <v>0.38095238095238093</v>
      </c>
      <c r="P61" s="54">
        <v>9.2421441774491681E-4</v>
      </c>
    </row>
    <row r="62" spans="1:16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5">
        <v>2</v>
      </c>
      <c r="H62" s="11">
        <v>1</v>
      </c>
      <c r="I62" s="13">
        <v>0.5</v>
      </c>
      <c r="J62" s="13">
        <v>0.5</v>
      </c>
      <c r="K62" s="106">
        <v>2.642007926023778E-4</v>
      </c>
      <c r="L62" s="5">
        <v>2</v>
      </c>
      <c r="M62" s="43">
        <v>1</v>
      </c>
      <c r="N62" s="45">
        <v>0.5</v>
      </c>
      <c r="O62" s="45">
        <v>0.5</v>
      </c>
      <c r="P62" s="54">
        <v>2.6560424966799468E-4</v>
      </c>
    </row>
    <row r="63" spans="1:16" x14ac:dyDescent="0.25">
      <c r="A63" s="3" t="s">
        <v>58</v>
      </c>
      <c r="B63" s="5">
        <v>38</v>
      </c>
      <c r="C63" s="19">
        <v>1</v>
      </c>
      <c r="D63" s="21">
        <v>2.6315789473684209E-2</v>
      </c>
      <c r="E63" s="21">
        <v>2.6315789473684209E-2</v>
      </c>
      <c r="F63" s="110">
        <v>8.3333333333333332E-3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06">
        <v>1.6077170418006431E-3</v>
      </c>
      <c r="L63" s="5">
        <v>38</v>
      </c>
      <c r="M63" s="43">
        <v>1</v>
      </c>
      <c r="N63" s="45">
        <v>2.6315789473684209E-2</v>
      </c>
      <c r="O63" s="45">
        <v>2.6315789473684209E-2</v>
      </c>
      <c r="P63" s="54">
        <v>2.3696682464454978E-3</v>
      </c>
    </row>
    <row r="64" spans="1:16" x14ac:dyDescent="0.25">
      <c r="A64" s="3" t="s">
        <v>59</v>
      </c>
      <c r="B64" s="5">
        <v>34</v>
      </c>
      <c r="C64" s="19">
        <v>1</v>
      </c>
      <c r="D64" s="21">
        <v>2.9411764705882353E-2</v>
      </c>
      <c r="E64" s="21">
        <v>2.9411764705882353E-2</v>
      </c>
      <c r="F64" s="110">
        <v>2.8571428571428571E-3</v>
      </c>
      <c r="G64" s="5">
        <v>34</v>
      </c>
      <c r="H64" s="11">
        <v>1</v>
      </c>
      <c r="I64" s="13">
        <v>2.9411764705882353E-2</v>
      </c>
      <c r="J64" s="13">
        <v>2.9411764705882353E-2</v>
      </c>
      <c r="K64" s="106">
        <v>7.2992700729927005E-3</v>
      </c>
      <c r="L64" s="5">
        <v>34</v>
      </c>
      <c r="M64" s="43">
        <v>1</v>
      </c>
      <c r="N64" s="45">
        <v>2.9411764705882353E-2</v>
      </c>
      <c r="O64" s="45">
        <v>2.9411764705882353E-2</v>
      </c>
      <c r="P64" s="54">
        <v>5.8823529411764705E-2</v>
      </c>
    </row>
    <row r="65" spans="1:16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110">
        <v>1</v>
      </c>
      <c r="G65" s="5">
        <v>4</v>
      </c>
      <c r="H65" s="11">
        <v>0</v>
      </c>
      <c r="I65" s="13">
        <v>0</v>
      </c>
      <c r="J65" s="13">
        <v>0</v>
      </c>
      <c r="K65" s="106">
        <v>0</v>
      </c>
      <c r="L65" s="5">
        <v>4</v>
      </c>
      <c r="M65" s="43">
        <v>3</v>
      </c>
      <c r="N65" s="45">
        <v>0.75</v>
      </c>
      <c r="O65" s="45">
        <v>0.75</v>
      </c>
      <c r="P65" s="54">
        <v>0.05</v>
      </c>
    </row>
    <row r="66" spans="1:16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5">
        <v>5</v>
      </c>
      <c r="H66" s="11">
        <v>5</v>
      </c>
      <c r="I66" s="13">
        <v>1</v>
      </c>
      <c r="J66" s="13">
        <v>1</v>
      </c>
      <c r="K66" s="106">
        <v>3.5971223021582736E-3</v>
      </c>
      <c r="L66" s="5">
        <v>5</v>
      </c>
      <c r="M66" s="43">
        <v>5</v>
      </c>
      <c r="N66" s="45">
        <v>1</v>
      </c>
      <c r="O66" s="45">
        <v>1</v>
      </c>
      <c r="P66" s="54">
        <v>1.0752688172043012E-2</v>
      </c>
    </row>
    <row r="67" spans="1:16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5">
        <v>1</v>
      </c>
      <c r="H67" s="11">
        <v>1</v>
      </c>
      <c r="I67" s="13">
        <v>1</v>
      </c>
      <c r="J67" s="13">
        <v>1</v>
      </c>
      <c r="K67" s="106">
        <v>3.8314176245210726E-3</v>
      </c>
      <c r="L67" s="5">
        <v>1</v>
      </c>
      <c r="M67" s="43">
        <v>1</v>
      </c>
      <c r="N67" s="45">
        <v>1</v>
      </c>
      <c r="O67" s="45">
        <v>1</v>
      </c>
      <c r="P67" s="54">
        <v>5.4644808743169399E-3</v>
      </c>
    </row>
    <row r="68" spans="1:16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0.14285714285714285</v>
      </c>
      <c r="G68" s="5">
        <v>89</v>
      </c>
      <c r="H68" s="11">
        <v>89</v>
      </c>
      <c r="I68" s="13">
        <v>1</v>
      </c>
      <c r="J68" s="13">
        <v>1</v>
      </c>
      <c r="K68" s="106">
        <v>1.4705882352941176E-2</v>
      </c>
      <c r="L68" s="5">
        <v>89</v>
      </c>
      <c r="M68" s="43">
        <v>89</v>
      </c>
      <c r="N68" s="45">
        <v>1</v>
      </c>
      <c r="O68" s="45">
        <v>1</v>
      </c>
      <c r="P68" s="54">
        <v>2.2222222222222223E-2</v>
      </c>
    </row>
    <row r="69" spans="1:16" x14ac:dyDescent="0.25">
      <c r="A69" s="3" t="s">
        <v>64</v>
      </c>
      <c r="B69" s="5">
        <v>290</v>
      </c>
      <c r="C69" s="19">
        <v>194</v>
      </c>
      <c r="D69" s="21">
        <v>0.66896551724137931</v>
      </c>
      <c r="E69" s="21">
        <v>0.66896551724137931</v>
      </c>
      <c r="F69" s="110">
        <v>0.5</v>
      </c>
      <c r="G69" s="5">
        <v>290</v>
      </c>
      <c r="H69" s="11">
        <v>289</v>
      </c>
      <c r="I69" s="13">
        <v>0.99655172413793103</v>
      </c>
      <c r="J69" s="13">
        <v>0.99655172413793103</v>
      </c>
      <c r="K69" s="106">
        <v>6.25E-2</v>
      </c>
      <c r="L69" s="5">
        <v>290</v>
      </c>
      <c r="M69" s="43">
        <v>289</v>
      </c>
      <c r="N69" s="45">
        <v>0.99655172413793103</v>
      </c>
      <c r="O69" s="45">
        <v>0.99655172413793103</v>
      </c>
      <c r="P69" s="54">
        <v>0.33333333333333331</v>
      </c>
    </row>
    <row r="70" spans="1:16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06">
        <v>3.105590062111801E-3</v>
      </c>
      <c r="L70" s="5">
        <v>3</v>
      </c>
      <c r="M70" s="43">
        <v>3</v>
      </c>
      <c r="N70" s="45">
        <v>1</v>
      </c>
      <c r="O70" s="45">
        <v>1</v>
      </c>
      <c r="P70" s="54">
        <v>1.6949152542372881E-2</v>
      </c>
    </row>
    <row r="71" spans="1:16" x14ac:dyDescent="0.25">
      <c r="A71" s="3" t="s">
        <v>66</v>
      </c>
      <c r="B71" s="5">
        <v>2955</v>
      </c>
      <c r="C71" s="19">
        <v>1726</v>
      </c>
      <c r="D71" s="21">
        <v>0.58409475465313032</v>
      </c>
      <c r="E71" s="21">
        <v>0.58409475465313032</v>
      </c>
      <c r="F71" s="110">
        <v>0.25</v>
      </c>
      <c r="G71" s="5">
        <v>2955</v>
      </c>
      <c r="H71" s="11">
        <v>2429</v>
      </c>
      <c r="I71" s="13">
        <v>0.82199661590524531</v>
      </c>
      <c r="J71" s="13">
        <v>0.82199661590524531</v>
      </c>
      <c r="K71" s="106">
        <v>0.5</v>
      </c>
      <c r="L71" s="5">
        <v>2955</v>
      </c>
      <c r="M71" s="43">
        <v>2770</v>
      </c>
      <c r="N71" s="45">
        <v>0.93739424703891705</v>
      </c>
      <c r="O71" s="45">
        <v>0.93739424703891705</v>
      </c>
      <c r="P71" s="54">
        <v>0.5</v>
      </c>
    </row>
    <row r="72" spans="1:16" x14ac:dyDescent="0.25">
      <c r="A72" s="3" t="s">
        <v>67</v>
      </c>
      <c r="B72" s="5">
        <v>554</v>
      </c>
      <c r="C72" s="19">
        <v>540</v>
      </c>
      <c r="D72" s="21">
        <v>0.97472924187725629</v>
      </c>
      <c r="E72" s="21">
        <v>0.97472924187725629</v>
      </c>
      <c r="F72" s="110">
        <v>1</v>
      </c>
      <c r="G72" s="5">
        <v>554</v>
      </c>
      <c r="H72" s="11">
        <v>541</v>
      </c>
      <c r="I72" s="13">
        <v>0.97653429602888087</v>
      </c>
      <c r="J72" s="13">
        <v>0.97653429602888087</v>
      </c>
      <c r="K72" s="106">
        <v>2.1739130434782608E-2</v>
      </c>
      <c r="L72" s="5">
        <v>554</v>
      </c>
      <c r="M72" s="43">
        <v>6</v>
      </c>
      <c r="N72" s="45">
        <v>1.0830324909747292E-2</v>
      </c>
      <c r="O72" s="45">
        <v>1.0830324909747292E-2</v>
      </c>
      <c r="P72" s="54">
        <v>2.4213075060532689E-3</v>
      </c>
    </row>
    <row r="73" spans="1:16" x14ac:dyDescent="0.25">
      <c r="A73" s="3" t="s">
        <v>68</v>
      </c>
      <c r="B73" s="5">
        <v>5</v>
      </c>
      <c r="C73" s="19">
        <v>0</v>
      </c>
      <c r="D73" s="21">
        <v>0</v>
      </c>
      <c r="E73" s="21">
        <v>0</v>
      </c>
      <c r="F73" s="110">
        <v>0</v>
      </c>
      <c r="G73" s="5">
        <v>5</v>
      </c>
      <c r="H73" s="11">
        <v>5</v>
      </c>
      <c r="I73" s="13">
        <v>1</v>
      </c>
      <c r="J73" s="13">
        <v>1</v>
      </c>
      <c r="K73" s="106">
        <v>2.9620853080568723E-4</v>
      </c>
      <c r="L73" s="5">
        <v>5</v>
      </c>
      <c r="M73" s="43">
        <v>5</v>
      </c>
      <c r="N73" s="45">
        <v>1</v>
      </c>
      <c r="O73" s="45">
        <v>1</v>
      </c>
      <c r="P73" s="54">
        <v>5.4975261132490382E-4</v>
      </c>
    </row>
    <row r="74" spans="1:16" x14ac:dyDescent="0.25">
      <c r="A74" s="3" t="s">
        <v>69</v>
      </c>
      <c r="B74" s="5">
        <v>1003</v>
      </c>
      <c r="C74" s="19">
        <v>2</v>
      </c>
      <c r="D74" s="21">
        <v>1.9940179461615153E-3</v>
      </c>
      <c r="E74" s="21">
        <v>1.9940179461615153E-3</v>
      </c>
      <c r="F74" s="110">
        <v>1</v>
      </c>
      <c r="G74" s="5">
        <v>1003</v>
      </c>
      <c r="H74" s="11">
        <v>641</v>
      </c>
      <c r="I74" s="13">
        <v>0.6390827517447657</v>
      </c>
      <c r="J74" s="13">
        <v>0.6390827517447657</v>
      </c>
      <c r="K74" s="106">
        <v>1</v>
      </c>
      <c r="L74" s="5">
        <v>1003</v>
      </c>
      <c r="M74" s="43">
        <v>641</v>
      </c>
      <c r="N74" s="45">
        <v>0.6390827517447657</v>
      </c>
      <c r="O74" s="45">
        <v>0.6390827517447657</v>
      </c>
      <c r="P74" s="54">
        <v>1</v>
      </c>
    </row>
    <row r="75" spans="1:16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5">
        <v>95</v>
      </c>
      <c r="H75" s="11">
        <v>48</v>
      </c>
      <c r="I75" s="13">
        <v>0.50526315789473686</v>
      </c>
      <c r="J75" s="13">
        <v>0.50526315789473686</v>
      </c>
      <c r="K75" s="106">
        <v>0.16666666666666666</v>
      </c>
      <c r="L75" s="5">
        <v>95</v>
      </c>
      <c r="M75" s="43">
        <v>48</v>
      </c>
      <c r="N75" s="45">
        <v>0.50526315789473686</v>
      </c>
      <c r="O75" s="45">
        <v>0.50526315789473686</v>
      </c>
      <c r="P75" s="54">
        <v>0.05</v>
      </c>
    </row>
    <row r="76" spans="1:16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6.25E-2</v>
      </c>
      <c r="G76" s="5">
        <v>5</v>
      </c>
      <c r="H76" s="11">
        <v>1</v>
      </c>
      <c r="I76" s="13">
        <v>0.2</v>
      </c>
      <c r="J76" s="13">
        <v>0.2</v>
      </c>
      <c r="K76" s="106">
        <v>2.9325513196480938E-3</v>
      </c>
      <c r="L76" s="5">
        <v>5</v>
      </c>
      <c r="M76" s="43">
        <v>1</v>
      </c>
      <c r="N76" s="45">
        <v>0.2</v>
      </c>
      <c r="O76" s="45">
        <v>0.2</v>
      </c>
      <c r="P76" s="54">
        <v>3.1826861871419476E-4</v>
      </c>
    </row>
    <row r="77" spans="1:16" x14ac:dyDescent="0.25">
      <c r="A77" s="3" t="s">
        <v>72</v>
      </c>
      <c r="B77" s="5">
        <v>4079</v>
      </c>
      <c r="C77" s="19">
        <v>0</v>
      </c>
      <c r="D77" s="21">
        <v>0</v>
      </c>
      <c r="E77" s="21">
        <v>0</v>
      </c>
      <c r="F77" s="110">
        <v>0</v>
      </c>
      <c r="G77" s="5">
        <v>4079</v>
      </c>
      <c r="H77" s="11">
        <v>387</v>
      </c>
      <c r="I77" s="13">
        <v>9.4876195145869091E-2</v>
      </c>
      <c r="J77" s="13">
        <v>9.4876195145869091E-2</v>
      </c>
      <c r="K77" s="106">
        <v>0.5</v>
      </c>
      <c r="L77" s="5">
        <v>4079</v>
      </c>
      <c r="M77" s="43">
        <v>411</v>
      </c>
      <c r="N77" s="45">
        <v>0.10075999019367492</v>
      </c>
      <c r="O77" s="45">
        <v>0.10075999019367492</v>
      </c>
      <c r="P77" s="54">
        <v>0.5</v>
      </c>
    </row>
    <row r="78" spans="1:16" x14ac:dyDescent="0.25">
      <c r="A78" s="3" t="s">
        <v>73</v>
      </c>
      <c r="B78" s="5">
        <v>50</v>
      </c>
      <c r="C78" s="19">
        <v>3</v>
      </c>
      <c r="D78" s="21">
        <v>0.06</v>
      </c>
      <c r="E78" s="21">
        <v>0.06</v>
      </c>
      <c r="F78" s="110">
        <v>4.9751243781094526E-3</v>
      </c>
      <c r="G78" s="5">
        <v>50</v>
      </c>
      <c r="H78" s="11">
        <v>1</v>
      </c>
      <c r="I78" s="13">
        <v>0.02</v>
      </c>
      <c r="J78" s="13">
        <v>0.02</v>
      </c>
      <c r="K78" s="106">
        <v>2.4527839097375519E-4</v>
      </c>
      <c r="L78" s="5">
        <v>50</v>
      </c>
      <c r="M78" s="43">
        <v>0</v>
      </c>
      <c r="N78" s="45">
        <v>0</v>
      </c>
      <c r="O78" s="45">
        <v>0</v>
      </c>
      <c r="P78" s="54">
        <v>0</v>
      </c>
    </row>
    <row r="79" spans="1:16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5">
        <v>2505</v>
      </c>
      <c r="H79" s="11">
        <v>0</v>
      </c>
      <c r="I79" s="13">
        <v>0</v>
      </c>
      <c r="J79" s="13">
        <v>0</v>
      </c>
      <c r="K79" s="106">
        <v>0</v>
      </c>
      <c r="L79" s="5">
        <v>2505</v>
      </c>
      <c r="M79" s="43">
        <v>0</v>
      </c>
      <c r="N79" s="45">
        <v>0</v>
      </c>
      <c r="O79" s="45">
        <v>0</v>
      </c>
      <c r="P79" s="54">
        <v>0</v>
      </c>
    </row>
    <row r="80" spans="1:16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5">
        <v>3</v>
      </c>
      <c r="H80" s="11">
        <v>1</v>
      </c>
      <c r="I80" s="13">
        <v>0.33333333333333331</v>
      </c>
      <c r="J80" s="13">
        <v>0.33333333333333331</v>
      </c>
      <c r="K80" s="106">
        <v>1.2642225031605564E-3</v>
      </c>
      <c r="L80" s="5">
        <v>3</v>
      </c>
      <c r="M80" s="43">
        <v>1</v>
      </c>
      <c r="N80" s="45">
        <v>0.33333333333333331</v>
      </c>
      <c r="O80" s="45">
        <v>0.33333333333333331</v>
      </c>
      <c r="P80" s="54">
        <v>2.7247956403269754E-3</v>
      </c>
    </row>
    <row r="81" spans="1:16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5">
        <v>13</v>
      </c>
      <c r="H81" s="11">
        <v>1</v>
      </c>
      <c r="I81" s="13">
        <v>7.6923076923076927E-2</v>
      </c>
      <c r="J81" s="13">
        <v>7.6923076923076927E-2</v>
      </c>
      <c r="K81" s="106">
        <v>8.5324232081911264E-4</v>
      </c>
      <c r="L81" s="5">
        <v>13</v>
      </c>
      <c r="M81" s="43">
        <v>1</v>
      </c>
      <c r="N81" s="45">
        <v>7.6923076923076927E-2</v>
      </c>
      <c r="O81" s="45">
        <v>7.6923076923076927E-2</v>
      </c>
      <c r="P81" s="54">
        <v>5.6116722783389455E-4</v>
      </c>
    </row>
    <row r="82" spans="1:16" x14ac:dyDescent="0.25">
      <c r="A82" s="3" t="s">
        <v>77</v>
      </c>
      <c r="B82" s="5">
        <v>1763</v>
      </c>
      <c r="C82" s="19">
        <v>736</v>
      </c>
      <c r="D82" s="21">
        <v>0.41747022121384003</v>
      </c>
      <c r="E82" s="21">
        <v>0.41747022121384003</v>
      </c>
      <c r="F82" s="110">
        <v>1</v>
      </c>
      <c r="G82" s="5">
        <v>1763</v>
      </c>
      <c r="H82" s="11">
        <v>133</v>
      </c>
      <c r="I82" s="13">
        <v>7.5439591605218376E-2</v>
      </c>
      <c r="J82" s="13">
        <v>7.5439591605218376E-2</v>
      </c>
      <c r="K82" s="106">
        <v>0.16666666666666666</v>
      </c>
      <c r="L82" s="5">
        <v>1763</v>
      </c>
      <c r="M82" s="43">
        <v>156</v>
      </c>
      <c r="N82" s="45">
        <v>8.8485536018150873E-2</v>
      </c>
      <c r="O82" s="45">
        <v>8.8485536018150873E-2</v>
      </c>
      <c r="P82" s="54">
        <v>0.125</v>
      </c>
    </row>
    <row r="83" spans="1:16" x14ac:dyDescent="0.25">
      <c r="A83" s="3" t="s">
        <v>78</v>
      </c>
      <c r="B83" s="5">
        <v>2917</v>
      </c>
      <c r="C83" s="19">
        <v>811</v>
      </c>
      <c r="D83" s="23">
        <v>0.27802536852931092</v>
      </c>
      <c r="E83" s="21">
        <v>0.27802536852931092</v>
      </c>
      <c r="F83" s="110">
        <v>0.14285714285714285</v>
      </c>
      <c r="G83" s="5">
        <v>2917</v>
      </c>
      <c r="H83" s="11">
        <v>102</v>
      </c>
      <c r="I83" s="15">
        <v>3.4967432293452179E-2</v>
      </c>
      <c r="J83" s="13">
        <v>3.4967432293452179E-2</v>
      </c>
      <c r="K83" s="106">
        <v>1.2195121951219513E-2</v>
      </c>
      <c r="L83" s="5">
        <v>2917</v>
      </c>
      <c r="M83" s="43">
        <v>102</v>
      </c>
      <c r="N83" s="47">
        <v>3.4967432293452179E-2</v>
      </c>
      <c r="O83" s="45">
        <v>3.4967432293452179E-2</v>
      </c>
      <c r="P83" s="54">
        <v>1.2048192771084338E-2</v>
      </c>
    </row>
    <row r="84" spans="1:16" ht="15.75" thickBot="1" x14ac:dyDescent="0.3">
      <c r="A84" s="6" t="s">
        <v>86</v>
      </c>
      <c r="B84" s="33">
        <f>SUM(B14:B83)</f>
        <v>425476</v>
      </c>
      <c r="C84" s="24">
        <f>SUM(C14:C83)</f>
        <v>31200</v>
      </c>
      <c r="D84" s="59">
        <f t="shared" ref="D84:F84" si="0">AVERAGE(D14:D83)</f>
        <v>0.54215549187881951</v>
      </c>
      <c r="E84" s="59">
        <f t="shared" si="0"/>
        <v>0.5669286316045169</v>
      </c>
      <c r="F84" s="111">
        <f t="shared" si="0"/>
        <v>0.45167563640469416</v>
      </c>
      <c r="G84" s="34">
        <f>SUM(G14:G83)</f>
        <v>425476</v>
      </c>
      <c r="H84" s="107">
        <f>SUM(H14:H83)</f>
        <v>30925</v>
      </c>
      <c r="I84" s="108">
        <f t="shared" ref="I84:K84" si="1">AVERAGE(I14:I83)</f>
        <v>0.51686645947436338</v>
      </c>
      <c r="J84" s="108">
        <f t="shared" si="1"/>
        <v>0.55047241367747779</v>
      </c>
      <c r="K84" s="52">
        <f t="shared" si="1"/>
        <v>0.1752050375952601</v>
      </c>
      <c r="L84" s="34">
        <f>SUM(L14:L83)</f>
        <v>425476</v>
      </c>
      <c r="M84" s="57">
        <f>SUM(M14:M83)</f>
        <v>31358</v>
      </c>
      <c r="N84" s="60">
        <f t="shared" ref="N84:P84" si="2">AVERAGE(N14:N83)</f>
        <v>0.55115050140435129</v>
      </c>
      <c r="O84" s="60">
        <f t="shared" si="2"/>
        <v>0.58523710391035222</v>
      </c>
      <c r="P84" s="49">
        <f t="shared" si="2"/>
        <v>0.24190248383969909</v>
      </c>
    </row>
    <row r="85" spans="1:16" ht="15.75" thickTop="1" x14ac:dyDescent="0.25"/>
    <row r="86" spans="1:16" ht="23.25" x14ac:dyDescent="0.35">
      <c r="A86" s="1" t="s">
        <v>87</v>
      </c>
      <c r="C86" s="37"/>
      <c r="D86" s="37"/>
    </row>
    <row r="87" spans="1:16" ht="20.25" thickBot="1" x14ac:dyDescent="0.35">
      <c r="A87" s="36" t="str">
        <f>C1</f>
        <v>Default</v>
      </c>
      <c r="B87" s="36"/>
      <c r="C87" s="37"/>
      <c r="D87" s="37"/>
    </row>
    <row r="88" spans="1:16" ht="15.75" thickTop="1" x14ac:dyDescent="0.25">
      <c r="A88" s="25" t="s">
        <v>82</v>
      </c>
      <c r="B88" s="61">
        <f>D84</f>
        <v>0.54215549187881951</v>
      </c>
      <c r="C88" s="37"/>
      <c r="D88" s="37"/>
    </row>
    <row r="89" spans="1:16" x14ac:dyDescent="0.25">
      <c r="A89" s="25" t="s">
        <v>88</v>
      </c>
      <c r="B89" s="61">
        <f>E84</f>
        <v>0.5669286316045169</v>
      </c>
    </row>
    <row r="90" spans="1:16" x14ac:dyDescent="0.25">
      <c r="A90" s="25" t="s">
        <v>89</v>
      </c>
      <c r="B90" s="109">
        <f>F84</f>
        <v>0.45167563640469416</v>
      </c>
    </row>
    <row r="92" spans="1:16" ht="20.25" thickBot="1" x14ac:dyDescent="0.35">
      <c r="A92" s="38" t="str">
        <f>H1</f>
        <v>Using cosine similarity</v>
      </c>
      <c r="B92" s="38"/>
    </row>
    <row r="93" spans="1:16" ht="15.75" thickTop="1" x14ac:dyDescent="0.25">
      <c r="A93" s="32" t="s">
        <v>82</v>
      </c>
      <c r="B93" s="64">
        <f>I84</f>
        <v>0.51686645947436338</v>
      </c>
    </row>
    <row r="94" spans="1:16" x14ac:dyDescent="0.25">
      <c r="A94" s="32" t="s">
        <v>88</v>
      </c>
      <c r="B94" s="64">
        <f>J84</f>
        <v>0.55047241367747779</v>
      </c>
    </row>
    <row r="95" spans="1:16" x14ac:dyDescent="0.25">
      <c r="A95" s="32" t="s">
        <v>89</v>
      </c>
      <c r="B95" s="58">
        <f>K84</f>
        <v>0.1752050375952601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IF(AND(B88 &gt; B93,B88 &gt; B98), A87, IF(B93 &gt; B98, A92, A97))</f>
        <v>Default</v>
      </c>
    </row>
    <row r="103" spans="1:2" x14ac:dyDescent="0.25">
      <c r="A103" t="s">
        <v>92</v>
      </c>
      <c r="B103" t="str">
        <f>IF(AND(B89 &gt; B94,B89 &gt; B99), A87, IF(B94 &gt; B99, A92, A97))</f>
        <v>Default</v>
      </c>
    </row>
    <row r="104" spans="1:2" x14ac:dyDescent="0.25">
      <c r="A104" t="s">
        <v>93</v>
      </c>
      <c r="B104" t="str">
        <f>IF(AND(B90 &gt; B95,B90 &gt; B100), A87, IF(B95 &gt; B100, A92, A97))</f>
        <v>Default</v>
      </c>
    </row>
  </sheetData>
  <mergeCells count="51">
    <mergeCell ref="O10:P10"/>
    <mergeCell ref="C12:F12"/>
    <mergeCell ref="H12:K12"/>
    <mergeCell ref="M12:P12"/>
    <mergeCell ref="E10:F10"/>
    <mergeCell ref="C9:D9"/>
    <mergeCell ref="H9:I9"/>
    <mergeCell ref="M9:N9"/>
    <mergeCell ref="C10:D10"/>
    <mergeCell ref="H10:I10"/>
    <mergeCell ref="J10:K10"/>
    <mergeCell ref="M10:N10"/>
    <mergeCell ref="O8:P8"/>
    <mergeCell ref="C7:D7"/>
    <mergeCell ref="E7:F7"/>
    <mergeCell ref="H7:I7"/>
    <mergeCell ref="J7:K7"/>
    <mergeCell ref="M7:N7"/>
    <mergeCell ref="O7:P7"/>
    <mergeCell ref="C8:D8"/>
    <mergeCell ref="E8:F8"/>
    <mergeCell ref="H8:I8"/>
    <mergeCell ref="J8:K8"/>
    <mergeCell ref="M8:N8"/>
    <mergeCell ref="O6:P6"/>
    <mergeCell ref="C5:D5"/>
    <mergeCell ref="E5:F5"/>
    <mergeCell ref="H5:I5"/>
    <mergeCell ref="J5:K5"/>
    <mergeCell ref="M5:N5"/>
    <mergeCell ref="O5:P5"/>
    <mergeCell ref="C6:D6"/>
    <mergeCell ref="E6:F6"/>
    <mergeCell ref="H6:I6"/>
    <mergeCell ref="J6:K6"/>
    <mergeCell ref="M6:N6"/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{6B2D9370-F102-42C5-A8BA-FBD880D10134}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{4512D5A3-8D26-49C5-9340-453445868272}</x14:id>
        </ext>
      </extLst>
    </cfRule>
  </conditionalFormatting>
  <conditionalFormatting sqref="D14 I14">
    <cfRule type="expression" dxfId="5" priority="4">
      <formula>"I14&gt;D14"</formula>
    </cfRule>
  </conditionalFormatting>
  <conditionalFormatting sqref="I16">
    <cfRule type="expression" dxfId="4" priority="3">
      <formula>"I16&gt;D16"</formula>
    </cfRule>
  </conditionalFormatting>
  <conditionalFormatting sqref="I27">
    <cfRule type="expression" dxfId="3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{96AE017A-5D99-4A02-AF72-196F4FB79CB5}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D9370-F102-42C5-A8BA-FBD880D10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4512D5A3-8D26-49C5-9340-453445868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96AE017A-5D99-4A02-AF72-196F4FB79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2576-F2C5-4BEE-B179-19427E52370A}">
  <sheetPr>
    <tabColor theme="7" tint="0.79998168889431442"/>
  </sheetPr>
  <dimension ref="A1:P104"/>
  <sheetViews>
    <sheetView topLeftCell="A46" zoomScaleNormal="100" workbookViewId="0">
      <selection activeCell="O87" sqref="O8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29" t="s">
        <v>116</v>
      </c>
      <c r="B1" s="27"/>
      <c r="C1" s="169" t="s">
        <v>109</v>
      </c>
      <c r="D1" s="170"/>
      <c r="E1" s="170"/>
      <c r="F1" s="170"/>
      <c r="G1" s="27"/>
      <c r="H1" s="175" t="s">
        <v>117</v>
      </c>
      <c r="I1" s="214"/>
      <c r="J1" s="214"/>
      <c r="K1" s="176"/>
      <c r="L1" s="27"/>
      <c r="M1" s="172" t="s">
        <v>114</v>
      </c>
      <c r="N1" s="173"/>
      <c r="O1" s="173"/>
      <c r="P1" s="177"/>
    </row>
    <row r="2" spans="1:16" x14ac:dyDescent="0.25">
      <c r="A2" s="3"/>
      <c r="B2" s="28"/>
      <c r="C2" s="19"/>
      <c r="D2" s="22"/>
      <c r="E2" s="22"/>
      <c r="F2" s="22"/>
      <c r="G2" s="28"/>
      <c r="H2" s="11"/>
      <c r="I2" s="14"/>
      <c r="J2" s="14"/>
      <c r="K2" s="103"/>
      <c r="L2" s="28"/>
      <c r="M2" s="43"/>
      <c r="N2" s="46"/>
      <c r="O2" s="46"/>
      <c r="P2" s="54"/>
    </row>
    <row r="3" spans="1:16" x14ac:dyDescent="0.25">
      <c r="A3" s="3"/>
      <c r="B3" s="28"/>
      <c r="C3" s="215" t="s">
        <v>0</v>
      </c>
      <c r="D3" s="204"/>
      <c r="E3" s="204" t="s">
        <v>111</v>
      </c>
      <c r="F3" s="216"/>
      <c r="G3" s="28"/>
      <c r="H3" s="217" t="s">
        <v>0</v>
      </c>
      <c r="I3" s="157"/>
      <c r="J3" s="157" t="s">
        <v>111</v>
      </c>
      <c r="K3" s="183"/>
      <c r="L3" s="28"/>
      <c r="M3" s="159" t="s">
        <v>0</v>
      </c>
      <c r="N3" s="160"/>
      <c r="O3" s="160" t="s">
        <v>111</v>
      </c>
      <c r="P3" s="184"/>
    </row>
    <row r="4" spans="1:16" x14ac:dyDescent="0.25">
      <c r="A4" s="3"/>
      <c r="B4" s="28"/>
      <c r="C4" s="215" t="s">
        <v>1</v>
      </c>
      <c r="D4" s="204"/>
      <c r="E4" s="204">
        <v>5000</v>
      </c>
      <c r="F4" s="216"/>
      <c r="G4" s="28"/>
      <c r="H4" s="217" t="s">
        <v>1</v>
      </c>
      <c r="I4" s="157"/>
      <c r="J4" s="157">
        <v>5000</v>
      </c>
      <c r="K4" s="183"/>
      <c r="L4" s="28"/>
      <c r="M4" s="159" t="s">
        <v>1</v>
      </c>
      <c r="N4" s="160"/>
      <c r="O4" s="160">
        <v>5000</v>
      </c>
      <c r="P4" s="184"/>
    </row>
    <row r="5" spans="1:16" x14ac:dyDescent="0.25">
      <c r="A5" s="3"/>
      <c r="B5" s="28"/>
      <c r="C5" s="215" t="s">
        <v>2</v>
      </c>
      <c r="D5" s="204"/>
      <c r="E5" s="204" t="s">
        <v>110</v>
      </c>
      <c r="F5" s="216"/>
      <c r="G5" s="28"/>
      <c r="H5" s="217" t="s">
        <v>2</v>
      </c>
      <c r="I5" s="157"/>
      <c r="J5" s="157" t="s">
        <v>110</v>
      </c>
      <c r="K5" s="183"/>
      <c r="L5" s="28"/>
      <c r="M5" s="159" t="s">
        <v>2</v>
      </c>
      <c r="N5" s="160"/>
      <c r="O5" s="160" t="s">
        <v>110</v>
      </c>
      <c r="P5" s="184"/>
    </row>
    <row r="6" spans="1:16" x14ac:dyDescent="0.25">
      <c r="A6" s="3"/>
      <c r="B6" s="28"/>
      <c r="C6" s="215" t="s">
        <v>3</v>
      </c>
      <c r="D6" s="204"/>
      <c r="E6" s="204">
        <v>512</v>
      </c>
      <c r="F6" s="216"/>
      <c r="G6" s="28"/>
      <c r="H6" s="217" t="s">
        <v>3</v>
      </c>
      <c r="I6" s="157"/>
      <c r="J6" s="157">
        <v>512</v>
      </c>
      <c r="K6" s="183"/>
      <c r="L6" s="28"/>
      <c r="M6" s="159" t="s">
        <v>3</v>
      </c>
      <c r="N6" s="160"/>
      <c r="O6" s="160">
        <v>512</v>
      </c>
      <c r="P6" s="184"/>
    </row>
    <row r="7" spans="1:16" x14ac:dyDescent="0.25">
      <c r="A7" s="3"/>
      <c r="B7" s="28"/>
      <c r="C7" s="215" t="s">
        <v>4</v>
      </c>
      <c r="D7" s="204"/>
      <c r="E7" s="204" t="s">
        <v>98</v>
      </c>
      <c r="F7" s="216"/>
      <c r="G7" s="28"/>
      <c r="H7" s="217" t="s">
        <v>4</v>
      </c>
      <c r="I7" s="157"/>
      <c r="J7" s="157" t="s">
        <v>98</v>
      </c>
      <c r="K7" s="183"/>
      <c r="L7" s="28"/>
      <c r="M7" s="159" t="s">
        <v>4</v>
      </c>
      <c r="N7" s="160"/>
      <c r="O7" s="160" t="s">
        <v>98</v>
      </c>
      <c r="P7" s="184"/>
    </row>
    <row r="8" spans="1:16" x14ac:dyDescent="0.25">
      <c r="A8" s="3"/>
      <c r="B8" s="28"/>
      <c r="C8" s="215" t="s">
        <v>5</v>
      </c>
      <c r="D8" s="204"/>
      <c r="E8" s="204" t="s">
        <v>99</v>
      </c>
      <c r="F8" s="216"/>
      <c r="G8" s="28"/>
      <c r="H8" s="217" t="s">
        <v>5</v>
      </c>
      <c r="I8" s="157"/>
      <c r="J8" s="157" t="s">
        <v>99</v>
      </c>
      <c r="K8" s="183"/>
      <c r="L8" s="28"/>
      <c r="M8" s="159" t="s">
        <v>5</v>
      </c>
      <c r="N8" s="160"/>
      <c r="O8" s="160" t="s">
        <v>99</v>
      </c>
      <c r="P8" s="184"/>
    </row>
    <row r="9" spans="1:16" x14ac:dyDescent="0.25">
      <c r="A9" s="3"/>
      <c r="B9" s="28"/>
      <c r="C9" s="215" t="s">
        <v>6</v>
      </c>
      <c r="D9" s="204"/>
      <c r="E9" s="112">
        <v>10</v>
      </c>
      <c r="F9" s="113"/>
      <c r="G9" s="28"/>
      <c r="H9" s="217" t="s">
        <v>6</v>
      </c>
      <c r="I9" s="157"/>
      <c r="J9" s="104">
        <v>10</v>
      </c>
      <c r="K9" s="105"/>
      <c r="L9" s="28"/>
      <c r="M9" s="159" t="s">
        <v>6</v>
      </c>
      <c r="N9" s="160"/>
      <c r="O9" s="55">
        <v>10</v>
      </c>
      <c r="P9" s="56"/>
    </row>
    <row r="10" spans="1:16" x14ac:dyDescent="0.25">
      <c r="A10" s="3"/>
      <c r="B10" s="28"/>
      <c r="C10" s="215" t="s">
        <v>7</v>
      </c>
      <c r="D10" s="204"/>
      <c r="E10" s="204"/>
      <c r="F10" s="216"/>
      <c r="G10" s="28"/>
      <c r="H10" s="217" t="s">
        <v>7</v>
      </c>
      <c r="I10" s="157"/>
      <c r="J10" s="157" t="s">
        <v>118</v>
      </c>
      <c r="K10" s="183"/>
      <c r="L10" s="28"/>
      <c r="M10" s="159" t="s">
        <v>7</v>
      </c>
      <c r="N10" s="160"/>
      <c r="O10" s="160" t="s">
        <v>113</v>
      </c>
      <c r="P10" s="184"/>
    </row>
    <row r="11" spans="1:16" x14ac:dyDescent="0.25">
      <c r="A11" s="3"/>
      <c r="B11" s="28"/>
      <c r="C11" s="19"/>
      <c r="D11" s="22"/>
      <c r="E11" s="22"/>
      <c r="F11" s="22"/>
      <c r="G11" s="28"/>
      <c r="H11" s="11"/>
      <c r="I11" s="14"/>
      <c r="J11" s="14"/>
      <c r="K11" s="103"/>
      <c r="L11" s="28"/>
      <c r="M11" s="43"/>
      <c r="N11" s="46"/>
      <c r="O11" s="46"/>
      <c r="P11" s="54"/>
    </row>
    <row r="12" spans="1:16" ht="16.5" thickBot="1" x14ac:dyDescent="0.3">
      <c r="A12" s="30" t="s">
        <v>80</v>
      </c>
      <c r="B12" s="31" t="s">
        <v>85</v>
      </c>
      <c r="C12" s="161">
        <v>1</v>
      </c>
      <c r="D12" s="162"/>
      <c r="E12" s="162"/>
      <c r="F12" s="163"/>
      <c r="G12" s="31" t="s">
        <v>85</v>
      </c>
      <c r="H12" s="164">
        <v>1</v>
      </c>
      <c r="I12" s="165"/>
      <c r="J12" s="165"/>
      <c r="K12" s="166"/>
      <c r="L12" s="31" t="s">
        <v>85</v>
      </c>
      <c r="M12" s="218">
        <v>1</v>
      </c>
      <c r="N12" s="209"/>
      <c r="O12" s="209"/>
      <c r="P12" s="210"/>
    </row>
    <row r="13" spans="1:16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8" t="s">
        <v>81</v>
      </c>
      <c r="I13" s="9" t="s">
        <v>82</v>
      </c>
      <c r="J13" s="9" t="s">
        <v>83</v>
      </c>
      <c r="K13" s="10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2" t="s">
        <v>84</v>
      </c>
    </row>
    <row r="14" spans="1:16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1.968503937007874E-3</v>
      </c>
      <c r="G14" s="5">
        <v>9</v>
      </c>
      <c r="H14" s="11">
        <v>9</v>
      </c>
      <c r="I14" s="12">
        <v>1</v>
      </c>
      <c r="J14" s="13">
        <v>1</v>
      </c>
      <c r="K14" s="106">
        <v>1.968503937007874E-3</v>
      </c>
      <c r="L14" s="5">
        <v>9</v>
      </c>
      <c r="M14" s="43">
        <v>9</v>
      </c>
      <c r="N14" s="44">
        <v>1</v>
      </c>
      <c r="O14" s="45">
        <v>1</v>
      </c>
      <c r="P14" s="54">
        <v>5.3191489361702126E-3</v>
      </c>
    </row>
    <row r="15" spans="1:16" x14ac:dyDescent="0.25">
      <c r="A15" s="3" t="s">
        <v>10</v>
      </c>
      <c r="B15" s="5">
        <v>1160</v>
      </c>
      <c r="C15" s="19">
        <v>796</v>
      </c>
      <c r="D15" s="21">
        <v>0.68620689655172418</v>
      </c>
      <c r="E15" s="21">
        <v>0.68620689655172418</v>
      </c>
      <c r="F15" s="110">
        <v>2.7777777777777776E-2</v>
      </c>
      <c r="G15" s="5">
        <v>1160</v>
      </c>
      <c r="H15" s="11">
        <v>796</v>
      </c>
      <c r="I15" s="13">
        <v>0.68620689655172418</v>
      </c>
      <c r="J15" s="13">
        <v>0.68620689655172418</v>
      </c>
      <c r="K15" s="106">
        <v>2.7777777777777776E-2</v>
      </c>
      <c r="L15" s="5">
        <v>1160</v>
      </c>
      <c r="M15" s="43">
        <v>299</v>
      </c>
      <c r="N15" s="45">
        <v>0.25775862068965516</v>
      </c>
      <c r="O15" s="45">
        <v>0.25775862068965516</v>
      </c>
      <c r="P15" s="54">
        <v>0.5</v>
      </c>
    </row>
    <row r="16" spans="1:16" x14ac:dyDescent="0.25">
      <c r="A16" s="3" t="s">
        <v>11</v>
      </c>
      <c r="B16" s="5">
        <v>1554</v>
      </c>
      <c r="C16" s="19">
        <v>117</v>
      </c>
      <c r="D16" s="21">
        <v>7.5289575289575292E-2</v>
      </c>
      <c r="E16" s="21">
        <v>7.5289575289575292E-2</v>
      </c>
      <c r="F16" s="110">
        <v>5.2631578947368418E-2</v>
      </c>
      <c r="G16" s="5">
        <v>1554</v>
      </c>
      <c r="H16" s="11">
        <v>117</v>
      </c>
      <c r="I16" s="13">
        <v>7.5289575289575292E-2</v>
      </c>
      <c r="J16" s="13">
        <v>7.5289575289575292E-2</v>
      </c>
      <c r="K16" s="106">
        <v>5.2631578947368418E-2</v>
      </c>
      <c r="L16" s="5">
        <v>1554</v>
      </c>
      <c r="M16" s="43">
        <v>0</v>
      </c>
      <c r="N16" s="45">
        <v>0</v>
      </c>
      <c r="O16" s="45">
        <v>0</v>
      </c>
      <c r="P16" s="54">
        <v>0</v>
      </c>
    </row>
    <row r="17" spans="1:16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3.0120481927710845E-3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06">
        <v>3.0120481927710845E-3</v>
      </c>
      <c r="L17" s="5">
        <v>28</v>
      </c>
      <c r="M17" s="43">
        <v>27</v>
      </c>
      <c r="N17" s="45">
        <v>0.9642857142857143</v>
      </c>
      <c r="O17" s="45">
        <v>0.9642857142857143</v>
      </c>
      <c r="P17" s="54">
        <v>9.9009900990099011E-3</v>
      </c>
    </row>
    <row r="18" spans="1:16" x14ac:dyDescent="0.25">
      <c r="A18" s="3" t="s">
        <v>13</v>
      </c>
      <c r="B18" s="5">
        <v>553</v>
      </c>
      <c r="C18" s="19">
        <v>153</v>
      </c>
      <c r="D18" s="21">
        <v>0.27667269439421338</v>
      </c>
      <c r="E18" s="21">
        <v>0.27667269439421338</v>
      </c>
      <c r="F18" s="110">
        <v>0.14285714285714285</v>
      </c>
      <c r="G18" s="5">
        <v>553</v>
      </c>
      <c r="H18" s="11">
        <v>153</v>
      </c>
      <c r="I18" s="13">
        <v>0.27667269439421338</v>
      </c>
      <c r="J18" s="13">
        <v>0.27667269439421338</v>
      </c>
      <c r="K18" s="106">
        <v>0.14285714285714285</v>
      </c>
      <c r="L18" s="5">
        <v>553</v>
      </c>
      <c r="M18" s="43">
        <v>132</v>
      </c>
      <c r="N18" s="45">
        <v>0.23869801084990958</v>
      </c>
      <c r="O18" s="45">
        <v>0.23869801084990958</v>
      </c>
      <c r="P18" s="54">
        <v>1</v>
      </c>
    </row>
    <row r="19" spans="1:16" x14ac:dyDescent="0.25">
      <c r="A19" s="3" t="s">
        <v>14</v>
      </c>
      <c r="B19" s="5">
        <v>431</v>
      </c>
      <c r="C19" s="19">
        <v>4</v>
      </c>
      <c r="D19" s="21">
        <v>9.2807424593967514E-3</v>
      </c>
      <c r="E19" s="21">
        <v>9.2807424593967514E-3</v>
      </c>
      <c r="F19" s="110">
        <v>0.05</v>
      </c>
      <c r="G19" s="5">
        <v>431</v>
      </c>
      <c r="H19" s="11">
        <v>131</v>
      </c>
      <c r="I19" s="13">
        <v>0.30394431554524359</v>
      </c>
      <c r="J19" s="13">
        <v>0.30394431554524359</v>
      </c>
      <c r="K19" s="106">
        <v>1.6793457269047978E-5</v>
      </c>
      <c r="L19" s="5">
        <v>431</v>
      </c>
      <c r="M19" s="43">
        <v>15</v>
      </c>
      <c r="N19" s="45">
        <v>3.4802784222737818E-2</v>
      </c>
      <c r="O19" s="45">
        <v>3.4802784222737818E-2</v>
      </c>
      <c r="P19" s="54">
        <v>1</v>
      </c>
    </row>
    <row r="20" spans="1:16" x14ac:dyDescent="0.25">
      <c r="A20" s="3" t="s">
        <v>15</v>
      </c>
      <c r="B20" s="5">
        <v>97768</v>
      </c>
      <c r="C20" s="19">
        <v>0</v>
      </c>
      <c r="D20" s="21">
        <v>0</v>
      </c>
      <c r="E20" s="21">
        <v>0</v>
      </c>
      <c r="F20" s="110">
        <v>0</v>
      </c>
      <c r="G20" s="5">
        <v>97768</v>
      </c>
      <c r="H20" s="11">
        <v>13597</v>
      </c>
      <c r="I20" s="13">
        <v>0.13907413468619589</v>
      </c>
      <c r="J20" s="13">
        <v>0.13907413468619589</v>
      </c>
      <c r="K20" s="106">
        <v>3.8910505836575876E-3</v>
      </c>
      <c r="L20" s="5">
        <v>97768</v>
      </c>
      <c r="M20" s="43">
        <v>256</v>
      </c>
      <c r="N20" s="45">
        <v>2.6184436625480731E-3</v>
      </c>
      <c r="O20" s="45">
        <v>5.1200000000000002E-2</v>
      </c>
      <c r="P20" s="54">
        <v>1</v>
      </c>
    </row>
    <row r="21" spans="1:16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06">
        <v>2.9239766081871346E-4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54">
        <v>1</v>
      </c>
    </row>
    <row r="22" spans="1:16" x14ac:dyDescent="0.25">
      <c r="A22" s="3" t="s">
        <v>17</v>
      </c>
      <c r="B22" s="5">
        <v>1554</v>
      </c>
      <c r="C22" s="19">
        <v>0</v>
      </c>
      <c r="D22" s="21">
        <v>0</v>
      </c>
      <c r="E22" s="21">
        <v>0</v>
      </c>
      <c r="F22" s="110">
        <v>0</v>
      </c>
      <c r="G22" s="5">
        <v>1554</v>
      </c>
      <c r="H22" s="11">
        <v>0</v>
      </c>
      <c r="I22" s="13">
        <v>0</v>
      </c>
      <c r="J22" s="13">
        <v>0</v>
      </c>
      <c r="K22" s="106">
        <v>0</v>
      </c>
      <c r="L22" s="5">
        <v>1554</v>
      </c>
      <c r="M22" s="43">
        <v>710</v>
      </c>
      <c r="N22" s="45">
        <v>0.4568854568854569</v>
      </c>
      <c r="O22" s="45">
        <v>0.4568854568854569</v>
      </c>
      <c r="P22" s="54">
        <v>1</v>
      </c>
    </row>
    <row r="23" spans="1:16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1</v>
      </c>
      <c r="G23" s="5">
        <v>123</v>
      </c>
      <c r="H23" s="11">
        <v>121</v>
      </c>
      <c r="I23" s="13">
        <v>0.98373983739837401</v>
      </c>
      <c r="J23" s="13">
        <v>0.98373983739837401</v>
      </c>
      <c r="K23" s="106">
        <v>2.646202699126753E-4</v>
      </c>
      <c r="L23" s="5">
        <v>123</v>
      </c>
      <c r="M23" s="43">
        <v>0</v>
      </c>
      <c r="N23" s="45">
        <v>0</v>
      </c>
      <c r="O23" s="45">
        <v>0</v>
      </c>
      <c r="P23" s="54">
        <v>0</v>
      </c>
    </row>
    <row r="24" spans="1:16" x14ac:dyDescent="0.25">
      <c r="A24" s="3" t="s">
        <v>19</v>
      </c>
      <c r="B24" s="5">
        <v>40485</v>
      </c>
      <c r="C24" s="19">
        <v>3311</v>
      </c>
      <c r="D24" s="21">
        <v>8.1783376559219467E-2</v>
      </c>
      <c r="E24" s="21">
        <v>0.66220000000000001</v>
      </c>
      <c r="F24" s="110">
        <v>1.0869565217391304E-2</v>
      </c>
      <c r="G24" s="5">
        <v>40485</v>
      </c>
      <c r="H24" s="11">
        <v>3907</v>
      </c>
      <c r="I24" s="13">
        <v>9.6504878350006179E-2</v>
      </c>
      <c r="J24" s="13">
        <v>9.6504878350006179E-2</v>
      </c>
      <c r="K24" s="106">
        <v>0.1</v>
      </c>
      <c r="L24" s="5">
        <v>40485</v>
      </c>
      <c r="M24" s="43">
        <v>0</v>
      </c>
      <c r="N24" s="45">
        <v>0</v>
      </c>
      <c r="O24" s="45">
        <v>0</v>
      </c>
      <c r="P24" s="54">
        <v>0</v>
      </c>
    </row>
    <row r="25" spans="1:16" x14ac:dyDescent="0.25">
      <c r="A25" s="3" t="s">
        <v>20</v>
      </c>
      <c r="B25" s="5">
        <v>388</v>
      </c>
      <c r="C25" s="19">
        <v>25</v>
      </c>
      <c r="D25" s="21">
        <v>6.4432989690721643E-2</v>
      </c>
      <c r="E25" s="21">
        <v>6.4432989690721643E-2</v>
      </c>
      <c r="F25" s="110">
        <v>0.25</v>
      </c>
      <c r="G25" s="5">
        <v>388</v>
      </c>
      <c r="H25" s="11">
        <v>25</v>
      </c>
      <c r="I25" s="13">
        <v>6.4432989690721643E-2</v>
      </c>
      <c r="J25" s="13">
        <v>6.4432989690721643E-2</v>
      </c>
      <c r="K25" s="106">
        <v>0.25</v>
      </c>
      <c r="L25" s="5">
        <v>388</v>
      </c>
      <c r="M25" s="43">
        <v>252</v>
      </c>
      <c r="N25" s="45">
        <v>0.64948453608247425</v>
      </c>
      <c r="O25" s="45">
        <v>0.64948453608247425</v>
      </c>
      <c r="P25" s="54">
        <v>2.0408163265306121E-2</v>
      </c>
    </row>
    <row r="26" spans="1:16" x14ac:dyDescent="0.25">
      <c r="A26" s="3" t="s">
        <v>21</v>
      </c>
      <c r="B26" s="5">
        <v>577</v>
      </c>
      <c r="C26" s="19">
        <v>63</v>
      </c>
      <c r="D26" s="21">
        <v>0.10918544194107452</v>
      </c>
      <c r="E26" s="21">
        <v>0.10918544194107452</v>
      </c>
      <c r="F26" s="110">
        <v>6.6577896138482028E-4</v>
      </c>
      <c r="G26" s="5">
        <v>577</v>
      </c>
      <c r="H26" s="11">
        <v>370</v>
      </c>
      <c r="I26" s="13">
        <v>0.64124783362218374</v>
      </c>
      <c r="J26" s="13">
        <v>0.64124783362218374</v>
      </c>
      <c r="K26" s="106">
        <v>7.3746312684365781E-4</v>
      </c>
      <c r="L26" s="5">
        <v>577</v>
      </c>
      <c r="M26" s="43">
        <v>103</v>
      </c>
      <c r="N26" s="45">
        <v>0.17850953206239167</v>
      </c>
      <c r="O26" s="45">
        <v>0.17850953206239167</v>
      </c>
      <c r="P26" s="54">
        <v>1</v>
      </c>
    </row>
    <row r="27" spans="1:16" x14ac:dyDescent="0.25">
      <c r="A27" s="3" t="s">
        <v>22</v>
      </c>
      <c r="B27" s="5">
        <v>142</v>
      </c>
      <c r="C27" s="19">
        <v>127</v>
      </c>
      <c r="D27" s="21">
        <v>0.89436619718309862</v>
      </c>
      <c r="E27" s="21">
        <v>0.89436619718309862</v>
      </c>
      <c r="F27" s="110">
        <v>1</v>
      </c>
      <c r="G27" s="5">
        <v>142</v>
      </c>
      <c r="H27" s="11">
        <v>128</v>
      </c>
      <c r="I27" s="13">
        <v>0.90140845070422537</v>
      </c>
      <c r="J27" s="13">
        <v>0.90140845070422537</v>
      </c>
      <c r="K27" s="106">
        <v>7.5187969924812026E-3</v>
      </c>
      <c r="L27" s="5">
        <v>142</v>
      </c>
      <c r="M27" s="43">
        <v>123</v>
      </c>
      <c r="N27" s="45">
        <v>0.86619718309859151</v>
      </c>
      <c r="O27" s="45">
        <v>0.86619718309859151</v>
      </c>
      <c r="P27" s="54">
        <v>1</v>
      </c>
    </row>
    <row r="28" spans="1:16" x14ac:dyDescent="0.25">
      <c r="A28" s="3" t="s">
        <v>23</v>
      </c>
      <c r="B28" s="5">
        <v>158355</v>
      </c>
      <c r="C28" s="19">
        <v>2197</v>
      </c>
      <c r="D28" s="21">
        <v>1.3873890941239619E-2</v>
      </c>
      <c r="E28" s="21">
        <v>0.43940000000000001</v>
      </c>
      <c r="F28" s="110">
        <v>6.6666666666666666E-2</v>
      </c>
      <c r="G28" s="5">
        <v>158355</v>
      </c>
      <c r="H28" s="11">
        <v>38218</v>
      </c>
      <c r="I28" s="13">
        <v>0.2413438161093745</v>
      </c>
      <c r="J28" s="13">
        <v>0.2413438161093745</v>
      </c>
      <c r="K28" s="106">
        <v>1</v>
      </c>
      <c r="L28" s="5">
        <v>158355</v>
      </c>
      <c r="M28" s="43">
        <v>33252</v>
      </c>
      <c r="N28" s="45">
        <v>0.20998389694041869</v>
      </c>
      <c r="O28" s="45">
        <v>0.9983786705098181</v>
      </c>
      <c r="P28" s="54">
        <v>1</v>
      </c>
    </row>
    <row r="29" spans="1:16" x14ac:dyDescent="0.25">
      <c r="A29" s="3" t="s">
        <v>24</v>
      </c>
      <c r="B29" s="5">
        <v>323</v>
      </c>
      <c r="C29" s="19">
        <v>0</v>
      </c>
      <c r="D29" s="21">
        <v>0</v>
      </c>
      <c r="E29" s="21">
        <v>0</v>
      </c>
      <c r="F29" s="110">
        <v>0</v>
      </c>
      <c r="G29" s="5">
        <v>323</v>
      </c>
      <c r="H29" s="11">
        <v>0</v>
      </c>
      <c r="I29" s="13">
        <v>0</v>
      </c>
      <c r="J29" s="13">
        <v>0</v>
      </c>
      <c r="K29" s="106">
        <v>0</v>
      </c>
      <c r="L29" s="5">
        <v>323</v>
      </c>
      <c r="M29" s="43">
        <v>304</v>
      </c>
      <c r="N29" s="45">
        <v>0.94117647058823528</v>
      </c>
      <c r="O29" s="45">
        <v>0.94117647058823528</v>
      </c>
      <c r="P29" s="54">
        <v>1</v>
      </c>
    </row>
    <row r="30" spans="1:16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1</v>
      </c>
      <c r="G30" s="5">
        <v>5</v>
      </c>
      <c r="H30" s="11">
        <v>1</v>
      </c>
      <c r="I30" s="13">
        <v>0.2</v>
      </c>
      <c r="J30" s="13">
        <v>0.2</v>
      </c>
      <c r="K30" s="106">
        <v>1</v>
      </c>
      <c r="L30" s="5">
        <v>5</v>
      </c>
      <c r="M30" s="43">
        <v>2</v>
      </c>
      <c r="N30" s="45">
        <v>0.4</v>
      </c>
      <c r="O30" s="45">
        <v>0.4</v>
      </c>
      <c r="P30" s="54">
        <v>1</v>
      </c>
    </row>
    <row r="31" spans="1:16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5">
        <v>13</v>
      </c>
      <c r="H31" s="11">
        <v>13</v>
      </c>
      <c r="I31" s="13">
        <v>1</v>
      </c>
      <c r="J31" s="13">
        <v>1</v>
      </c>
      <c r="K31" s="106">
        <v>1</v>
      </c>
      <c r="L31" s="5">
        <v>13</v>
      </c>
      <c r="M31" s="43">
        <v>8</v>
      </c>
      <c r="N31" s="45">
        <v>0.61538461538461542</v>
      </c>
      <c r="O31" s="45">
        <v>0.61538461538461542</v>
      </c>
      <c r="P31" s="54">
        <v>1</v>
      </c>
    </row>
    <row r="32" spans="1:16" x14ac:dyDescent="0.25">
      <c r="A32" s="3" t="s">
        <v>27</v>
      </c>
      <c r="B32" s="5">
        <v>158</v>
      </c>
      <c r="C32" s="19">
        <v>138</v>
      </c>
      <c r="D32" s="21">
        <v>0.87341772151898733</v>
      </c>
      <c r="E32" s="21">
        <v>0.87341772151898733</v>
      </c>
      <c r="F32" s="110">
        <v>1</v>
      </c>
      <c r="G32" s="5">
        <v>158</v>
      </c>
      <c r="H32" s="11">
        <v>138</v>
      </c>
      <c r="I32" s="13">
        <v>0.87341772151898733</v>
      </c>
      <c r="J32" s="13">
        <v>0.87341772151898733</v>
      </c>
      <c r="K32" s="106">
        <v>1</v>
      </c>
      <c r="L32" s="5">
        <v>158</v>
      </c>
      <c r="M32" s="43">
        <v>98</v>
      </c>
      <c r="N32" s="45">
        <v>0.620253164556962</v>
      </c>
      <c r="O32" s="45">
        <v>0.620253164556962</v>
      </c>
      <c r="P32" s="54">
        <v>1</v>
      </c>
    </row>
    <row r="33" spans="1:16" x14ac:dyDescent="0.25">
      <c r="A33" s="3" t="s">
        <v>28</v>
      </c>
      <c r="B33" s="5">
        <v>247</v>
      </c>
      <c r="C33" s="19">
        <v>143</v>
      </c>
      <c r="D33" s="21">
        <v>0.57894736842105265</v>
      </c>
      <c r="E33" s="21">
        <v>0.57894736842105265</v>
      </c>
      <c r="F33" s="110">
        <v>1</v>
      </c>
      <c r="G33" s="5">
        <v>247</v>
      </c>
      <c r="H33" s="11">
        <v>180</v>
      </c>
      <c r="I33" s="13">
        <v>0.72874493927125505</v>
      </c>
      <c r="J33" s="13">
        <v>0.72874493927125505</v>
      </c>
      <c r="K33" s="106">
        <v>9.0661831368993653E-4</v>
      </c>
      <c r="L33" s="5">
        <v>247</v>
      </c>
      <c r="M33" s="43">
        <v>1</v>
      </c>
      <c r="N33" s="45">
        <v>4.048582995951417E-3</v>
      </c>
      <c r="O33" s="45">
        <v>4.048582995951417E-3</v>
      </c>
      <c r="P33" s="54">
        <v>1</v>
      </c>
    </row>
    <row r="34" spans="1:16" x14ac:dyDescent="0.25">
      <c r="A34" s="3" t="s">
        <v>29</v>
      </c>
      <c r="B34" s="5">
        <v>83</v>
      </c>
      <c r="C34" s="19">
        <v>66</v>
      </c>
      <c r="D34" s="21">
        <v>0.79518072289156627</v>
      </c>
      <c r="E34" s="21">
        <v>0.79518072289156627</v>
      </c>
      <c r="F34" s="110">
        <v>5.8823529411764705E-3</v>
      </c>
      <c r="G34" s="5">
        <v>83</v>
      </c>
      <c r="H34" s="11">
        <v>66</v>
      </c>
      <c r="I34" s="13">
        <v>0.79518072289156627</v>
      </c>
      <c r="J34" s="13">
        <v>0.79518072289156627</v>
      </c>
      <c r="K34" s="106">
        <v>5.8823529411764705E-3</v>
      </c>
      <c r="L34" s="5">
        <v>83</v>
      </c>
      <c r="M34" s="43">
        <v>72</v>
      </c>
      <c r="N34" s="45">
        <v>0.86746987951807231</v>
      </c>
      <c r="O34" s="45">
        <v>0.86746987951807231</v>
      </c>
      <c r="P34" s="54">
        <v>1</v>
      </c>
    </row>
    <row r="35" spans="1:16" x14ac:dyDescent="0.25">
      <c r="A35" s="3" t="s">
        <v>30</v>
      </c>
      <c r="B35" s="5">
        <v>16</v>
      </c>
      <c r="C35" s="19">
        <v>2</v>
      </c>
      <c r="D35" s="21">
        <v>0.125</v>
      </c>
      <c r="E35" s="21">
        <v>0.125</v>
      </c>
      <c r="F35" s="110">
        <v>4.0322580645161289E-3</v>
      </c>
      <c r="G35" s="5">
        <v>16</v>
      </c>
      <c r="H35" s="11">
        <v>2</v>
      </c>
      <c r="I35" s="13">
        <v>0.125</v>
      </c>
      <c r="J35" s="13">
        <v>0.125</v>
      </c>
      <c r="K35" s="106">
        <v>4.0322580645161289E-3</v>
      </c>
      <c r="L35" s="5">
        <v>16</v>
      </c>
      <c r="M35" s="43">
        <v>16</v>
      </c>
      <c r="N35" s="45">
        <v>1</v>
      </c>
      <c r="O35" s="45">
        <v>1</v>
      </c>
      <c r="P35" s="54">
        <v>0.5</v>
      </c>
    </row>
    <row r="36" spans="1:16" x14ac:dyDescent="0.25">
      <c r="A36" s="3" t="s">
        <v>31</v>
      </c>
      <c r="B36" s="5">
        <v>24</v>
      </c>
      <c r="C36" s="19">
        <v>2</v>
      </c>
      <c r="D36" s="21">
        <v>8.3333333333333329E-2</v>
      </c>
      <c r="E36" s="21">
        <v>8.3333333333333329E-2</v>
      </c>
      <c r="F36" s="110">
        <v>1.5873015873015872E-2</v>
      </c>
      <c r="G36" s="5">
        <v>24</v>
      </c>
      <c r="H36" s="11">
        <v>2</v>
      </c>
      <c r="I36" s="13">
        <v>8.3333333333333329E-2</v>
      </c>
      <c r="J36" s="13">
        <v>8.3333333333333329E-2</v>
      </c>
      <c r="K36" s="106">
        <v>1.5873015873015872E-2</v>
      </c>
      <c r="L36" s="5">
        <v>24</v>
      </c>
      <c r="M36" s="43">
        <v>0</v>
      </c>
      <c r="N36" s="45">
        <v>0</v>
      </c>
      <c r="O36" s="45">
        <v>0</v>
      </c>
      <c r="P36" s="54">
        <v>0</v>
      </c>
    </row>
    <row r="37" spans="1:16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4.5454545454545456E-2</v>
      </c>
      <c r="G37" s="5">
        <v>35</v>
      </c>
      <c r="H37" s="11">
        <v>32</v>
      </c>
      <c r="I37" s="13">
        <v>0.91428571428571426</v>
      </c>
      <c r="J37" s="13">
        <v>0.91428571428571426</v>
      </c>
      <c r="K37" s="106">
        <v>4.5454545454545456E-2</v>
      </c>
      <c r="L37" s="5">
        <v>35</v>
      </c>
      <c r="M37" s="43">
        <v>30</v>
      </c>
      <c r="N37" s="45">
        <v>0.8571428571428571</v>
      </c>
      <c r="O37" s="45">
        <v>0.8571428571428571</v>
      </c>
      <c r="P37" s="54">
        <v>0.25</v>
      </c>
    </row>
    <row r="38" spans="1:16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5">
        <v>88</v>
      </c>
      <c r="H38" s="11">
        <v>0</v>
      </c>
      <c r="I38" s="13">
        <v>0</v>
      </c>
      <c r="J38" s="13">
        <v>0</v>
      </c>
      <c r="K38" s="106">
        <v>0</v>
      </c>
      <c r="L38" s="5">
        <v>88</v>
      </c>
      <c r="M38" s="43">
        <v>0</v>
      </c>
      <c r="N38" s="45">
        <v>0</v>
      </c>
      <c r="O38" s="45">
        <v>0</v>
      </c>
      <c r="P38" s="54">
        <v>0</v>
      </c>
    </row>
    <row r="39" spans="1:16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06">
        <v>1.505502612047032E-5</v>
      </c>
      <c r="L39" s="5">
        <v>80</v>
      </c>
      <c r="M39" s="43">
        <v>49</v>
      </c>
      <c r="N39" s="45">
        <v>0.61250000000000004</v>
      </c>
      <c r="O39" s="45">
        <v>0.61250000000000004</v>
      </c>
      <c r="P39" s="54">
        <v>1</v>
      </c>
    </row>
    <row r="40" spans="1:16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06">
        <v>9.7312236040559734E-6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54">
        <v>1</v>
      </c>
    </row>
    <row r="41" spans="1:16" x14ac:dyDescent="0.25">
      <c r="A41" s="3" t="s">
        <v>36</v>
      </c>
      <c r="B41" s="5">
        <v>15</v>
      </c>
      <c r="C41" s="19">
        <v>11</v>
      </c>
      <c r="D41" s="21">
        <v>0.73333333333333328</v>
      </c>
      <c r="E41" s="21">
        <v>0.73333333333333328</v>
      </c>
      <c r="F41" s="110">
        <v>1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06">
        <v>2.4330900243309004E-4</v>
      </c>
      <c r="L41" s="5">
        <v>15</v>
      </c>
      <c r="M41" s="43">
        <v>0</v>
      </c>
      <c r="N41" s="45">
        <v>0</v>
      </c>
      <c r="O41" s="45">
        <v>0</v>
      </c>
      <c r="P41" s="54">
        <v>0</v>
      </c>
    </row>
    <row r="42" spans="1:16" x14ac:dyDescent="0.25">
      <c r="A42" s="3" t="s">
        <v>37</v>
      </c>
      <c r="B42" s="5">
        <v>332</v>
      </c>
      <c r="C42" s="19">
        <v>19</v>
      </c>
      <c r="D42" s="21">
        <v>5.7228915662650599E-2</v>
      </c>
      <c r="E42" s="21">
        <v>5.7228915662650599E-2</v>
      </c>
      <c r="F42" s="110">
        <v>2.3094688221709007E-3</v>
      </c>
      <c r="G42" s="5">
        <v>332</v>
      </c>
      <c r="H42" s="11">
        <v>219</v>
      </c>
      <c r="I42" s="13">
        <v>0.65963855421686746</v>
      </c>
      <c r="J42" s="13">
        <v>0.65963855421686746</v>
      </c>
      <c r="K42" s="106">
        <v>1.5151515151515152E-2</v>
      </c>
      <c r="L42" s="5">
        <v>332</v>
      </c>
      <c r="M42" s="43">
        <v>11</v>
      </c>
      <c r="N42" s="45">
        <v>3.313253012048193E-2</v>
      </c>
      <c r="O42" s="45">
        <v>3.313253012048193E-2</v>
      </c>
      <c r="P42" s="54">
        <v>1</v>
      </c>
    </row>
    <row r="43" spans="1:16" x14ac:dyDescent="0.25">
      <c r="A43" s="3" t="s">
        <v>38</v>
      </c>
      <c r="B43" s="5">
        <v>39</v>
      </c>
      <c r="C43" s="19">
        <v>15</v>
      </c>
      <c r="D43" s="21">
        <v>0.38461538461538464</v>
      </c>
      <c r="E43" s="21">
        <v>0.38461538461538464</v>
      </c>
      <c r="F43" s="110">
        <v>0.5</v>
      </c>
      <c r="G43" s="5">
        <v>39</v>
      </c>
      <c r="H43" s="11">
        <v>15</v>
      </c>
      <c r="I43" s="13">
        <v>0.38461538461538464</v>
      </c>
      <c r="J43" s="13">
        <v>0.38461538461538464</v>
      </c>
      <c r="K43" s="106">
        <v>0.5</v>
      </c>
      <c r="L43" s="5">
        <v>39</v>
      </c>
      <c r="M43" s="43">
        <v>4</v>
      </c>
      <c r="N43" s="45">
        <v>0.10256410256410256</v>
      </c>
      <c r="O43" s="45">
        <v>0.10256410256410256</v>
      </c>
      <c r="P43" s="54">
        <v>3.3333333333333333E-2</v>
      </c>
    </row>
    <row r="44" spans="1:16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5">
        <v>1</v>
      </c>
      <c r="H44" s="11">
        <v>1</v>
      </c>
      <c r="I44" s="13">
        <v>1</v>
      </c>
      <c r="J44" s="13">
        <v>1</v>
      </c>
      <c r="K44" s="106">
        <v>1</v>
      </c>
      <c r="L44" s="5">
        <v>1</v>
      </c>
      <c r="M44" s="43">
        <v>1</v>
      </c>
      <c r="N44" s="45">
        <v>1</v>
      </c>
      <c r="O44" s="45">
        <v>1</v>
      </c>
      <c r="P44" s="54">
        <v>0.33333333333333331</v>
      </c>
    </row>
    <row r="45" spans="1:16" x14ac:dyDescent="0.25">
      <c r="A45" s="3" t="s">
        <v>40</v>
      </c>
      <c r="B45" s="5">
        <v>431</v>
      </c>
      <c r="C45" s="19">
        <v>414</v>
      </c>
      <c r="D45" s="21">
        <v>0.96055684454756385</v>
      </c>
      <c r="E45" s="21">
        <v>0.96055684454756385</v>
      </c>
      <c r="F45" s="110">
        <v>0.5</v>
      </c>
      <c r="G45" s="5">
        <v>431</v>
      </c>
      <c r="H45" s="11">
        <v>414</v>
      </c>
      <c r="I45" s="13">
        <v>0.96055684454756385</v>
      </c>
      <c r="J45" s="13">
        <v>0.96055684454756385</v>
      </c>
      <c r="K45" s="106">
        <v>0.5</v>
      </c>
      <c r="L45" s="5">
        <v>431</v>
      </c>
      <c r="M45" s="43">
        <v>412</v>
      </c>
      <c r="N45" s="45">
        <v>0.95591647331786544</v>
      </c>
      <c r="O45" s="45">
        <v>0.95591647331786544</v>
      </c>
      <c r="P45" s="54">
        <v>3.125E-2</v>
      </c>
    </row>
    <row r="46" spans="1:16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0.14285714285714285</v>
      </c>
      <c r="G46" s="5">
        <v>40</v>
      </c>
      <c r="H46" s="11">
        <v>40</v>
      </c>
      <c r="I46" s="13">
        <v>1</v>
      </c>
      <c r="J46" s="13">
        <v>1</v>
      </c>
      <c r="K46" s="106">
        <v>0.14285714285714285</v>
      </c>
      <c r="L46" s="5">
        <v>40</v>
      </c>
      <c r="M46" s="43">
        <v>40</v>
      </c>
      <c r="N46" s="45">
        <v>1</v>
      </c>
      <c r="O46" s="45">
        <v>1</v>
      </c>
      <c r="P46" s="54">
        <v>1</v>
      </c>
    </row>
    <row r="47" spans="1:16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0.14285714285714285</v>
      </c>
      <c r="G47" s="5">
        <v>40</v>
      </c>
      <c r="H47" s="11">
        <v>40</v>
      </c>
      <c r="I47" s="13">
        <v>1</v>
      </c>
      <c r="J47" s="13">
        <v>1</v>
      </c>
      <c r="K47" s="106">
        <v>0.14285714285714285</v>
      </c>
      <c r="L47" s="5">
        <v>40</v>
      </c>
      <c r="M47" s="43">
        <v>40</v>
      </c>
      <c r="N47" s="45">
        <v>1</v>
      </c>
      <c r="O47" s="45">
        <v>1</v>
      </c>
      <c r="P47" s="54">
        <v>1</v>
      </c>
    </row>
    <row r="48" spans="1:16" x14ac:dyDescent="0.25">
      <c r="A48" s="3" t="s">
        <v>43</v>
      </c>
      <c r="B48" s="5">
        <v>70752</v>
      </c>
      <c r="C48" s="19">
        <v>396</v>
      </c>
      <c r="D48" s="21">
        <v>5.597014925373134E-3</v>
      </c>
      <c r="E48" s="21">
        <v>7.9200000000000007E-2</v>
      </c>
      <c r="F48" s="110">
        <v>9.0909090909090912E-2</v>
      </c>
      <c r="G48" s="5">
        <v>70752</v>
      </c>
      <c r="H48" s="11">
        <v>3162</v>
      </c>
      <c r="I48" s="13">
        <v>4.4691316146540025E-2</v>
      </c>
      <c r="J48" s="13">
        <v>4.4691316146540025E-2</v>
      </c>
      <c r="K48" s="106">
        <v>7.5187969924812026E-3</v>
      </c>
      <c r="L48" s="5">
        <v>70752</v>
      </c>
      <c r="M48" s="43">
        <v>1945</v>
      </c>
      <c r="N48" s="45">
        <v>2.7490388964269561E-2</v>
      </c>
      <c r="O48" s="45">
        <v>0.38900000000000001</v>
      </c>
      <c r="P48" s="54">
        <v>1</v>
      </c>
    </row>
    <row r="49" spans="1:16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5">
        <v>1776</v>
      </c>
      <c r="H49" s="11">
        <v>1776</v>
      </c>
      <c r="I49" s="13">
        <v>1</v>
      </c>
      <c r="J49" s="13">
        <v>1</v>
      </c>
      <c r="K49" s="106">
        <v>2.3255813953488372E-2</v>
      </c>
      <c r="L49" s="5">
        <v>1776</v>
      </c>
      <c r="M49" s="43">
        <v>1775</v>
      </c>
      <c r="N49" s="45">
        <v>0.99943693693693691</v>
      </c>
      <c r="O49" s="45">
        <v>0.99943693693693691</v>
      </c>
      <c r="P49" s="54">
        <v>1</v>
      </c>
    </row>
    <row r="50" spans="1:16" x14ac:dyDescent="0.25">
      <c r="A50" s="3" t="s">
        <v>45</v>
      </c>
      <c r="B50" s="5">
        <v>9902</v>
      </c>
      <c r="C50" s="19">
        <v>4943</v>
      </c>
      <c r="D50" s="21">
        <v>0.49919208240759444</v>
      </c>
      <c r="E50" s="21">
        <v>0.98860000000000003</v>
      </c>
      <c r="F50" s="110">
        <v>0.2</v>
      </c>
      <c r="G50" s="5">
        <v>9902</v>
      </c>
      <c r="H50" s="11">
        <v>9902</v>
      </c>
      <c r="I50" s="13">
        <v>1</v>
      </c>
      <c r="J50" s="13">
        <v>1</v>
      </c>
      <c r="K50" s="106">
        <v>0.25</v>
      </c>
      <c r="L50" s="5">
        <v>9902</v>
      </c>
      <c r="M50" s="43">
        <v>4837</v>
      </c>
      <c r="N50" s="45">
        <v>0.48848717430822058</v>
      </c>
      <c r="O50" s="45">
        <v>0.96740000000000004</v>
      </c>
      <c r="P50" s="54">
        <v>1</v>
      </c>
    </row>
    <row r="51" spans="1:16" x14ac:dyDescent="0.25">
      <c r="A51" s="3" t="s">
        <v>46</v>
      </c>
      <c r="B51" s="5">
        <v>5365</v>
      </c>
      <c r="C51" s="19">
        <v>3061</v>
      </c>
      <c r="D51" s="21">
        <v>0.57054986020503262</v>
      </c>
      <c r="E51" s="21">
        <v>0.61219999999999997</v>
      </c>
      <c r="F51" s="110">
        <v>0.25</v>
      </c>
      <c r="G51" s="5">
        <v>5365</v>
      </c>
      <c r="H51" s="11">
        <v>5365</v>
      </c>
      <c r="I51" s="13">
        <v>1</v>
      </c>
      <c r="J51" s="13">
        <v>1</v>
      </c>
      <c r="K51" s="106">
        <v>8.4033613445378148E-3</v>
      </c>
      <c r="L51" s="5">
        <v>5365</v>
      </c>
      <c r="M51" s="43">
        <v>1876</v>
      </c>
      <c r="N51" s="45">
        <v>0.34967381174277729</v>
      </c>
      <c r="O51" s="45">
        <v>0.37519999999999998</v>
      </c>
      <c r="P51" s="54">
        <v>0.33333333333333331</v>
      </c>
    </row>
    <row r="52" spans="1:16" x14ac:dyDescent="0.25">
      <c r="A52" s="3" t="s">
        <v>47</v>
      </c>
      <c r="B52" s="5">
        <v>7322</v>
      </c>
      <c r="C52" s="19">
        <v>189</v>
      </c>
      <c r="D52" s="21">
        <v>2.5812619502868069E-2</v>
      </c>
      <c r="E52" s="21">
        <v>3.78E-2</v>
      </c>
      <c r="F52" s="110">
        <v>0.33333333333333331</v>
      </c>
      <c r="G52" s="5">
        <v>7322</v>
      </c>
      <c r="H52" s="11">
        <v>7322</v>
      </c>
      <c r="I52" s="13">
        <v>1</v>
      </c>
      <c r="J52" s="13">
        <v>1</v>
      </c>
      <c r="K52" s="106">
        <v>2.0833333333333332E-2</v>
      </c>
      <c r="L52" s="5">
        <v>7322</v>
      </c>
      <c r="M52" s="43">
        <v>104</v>
      </c>
      <c r="N52" s="45">
        <v>1.4203769461895657E-2</v>
      </c>
      <c r="O52" s="45">
        <v>2.0799999999999999E-2</v>
      </c>
      <c r="P52" s="54">
        <v>5.3763440860215058E-3</v>
      </c>
    </row>
    <row r="53" spans="1:16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0.1</v>
      </c>
      <c r="G53" s="5">
        <v>760</v>
      </c>
      <c r="H53" s="11">
        <v>760</v>
      </c>
      <c r="I53" s="13">
        <v>1</v>
      </c>
      <c r="J53" s="13">
        <v>1</v>
      </c>
      <c r="K53" s="106">
        <v>8.771929824561403E-3</v>
      </c>
      <c r="L53" s="5">
        <v>760</v>
      </c>
      <c r="M53" s="43">
        <v>760</v>
      </c>
      <c r="N53" s="45">
        <v>1</v>
      </c>
      <c r="O53" s="45">
        <v>1</v>
      </c>
      <c r="P53" s="54">
        <v>3.2258064516129031E-2</v>
      </c>
    </row>
    <row r="54" spans="1:16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5">
        <v>2379</v>
      </c>
      <c r="H54" s="11">
        <v>2379</v>
      </c>
      <c r="I54" s="13">
        <v>1</v>
      </c>
      <c r="J54" s="13">
        <v>1</v>
      </c>
      <c r="K54" s="106">
        <v>8.3333333333333329E-2</v>
      </c>
      <c r="L54" s="5">
        <v>2379</v>
      </c>
      <c r="M54" s="43">
        <v>2379</v>
      </c>
      <c r="N54" s="45">
        <v>1</v>
      </c>
      <c r="O54" s="45">
        <v>1</v>
      </c>
      <c r="P54" s="54">
        <v>0.05</v>
      </c>
    </row>
    <row r="55" spans="1:16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0.5</v>
      </c>
      <c r="G55" s="5">
        <v>5</v>
      </c>
      <c r="H55" s="11">
        <v>5</v>
      </c>
      <c r="I55" s="13">
        <v>1</v>
      </c>
      <c r="J55" s="13">
        <v>1</v>
      </c>
      <c r="K55" s="106">
        <v>0.5</v>
      </c>
      <c r="L55" s="5">
        <v>5</v>
      </c>
      <c r="M55" s="43">
        <v>5</v>
      </c>
      <c r="N55" s="45">
        <v>1</v>
      </c>
      <c r="O55" s="45">
        <v>1</v>
      </c>
      <c r="P55" s="54">
        <v>1</v>
      </c>
    </row>
    <row r="56" spans="1:16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5">
        <v>7</v>
      </c>
      <c r="H56" s="11">
        <v>7</v>
      </c>
      <c r="I56" s="13">
        <v>1</v>
      </c>
      <c r="J56" s="13">
        <v>1</v>
      </c>
      <c r="K56" s="106">
        <v>0.5</v>
      </c>
      <c r="L56" s="5">
        <v>7</v>
      </c>
      <c r="M56" s="43">
        <v>7</v>
      </c>
      <c r="N56" s="45">
        <v>1</v>
      </c>
      <c r="O56" s="45">
        <v>1</v>
      </c>
      <c r="P56" s="54">
        <v>0.5</v>
      </c>
    </row>
    <row r="57" spans="1:16" x14ac:dyDescent="0.25">
      <c r="A57" s="3" t="s">
        <v>52</v>
      </c>
      <c r="B57" s="5">
        <v>859</v>
      </c>
      <c r="C57" s="19">
        <v>687</v>
      </c>
      <c r="D57" s="21">
        <v>0.79976717112922002</v>
      </c>
      <c r="E57" s="21">
        <v>0.79976717112922002</v>
      </c>
      <c r="F57" s="110">
        <v>1</v>
      </c>
      <c r="G57" s="5">
        <v>859</v>
      </c>
      <c r="H57" s="11">
        <v>687</v>
      </c>
      <c r="I57" s="13">
        <v>0.79976717112922002</v>
      </c>
      <c r="J57" s="13">
        <v>0.79976717112922002</v>
      </c>
      <c r="K57" s="106">
        <v>1</v>
      </c>
      <c r="L57" s="5">
        <v>859</v>
      </c>
      <c r="M57" s="43">
        <v>644</v>
      </c>
      <c r="N57" s="45">
        <v>0.74970896391152508</v>
      </c>
      <c r="O57" s="45">
        <v>0.74970896391152508</v>
      </c>
      <c r="P57" s="54">
        <v>1</v>
      </c>
    </row>
    <row r="58" spans="1:16" x14ac:dyDescent="0.25">
      <c r="A58" s="3" t="s">
        <v>53</v>
      </c>
      <c r="B58" s="5">
        <v>4043</v>
      </c>
      <c r="C58" s="19">
        <v>2945</v>
      </c>
      <c r="D58" s="21">
        <v>0.72841949047736831</v>
      </c>
      <c r="E58" s="21">
        <v>0.72841949047736831</v>
      </c>
      <c r="F58" s="110">
        <v>1</v>
      </c>
      <c r="G58" s="5">
        <v>4043</v>
      </c>
      <c r="H58" s="11">
        <v>3929</v>
      </c>
      <c r="I58" s="13">
        <v>0.97180311649765028</v>
      </c>
      <c r="J58" s="13">
        <v>0.97180311649765028</v>
      </c>
      <c r="K58" s="106">
        <v>0.125</v>
      </c>
      <c r="L58" s="5">
        <v>4043</v>
      </c>
      <c r="M58" s="43">
        <v>3005</v>
      </c>
      <c r="N58" s="45">
        <v>0.74325995547860502</v>
      </c>
      <c r="O58" s="45">
        <v>0.74325995547860502</v>
      </c>
      <c r="P58" s="54">
        <v>1</v>
      </c>
    </row>
    <row r="59" spans="1:16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06">
        <v>2.9069767441860465E-4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54">
        <v>1</v>
      </c>
    </row>
    <row r="60" spans="1:16" x14ac:dyDescent="0.25">
      <c r="A60" s="3" t="s">
        <v>55</v>
      </c>
      <c r="B60" s="5">
        <v>670</v>
      </c>
      <c r="C60" s="19">
        <v>192</v>
      </c>
      <c r="D60" s="21">
        <v>0.28656716417910449</v>
      </c>
      <c r="E60" s="21">
        <v>0.28656716417910449</v>
      </c>
      <c r="F60" s="110">
        <v>1</v>
      </c>
      <c r="G60" s="5">
        <v>670</v>
      </c>
      <c r="H60" s="11">
        <v>192</v>
      </c>
      <c r="I60" s="13">
        <v>0.28656716417910449</v>
      </c>
      <c r="J60" s="13">
        <v>0.28656716417910449</v>
      </c>
      <c r="K60" s="106">
        <v>1</v>
      </c>
      <c r="L60" s="5">
        <v>670</v>
      </c>
      <c r="M60" s="43">
        <v>64</v>
      </c>
      <c r="N60" s="45">
        <v>9.5522388059701493E-2</v>
      </c>
      <c r="O60" s="45">
        <v>9.5522388059701493E-2</v>
      </c>
      <c r="P60" s="54">
        <v>1</v>
      </c>
    </row>
    <row r="61" spans="1:16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7.1428571428571425E-2</v>
      </c>
      <c r="G61" s="5">
        <v>21</v>
      </c>
      <c r="H61" s="11">
        <v>15</v>
      </c>
      <c r="I61" s="13">
        <v>0.7142857142857143</v>
      </c>
      <c r="J61" s="13">
        <v>0.7142857142857143</v>
      </c>
      <c r="K61" s="106">
        <v>7.1428571428571425E-2</v>
      </c>
      <c r="L61" s="5">
        <v>21</v>
      </c>
      <c r="M61" s="43">
        <v>13</v>
      </c>
      <c r="N61" s="45">
        <v>0.61904761904761907</v>
      </c>
      <c r="O61" s="45">
        <v>0.61904761904761907</v>
      </c>
      <c r="P61" s="54">
        <v>0.1</v>
      </c>
    </row>
    <row r="62" spans="1:16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5">
        <v>2</v>
      </c>
      <c r="H62" s="11">
        <v>2</v>
      </c>
      <c r="I62" s="13">
        <v>1</v>
      </c>
      <c r="J62" s="13">
        <v>1</v>
      </c>
      <c r="K62" s="106">
        <v>1.0175631397928241E-5</v>
      </c>
      <c r="L62" s="5">
        <v>2</v>
      </c>
      <c r="M62" s="43">
        <v>2</v>
      </c>
      <c r="N62" s="45">
        <v>1</v>
      </c>
      <c r="O62" s="45">
        <v>1</v>
      </c>
      <c r="P62" s="54">
        <v>1</v>
      </c>
    </row>
    <row r="63" spans="1:16" x14ac:dyDescent="0.25">
      <c r="A63" s="3" t="s">
        <v>58</v>
      </c>
      <c r="B63" s="5">
        <v>38</v>
      </c>
      <c r="C63" s="19">
        <v>1</v>
      </c>
      <c r="D63" s="21">
        <v>2.6315789473684209E-2</v>
      </c>
      <c r="E63" s="21">
        <v>2.6315789473684209E-2</v>
      </c>
      <c r="F63" s="110">
        <v>2.6455026455026454E-3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06">
        <v>2.6455026455026454E-3</v>
      </c>
      <c r="L63" s="5">
        <v>38</v>
      </c>
      <c r="M63" s="43">
        <v>0</v>
      </c>
      <c r="N63" s="45">
        <v>0</v>
      </c>
      <c r="O63" s="45">
        <v>0</v>
      </c>
      <c r="P63" s="54">
        <v>0</v>
      </c>
    </row>
    <row r="64" spans="1:16" x14ac:dyDescent="0.25">
      <c r="A64" s="3" t="s">
        <v>59</v>
      </c>
      <c r="B64" s="5">
        <v>34</v>
      </c>
      <c r="C64" s="19">
        <v>28</v>
      </c>
      <c r="D64" s="21">
        <v>0.82352941176470584</v>
      </c>
      <c r="E64" s="21">
        <v>0.82352941176470584</v>
      </c>
      <c r="F64" s="110">
        <v>0.5</v>
      </c>
      <c r="G64" s="5">
        <v>34</v>
      </c>
      <c r="H64" s="11">
        <v>28</v>
      </c>
      <c r="I64" s="13">
        <v>0.82352941176470584</v>
      </c>
      <c r="J64" s="13">
        <v>0.82352941176470584</v>
      </c>
      <c r="K64" s="106">
        <v>0.5</v>
      </c>
      <c r="L64" s="5">
        <v>34</v>
      </c>
      <c r="M64" s="43">
        <v>0</v>
      </c>
      <c r="N64" s="45">
        <v>0</v>
      </c>
      <c r="O64" s="45">
        <v>0</v>
      </c>
      <c r="P64" s="54">
        <v>0</v>
      </c>
    </row>
    <row r="65" spans="1:16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110">
        <v>1</v>
      </c>
      <c r="G65" s="5">
        <v>4</v>
      </c>
      <c r="H65" s="11">
        <v>3</v>
      </c>
      <c r="I65" s="13">
        <v>0.75</v>
      </c>
      <c r="J65" s="13">
        <v>0.75</v>
      </c>
      <c r="K65" s="106">
        <v>1</v>
      </c>
      <c r="L65" s="5">
        <v>4</v>
      </c>
      <c r="M65" s="43">
        <v>0</v>
      </c>
      <c r="N65" s="45">
        <v>0</v>
      </c>
      <c r="O65" s="45">
        <v>0</v>
      </c>
      <c r="P65" s="54">
        <v>0</v>
      </c>
    </row>
    <row r="66" spans="1:16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5">
        <v>5</v>
      </c>
      <c r="H66" s="11">
        <v>5</v>
      </c>
      <c r="I66" s="13">
        <v>1</v>
      </c>
      <c r="J66" s="13">
        <v>1</v>
      </c>
      <c r="K66" s="106">
        <v>1</v>
      </c>
      <c r="L66" s="5">
        <v>5</v>
      </c>
      <c r="M66" s="43">
        <v>5</v>
      </c>
      <c r="N66" s="45">
        <v>1</v>
      </c>
      <c r="O66" s="45">
        <v>1</v>
      </c>
      <c r="P66" s="54">
        <v>1</v>
      </c>
    </row>
    <row r="67" spans="1:16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5">
        <v>1</v>
      </c>
      <c r="H67" s="11">
        <v>1</v>
      </c>
      <c r="I67" s="13">
        <v>1</v>
      </c>
      <c r="J67" s="13">
        <v>1</v>
      </c>
      <c r="K67" s="106">
        <v>1</v>
      </c>
      <c r="L67" s="5">
        <v>1</v>
      </c>
      <c r="M67" s="43">
        <v>1</v>
      </c>
      <c r="N67" s="45">
        <v>1</v>
      </c>
      <c r="O67" s="45">
        <v>1</v>
      </c>
      <c r="P67" s="54">
        <v>1</v>
      </c>
    </row>
    <row r="68" spans="1:16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5">
        <v>89</v>
      </c>
      <c r="H68" s="11">
        <v>89</v>
      </c>
      <c r="I68" s="13">
        <v>1</v>
      </c>
      <c r="J68" s="13">
        <v>1</v>
      </c>
      <c r="K68" s="106">
        <v>1</v>
      </c>
      <c r="L68" s="5">
        <v>89</v>
      </c>
      <c r="M68" s="43">
        <v>60</v>
      </c>
      <c r="N68" s="45">
        <v>0.6741573033707865</v>
      </c>
      <c r="O68" s="45">
        <v>0.6741573033707865</v>
      </c>
      <c r="P68" s="54">
        <v>1</v>
      </c>
    </row>
    <row r="69" spans="1:16" x14ac:dyDescent="0.25">
      <c r="A69" s="3" t="s">
        <v>64</v>
      </c>
      <c r="B69" s="5">
        <v>290</v>
      </c>
      <c r="C69" s="19">
        <v>191</v>
      </c>
      <c r="D69" s="21">
        <v>0.6586206896551724</v>
      </c>
      <c r="E69" s="21">
        <v>0.6586206896551724</v>
      </c>
      <c r="F69" s="110">
        <v>1</v>
      </c>
      <c r="G69" s="5">
        <v>290</v>
      </c>
      <c r="H69" s="11">
        <v>191</v>
      </c>
      <c r="I69" s="13">
        <v>0.6586206896551724</v>
      </c>
      <c r="J69" s="13">
        <v>0.6586206896551724</v>
      </c>
      <c r="K69" s="106">
        <v>1</v>
      </c>
      <c r="L69" s="5">
        <v>290</v>
      </c>
      <c r="M69" s="43">
        <v>130</v>
      </c>
      <c r="N69" s="45">
        <v>0.44827586206896552</v>
      </c>
      <c r="O69" s="45">
        <v>0.44827586206896552</v>
      </c>
      <c r="P69" s="54">
        <v>1</v>
      </c>
    </row>
    <row r="70" spans="1:16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06">
        <v>0.16666666666666666</v>
      </c>
      <c r="L70" s="5">
        <v>3</v>
      </c>
      <c r="M70" s="43">
        <v>3</v>
      </c>
      <c r="N70" s="45">
        <v>1</v>
      </c>
      <c r="O70" s="45">
        <v>1</v>
      </c>
      <c r="P70" s="54">
        <v>0.16666666666666666</v>
      </c>
    </row>
    <row r="71" spans="1:16" x14ac:dyDescent="0.25">
      <c r="A71" s="3" t="s">
        <v>66</v>
      </c>
      <c r="B71" s="5">
        <v>2955</v>
      </c>
      <c r="C71" s="19">
        <v>1636</v>
      </c>
      <c r="D71" s="21">
        <v>0.55363790186125217</v>
      </c>
      <c r="E71" s="21">
        <v>0.55363790186125217</v>
      </c>
      <c r="F71" s="110">
        <v>0.5</v>
      </c>
      <c r="G71" s="5">
        <v>2955</v>
      </c>
      <c r="H71" s="11">
        <v>1636</v>
      </c>
      <c r="I71" s="13">
        <v>0.55363790186125217</v>
      </c>
      <c r="J71" s="13">
        <v>0.55363790186125217</v>
      </c>
      <c r="K71" s="106">
        <v>0.5</v>
      </c>
      <c r="L71" s="5">
        <v>2955</v>
      </c>
      <c r="M71" s="43">
        <v>573</v>
      </c>
      <c r="N71" s="45">
        <v>0.19390862944162437</v>
      </c>
      <c r="O71" s="45">
        <v>0.19390862944162437</v>
      </c>
      <c r="P71" s="54">
        <v>0.25</v>
      </c>
    </row>
    <row r="72" spans="1:16" x14ac:dyDescent="0.25">
      <c r="A72" s="3" t="s">
        <v>67</v>
      </c>
      <c r="B72" s="5">
        <v>554</v>
      </c>
      <c r="C72" s="19">
        <v>0</v>
      </c>
      <c r="D72" s="21">
        <v>0</v>
      </c>
      <c r="E72" s="21">
        <v>0</v>
      </c>
      <c r="F72" s="110">
        <v>0</v>
      </c>
      <c r="G72" s="5">
        <v>554</v>
      </c>
      <c r="H72" s="11">
        <v>0</v>
      </c>
      <c r="I72" s="13">
        <v>0</v>
      </c>
      <c r="J72" s="13">
        <v>0</v>
      </c>
      <c r="K72" s="106">
        <v>0</v>
      </c>
      <c r="L72" s="5">
        <v>554</v>
      </c>
      <c r="M72" s="43">
        <v>5</v>
      </c>
      <c r="N72" s="45">
        <v>9.0252707581227436E-3</v>
      </c>
      <c r="O72" s="45">
        <v>9.0252707581227436E-3</v>
      </c>
      <c r="P72" s="54">
        <v>1</v>
      </c>
    </row>
    <row r="73" spans="1:16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0.04</v>
      </c>
      <c r="G73" s="5">
        <v>5</v>
      </c>
      <c r="H73" s="11">
        <v>2</v>
      </c>
      <c r="I73" s="13">
        <v>0.4</v>
      </c>
      <c r="J73" s="13">
        <v>0.4</v>
      </c>
      <c r="K73" s="106">
        <v>0.04</v>
      </c>
      <c r="L73" s="5">
        <v>5</v>
      </c>
      <c r="M73" s="43">
        <v>2</v>
      </c>
      <c r="N73" s="45">
        <v>0.4</v>
      </c>
      <c r="O73" s="45">
        <v>0.4</v>
      </c>
      <c r="P73" s="54">
        <v>1</v>
      </c>
    </row>
    <row r="74" spans="1:16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3.937007874015748E-3</v>
      </c>
      <c r="G74" s="5">
        <v>1003</v>
      </c>
      <c r="H74" s="11">
        <v>1</v>
      </c>
      <c r="I74" s="13">
        <v>9.9700897308075765E-4</v>
      </c>
      <c r="J74" s="13">
        <v>9.9700897308075765E-4</v>
      </c>
      <c r="K74" s="106">
        <v>2.7731558513588466E-4</v>
      </c>
      <c r="L74" s="5">
        <v>1003</v>
      </c>
      <c r="M74" s="43">
        <v>1</v>
      </c>
      <c r="N74" s="45">
        <v>9.9700897308075765E-4</v>
      </c>
      <c r="O74" s="45">
        <v>9.9700897308075765E-4</v>
      </c>
      <c r="P74" s="54">
        <v>8.2644628099173556E-3</v>
      </c>
    </row>
    <row r="75" spans="1:16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5">
        <v>95</v>
      </c>
      <c r="H75" s="11">
        <v>0</v>
      </c>
      <c r="I75" s="13">
        <v>0</v>
      </c>
      <c r="J75" s="13">
        <v>0</v>
      </c>
      <c r="K75" s="106">
        <v>0</v>
      </c>
      <c r="L75" s="5">
        <v>95</v>
      </c>
      <c r="M75" s="43">
        <v>0</v>
      </c>
      <c r="N75" s="45">
        <v>0</v>
      </c>
      <c r="O75" s="45">
        <v>0</v>
      </c>
      <c r="P75" s="54">
        <v>0</v>
      </c>
    </row>
    <row r="76" spans="1:16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0.1</v>
      </c>
      <c r="G76" s="5">
        <v>5</v>
      </c>
      <c r="H76" s="11">
        <v>4</v>
      </c>
      <c r="I76" s="13">
        <v>0.8</v>
      </c>
      <c r="J76" s="13">
        <v>0.8</v>
      </c>
      <c r="K76" s="106">
        <v>0.1</v>
      </c>
      <c r="L76" s="5">
        <v>5</v>
      </c>
      <c r="M76" s="43">
        <v>4</v>
      </c>
      <c r="N76" s="45">
        <v>0.8</v>
      </c>
      <c r="O76" s="45">
        <v>0.8</v>
      </c>
      <c r="P76" s="54">
        <v>1</v>
      </c>
    </row>
    <row r="77" spans="1:16" x14ac:dyDescent="0.25">
      <c r="A77" s="3" t="s">
        <v>72</v>
      </c>
      <c r="B77" s="5">
        <v>4079</v>
      </c>
      <c r="C77" s="19">
        <v>0</v>
      </c>
      <c r="D77" s="21">
        <v>0</v>
      </c>
      <c r="E77" s="21">
        <v>0</v>
      </c>
      <c r="F77" s="110">
        <v>0</v>
      </c>
      <c r="G77" s="5">
        <v>4079</v>
      </c>
      <c r="H77" s="11">
        <v>71</v>
      </c>
      <c r="I77" s="13">
        <v>1.7406227016425593E-2</v>
      </c>
      <c r="J77" s="13">
        <v>1.7406227016425593E-2</v>
      </c>
      <c r="K77" s="106">
        <v>8.0128205128205125E-4</v>
      </c>
      <c r="L77" s="5">
        <v>4079</v>
      </c>
      <c r="M77" s="43">
        <v>20</v>
      </c>
      <c r="N77" s="45">
        <v>4.9031625398381958E-3</v>
      </c>
      <c r="O77" s="45">
        <v>4.9031625398381958E-3</v>
      </c>
      <c r="P77" s="54">
        <v>0.5</v>
      </c>
    </row>
    <row r="78" spans="1:16" x14ac:dyDescent="0.25">
      <c r="A78" s="3" t="s">
        <v>73</v>
      </c>
      <c r="B78" s="5">
        <v>50</v>
      </c>
      <c r="C78" s="19">
        <v>0</v>
      </c>
      <c r="D78" s="21">
        <v>0</v>
      </c>
      <c r="E78" s="21">
        <v>0</v>
      </c>
      <c r="F78" s="110">
        <v>0</v>
      </c>
      <c r="G78" s="5">
        <v>50</v>
      </c>
      <c r="H78" s="11">
        <v>0</v>
      </c>
      <c r="I78" s="13">
        <v>0</v>
      </c>
      <c r="J78" s="13">
        <v>0</v>
      </c>
      <c r="K78" s="106">
        <v>0</v>
      </c>
      <c r="L78" s="5">
        <v>50</v>
      </c>
      <c r="M78" s="43">
        <v>35</v>
      </c>
      <c r="N78" s="45">
        <v>0.7</v>
      </c>
      <c r="O78" s="45">
        <v>0.7</v>
      </c>
      <c r="P78" s="54">
        <v>7.1428571428571425E-2</v>
      </c>
    </row>
    <row r="79" spans="1:16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5">
        <v>2505</v>
      </c>
      <c r="H79" s="11">
        <v>83</v>
      </c>
      <c r="I79" s="13">
        <v>3.3133732534930141E-2</v>
      </c>
      <c r="J79" s="13">
        <v>3.3133732534930141E-2</v>
      </c>
      <c r="K79" s="106">
        <v>1.0345541071798055E-5</v>
      </c>
      <c r="L79" s="5">
        <v>2505</v>
      </c>
      <c r="M79" s="43">
        <v>34</v>
      </c>
      <c r="N79" s="45">
        <v>1.3572854291417165E-2</v>
      </c>
      <c r="O79" s="45">
        <v>1.3572854291417165E-2</v>
      </c>
      <c r="P79" s="54">
        <v>3.3333333333333333E-2</v>
      </c>
    </row>
    <row r="80" spans="1:16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5">
        <v>3</v>
      </c>
      <c r="H80" s="11">
        <v>3</v>
      </c>
      <c r="I80" s="13">
        <v>1</v>
      </c>
      <c r="J80" s="13">
        <v>1</v>
      </c>
      <c r="K80" s="106">
        <v>9.8106543706465218E-6</v>
      </c>
      <c r="L80" s="5">
        <v>3</v>
      </c>
      <c r="M80" s="43">
        <v>2</v>
      </c>
      <c r="N80" s="45">
        <v>0.66666666666666663</v>
      </c>
      <c r="O80" s="45">
        <v>0.66666666666666663</v>
      </c>
      <c r="P80" s="54">
        <v>4.7619047619047616E-2</v>
      </c>
    </row>
    <row r="81" spans="1:16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5">
        <v>13</v>
      </c>
      <c r="H81" s="11">
        <v>0</v>
      </c>
      <c r="I81" s="13">
        <v>0</v>
      </c>
      <c r="J81" s="13">
        <v>0</v>
      </c>
      <c r="K81" s="106">
        <v>0</v>
      </c>
      <c r="L81" s="5">
        <v>13</v>
      </c>
      <c r="M81" s="43">
        <v>0</v>
      </c>
      <c r="N81" s="45">
        <v>0</v>
      </c>
      <c r="O81" s="45">
        <v>0</v>
      </c>
      <c r="P81" s="54">
        <v>0</v>
      </c>
    </row>
    <row r="82" spans="1:16" x14ac:dyDescent="0.25">
      <c r="A82" s="3" t="s">
        <v>77</v>
      </c>
      <c r="B82" s="5">
        <v>1763</v>
      </c>
      <c r="C82" s="19">
        <v>648</v>
      </c>
      <c r="D82" s="21">
        <v>0.36755530346001136</v>
      </c>
      <c r="E82" s="21">
        <v>0.36755530346001136</v>
      </c>
      <c r="F82" s="110">
        <v>2.5000000000000001E-2</v>
      </c>
      <c r="G82" s="5">
        <v>1763</v>
      </c>
      <c r="H82" s="11">
        <v>648</v>
      </c>
      <c r="I82" s="13">
        <v>0.36755530346001136</v>
      </c>
      <c r="J82" s="13">
        <v>0.36755530346001136</v>
      </c>
      <c r="K82" s="106">
        <v>2.5000000000000001E-2</v>
      </c>
      <c r="L82" s="5">
        <v>1763</v>
      </c>
      <c r="M82" s="43">
        <v>354</v>
      </c>
      <c r="N82" s="45">
        <v>0.20079410096426545</v>
      </c>
      <c r="O82" s="45">
        <v>0.20079410096426545</v>
      </c>
      <c r="P82" s="54">
        <v>6.6666666666666666E-2</v>
      </c>
    </row>
    <row r="83" spans="1:16" x14ac:dyDescent="0.25">
      <c r="A83" s="3" t="s">
        <v>78</v>
      </c>
      <c r="B83" s="5">
        <v>2917</v>
      </c>
      <c r="C83" s="19">
        <v>309</v>
      </c>
      <c r="D83" s="23">
        <v>0.10593075077134041</v>
      </c>
      <c r="E83" s="21">
        <v>0.10593075077134041</v>
      </c>
      <c r="F83" s="110">
        <v>0.125</v>
      </c>
      <c r="G83" s="5">
        <v>2917</v>
      </c>
      <c r="H83" s="11">
        <v>309</v>
      </c>
      <c r="I83" s="15">
        <v>0.10593075077134041</v>
      </c>
      <c r="J83" s="13">
        <v>0.10593075077134041</v>
      </c>
      <c r="K83" s="106">
        <v>0.125</v>
      </c>
      <c r="L83" s="5">
        <v>2917</v>
      </c>
      <c r="M83" s="43">
        <v>536</v>
      </c>
      <c r="N83" s="47">
        <v>0.18375042852245457</v>
      </c>
      <c r="O83" s="45">
        <v>0.18375042852245457</v>
      </c>
      <c r="P83" s="54">
        <v>1.0604453870625664E-3</v>
      </c>
    </row>
    <row r="84" spans="1:16" ht="15.75" thickBot="1" x14ac:dyDescent="0.3">
      <c r="A84" s="6" t="s">
        <v>86</v>
      </c>
      <c r="B84" s="33">
        <f>SUM(B14:B83)</f>
        <v>425476</v>
      </c>
      <c r="C84" s="24">
        <v>28307</v>
      </c>
      <c r="D84" s="59">
        <v>0.53243859421117701</v>
      </c>
      <c r="E84" s="59">
        <v>0.55561846786058655</v>
      </c>
      <c r="F84" s="111">
        <v>0.4210662166040629</v>
      </c>
      <c r="G84" s="34">
        <f>SUM(G14:G83)</f>
        <v>425476</v>
      </c>
      <c r="H84" s="107">
        <f>SUM(H14:H83)</f>
        <v>97493</v>
      </c>
      <c r="I84" s="108">
        <f t="shared" ref="I84:K84" si="0">AVERAGE(I14:I83)</f>
        <v>0.5925057986971044</v>
      </c>
      <c r="J84" s="108">
        <f t="shared" si="0"/>
        <v>0.5925057986971044</v>
      </c>
      <c r="K84" s="52">
        <f t="shared" si="0"/>
        <v>0.24319296853183009</v>
      </c>
      <c r="L84" s="34">
        <f>SUM(L14:L83)</f>
        <v>425476</v>
      </c>
      <c r="M84" s="57">
        <f>SUM(M14:M83)</f>
        <v>55537</v>
      </c>
      <c r="N84" s="60">
        <f t="shared" ref="N84:P84" si="1">AVERAGE(N14:N83)</f>
        <v>0.48468717252692506</v>
      </c>
      <c r="O84" s="60">
        <f t="shared" si="1"/>
        <v>0.50910890374734907</v>
      </c>
      <c r="P84" s="49">
        <f t="shared" si="1"/>
        <v>0.55499359864019859</v>
      </c>
    </row>
    <row r="85" spans="1:16" ht="15.75" thickTop="1" x14ac:dyDescent="0.25"/>
    <row r="86" spans="1:16" ht="23.25" x14ac:dyDescent="0.35">
      <c r="A86" s="1" t="s">
        <v>87</v>
      </c>
      <c r="C86" s="37"/>
      <c r="D86" s="37"/>
    </row>
    <row r="87" spans="1:16" ht="20.25" thickBot="1" x14ac:dyDescent="0.35">
      <c r="A87" s="36" t="str">
        <f>C1</f>
        <v>Default</v>
      </c>
      <c r="B87" s="36"/>
      <c r="C87" s="37"/>
      <c r="D87" s="37"/>
    </row>
    <row r="88" spans="1:16" ht="15.75" thickTop="1" x14ac:dyDescent="0.25">
      <c r="A88" s="25" t="s">
        <v>82</v>
      </c>
      <c r="B88" s="61">
        <f>D84</f>
        <v>0.53243859421117701</v>
      </c>
      <c r="C88" s="37"/>
      <c r="D88" s="37"/>
    </row>
    <row r="89" spans="1:16" x14ac:dyDescent="0.25">
      <c r="A89" s="25" t="s">
        <v>88</v>
      </c>
      <c r="B89" s="61">
        <f>E84</f>
        <v>0.55561846786058655</v>
      </c>
    </row>
    <row r="90" spans="1:16" x14ac:dyDescent="0.25">
      <c r="A90" s="25" t="s">
        <v>89</v>
      </c>
      <c r="B90" s="109">
        <f>F84</f>
        <v>0.4210662166040629</v>
      </c>
    </row>
    <row r="92" spans="1:16" ht="20.25" thickBot="1" x14ac:dyDescent="0.35">
      <c r="A92" s="38" t="str">
        <f>H1</f>
        <v>Using range search</v>
      </c>
      <c r="B92" s="38"/>
    </row>
    <row r="93" spans="1:16" ht="15.75" thickTop="1" x14ac:dyDescent="0.25">
      <c r="A93" s="32" t="s">
        <v>82</v>
      </c>
      <c r="B93" s="64">
        <f>I84</f>
        <v>0.5925057986971044</v>
      </c>
    </row>
    <row r="94" spans="1:16" x14ac:dyDescent="0.25">
      <c r="A94" s="32" t="s">
        <v>88</v>
      </c>
      <c r="B94" s="64">
        <f>J84</f>
        <v>0.5925057986971044</v>
      </c>
    </row>
    <row r="95" spans="1:16" x14ac:dyDescent="0.25">
      <c r="A95" s="32" t="s">
        <v>89</v>
      </c>
      <c r="B95" s="58">
        <f>K84</f>
        <v>0.24319296853183009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IF(AND(B88 &gt; B93,B88 &gt; B98), A87, IF(B93 &gt; B98, A92, A97))</f>
        <v>Using range search</v>
      </c>
    </row>
    <row r="103" spans="1:2" x14ac:dyDescent="0.25">
      <c r="A103" t="s">
        <v>92</v>
      </c>
      <c r="B103" t="str">
        <f>IF(AND(B89 &gt; B94,B89 &gt; B99), A87, IF(B94 &gt; B99, A92, A97))</f>
        <v>Using range search</v>
      </c>
    </row>
    <row r="104" spans="1:2" x14ac:dyDescent="0.25">
      <c r="A104" t="s">
        <v>93</v>
      </c>
      <c r="B104" t="str">
        <f>IF(AND(B90 &gt; B95,B90 &gt; B100), A87, IF(B95 &gt; B100, A92, A97))</f>
        <v>Default</v>
      </c>
    </row>
  </sheetData>
  <mergeCells count="51"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  <mergeCell ref="O6:P6"/>
    <mergeCell ref="C5:D5"/>
    <mergeCell ref="E5:F5"/>
    <mergeCell ref="H5:I5"/>
    <mergeCell ref="J5:K5"/>
    <mergeCell ref="M5:N5"/>
    <mergeCell ref="O5:P5"/>
    <mergeCell ref="C6:D6"/>
    <mergeCell ref="E6:F6"/>
    <mergeCell ref="H6:I6"/>
    <mergeCell ref="J6:K6"/>
    <mergeCell ref="M6:N6"/>
    <mergeCell ref="O8:P8"/>
    <mergeCell ref="C7:D7"/>
    <mergeCell ref="E7:F7"/>
    <mergeCell ref="H7:I7"/>
    <mergeCell ref="J7:K7"/>
    <mergeCell ref="M7:N7"/>
    <mergeCell ref="O7:P7"/>
    <mergeCell ref="C8:D8"/>
    <mergeCell ref="E8:F8"/>
    <mergeCell ref="H8:I8"/>
    <mergeCell ref="J8:K8"/>
    <mergeCell ref="M8:N8"/>
    <mergeCell ref="O10:P10"/>
    <mergeCell ref="C12:F12"/>
    <mergeCell ref="H12:K12"/>
    <mergeCell ref="M12:P12"/>
    <mergeCell ref="C9:D9"/>
    <mergeCell ref="H9:I9"/>
    <mergeCell ref="M9:N9"/>
    <mergeCell ref="C10:D10"/>
    <mergeCell ref="E10:F10"/>
    <mergeCell ref="H10:I10"/>
    <mergeCell ref="J10:K10"/>
    <mergeCell ref="M10:N10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{AF280247-E8A4-431D-A782-F2DFD7364CA7}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{9231DE38-180C-4767-AC4C-53084AFCFE80}</x14:id>
        </ext>
      </extLst>
    </cfRule>
  </conditionalFormatting>
  <conditionalFormatting sqref="D14 I14">
    <cfRule type="expression" dxfId="2" priority="4">
      <formula>"I14&gt;D14"</formula>
    </cfRule>
  </conditionalFormatting>
  <conditionalFormatting sqref="I16">
    <cfRule type="expression" dxfId="1" priority="3">
      <formula>"I16&gt;D16"</formula>
    </cfRule>
  </conditionalFormatting>
  <conditionalFormatting sqref="I27">
    <cfRule type="expression" dxfId="0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{03961CAB-890B-4F7F-8ED3-BCCC18F4C247}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280247-E8A4-431D-A782-F2DFD7364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9231DE38-180C-4767-AC4C-53084AFCF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03961CAB-890B-4F7F-8ED3-BCCC18F4C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9F30-3E28-43C5-B77A-C9080E4912DC}">
  <sheetPr>
    <tabColor theme="1" tint="4.9989318521683403E-2"/>
  </sheetPr>
  <dimension ref="A1:M101"/>
  <sheetViews>
    <sheetView zoomScaleNormal="100" workbookViewId="0">
      <selection activeCell="N17" sqref="N1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</cols>
  <sheetData>
    <row r="1" spans="1:13" ht="23.25" x14ac:dyDescent="0.35">
      <c r="A1" s="29" t="s">
        <v>94</v>
      </c>
      <c r="B1" s="27"/>
      <c r="C1" s="169" t="s">
        <v>95</v>
      </c>
      <c r="D1" s="170"/>
      <c r="E1" s="170"/>
      <c r="F1" s="170"/>
      <c r="G1" s="174"/>
      <c r="H1" s="27"/>
      <c r="I1" s="175" t="s">
        <v>96</v>
      </c>
      <c r="J1" s="171"/>
      <c r="K1" s="171"/>
      <c r="L1" s="171"/>
      <c r="M1" s="176"/>
    </row>
    <row r="2" spans="1:13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</row>
    <row r="3" spans="1:13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57" t="s">
        <v>0</v>
      </c>
      <c r="J3" s="157"/>
      <c r="K3" s="182" t="s">
        <v>97</v>
      </c>
      <c r="L3" s="182"/>
      <c r="M3" s="183"/>
    </row>
    <row r="4" spans="1:13" x14ac:dyDescent="0.25">
      <c r="A4" s="3"/>
      <c r="B4" s="28"/>
      <c r="C4" s="158" t="s">
        <v>1</v>
      </c>
      <c r="D4" s="158"/>
      <c r="E4" s="158">
        <v>1000</v>
      </c>
      <c r="F4" s="158"/>
      <c r="G4" s="181"/>
      <c r="H4" s="28"/>
      <c r="I4" s="157" t="s">
        <v>1</v>
      </c>
      <c r="J4" s="157"/>
      <c r="K4" s="182">
        <v>5000</v>
      </c>
      <c r="L4" s="182"/>
      <c r="M4" s="183"/>
    </row>
    <row r="5" spans="1:13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57" t="s">
        <v>2</v>
      </c>
      <c r="J5" s="157"/>
      <c r="K5" s="182">
        <v>512</v>
      </c>
      <c r="L5" s="182"/>
      <c r="M5" s="183"/>
    </row>
    <row r="6" spans="1:13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57" t="s">
        <v>3</v>
      </c>
      <c r="J6" s="157"/>
      <c r="K6" s="182">
        <v>1024</v>
      </c>
      <c r="L6" s="182"/>
      <c r="M6" s="183"/>
    </row>
    <row r="7" spans="1:13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57" t="s">
        <v>4</v>
      </c>
      <c r="J7" s="157"/>
      <c r="K7" s="182" t="s">
        <v>98</v>
      </c>
      <c r="L7" s="182"/>
      <c r="M7" s="183"/>
    </row>
    <row r="8" spans="1:13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57" t="s">
        <v>5</v>
      </c>
      <c r="J8" s="157"/>
      <c r="K8" s="182" t="s">
        <v>99</v>
      </c>
      <c r="L8" s="182"/>
      <c r="M8" s="183"/>
    </row>
    <row r="9" spans="1:13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57" t="s">
        <v>6</v>
      </c>
      <c r="J9" s="157"/>
      <c r="K9" s="182">
        <v>3</v>
      </c>
      <c r="L9" s="182"/>
      <c r="M9" s="183"/>
    </row>
    <row r="10" spans="1:13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57" t="s">
        <v>7</v>
      </c>
      <c r="J10" s="157"/>
      <c r="K10" s="32"/>
      <c r="L10" s="32"/>
      <c r="M10" s="32"/>
    </row>
    <row r="11" spans="1:13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</row>
    <row r="12" spans="1:13" ht="16.5" thickBot="1" x14ac:dyDescent="0.3">
      <c r="A12" s="30" t="s">
        <v>80</v>
      </c>
      <c r="B12" s="31" t="s">
        <v>85</v>
      </c>
      <c r="C12" s="161">
        <v>1</v>
      </c>
      <c r="D12" s="162"/>
      <c r="E12" s="162"/>
      <c r="F12" s="162"/>
      <c r="G12" s="163"/>
      <c r="H12" s="31" t="s">
        <v>85</v>
      </c>
      <c r="I12" s="164">
        <v>1</v>
      </c>
      <c r="J12" s="165"/>
      <c r="K12" s="165"/>
      <c r="L12" s="165"/>
      <c r="M12" s="166"/>
    </row>
    <row r="13" spans="1:13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</row>
    <row r="14" spans="1:13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33">
        <v>1.3685185185185184E-4</v>
      </c>
    </row>
    <row r="15" spans="1:13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33">
        <v>8.2453703703703698E-5</v>
      </c>
    </row>
    <row r="16" spans="1:13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33">
        <v>6.3113425925925921E-5</v>
      </c>
    </row>
    <row r="17" spans="1:13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33">
        <v>7.3344907407407414E-5</v>
      </c>
    </row>
    <row r="18" spans="1:13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33">
        <v>7.4456018518518513E-5</v>
      </c>
    </row>
    <row r="19" spans="1:13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33">
        <v>5.9849537037037035E-5</v>
      </c>
    </row>
    <row r="20" spans="1:13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33">
        <v>5.7060185185185186E-5</v>
      </c>
    </row>
    <row r="21" spans="1:13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33">
        <v>6.2245370370370371E-5</v>
      </c>
    </row>
    <row r="22" spans="1:13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33">
        <v>6.170138888888889E-5</v>
      </c>
    </row>
    <row r="23" spans="1:13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33">
        <v>6.1921296296296301E-5</v>
      </c>
    </row>
    <row r="24" spans="1:13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33">
        <v>6.1006944444444443E-5</v>
      </c>
    </row>
    <row r="25" spans="1:13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33">
        <v>6.2418981481481481E-5</v>
      </c>
    </row>
    <row r="26" spans="1:13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33">
        <v>5.6145833333333334E-5</v>
      </c>
    </row>
    <row r="27" spans="1:13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33">
        <v>5.5682870370370374E-5</v>
      </c>
    </row>
    <row r="28" spans="1:13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33">
        <v>5.4444444444444446E-5</v>
      </c>
    </row>
    <row r="29" spans="1:13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33">
        <v>6.1122685185185189E-5</v>
      </c>
    </row>
    <row r="30" spans="1:13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33">
        <v>6.0138888888888886E-5</v>
      </c>
    </row>
    <row r="31" spans="1:13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33">
        <v>6.9155092592592594E-5</v>
      </c>
    </row>
    <row r="32" spans="1:13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33">
        <v>6.0844907407407408E-5</v>
      </c>
    </row>
    <row r="33" spans="1:13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33">
        <v>5.6180555555555553E-5</v>
      </c>
    </row>
    <row r="34" spans="1:13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33">
        <v>7.151620370370371E-5</v>
      </c>
    </row>
    <row r="35" spans="1:13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33">
        <v>7.0347222222222228E-5</v>
      </c>
    </row>
    <row r="36" spans="1:13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33">
        <v>6.8009259259259262E-5</v>
      </c>
    </row>
    <row r="37" spans="1:13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33">
        <v>6.5798611111111106E-5</v>
      </c>
    </row>
    <row r="38" spans="1:13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33">
        <v>5.920138888888889E-5</v>
      </c>
    </row>
    <row r="39" spans="1:13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33">
        <v>5.7326388888888892E-5</v>
      </c>
    </row>
    <row r="40" spans="1:13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33">
        <v>5.9050925925925924E-5</v>
      </c>
    </row>
    <row r="41" spans="1:13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33">
        <v>6.2731481481481481E-5</v>
      </c>
    </row>
    <row r="42" spans="1:13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33">
        <v>5.7418981481481481E-5</v>
      </c>
    </row>
    <row r="43" spans="1:13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33">
        <v>8.9814814814814813E-5</v>
      </c>
    </row>
    <row r="44" spans="1:13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33">
        <v>9.2523148148148149E-5</v>
      </c>
    </row>
    <row r="45" spans="1:13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33">
        <v>9.1793981481481476E-5</v>
      </c>
    </row>
    <row r="46" spans="1:13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33">
        <v>9.0972222222222227E-5</v>
      </c>
    </row>
    <row r="47" spans="1:13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33">
        <v>9.2569444444444451E-5</v>
      </c>
    </row>
    <row r="48" spans="1:13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33">
        <v>5.8819444444444444E-5</v>
      </c>
    </row>
    <row r="49" spans="1:13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5.4062499999999999E-5</v>
      </c>
    </row>
    <row r="50" spans="1:13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33">
        <v>5.3611111111111108E-5</v>
      </c>
    </row>
    <row r="51" spans="1:13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33">
        <v>5.3217592592592593E-5</v>
      </c>
    </row>
    <row r="52" spans="1:13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33">
        <v>5.3993055555555554E-5</v>
      </c>
    </row>
    <row r="53" spans="1:13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33">
        <v>5.5509259259259257E-5</v>
      </c>
    </row>
    <row r="54" spans="1:13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33">
        <v>5.190972222222222E-5</v>
      </c>
    </row>
    <row r="55" spans="1:13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33">
        <v>9.2337962962962957E-5</v>
      </c>
    </row>
    <row r="56" spans="1:13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9.2442129629629629E-5</v>
      </c>
    </row>
    <row r="57" spans="1:13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33">
        <v>5.7384259259259262E-5</v>
      </c>
    </row>
    <row r="58" spans="1:13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33">
        <v>5.5324074074074071E-5</v>
      </c>
    </row>
    <row r="59" spans="1:13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33">
        <v>5.8530092592592594E-5</v>
      </c>
    </row>
    <row r="60" spans="1:13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33">
        <v>5.8136574074074072E-5</v>
      </c>
    </row>
    <row r="61" spans="1:13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33">
        <v>6.0497685185185188E-5</v>
      </c>
    </row>
    <row r="62" spans="1:13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33">
        <v>5.3506944444444443E-5</v>
      </c>
    </row>
    <row r="63" spans="1:13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33">
        <v>7.0937499999999996E-5</v>
      </c>
    </row>
    <row r="64" spans="1:13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33">
        <v>7.244212962962963E-5</v>
      </c>
    </row>
    <row r="65" spans="1:13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33">
        <v>7.0798611111111106E-5</v>
      </c>
    </row>
    <row r="66" spans="1:13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33">
        <v>6.3379629629629634E-5</v>
      </c>
    </row>
    <row r="67" spans="1:13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33">
        <v>6.1238425925925929E-5</v>
      </c>
    </row>
    <row r="68" spans="1:13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33">
        <v>6.5949074074074079E-5</v>
      </c>
    </row>
    <row r="69" spans="1:13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33">
        <v>9.1990740740740737E-5</v>
      </c>
    </row>
    <row r="70" spans="1:13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33">
        <v>9.2071759259259258E-5</v>
      </c>
    </row>
    <row r="71" spans="1:13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33">
        <v>7.6365740740740737E-5</v>
      </c>
    </row>
    <row r="72" spans="1:13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33">
        <v>6.2361111111111111E-5</v>
      </c>
    </row>
    <row r="73" spans="1:13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33">
        <v>6.9675925925925924E-5</v>
      </c>
    </row>
    <row r="74" spans="1:13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33">
        <v>5.9074074074074074E-5</v>
      </c>
    </row>
    <row r="75" spans="1:13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33">
        <v>5.9918981481481481E-5</v>
      </c>
    </row>
    <row r="76" spans="1:13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6.8206018518518523E-5</v>
      </c>
    </row>
    <row r="77" spans="1:13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33">
        <v>5.8923611111111108E-5</v>
      </c>
    </row>
    <row r="78" spans="1:13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33">
        <v>6.4328703703703705E-5</v>
      </c>
    </row>
    <row r="79" spans="1:13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33">
        <v>5.443287037037037E-5</v>
      </c>
    </row>
    <row r="80" spans="1:13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33">
        <v>6.0856481481481483E-5</v>
      </c>
    </row>
    <row r="81" spans="1:13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7.226851851851852E-5</v>
      </c>
    </row>
    <row r="82" spans="1:13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33">
        <v>6.7291666666666672E-5</v>
      </c>
    </row>
    <row r="83" spans="1:13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33">
        <v>6.5196759259259255E-5</v>
      </c>
    </row>
    <row r="84" spans="1:13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07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</row>
    <row r="85" spans="1:13" ht="15.75" thickTop="1" x14ac:dyDescent="0.25"/>
    <row r="86" spans="1:13" ht="23.25" x14ac:dyDescent="0.35">
      <c r="A86" s="1" t="s">
        <v>87</v>
      </c>
      <c r="C86" s="37"/>
      <c r="D86" s="37"/>
    </row>
    <row r="87" spans="1:13" ht="20.25" thickBot="1" x14ac:dyDescent="0.35">
      <c r="A87" s="36" t="str">
        <f>C1</f>
        <v>k = 1000</v>
      </c>
      <c r="B87" s="36"/>
      <c r="C87" s="37"/>
      <c r="D87" s="37"/>
    </row>
    <row r="88" spans="1:13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3" x14ac:dyDescent="0.25">
      <c r="A89" s="25" t="s">
        <v>88</v>
      </c>
      <c r="B89" s="61">
        <f>E84</f>
        <v>0.43460403499624972</v>
      </c>
    </row>
    <row r="90" spans="1:13" x14ac:dyDescent="0.25">
      <c r="A90" s="25" t="s">
        <v>89</v>
      </c>
      <c r="B90" s="67">
        <f>F84</f>
        <v>0.3325874161060855</v>
      </c>
    </row>
    <row r="91" spans="1:13" x14ac:dyDescent="0.25">
      <c r="A91" s="25" t="s">
        <v>120</v>
      </c>
      <c r="B91" s="130">
        <f>G84</f>
        <v>5.6158730158730156E-5</v>
      </c>
    </row>
    <row r="92" spans="1:13" ht="20.25" thickBot="1" x14ac:dyDescent="0.35">
      <c r="A92" s="38" t="str">
        <f>I1</f>
        <v>k = 5000</v>
      </c>
      <c r="B92" s="38"/>
    </row>
    <row r="93" spans="1:13" ht="15.75" thickTop="1" x14ac:dyDescent="0.25">
      <c r="A93" s="32" t="s">
        <v>82</v>
      </c>
      <c r="B93" s="64">
        <f>J84</f>
        <v>0.44434128283921942</v>
      </c>
    </row>
    <row r="94" spans="1:13" x14ac:dyDescent="0.25">
      <c r="A94" s="32" t="s">
        <v>88</v>
      </c>
      <c r="B94" s="64">
        <f>K84</f>
        <v>0.46783430329936188</v>
      </c>
    </row>
    <row r="95" spans="1:13" x14ac:dyDescent="0.25">
      <c r="A95" s="32" t="s">
        <v>89</v>
      </c>
      <c r="B95" s="68">
        <f>L84</f>
        <v>0.30528232619692802</v>
      </c>
    </row>
    <row r="96" spans="1:13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2" t="s">
        <v>90</v>
      </c>
      <c r="B97" s="2"/>
    </row>
    <row r="98" spans="1:2" ht="15.75" thickTop="1" x14ac:dyDescent="0.25">
      <c r="A98" t="s">
        <v>91</v>
      </c>
      <c r="B98" t="str">
        <f>IF(B88 &gt; B93, $A$87, $A$92)</f>
        <v>k = 5000</v>
      </c>
    </row>
    <row r="99" spans="1:2" x14ac:dyDescent="0.25">
      <c r="A99" t="s">
        <v>92</v>
      </c>
      <c r="B99" t="str">
        <f>IF(B89 &gt; B94, $A$87, $A$92)</f>
        <v>k = 5000</v>
      </c>
    </row>
    <row r="100" spans="1:2" x14ac:dyDescent="0.25">
      <c r="A100" t="s">
        <v>93</v>
      </c>
      <c r="B100" t="str">
        <f>IF(B90 &gt; B95, $A$87, $A$92)</f>
        <v>k = 1000</v>
      </c>
    </row>
    <row r="101" spans="1:2" x14ac:dyDescent="0.25">
      <c r="A101" t="s">
        <v>121</v>
      </c>
      <c r="B101" t="str">
        <f>IF(B91 &lt; B96, $A$87, $A$92)</f>
        <v>k = 1000</v>
      </c>
    </row>
  </sheetData>
  <mergeCells count="34">
    <mergeCell ref="K5:M5"/>
    <mergeCell ref="K7:M7"/>
    <mergeCell ref="E8:G8"/>
    <mergeCell ref="K8:M8"/>
    <mergeCell ref="E9:G9"/>
    <mergeCell ref="K9:M9"/>
    <mergeCell ref="K6:M6"/>
    <mergeCell ref="C12:G12"/>
    <mergeCell ref="I12:M12"/>
    <mergeCell ref="C8:D8"/>
    <mergeCell ref="I8:J8"/>
    <mergeCell ref="C9:D9"/>
    <mergeCell ref="I9:J9"/>
    <mergeCell ref="C7:D7"/>
    <mergeCell ref="I7:J7"/>
    <mergeCell ref="E7:G7"/>
    <mergeCell ref="C10:D10"/>
    <mergeCell ref="I10:J10"/>
    <mergeCell ref="C5:D5"/>
    <mergeCell ref="I5:J5"/>
    <mergeCell ref="C3:D3"/>
    <mergeCell ref="I3:J3"/>
    <mergeCell ref="E6:G6"/>
    <mergeCell ref="E4:G4"/>
    <mergeCell ref="E5:G5"/>
    <mergeCell ref="C6:D6"/>
    <mergeCell ref="I6:J6"/>
    <mergeCell ref="C1:G1"/>
    <mergeCell ref="I1:M1"/>
    <mergeCell ref="E3:G3"/>
    <mergeCell ref="C4:D4"/>
    <mergeCell ref="I4:J4"/>
    <mergeCell ref="K3:M3"/>
    <mergeCell ref="K4:M4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{88AD450D-7683-4453-8E24-6ABFD4215A85}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{5670215E-5EC9-4C80-9F3C-E030E3566AB8}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D450D-7683-4453-8E24-6ABFD4215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5670215E-5EC9-4C80-9F3C-E030E3566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4A89-E96F-4D54-8B65-BD5E69F60144}">
  <sheetPr>
    <tabColor theme="1" tint="4.9989318521683403E-2"/>
  </sheetPr>
  <dimension ref="A1:S106"/>
  <sheetViews>
    <sheetView topLeftCell="B1" zoomScaleNormal="100" workbookViewId="0">
      <selection activeCell="O1" sqref="O1:S1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9" t="s">
        <v>95</v>
      </c>
      <c r="D1" s="170"/>
      <c r="E1" s="170"/>
      <c r="F1" s="170"/>
      <c r="G1" s="174"/>
      <c r="H1" s="27"/>
      <c r="I1" s="175" t="s">
        <v>96</v>
      </c>
      <c r="J1" s="171"/>
      <c r="K1" s="171"/>
      <c r="L1" s="171"/>
      <c r="M1" s="176"/>
      <c r="N1" s="27"/>
      <c r="O1" s="172" t="s">
        <v>100</v>
      </c>
      <c r="P1" s="173"/>
      <c r="Q1" s="173"/>
      <c r="R1" s="173"/>
      <c r="S1" s="17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57" t="s">
        <v>0</v>
      </c>
      <c r="J3" s="157"/>
      <c r="K3" s="182" t="s">
        <v>97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4"/>
    </row>
    <row r="4" spans="1:19" x14ac:dyDescent="0.25">
      <c r="A4" s="3"/>
      <c r="B4" s="28"/>
      <c r="C4" s="158" t="s">
        <v>1</v>
      </c>
      <c r="D4" s="158"/>
      <c r="E4" s="158">
        <v>1000</v>
      </c>
      <c r="F4" s="158"/>
      <c r="G4" s="181"/>
      <c r="H4" s="28"/>
      <c r="I4" s="157" t="s">
        <v>1</v>
      </c>
      <c r="J4" s="157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4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57" t="s">
        <v>2</v>
      </c>
      <c r="J5" s="157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4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57" t="s">
        <v>3</v>
      </c>
      <c r="J6" s="157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4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57" t="s">
        <v>4</v>
      </c>
      <c r="J7" s="157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4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57" t="s">
        <v>5</v>
      </c>
      <c r="J8" s="157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4"/>
    </row>
    <row r="9" spans="1:19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57" t="s">
        <v>6</v>
      </c>
      <c r="J9" s="157"/>
      <c r="K9" s="182">
        <v>3</v>
      </c>
      <c r="L9" s="182"/>
      <c r="M9" s="183"/>
      <c r="N9" s="28"/>
      <c r="O9" s="159" t="s">
        <v>6</v>
      </c>
      <c r="P9" s="160"/>
      <c r="Q9" s="160">
        <v>3</v>
      </c>
      <c r="R9" s="160"/>
      <c r="S9" s="184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57" t="s">
        <v>7</v>
      </c>
      <c r="J10" s="157"/>
      <c r="K10" s="32"/>
      <c r="L10" s="32"/>
      <c r="M10" s="32"/>
      <c r="N10" s="28"/>
      <c r="O10" s="159" t="s">
        <v>7</v>
      </c>
      <c r="P10" s="160"/>
      <c r="Q10" s="160"/>
      <c r="R10" s="160"/>
      <c r="S10" s="184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1">
        <v>1</v>
      </c>
      <c r="D12" s="162"/>
      <c r="E12" s="162"/>
      <c r="F12" s="162"/>
      <c r="G12" s="163"/>
      <c r="H12" s="31" t="s">
        <v>85</v>
      </c>
      <c r="I12" s="164">
        <v>1</v>
      </c>
      <c r="J12" s="165"/>
      <c r="K12" s="165"/>
      <c r="L12" s="165"/>
      <c r="M12" s="166"/>
      <c r="N12" s="31" t="s">
        <v>85</v>
      </c>
      <c r="O12" s="167">
        <v>1</v>
      </c>
      <c r="P12" s="167"/>
      <c r="Q12" s="167"/>
      <c r="R12" s="167"/>
      <c r="S12" s="16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</row>
    <row r="15" spans="1:19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</row>
    <row r="17" spans="1:19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</row>
    <row r="18" spans="1:19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</row>
    <row r="20" spans="1:19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</row>
    <row r="22" spans="1:19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</row>
    <row r="25" spans="1:19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</row>
    <row r="28" spans="1:19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</row>
    <row r="29" spans="1:19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</row>
    <row r="32" spans="1:19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</row>
    <row r="34" spans="1:19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</row>
    <row r="37" spans="1:19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</row>
    <row r="43" spans="1:19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</row>
    <row r="45" spans="1:19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</row>
    <row r="48" spans="1:19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</row>
    <row r="49" spans="1:19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</row>
    <row r="50" spans="1:19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</row>
    <row r="51" spans="1:19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</row>
    <row r="52" spans="1:19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</row>
    <row r="53" spans="1:19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</row>
    <row r="54" spans="1:19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</row>
    <row r="57" spans="1:19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</row>
    <row r="58" spans="1:19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</row>
    <row r="60" spans="1:19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</row>
    <row r="61" spans="1:19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</row>
    <row r="63" spans="1:19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</row>
    <row r="64" spans="1:19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</row>
    <row r="65" spans="1:19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</row>
    <row r="68" spans="1:19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</row>
    <row r="69" spans="1:19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</row>
    <row r="77" spans="1:19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</row>
    <row r="82" spans="1:19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</row>
    <row r="83" spans="1:19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k = 1000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9" x14ac:dyDescent="0.25">
      <c r="A89" s="25" t="s">
        <v>88</v>
      </c>
      <c r="B89" s="61">
        <f>E84</f>
        <v>0.43460403499624972</v>
      </c>
    </row>
    <row r="90" spans="1:19" x14ac:dyDescent="0.25">
      <c r="A90" s="25" t="s">
        <v>89</v>
      </c>
      <c r="B90" s="67">
        <f>F84</f>
        <v>0.3325874161060855</v>
      </c>
    </row>
    <row r="91" spans="1:19" x14ac:dyDescent="0.25">
      <c r="A91" s="25" t="s">
        <v>120</v>
      </c>
      <c r="B91" s="130">
        <f>G84</f>
        <v>5.6158730158730156E-5</v>
      </c>
    </row>
    <row r="92" spans="1:19" ht="20.25" thickBot="1" x14ac:dyDescent="0.35">
      <c r="A92" s="38" t="str">
        <f>I1</f>
        <v>k = 5000</v>
      </c>
      <c r="B92" s="38"/>
    </row>
    <row r="93" spans="1:19" ht="15.75" thickTop="1" x14ac:dyDescent="0.25">
      <c r="A93" s="32" t="s">
        <v>82</v>
      </c>
      <c r="B93" s="64">
        <f>J84</f>
        <v>0.44434128283921942</v>
      </c>
    </row>
    <row r="94" spans="1:19" x14ac:dyDescent="0.25">
      <c r="A94" s="32" t="s">
        <v>88</v>
      </c>
      <c r="B94" s="64">
        <f>K84</f>
        <v>0.46783430329936188</v>
      </c>
    </row>
    <row r="95" spans="1:19" x14ac:dyDescent="0.25">
      <c r="A95" s="32" t="s">
        <v>89</v>
      </c>
      <c r="B95" s="68">
        <f>L84</f>
        <v>0.30528232619692802</v>
      </c>
    </row>
    <row r="96" spans="1:19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k = 10 000</v>
      </c>
    </row>
    <row r="104" spans="1:2" x14ac:dyDescent="0.25">
      <c r="A104" t="s">
        <v>92</v>
      </c>
      <c r="B104" t="str">
        <f>IF(AND(B89 &gt; B94,B89 &gt; B99), A87, IF(B94 &gt; B99, A92, A97))</f>
        <v>k = 10 000</v>
      </c>
    </row>
    <row r="105" spans="1:2" x14ac:dyDescent="0.25">
      <c r="A105" t="s">
        <v>93</v>
      </c>
      <c r="B105" t="str">
        <f>IF(AND(B90 &gt; B95,B90 &gt; B100), $A$87, IF(B95 &gt; B100, $A$92, $A$97))</f>
        <v>k = 1000</v>
      </c>
    </row>
    <row r="106" spans="1:2" x14ac:dyDescent="0.25">
      <c r="A106" t="s">
        <v>121</v>
      </c>
      <c r="B106" t="str">
        <f>IF(AND(B91 &lt; B96,B91 &lt; B101), $A$87, IF(B96 &lt; B101, $A$92, $A$97))</f>
        <v>k = 1000</v>
      </c>
    </row>
  </sheetData>
  <mergeCells count="52">
    <mergeCell ref="Q9:S9"/>
    <mergeCell ref="Q10:S10"/>
    <mergeCell ref="Q3:S3"/>
    <mergeCell ref="Q4:S4"/>
    <mergeCell ref="Q5:S5"/>
    <mergeCell ref="Q6:S6"/>
    <mergeCell ref="Q7:S7"/>
    <mergeCell ref="Q8:S8"/>
    <mergeCell ref="C10:D10"/>
    <mergeCell ref="I10:J10"/>
    <mergeCell ref="O10:P10"/>
    <mergeCell ref="C12:G12"/>
    <mergeCell ref="I12:M12"/>
    <mergeCell ref="O12:S12"/>
    <mergeCell ref="C8:D8"/>
    <mergeCell ref="I8:J8"/>
    <mergeCell ref="O8:P8"/>
    <mergeCell ref="C9:D9"/>
    <mergeCell ref="I9:J9"/>
    <mergeCell ref="O9:P9"/>
    <mergeCell ref="E8:G8"/>
    <mergeCell ref="K8:M8"/>
    <mergeCell ref="E9:G9"/>
    <mergeCell ref="K9:M9"/>
    <mergeCell ref="C6:D6"/>
    <mergeCell ref="I6:J6"/>
    <mergeCell ref="O6:P6"/>
    <mergeCell ref="C7:D7"/>
    <mergeCell ref="I7:J7"/>
    <mergeCell ref="O7:P7"/>
    <mergeCell ref="E6:G6"/>
    <mergeCell ref="K6:M6"/>
    <mergeCell ref="E7:G7"/>
    <mergeCell ref="K7:M7"/>
    <mergeCell ref="C4:D4"/>
    <mergeCell ref="I4:J4"/>
    <mergeCell ref="O4:P4"/>
    <mergeCell ref="C5:D5"/>
    <mergeCell ref="I5:J5"/>
    <mergeCell ref="O5:P5"/>
    <mergeCell ref="E4:G4"/>
    <mergeCell ref="K4:M4"/>
    <mergeCell ref="E5:G5"/>
    <mergeCell ref="K5:M5"/>
    <mergeCell ref="C3:D3"/>
    <mergeCell ref="I3:J3"/>
    <mergeCell ref="O3:P3"/>
    <mergeCell ref="C1:G1"/>
    <mergeCell ref="I1:M1"/>
    <mergeCell ref="O1:S1"/>
    <mergeCell ref="E3:G3"/>
    <mergeCell ref="K3:M3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{F664EF49-DDDC-425E-84E1-F1DE8F61453C}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{02FBC751-F5CB-40D4-B0CB-90B8AEC3B855}</x14:id>
        </ext>
      </extLst>
    </cfRule>
  </conditionalFormatting>
  <conditionalFormatting sqref="P14:S8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{C7B14FA1-A84F-41C9-BC9E-3549591D6258}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64EF49-DDDC-425E-84E1-F1DE8F614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02FBC751-F5CB-40D4-B0CB-90B8AEC3B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C7B14FA1-A84F-41C9-BC9E-3549591D6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9365-20F4-4CD9-869B-5F692FC74793}">
  <sheetPr>
    <tabColor theme="1" tint="4.9989318521683403E-2"/>
  </sheetPr>
  <dimension ref="A1:Y111"/>
  <sheetViews>
    <sheetView topLeftCell="A82" zoomScaleNormal="100" workbookViewId="0">
      <selection activeCell="E108" sqref="E10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94</v>
      </c>
      <c r="B1" s="27"/>
      <c r="C1" s="169" t="s">
        <v>95</v>
      </c>
      <c r="D1" s="170"/>
      <c r="E1" s="170"/>
      <c r="F1" s="170"/>
      <c r="G1" s="174"/>
      <c r="H1" s="27"/>
      <c r="I1" s="175" t="s">
        <v>96</v>
      </c>
      <c r="J1" s="171"/>
      <c r="K1" s="171"/>
      <c r="L1" s="171"/>
      <c r="M1" s="176"/>
      <c r="N1" s="27"/>
      <c r="O1" s="172" t="s">
        <v>100</v>
      </c>
      <c r="P1" s="173"/>
      <c r="Q1" s="173"/>
      <c r="R1" s="173"/>
      <c r="S1" s="177"/>
      <c r="T1" s="27"/>
      <c r="U1" s="178" t="s">
        <v>122</v>
      </c>
      <c r="V1" s="179"/>
      <c r="W1" s="179"/>
      <c r="X1" s="179"/>
      <c r="Y1" s="180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57" t="s">
        <v>0</v>
      </c>
      <c r="J3" s="157"/>
      <c r="K3" s="182" t="s">
        <v>97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4"/>
      <c r="T3" s="28"/>
      <c r="U3" s="185" t="s">
        <v>0</v>
      </c>
      <c r="V3" s="186"/>
      <c r="W3" s="186" t="s">
        <v>97</v>
      </c>
      <c r="X3" s="186"/>
      <c r="Y3" s="187"/>
    </row>
    <row r="4" spans="1:25" x14ac:dyDescent="0.25">
      <c r="A4" s="3"/>
      <c r="B4" s="28"/>
      <c r="C4" s="158" t="s">
        <v>1</v>
      </c>
      <c r="D4" s="158"/>
      <c r="E4" s="158">
        <v>1000</v>
      </c>
      <c r="F4" s="158"/>
      <c r="G4" s="181"/>
      <c r="H4" s="28"/>
      <c r="I4" s="157" t="s">
        <v>1</v>
      </c>
      <c r="J4" s="157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4"/>
      <c r="T4" s="28"/>
      <c r="U4" s="185" t="s">
        <v>1</v>
      </c>
      <c r="V4" s="186"/>
      <c r="W4" s="186">
        <v>10000</v>
      </c>
      <c r="X4" s="186"/>
      <c r="Y4" s="187"/>
    </row>
    <row r="5" spans="1:25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57" t="s">
        <v>2</v>
      </c>
      <c r="J5" s="157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4"/>
      <c r="T5" s="28"/>
      <c r="U5" s="185" t="s">
        <v>2</v>
      </c>
      <c r="V5" s="186"/>
      <c r="W5" s="186">
        <v>512</v>
      </c>
      <c r="X5" s="186"/>
      <c r="Y5" s="187"/>
    </row>
    <row r="6" spans="1:25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57" t="s">
        <v>3</v>
      </c>
      <c r="J6" s="157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4"/>
      <c r="T6" s="28"/>
      <c r="U6" s="185" t="s">
        <v>3</v>
      </c>
      <c r="V6" s="186"/>
      <c r="W6" s="186">
        <v>1024</v>
      </c>
      <c r="X6" s="186"/>
      <c r="Y6" s="187"/>
    </row>
    <row r="7" spans="1:25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57" t="s">
        <v>4</v>
      </c>
      <c r="J7" s="157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4"/>
      <c r="T7" s="28"/>
      <c r="U7" s="185" t="s">
        <v>4</v>
      </c>
      <c r="V7" s="186"/>
      <c r="W7" s="186" t="s">
        <v>98</v>
      </c>
      <c r="X7" s="186"/>
      <c r="Y7" s="187"/>
    </row>
    <row r="8" spans="1:25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57" t="s">
        <v>5</v>
      </c>
      <c r="J8" s="157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4"/>
      <c r="T8" s="28"/>
      <c r="U8" s="185" t="s">
        <v>5</v>
      </c>
      <c r="V8" s="186"/>
      <c r="W8" s="186" t="s">
        <v>99</v>
      </c>
      <c r="X8" s="186"/>
      <c r="Y8" s="187"/>
    </row>
    <row r="9" spans="1:25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57" t="s">
        <v>6</v>
      </c>
      <c r="J9" s="157"/>
      <c r="K9" s="182">
        <v>3</v>
      </c>
      <c r="L9" s="182"/>
      <c r="M9" s="183"/>
      <c r="N9" s="28"/>
      <c r="O9" s="159" t="s">
        <v>6</v>
      </c>
      <c r="P9" s="160"/>
      <c r="Q9" s="160">
        <v>3</v>
      </c>
      <c r="R9" s="160"/>
      <c r="S9" s="184"/>
      <c r="T9" s="28"/>
      <c r="U9" s="185" t="s">
        <v>6</v>
      </c>
      <c r="V9" s="186"/>
      <c r="W9" s="186">
        <v>3</v>
      </c>
      <c r="X9" s="186"/>
      <c r="Y9" s="187"/>
    </row>
    <row r="10" spans="1:25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57" t="s">
        <v>7</v>
      </c>
      <c r="J10" s="157"/>
      <c r="K10" s="32"/>
      <c r="L10" s="32"/>
      <c r="M10" s="32"/>
      <c r="N10" s="28"/>
      <c r="O10" s="159" t="s">
        <v>7</v>
      </c>
      <c r="P10" s="160"/>
      <c r="Q10" s="160"/>
      <c r="R10" s="160"/>
      <c r="S10" s="184"/>
      <c r="T10" s="28"/>
      <c r="U10" s="185" t="s">
        <v>7</v>
      </c>
      <c r="V10" s="186"/>
      <c r="W10" s="186"/>
      <c r="X10" s="186"/>
      <c r="Y10" s="187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61">
        <v>1</v>
      </c>
      <c r="D12" s="162"/>
      <c r="E12" s="162"/>
      <c r="F12" s="162"/>
      <c r="G12" s="163"/>
      <c r="H12" s="31" t="s">
        <v>85</v>
      </c>
      <c r="I12" s="164">
        <v>1</v>
      </c>
      <c r="J12" s="165"/>
      <c r="K12" s="165"/>
      <c r="L12" s="165"/>
      <c r="M12" s="166"/>
      <c r="N12" s="31" t="s">
        <v>85</v>
      </c>
      <c r="O12" s="167">
        <v>1</v>
      </c>
      <c r="P12" s="167"/>
      <c r="Q12" s="167"/>
      <c r="R12" s="167"/>
      <c r="S12" s="168"/>
      <c r="T12" s="31" t="s">
        <v>85</v>
      </c>
      <c r="U12" s="188">
        <v>1</v>
      </c>
      <c r="V12" s="188"/>
      <c r="W12" s="188"/>
      <c r="X12" s="188"/>
      <c r="Y12" s="189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  <c r="T14" s="5">
        <v>9</v>
      </c>
      <c r="U14" s="134">
        <v>9</v>
      </c>
      <c r="V14" s="143">
        <v>1</v>
      </c>
      <c r="W14" s="144">
        <v>1</v>
      </c>
      <c r="X14" s="145">
        <v>1.5384615384615385E-2</v>
      </c>
      <c r="Y14" s="146">
        <v>2.4306712962962962E-4</v>
      </c>
    </row>
    <row r="15" spans="1:25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  <c r="T15" s="5">
        <v>1160</v>
      </c>
      <c r="U15" s="134">
        <v>1160</v>
      </c>
      <c r="V15" s="144">
        <v>0.19655172413793104</v>
      </c>
      <c r="W15" s="144">
        <v>0.19655172413793104</v>
      </c>
      <c r="X15" s="145">
        <v>3.7037037037037035E-2</v>
      </c>
      <c r="Y15" s="146">
        <v>1.2604166666666666E-4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1.0121527777777778E-4</v>
      </c>
    </row>
    <row r="17" spans="1:25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1</v>
      </c>
      <c r="Y17" s="146">
        <v>1.2398148148148148E-4</v>
      </c>
    </row>
    <row r="18" spans="1:25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  <c r="T18" s="5">
        <v>553</v>
      </c>
      <c r="U18" s="134">
        <v>132</v>
      </c>
      <c r="V18" s="144">
        <v>0.23869801084990958</v>
      </c>
      <c r="W18" s="144">
        <v>0.23869801084990958</v>
      </c>
      <c r="X18" s="145">
        <v>0.5</v>
      </c>
      <c r="Y18" s="146">
        <v>1.2454861111111111E-4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  <c r="T19" s="5">
        <v>431</v>
      </c>
      <c r="U19" s="134">
        <v>30</v>
      </c>
      <c r="V19" s="144">
        <v>6.9605568445475635E-2</v>
      </c>
      <c r="W19" s="144">
        <v>6.9605568445475635E-2</v>
      </c>
      <c r="X19" s="145">
        <v>0.5</v>
      </c>
      <c r="Y19" s="146">
        <v>7.2106481481481479E-5</v>
      </c>
    </row>
    <row r="20" spans="1:25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  <c r="T20" s="5">
        <v>97768</v>
      </c>
      <c r="U20" s="134">
        <v>256</v>
      </c>
      <c r="V20" s="144">
        <v>2.6184436625480731E-3</v>
      </c>
      <c r="W20" s="144">
        <v>2.5600000000000001E-2</v>
      </c>
      <c r="X20" s="145">
        <v>1</v>
      </c>
      <c r="Y20" s="146">
        <v>6.3252314814814812E-5</v>
      </c>
    </row>
    <row r="21" spans="1:25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  <c r="T21" s="5">
        <v>28</v>
      </c>
      <c r="U21" s="134">
        <v>27</v>
      </c>
      <c r="V21" s="144">
        <v>0.9642857142857143</v>
      </c>
      <c r="W21" s="144">
        <v>0.9642857142857143</v>
      </c>
      <c r="X21" s="145">
        <v>0.33333333333333331</v>
      </c>
      <c r="Y21" s="146">
        <v>7.4236111111111115E-5</v>
      </c>
    </row>
    <row r="22" spans="1:25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  <c r="T22" s="5">
        <v>1554</v>
      </c>
      <c r="U22" s="134">
        <v>710</v>
      </c>
      <c r="V22" s="144">
        <v>0.4568854568854569</v>
      </c>
      <c r="W22" s="144">
        <v>0.4568854568854569</v>
      </c>
      <c r="X22" s="145">
        <v>0.25</v>
      </c>
      <c r="Y22" s="146">
        <v>9.6990740740740737E-5</v>
      </c>
    </row>
    <row r="23" spans="1:25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  <c r="T23" s="5">
        <v>123</v>
      </c>
      <c r="U23" s="134">
        <v>0</v>
      </c>
      <c r="V23" s="144">
        <v>0</v>
      </c>
      <c r="W23" s="144">
        <v>0</v>
      </c>
      <c r="X23" s="145">
        <v>0</v>
      </c>
      <c r="Y23" s="146">
        <v>7.5833333333333338E-5</v>
      </c>
    </row>
    <row r="24" spans="1:25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  <c r="T24" s="5">
        <v>40485</v>
      </c>
      <c r="U24" s="134">
        <v>0</v>
      </c>
      <c r="V24" s="144">
        <v>0</v>
      </c>
      <c r="W24" s="144">
        <v>0</v>
      </c>
      <c r="X24" s="145">
        <v>0</v>
      </c>
      <c r="Y24" s="146">
        <v>8.0173611111111117E-5</v>
      </c>
    </row>
    <row r="25" spans="1:25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  <c r="T25" s="5">
        <v>388</v>
      </c>
      <c r="U25" s="134">
        <v>229</v>
      </c>
      <c r="V25" s="144">
        <v>0.59020618556701032</v>
      </c>
      <c r="W25" s="144">
        <v>0.59020618556701032</v>
      </c>
      <c r="X25" s="145">
        <v>0.125</v>
      </c>
      <c r="Y25" s="146">
        <v>7.4710648148148143E-5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1</v>
      </c>
      <c r="Y26" s="146">
        <v>5.9826388888888891E-5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0.14285714285714285</v>
      </c>
      <c r="Y27" s="146">
        <v>6.0578703703703702E-5</v>
      </c>
    </row>
    <row r="28" spans="1:25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  <c r="T28" s="5">
        <v>158355</v>
      </c>
      <c r="U28" s="134">
        <v>8470</v>
      </c>
      <c r="V28" s="144">
        <v>5.3487417511287931E-2</v>
      </c>
      <c r="W28" s="144">
        <v>0.84699999999999998</v>
      </c>
      <c r="X28" s="145">
        <v>1</v>
      </c>
      <c r="Y28" s="146">
        <v>5.739583333333333E-5</v>
      </c>
    </row>
    <row r="29" spans="1:25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  <c r="T29" s="5">
        <v>323</v>
      </c>
      <c r="U29" s="134">
        <v>216</v>
      </c>
      <c r="V29" s="144">
        <v>0.66873065015479871</v>
      </c>
      <c r="W29" s="144">
        <v>0.66873065015479871</v>
      </c>
      <c r="X29" s="145">
        <v>1</v>
      </c>
      <c r="Y29" s="146">
        <v>7.3148148148148153E-5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  <c r="T30" s="5">
        <v>5</v>
      </c>
      <c r="U30" s="134">
        <v>2</v>
      </c>
      <c r="V30" s="144">
        <v>0.4</v>
      </c>
      <c r="W30" s="144">
        <v>0.4</v>
      </c>
      <c r="X30" s="145">
        <v>0.125</v>
      </c>
      <c r="Y30" s="146">
        <v>7.3148148148148153E-5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  <c r="T31" s="5">
        <v>13</v>
      </c>
      <c r="U31" s="134">
        <v>8</v>
      </c>
      <c r="V31" s="144">
        <v>0.61538461538461542</v>
      </c>
      <c r="W31" s="144">
        <v>0.61538461538461542</v>
      </c>
      <c r="X31" s="145">
        <v>0.25</v>
      </c>
      <c r="Y31" s="146">
        <v>1.1605324074074075E-4</v>
      </c>
    </row>
    <row r="32" spans="1:25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  <c r="T32" s="5">
        <v>158</v>
      </c>
      <c r="U32" s="134">
        <v>96</v>
      </c>
      <c r="V32" s="144">
        <v>0.60759493670886078</v>
      </c>
      <c r="W32" s="144">
        <v>0.60759493670886078</v>
      </c>
      <c r="X32" s="145">
        <v>0.5</v>
      </c>
      <c r="Y32" s="146">
        <v>7.5243055555555556E-5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  <c r="T33" s="5">
        <v>247</v>
      </c>
      <c r="U33" s="134">
        <v>1</v>
      </c>
      <c r="V33" s="144">
        <v>4.048582995951417E-3</v>
      </c>
      <c r="W33" s="144">
        <v>4.048582995951417E-3</v>
      </c>
      <c r="X33" s="145">
        <v>1</v>
      </c>
      <c r="Y33" s="146">
        <v>5.966435185185185E-5</v>
      </c>
    </row>
    <row r="34" spans="1:25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0.1</v>
      </c>
      <c r="Y34" s="146">
        <v>9.0092592592592595E-5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  <c r="T35" s="5">
        <v>16</v>
      </c>
      <c r="U35" s="134">
        <v>16</v>
      </c>
      <c r="V35" s="144">
        <v>1</v>
      </c>
      <c r="W35" s="144">
        <v>1</v>
      </c>
      <c r="X35" s="145">
        <v>6.6666666666666666E-2</v>
      </c>
      <c r="Y35" s="146">
        <v>8.9027777777777784E-5</v>
      </c>
    </row>
    <row r="36" spans="1:25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  <c r="T36" s="5">
        <v>24</v>
      </c>
      <c r="U36" s="134">
        <v>17</v>
      </c>
      <c r="V36" s="144">
        <v>0.70833333333333337</v>
      </c>
      <c r="W36" s="144">
        <v>0.70833333333333337</v>
      </c>
      <c r="X36" s="145">
        <v>1.3888888888888888E-2</v>
      </c>
      <c r="Y36" s="146">
        <v>9.6192129629629625E-5</v>
      </c>
    </row>
    <row r="37" spans="1:25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1.0752688172043012E-2</v>
      </c>
      <c r="Y37" s="146">
        <v>7.6273148148148147E-5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6.4004629629629635E-5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1</v>
      </c>
      <c r="Y39" s="146">
        <v>6.0532407407407407E-5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0.5</v>
      </c>
      <c r="Y40" s="146">
        <v>5.9976851851851851E-5</v>
      </c>
    </row>
    <row r="41" spans="1:25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  <c r="T41" s="5">
        <v>15</v>
      </c>
      <c r="U41" s="134">
        <v>0</v>
      </c>
      <c r="V41" s="144">
        <v>0</v>
      </c>
      <c r="W41" s="144">
        <v>0</v>
      </c>
      <c r="X41" s="145">
        <v>0</v>
      </c>
      <c r="Y41" s="146">
        <v>6.6574074074074081E-5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0.25</v>
      </c>
      <c r="Y42" s="146">
        <v>5.7881944444444441E-5</v>
      </c>
    </row>
    <row r="43" spans="1:25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  <c r="T43" s="5">
        <v>39</v>
      </c>
      <c r="U43" s="134">
        <v>2</v>
      </c>
      <c r="V43" s="144">
        <v>5.128205128205128E-2</v>
      </c>
      <c r="W43" s="144">
        <v>5.128205128205128E-2</v>
      </c>
      <c r="X43" s="145">
        <v>3.7383177570093456E-4</v>
      </c>
      <c r="Y43" s="146">
        <v>1.1248842592592593E-4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  <c r="T44" s="5">
        <v>1</v>
      </c>
      <c r="U44" s="134">
        <v>1</v>
      </c>
      <c r="V44" s="144">
        <v>1</v>
      </c>
      <c r="W44" s="144">
        <v>1</v>
      </c>
      <c r="X44" s="145">
        <v>0.25</v>
      </c>
      <c r="Y44" s="146">
        <v>1.3062499999999999E-4</v>
      </c>
    </row>
    <row r="45" spans="1:25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  <c r="T45" s="5">
        <v>431</v>
      </c>
      <c r="U45" s="134">
        <v>391</v>
      </c>
      <c r="V45" s="144">
        <v>0.90719257540603249</v>
      </c>
      <c r="W45" s="144">
        <v>0.90719257540603249</v>
      </c>
      <c r="X45" s="145">
        <v>1.6949152542372881E-2</v>
      </c>
      <c r="Y45" s="146">
        <v>1.3501157407407407E-4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  <c r="T46" s="5">
        <v>40</v>
      </c>
      <c r="U46" s="134">
        <v>40</v>
      </c>
      <c r="V46" s="144">
        <v>1</v>
      </c>
      <c r="W46" s="144">
        <v>1</v>
      </c>
      <c r="X46" s="145">
        <v>2.564102564102564E-2</v>
      </c>
      <c r="Y46" s="146">
        <v>1.3226851851851852E-4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  <c r="T47" s="5">
        <v>40</v>
      </c>
      <c r="U47" s="134">
        <v>40</v>
      </c>
      <c r="V47" s="144">
        <v>1</v>
      </c>
      <c r="W47" s="144">
        <v>1</v>
      </c>
      <c r="X47" s="145">
        <v>2.5000000000000001E-2</v>
      </c>
      <c r="Y47" s="146">
        <v>1.3545138888888889E-4</v>
      </c>
    </row>
    <row r="48" spans="1:25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  <c r="T48" s="5">
        <v>70752</v>
      </c>
      <c r="U48" s="134">
        <v>1862</v>
      </c>
      <c r="V48" s="144">
        <v>2.6317277250113073E-2</v>
      </c>
      <c r="W48" s="144">
        <v>0.1862</v>
      </c>
      <c r="X48" s="145">
        <v>1</v>
      </c>
      <c r="Y48" s="146">
        <v>6.8194444444444441E-5</v>
      </c>
    </row>
    <row r="49" spans="1:25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5.7129629629629631E-5</v>
      </c>
    </row>
    <row r="50" spans="1:25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  <c r="T50" s="5">
        <v>9902</v>
      </c>
      <c r="U50" s="134">
        <v>7091</v>
      </c>
      <c r="V50" s="144">
        <v>0.71611795596849126</v>
      </c>
      <c r="W50" s="144">
        <v>0.71611795596849126</v>
      </c>
      <c r="X50" s="145">
        <v>1</v>
      </c>
      <c r="Y50" s="146">
        <v>5.7025462962962966E-5</v>
      </c>
    </row>
    <row r="51" spans="1:25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  <c r="T51" s="5">
        <v>5365</v>
      </c>
      <c r="U51" s="134">
        <v>3810</v>
      </c>
      <c r="V51" s="144">
        <v>0.71015843429636538</v>
      </c>
      <c r="W51" s="144">
        <v>0.71015843429636538</v>
      </c>
      <c r="X51" s="145">
        <v>0.5</v>
      </c>
      <c r="Y51" s="146">
        <v>5.6064814814814813E-5</v>
      </c>
    </row>
    <row r="52" spans="1:25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  <c r="T52" s="5">
        <v>7322</v>
      </c>
      <c r="U52" s="134">
        <v>279</v>
      </c>
      <c r="V52" s="144">
        <v>3.8104343075662385E-2</v>
      </c>
      <c r="W52" s="144">
        <v>3.8104343075662385E-2</v>
      </c>
      <c r="X52" s="145">
        <v>3.7037037037037035E-2</v>
      </c>
      <c r="Y52" s="146">
        <v>5.5752314814814812E-5</v>
      </c>
    </row>
    <row r="53" spans="1:25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  <c r="T53" s="5">
        <v>760</v>
      </c>
      <c r="U53" s="134">
        <v>374</v>
      </c>
      <c r="V53" s="144">
        <v>0.49210526315789471</v>
      </c>
      <c r="W53" s="144">
        <v>0.49210526315789471</v>
      </c>
      <c r="X53" s="145">
        <v>4.6511627906976744E-3</v>
      </c>
      <c r="Y53" s="146">
        <v>5.7766203703703701E-5</v>
      </c>
    </row>
    <row r="54" spans="1:25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  <c r="T54" s="5">
        <v>2379</v>
      </c>
      <c r="U54" s="134">
        <v>2379</v>
      </c>
      <c r="V54" s="144">
        <v>1</v>
      </c>
      <c r="W54" s="144">
        <v>1</v>
      </c>
      <c r="X54" s="145">
        <v>1</v>
      </c>
      <c r="Y54" s="146">
        <v>5.3333333333333333E-5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1.3568287037037037E-4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  <c r="T56" s="5">
        <v>7</v>
      </c>
      <c r="U56" s="134">
        <v>7</v>
      </c>
      <c r="V56" s="144">
        <v>1</v>
      </c>
      <c r="W56" s="144">
        <v>1</v>
      </c>
      <c r="X56" s="145">
        <v>0.5</v>
      </c>
      <c r="Y56" s="146">
        <v>1.3483796296296296E-4</v>
      </c>
    </row>
    <row r="57" spans="1:25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  <c r="T57" s="5">
        <v>859</v>
      </c>
      <c r="U57" s="134">
        <v>615</v>
      </c>
      <c r="V57" s="144">
        <v>0.71594877764842846</v>
      </c>
      <c r="W57" s="144">
        <v>0.71594877764842846</v>
      </c>
      <c r="X57" s="145">
        <v>1</v>
      </c>
      <c r="Y57" s="146">
        <v>6.239583333333333E-5</v>
      </c>
    </row>
    <row r="58" spans="1:25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  <c r="T58" s="5">
        <v>4043</v>
      </c>
      <c r="U58" s="134">
        <v>941</v>
      </c>
      <c r="V58" s="144">
        <v>0.23274795943606233</v>
      </c>
      <c r="W58" s="144">
        <v>0.23274795943606233</v>
      </c>
      <c r="X58" s="145">
        <v>1</v>
      </c>
      <c r="Y58" s="146">
        <v>5.8576388888888888E-5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2.7027027027027029E-2</v>
      </c>
      <c r="Y59" s="146">
        <v>6.5983796296296298E-5</v>
      </c>
    </row>
    <row r="60" spans="1:25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  <c r="T60" s="5">
        <v>670</v>
      </c>
      <c r="U60" s="134">
        <v>151</v>
      </c>
      <c r="V60" s="144">
        <v>0.2253731343283582</v>
      </c>
      <c r="W60" s="144">
        <v>0.2253731343283582</v>
      </c>
      <c r="X60" s="145">
        <v>2.564102564102564E-2</v>
      </c>
      <c r="Y60" s="146">
        <v>6.8425925925925921E-5</v>
      </c>
    </row>
    <row r="61" spans="1:25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  <c r="T61" s="5">
        <v>21</v>
      </c>
      <c r="U61" s="134">
        <v>16</v>
      </c>
      <c r="V61" s="144">
        <v>0.76190476190476186</v>
      </c>
      <c r="W61" s="144">
        <v>0.76190476190476186</v>
      </c>
      <c r="X61" s="145">
        <v>0.125</v>
      </c>
      <c r="Y61" s="146">
        <v>6.6851851851851849E-5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  <c r="T62" s="5">
        <v>2</v>
      </c>
      <c r="U62" s="134">
        <v>2</v>
      </c>
      <c r="V62" s="144">
        <v>1</v>
      </c>
      <c r="W62" s="144">
        <v>1</v>
      </c>
      <c r="X62" s="145">
        <v>0.04</v>
      </c>
      <c r="Y62" s="146">
        <v>5.3958333333333335E-5</v>
      </c>
    </row>
    <row r="63" spans="1:25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  <c r="T63" s="5">
        <v>38</v>
      </c>
      <c r="U63" s="134">
        <v>6</v>
      </c>
      <c r="V63" s="144">
        <v>0.15789473684210525</v>
      </c>
      <c r="W63" s="144">
        <v>0.15789473684210525</v>
      </c>
      <c r="X63" s="145">
        <v>0.5</v>
      </c>
      <c r="Y63" s="146">
        <v>9.1967592592592586E-5</v>
      </c>
    </row>
    <row r="64" spans="1:25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  <c r="T64" s="5">
        <v>34</v>
      </c>
      <c r="U64" s="134">
        <v>6</v>
      </c>
      <c r="V64" s="144">
        <v>0.17647058823529413</v>
      </c>
      <c r="W64" s="144">
        <v>0.17647058823529413</v>
      </c>
      <c r="X64" s="145">
        <v>0.5</v>
      </c>
      <c r="Y64" s="146">
        <v>9.2905092592592589E-5</v>
      </c>
    </row>
    <row r="65" spans="1:25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  <c r="T65" s="5">
        <v>4</v>
      </c>
      <c r="U65" s="134">
        <v>2</v>
      </c>
      <c r="V65" s="144">
        <v>0.5</v>
      </c>
      <c r="W65" s="144">
        <v>0.5</v>
      </c>
      <c r="X65" s="145">
        <v>6.207324643078833E-4</v>
      </c>
      <c r="Y65" s="146">
        <v>9.1365740740740735E-5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  <c r="T66" s="5">
        <v>5</v>
      </c>
      <c r="U66" s="134">
        <v>5</v>
      </c>
      <c r="V66" s="144">
        <v>1</v>
      </c>
      <c r="W66" s="144">
        <v>0</v>
      </c>
      <c r="X66" s="145">
        <v>0.25</v>
      </c>
      <c r="Y66" s="146">
        <v>8.9421296296296292E-5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  <c r="T67" s="5">
        <v>1</v>
      </c>
      <c r="U67" s="134">
        <v>1</v>
      </c>
      <c r="V67" s="144">
        <v>1</v>
      </c>
      <c r="W67" s="144">
        <v>1</v>
      </c>
      <c r="X67" s="145">
        <v>0.5</v>
      </c>
      <c r="Y67" s="146">
        <v>7.6180555555555558E-5</v>
      </c>
    </row>
    <row r="68" spans="1:25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  <c r="T68" s="5">
        <v>89</v>
      </c>
      <c r="U68" s="134">
        <v>67</v>
      </c>
      <c r="V68" s="144">
        <v>0.7528089887640449</v>
      </c>
      <c r="W68" s="144">
        <v>0.7528089887640449</v>
      </c>
      <c r="X68" s="145">
        <v>0.125</v>
      </c>
      <c r="Y68" s="146">
        <v>7.6874999999999998E-5</v>
      </c>
    </row>
    <row r="69" spans="1:25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  <c r="T69" s="5">
        <v>290</v>
      </c>
      <c r="U69" s="134">
        <v>100</v>
      </c>
      <c r="V69" s="144">
        <v>0.34482758620689657</v>
      </c>
      <c r="W69" s="144">
        <v>0.34482758620689657</v>
      </c>
      <c r="X69" s="145">
        <v>0.16666666666666666</v>
      </c>
      <c r="Y69" s="146">
        <v>1.1975694444444444E-4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  <c r="T70" s="5">
        <v>3</v>
      </c>
      <c r="U70" s="134">
        <v>3</v>
      </c>
      <c r="V70" s="144">
        <v>1</v>
      </c>
      <c r="W70" s="144">
        <v>1</v>
      </c>
      <c r="X70" s="145">
        <v>0.14285714285714285</v>
      </c>
      <c r="Y70" s="146">
        <v>1.2856481481481481E-4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7.6923076923076927E-2</v>
      </c>
      <c r="Y71" s="146">
        <v>9.3287037037037042E-5</v>
      </c>
    </row>
    <row r="72" spans="1:25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  <c r="T72" s="5">
        <v>554</v>
      </c>
      <c r="U72" s="134">
        <v>19</v>
      </c>
      <c r="V72" s="144">
        <v>3.4296028880866428E-2</v>
      </c>
      <c r="W72" s="144">
        <v>3.4296028880866428E-2</v>
      </c>
      <c r="X72" s="145">
        <v>0.33333333333333331</v>
      </c>
      <c r="Y72" s="146">
        <v>7.1886574074074067E-5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  <c r="T73" s="5">
        <v>5</v>
      </c>
      <c r="U73" s="134">
        <v>2</v>
      </c>
      <c r="V73" s="144">
        <v>0.4</v>
      </c>
      <c r="W73" s="144">
        <v>0.4</v>
      </c>
      <c r="X73" s="145">
        <v>0.5</v>
      </c>
      <c r="Y73" s="146">
        <v>8.6423611111111106E-5</v>
      </c>
    </row>
    <row r="74" spans="1:25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4.1841004184100415E-3</v>
      </c>
      <c r="Y74" s="146">
        <v>6.6469907407407409E-5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6.689814814814815E-5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  <c r="T76" s="5">
        <v>5</v>
      </c>
      <c r="U76" s="134">
        <v>5</v>
      </c>
      <c r="V76" s="144">
        <v>1</v>
      </c>
      <c r="W76" s="144">
        <v>1</v>
      </c>
      <c r="X76" s="145">
        <v>1</v>
      </c>
      <c r="Y76" s="146">
        <v>8.296296296296296E-5</v>
      </c>
    </row>
    <row r="77" spans="1:25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  <c r="T77" s="5">
        <v>4079</v>
      </c>
      <c r="U77" s="134">
        <v>3</v>
      </c>
      <c r="V77" s="144">
        <v>7.3547438097572933E-4</v>
      </c>
      <c r="W77" s="144">
        <v>7.3547438097572933E-4</v>
      </c>
      <c r="X77" s="145">
        <v>0.125</v>
      </c>
      <c r="Y77" s="146">
        <v>6.5740740740740736E-5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  <c r="T78" s="5">
        <v>50</v>
      </c>
      <c r="U78" s="134">
        <v>35</v>
      </c>
      <c r="V78" s="144">
        <v>0.7</v>
      </c>
      <c r="W78" s="144">
        <v>0.7</v>
      </c>
      <c r="X78" s="145">
        <v>1.0416666666666666E-2</v>
      </c>
      <c r="Y78" s="146">
        <v>7.7395833333333329E-5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  <c r="T79" s="5">
        <v>2505</v>
      </c>
      <c r="U79" s="134">
        <v>0</v>
      </c>
      <c r="V79" s="144">
        <v>0</v>
      </c>
      <c r="W79" s="144">
        <v>0</v>
      </c>
      <c r="X79" s="145">
        <v>0</v>
      </c>
      <c r="Y79" s="146">
        <v>5.6261574074074074E-5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  <c r="T80" s="5">
        <v>3</v>
      </c>
      <c r="U80" s="134">
        <v>2</v>
      </c>
      <c r="V80" s="144">
        <v>1</v>
      </c>
      <c r="W80" s="144">
        <v>0.66666666666666663</v>
      </c>
      <c r="X80" s="145">
        <v>5.7142857142857143E-3</v>
      </c>
      <c r="Y80" s="146">
        <v>6.8993055555555553E-5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  <c r="T81" s="5">
        <v>13</v>
      </c>
      <c r="U81" s="134">
        <v>0</v>
      </c>
      <c r="V81" s="144">
        <v>1</v>
      </c>
      <c r="W81" s="144">
        <v>0</v>
      </c>
      <c r="X81" s="145">
        <v>0</v>
      </c>
      <c r="Y81" s="146">
        <v>9.5115740740740745E-5</v>
      </c>
    </row>
    <row r="82" spans="1:25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  <c r="T82" s="5">
        <v>1763</v>
      </c>
      <c r="U82" s="134">
        <v>34</v>
      </c>
      <c r="V82" s="144">
        <v>1</v>
      </c>
      <c r="W82" s="144">
        <v>1.9285309132161088E-2</v>
      </c>
      <c r="X82" s="145">
        <v>2.0614306328592042E-4</v>
      </c>
      <c r="Y82" s="146">
        <v>8.7326388888888889E-5</v>
      </c>
    </row>
    <row r="83" spans="1:25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  <c r="T83" s="5">
        <v>2917</v>
      </c>
      <c r="U83" s="134">
        <v>297</v>
      </c>
      <c r="V83" s="147">
        <v>0.10181693520740487</v>
      </c>
      <c r="W83" s="144">
        <v>0.10181693520740487</v>
      </c>
      <c r="X83" s="145">
        <v>3.8461538461538464E-3</v>
      </c>
      <c r="Y83" s="146">
        <v>4.1921296296296297E-2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  <c r="T84" s="34">
        <f>SUM(T14:T83)</f>
        <v>425476</v>
      </c>
      <c r="U84" s="148">
        <f>SUM(U14:U83)</f>
        <v>32229</v>
      </c>
      <c r="V84" s="149">
        <f t="shared" ref="V84:X84" si="3">AVERAGE(V14:V83)</f>
        <v>0.52450487992686334</v>
      </c>
      <c r="W84" s="149">
        <f>AVERAGE(W14:W83)</f>
        <v>0.49110957760364737</v>
      </c>
      <c r="X84" s="150">
        <f t="shared" si="3"/>
        <v>0.326790603858304</v>
      </c>
      <c r="Y84" s="151">
        <f>AVERAGE(Y14:Y83)</f>
        <v>6.8280985449735454E-4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k = 1000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25" x14ac:dyDescent="0.25">
      <c r="A89" s="25" t="s">
        <v>88</v>
      </c>
      <c r="B89" s="61">
        <f>E84</f>
        <v>0.43460403499624972</v>
      </c>
    </row>
    <row r="90" spans="1:25" x14ac:dyDescent="0.25">
      <c r="A90" s="25" t="s">
        <v>89</v>
      </c>
      <c r="B90" s="67">
        <f>F84</f>
        <v>0.3325874161060855</v>
      </c>
    </row>
    <row r="91" spans="1:25" x14ac:dyDescent="0.25">
      <c r="A91" s="25" t="s">
        <v>120</v>
      </c>
      <c r="B91" s="130">
        <f>G84</f>
        <v>5.6158730158730156E-5</v>
      </c>
    </row>
    <row r="92" spans="1:25" ht="20.25" thickBot="1" x14ac:dyDescent="0.35">
      <c r="A92" s="38" t="str">
        <f>I1</f>
        <v>k = 5000</v>
      </c>
      <c r="B92" s="38"/>
    </row>
    <row r="93" spans="1:25" ht="15.75" thickTop="1" x14ac:dyDescent="0.25">
      <c r="A93" s="32" t="s">
        <v>82</v>
      </c>
      <c r="B93" s="64">
        <f>J84</f>
        <v>0.44434128283921942</v>
      </c>
    </row>
    <row r="94" spans="1:25" x14ac:dyDescent="0.25">
      <c r="A94" s="32" t="s">
        <v>88</v>
      </c>
      <c r="B94" s="64">
        <f>K84</f>
        <v>0.46783430329936188</v>
      </c>
    </row>
    <row r="95" spans="1:25" x14ac:dyDescent="0.25">
      <c r="A95" s="32" t="s">
        <v>89</v>
      </c>
      <c r="B95" s="68">
        <f>L84</f>
        <v>0.30528232619692802</v>
      </c>
    </row>
    <row r="96" spans="1:25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152" t="str">
        <f>U1</f>
        <v>k = 100 000</v>
      </c>
      <c r="B102" s="152"/>
    </row>
    <row r="103" spans="1:2" ht="15.75" thickTop="1" x14ac:dyDescent="0.25">
      <c r="A103" s="153" t="s">
        <v>82</v>
      </c>
      <c r="B103" s="154">
        <f>V84</f>
        <v>0.52450487992686334</v>
      </c>
    </row>
    <row r="104" spans="1:2" x14ac:dyDescent="0.25">
      <c r="A104" s="153" t="s">
        <v>88</v>
      </c>
      <c r="B104" s="154">
        <f>W84</f>
        <v>0.49110957760364737</v>
      </c>
    </row>
    <row r="105" spans="1:2" x14ac:dyDescent="0.25">
      <c r="A105" s="153" t="s">
        <v>89</v>
      </c>
      <c r="B105" s="155">
        <f>X84</f>
        <v>0.326790603858304</v>
      </c>
    </row>
    <row r="106" spans="1:2" x14ac:dyDescent="0.25">
      <c r="A106" s="153" t="s">
        <v>120</v>
      </c>
      <c r="B106" s="156">
        <f>Y84</f>
        <v>6.8280985449735454E-4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k = 100 000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k = 10 000</v>
      </c>
    </row>
    <row r="110" spans="1:2" x14ac:dyDescent="0.25">
      <c r="A110" t="s">
        <v>93</v>
      </c>
      <c r="B110" t="str">
        <f>IF(AND(B90 &gt; B95,B90 &gt; B100,B90&gt;B105), $A$87, IF(AND(B95 &gt; B100, B95&gt;B105), A94, IF(B100&gt;B105, $A$97, $A$102)))</f>
        <v>k = 1000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k = 1000</v>
      </c>
    </row>
  </sheetData>
  <mergeCells count="70">
    <mergeCell ref="W6:Y6"/>
    <mergeCell ref="W7:Y7"/>
    <mergeCell ref="W8:Y8"/>
    <mergeCell ref="W9:Y9"/>
    <mergeCell ref="W10:Y10"/>
    <mergeCell ref="Q5:S5"/>
    <mergeCell ref="Q6:S6"/>
    <mergeCell ref="Q7:S7"/>
    <mergeCell ref="Q8:S8"/>
    <mergeCell ref="Q9:S9"/>
    <mergeCell ref="U8:V8"/>
    <mergeCell ref="U9:V9"/>
    <mergeCell ref="U10:V10"/>
    <mergeCell ref="U12:Y12"/>
    <mergeCell ref="O1:S1"/>
    <mergeCell ref="U3:V3"/>
    <mergeCell ref="U4:V4"/>
    <mergeCell ref="U5:V5"/>
    <mergeCell ref="U6:V6"/>
    <mergeCell ref="U7:V7"/>
    <mergeCell ref="U1:Y1"/>
    <mergeCell ref="W3:Y3"/>
    <mergeCell ref="W4:Y4"/>
    <mergeCell ref="W5:Y5"/>
    <mergeCell ref="Q3:S3"/>
    <mergeCell ref="Q4:S4"/>
    <mergeCell ref="C10:D10"/>
    <mergeCell ref="I10:J10"/>
    <mergeCell ref="O10:P10"/>
    <mergeCell ref="C12:G12"/>
    <mergeCell ref="I12:M12"/>
    <mergeCell ref="O12:S12"/>
    <mergeCell ref="Q10:S10"/>
    <mergeCell ref="C8:D8"/>
    <mergeCell ref="I8:J8"/>
    <mergeCell ref="O8:P8"/>
    <mergeCell ref="C9:D9"/>
    <mergeCell ref="I9:J9"/>
    <mergeCell ref="O9:P9"/>
    <mergeCell ref="E8:G8"/>
    <mergeCell ref="E9:G9"/>
    <mergeCell ref="K8:M8"/>
    <mergeCell ref="K9:M9"/>
    <mergeCell ref="C6:D6"/>
    <mergeCell ref="I6:J6"/>
    <mergeCell ref="O6:P6"/>
    <mergeCell ref="C7:D7"/>
    <mergeCell ref="I7:J7"/>
    <mergeCell ref="O7:P7"/>
    <mergeCell ref="E6:G6"/>
    <mergeCell ref="E7:G7"/>
    <mergeCell ref="K6:M6"/>
    <mergeCell ref="K7:M7"/>
    <mergeCell ref="C4:D4"/>
    <mergeCell ref="I4:J4"/>
    <mergeCell ref="O4:P4"/>
    <mergeCell ref="C5:D5"/>
    <mergeCell ref="I5:J5"/>
    <mergeCell ref="O5:P5"/>
    <mergeCell ref="E4:G4"/>
    <mergeCell ref="E5:G5"/>
    <mergeCell ref="K4:M4"/>
    <mergeCell ref="K5:M5"/>
    <mergeCell ref="C3:D3"/>
    <mergeCell ref="I3:J3"/>
    <mergeCell ref="O3:P3"/>
    <mergeCell ref="C1:G1"/>
    <mergeCell ref="E3:G3"/>
    <mergeCell ref="I1:M1"/>
    <mergeCell ref="K3:M3"/>
  </mergeCells>
  <conditionalFormatting sqref="D14:G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{CE88C4CD-8D15-4B11-9330-C949F86DEBE8}</x14:id>
        </ext>
      </extLst>
    </cfRule>
  </conditionalFormatting>
  <conditionalFormatting sqref="J14:M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{DE6CB44D-D744-485A-A35E-43238F9757D2}</x14:id>
        </ext>
      </extLst>
    </cfRule>
  </conditionalFormatting>
  <conditionalFormatting sqref="P14:S8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{8A02EDDE-A628-4332-A032-C0AF5AF79B8F}</x14:id>
        </ext>
      </extLst>
    </cfRule>
  </conditionalFormatting>
  <conditionalFormatting sqref="V14:Y8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{02E857BD-5551-46F9-9C2F-45E9993482FD}</x14:id>
        </ext>
      </extLst>
    </cfRule>
  </conditionalFormatting>
  <conditionalFormatting sqref="V14:V84">
    <cfRule type="dataBar" priority="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{24F5DAF4-757B-4FCF-B3F2-392760740C3F}</x14:id>
        </ext>
      </extLst>
    </cfRule>
  </conditionalFormatting>
  <conditionalFormatting sqref="W14:X84">
    <cfRule type="dataBar" priority="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{BFC82788-C8D9-4AFB-8D52-27EB5CDBB6F0}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8C4CD-8D15-4B11-9330-C949F86DEB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DE6CB44D-D744-485A-A35E-43238F975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8A02EDDE-A628-4332-A032-C0AF5AF79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2E857BD-5551-46F9-9C2F-45E999348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24F5DAF4-757B-4FCF-B3F2-392760740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BFC82788-C8D9-4AFB-8D52-27EB5CDBB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6F3B-1870-421D-AA93-3F6C7B0E39A5}">
  <sheetPr>
    <tabColor theme="9" tint="0.79998168889431442"/>
  </sheetPr>
  <dimension ref="A1:Y111"/>
  <sheetViews>
    <sheetView topLeftCell="C37" zoomScaleNormal="100" workbookViewId="0">
      <selection activeCell="O1" sqref="O1:S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124</v>
      </c>
      <c r="B1" s="27"/>
      <c r="C1" s="169" t="s">
        <v>103</v>
      </c>
      <c r="D1" s="170"/>
      <c r="E1" s="170"/>
      <c r="F1" s="170"/>
      <c r="G1" s="174"/>
      <c r="H1" s="27"/>
      <c r="I1" s="175" t="s">
        <v>101</v>
      </c>
      <c r="J1" s="171"/>
      <c r="K1" s="171"/>
      <c r="L1" s="171"/>
      <c r="M1" s="176"/>
      <c r="N1" s="27"/>
      <c r="O1" s="172" t="s">
        <v>102</v>
      </c>
      <c r="P1" s="173"/>
      <c r="Q1" s="173"/>
      <c r="R1" s="173"/>
      <c r="S1" s="177"/>
      <c r="T1" s="27"/>
      <c r="U1" s="178" t="s">
        <v>123</v>
      </c>
      <c r="V1" s="179"/>
      <c r="W1" s="179"/>
      <c r="X1" s="179"/>
      <c r="Y1" s="180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57" t="s">
        <v>0</v>
      </c>
      <c r="J3" s="157"/>
      <c r="K3" s="182" t="s">
        <v>97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4"/>
      <c r="T3" s="28"/>
      <c r="U3" s="185" t="s">
        <v>0</v>
      </c>
      <c r="V3" s="186"/>
      <c r="W3" s="186" t="s">
        <v>97</v>
      </c>
      <c r="X3" s="186"/>
      <c r="Y3" s="187"/>
    </row>
    <row r="4" spans="1:25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57" t="s">
        <v>1</v>
      </c>
      <c r="J4" s="157"/>
      <c r="K4" s="182">
        <v>5000</v>
      </c>
      <c r="L4" s="182"/>
      <c r="M4" s="183"/>
      <c r="N4" s="28"/>
      <c r="O4" s="159" t="s">
        <v>1</v>
      </c>
      <c r="P4" s="160"/>
      <c r="Q4" s="160">
        <v>5000</v>
      </c>
      <c r="R4" s="160"/>
      <c r="S4" s="184"/>
      <c r="T4" s="28"/>
      <c r="U4" s="185" t="s">
        <v>1</v>
      </c>
      <c r="V4" s="186"/>
      <c r="W4" s="186">
        <v>5000</v>
      </c>
      <c r="X4" s="186"/>
      <c r="Y4" s="187"/>
    </row>
    <row r="5" spans="1:25" x14ac:dyDescent="0.25">
      <c r="A5" s="3"/>
      <c r="B5" s="28"/>
      <c r="C5" s="158" t="s">
        <v>2</v>
      </c>
      <c r="D5" s="158"/>
      <c r="E5" s="158">
        <v>128</v>
      </c>
      <c r="F5" s="158"/>
      <c r="G5" s="181"/>
      <c r="H5" s="28"/>
      <c r="I5" s="157" t="s">
        <v>2</v>
      </c>
      <c r="J5" s="157"/>
      <c r="K5" s="182">
        <v>256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4"/>
      <c r="T5" s="28"/>
      <c r="U5" s="185" t="s">
        <v>2</v>
      </c>
      <c r="V5" s="186"/>
      <c r="W5" s="186">
        <v>1024</v>
      </c>
      <c r="X5" s="186"/>
      <c r="Y5" s="187"/>
    </row>
    <row r="6" spans="1:25" x14ac:dyDescent="0.25">
      <c r="A6" s="3"/>
      <c r="B6" s="28"/>
      <c r="C6" s="158" t="s">
        <v>3</v>
      </c>
      <c r="D6" s="158"/>
      <c r="E6" s="158">
        <v>256</v>
      </c>
      <c r="F6" s="158"/>
      <c r="G6" s="181"/>
      <c r="H6" s="28"/>
      <c r="I6" s="157" t="s">
        <v>3</v>
      </c>
      <c r="J6" s="157"/>
      <c r="K6" s="182">
        <v>512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4"/>
      <c r="T6" s="28"/>
      <c r="U6" s="185" t="s">
        <v>3</v>
      </c>
      <c r="V6" s="186"/>
      <c r="W6" s="186">
        <v>2048</v>
      </c>
      <c r="X6" s="186"/>
      <c r="Y6" s="187"/>
    </row>
    <row r="7" spans="1:25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57" t="s">
        <v>4</v>
      </c>
      <c r="J7" s="157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4"/>
      <c r="T7" s="28"/>
      <c r="U7" s="185" t="s">
        <v>4</v>
      </c>
      <c r="V7" s="186"/>
      <c r="W7" s="186" t="s">
        <v>98</v>
      </c>
      <c r="X7" s="186"/>
      <c r="Y7" s="187"/>
    </row>
    <row r="8" spans="1:25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57" t="s">
        <v>5</v>
      </c>
      <c r="J8" s="157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4"/>
      <c r="T8" s="28"/>
      <c r="U8" s="185" t="s">
        <v>5</v>
      </c>
      <c r="V8" s="186"/>
      <c r="W8" s="186" t="s">
        <v>99</v>
      </c>
      <c r="X8" s="186"/>
      <c r="Y8" s="187"/>
    </row>
    <row r="9" spans="1:25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57" t="s">
        <v>6</v>
      </c>
      <c r="J9" s="157"/>
      <c r="K9" s="182">
        <v>3</v>
      </c>
      <c r="L9" s="182"/>
      <c r="M9" s="183"/>
      <c r="N9" s="28"/>
      <c r="O9" s="159" t="s">
        <v>6</v>
      </c>
      <c r="P9" s="160"/>
      <c r="Q9" s="160">
        <v>3</v>
      </c>
      <c r="R9" s="160"/>
      <c r="S9" s="184"/>
      <c r="T9" s="28"/>
      <c r="U9" s="185" t="s">
        <v>6</v>
      </c>
      <c r="V9" s="186"/>
      <c r="W9" s="186">
        <v>3</v>
      </c>
      <c r="X9" s="186"/>
      <c r="Y9" s="187"/>
    </row>
    <row r="10" spans="1:25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57" t="s">
        <v>7</v>
      </c>
      <c r="J10" s="157"/>
      <c r="K10" s="32"/>
      <c r="L10" s="32"/>
      <c r="M10" s="32"/>
      <c r="N10" s="28"/>
      <c r="O10" s="159" t="s">
        <v>7</v>
      </c>
      <c r="P10" s="160"/>
      <c r="Q10" s="160"/>
      <c r="R10" s="160"/>
      <c r="S10" s="184"/>
      <c r="T10" s="28"/>
      <c r="U10" s="185" t="s">
        <v>7</v>
      </c>
      <c r="V10" s="186"/>
      <c r="W10" s="186"/>
      <c r="X10" s="186"/>
      <c r="Y10" s="187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61">
        <v>1</v>
      </c>
      <c r="D12" s="162"/>
      <c r="E12" s="162"/>
      <c r="F12" s="162"/>
      <c r="G12" s="163"/>
      <c r="H12" s="31" t="s">
        <v>85</v>
      </c>
      <c r="I12" s="164">
        <v>1</v>
      </c>
      <c r="J12" s="165"/>
      <c r="K12" s="165"/>
      <c r="L12" s="165"/>
      <c r="M12" s="166"/>
      <c r="N12" s="31" t="s">
        <v>85</v>
      </c>
      <c r="O12" s="167">
        <v>1</v>
      </c>
      <c r="P12" s="167"/>
      <c r="Q12" s="167"/>
      <c r="R12" s="167"/>
      <c r="S12" s="168"/>
      <c r="T12" s="31" t="s">
        <v>85</v>
      </c>
      <c r="U12" s="188">
        <v>1</v>
      </c>
      <c r="V12" s="188"/>
      <c r="W12" s="188"/>
      <c r="X12" s="188"/>
      <c r="Y12" s="189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1.4084507042253521E-2</v>
      </c>
      <c r="G14" s="118">
        <v>1.0847222222222222E-4</v>
      </c>
      <c r="H14" s="5">
        <v>9</v>
      </c>
      <c r="I14" s="70">
        <v>9</v>
      </c>
      <c r="J14" s="75">
        <v>1</v>
      </c>
      <c r="K14" s="76">
        <v>1</v>
      </c>
      <c r="L14" s="126">
        <v>8.130081300813009E-3</v>
      </c>
      <c r="M14" s="121">
        <v>1.4135416666666666E-4</v>
      </c>
      <c r="N14" s="5">
        <v>9</v>
      </c>
      <c r="O14" s="43">
        <v>9</v>
      </c>
      <c r="P14" s="44">
        <v>1</v>
      </c>
      <c r="Q14" s="45">
        <v>1</v>
      </c>
      <c r="R14" s="82">
        <v>1.5151515151515152E-2</v>
      </c>
      <c r="S14" s="124">
        <v>1.3685185185185184E-4</v>
      </c>
      <c r="T14" s="5">
        <v>9</v>
      </c>
      <c r="U14" s="134">
        <v>9</v>
      </c>
      <c r="V14" s="143">
        <v>1</v>
      </c>
      <c r="W14" s="144">
        <v>1</v>
      </c>
      <c r="X14" s="145">
        <v>3.3333333333333333E-2</v>
      </c>
      <c r="Y14" s="146">
        <v>1.497337962962963E-4</v>
      </c>
    </row>
    <row r="15" spans="1:25" x14ac:dyDescent="0.25">
      <c r="A15" s="3" t="s">
        <v>10</v>
      </c>
      <c r="B15" s="5">
        <v>1160</v>
      </c>
      <c r="C15" s="19">
        <v>111</v>
      </c>
      <c r="D15" s="21">
        <v>9.568965517241379E-2</v>
      </c>
      <c r="E15" s="21">
        <v>9.568965517241379E-2</v>
      </c>
      <c r="F15" s="110">
        <v>1.4285714285714285E-2</v>
      </c>
      <c r="G15" s="118">
        <v>7.7465277777777781E-5</v>
      </c>
      <c r="H15" s="5">
        <v>1160</v>
      </c>
      <c r="I15" s="70">
        <v>119</v>
      </c>
      <c r="J15" s="76">
        <v>0.10258620689655172</v>
      </c>
      <c r="K15" s="76">
        <v>0.10258620689655172</v>
      </c>
      <c r="L15" s="126">
        <v>3.5714285714285712E-2</v>
      </c>
      <c r="M15" s="121">
        <v>8.3900462962962962E-5</v>
      </c>
      <c r="N15" s="5">
        <v>1160</v>
      </c>
      <c r="O15" s="43">
        <v>146</v>
      </c>
      <c r="P15" s="45">
        <v>0.12586206896551724</v>
      </c>
      <c r="Q15" s="45">
        <v>0.12586206896551724</v>
      </c>
      <c r="R15" s="82">
        <v>3.4482758620689655E-2</v>
      </c>
      <c r="S15" s="124">
        <v>8.2453703703703698E-5</v>
      </c>
      <c r="T15" s="5">
        <v>1160</v>
      </c>
      <c r="U15" s="134">
        <v>144</v>
      </c>
      <c r="V15" s="144">
        <v>0.12413793103448276</v>
      </c>
      <c r="W15" s="144">
        <v>0.12413793103448276</v>
      </c>
      <c r="X15" s="145">
        <v>3.3333333333333333E-2</v>
      </c>
      <c r="Y15" s="146">
        <v>2.4846064814814815E-4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6.1168981481481477E-5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6.5520833333333338E-5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6.3113425925925921E-5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3.1331018518518519E-4</v>
      </c>
    </row>
    <row r="17" spans="1:25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7.3333333333333331E-5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7.2731481481481481E-5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7.3344907407407414E-5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1</v>
      </c>
      <c r="Y17" s="146">
        <v>2.5015046296296298E-4</v>
      </c>
    </row>
    <row r="18" spans="1:25" x14ac:dyDescent="0.25">
      <c r="A18" s="3" t="s">
        <v>13</v>
      </c>
      <c r="B18" s="5">
        <v>553</v>
      </c>
      <c r="C18" s="19">
        <v>8</v>
      </c>
      <c r="D18" s="21">
        <v>1.4466546112115732E-2</v>
      </c>
      <c r="E18" s="21">
        <v>1.4466546112115732E-2</v>
      </c>
      <c r="F18" s="110">
        <v>1</v>
      </c>
      <c r="G18" s="118">
        <v>6.0613425925925928E-5</v>
      </c>
      <c r="H18" s="5">
        <v>553</v>
      </c>
      <c r="I18" s="70">
        <v>117</v>
      </c>
      <c r="J18" s="76">
        <v>0.2115732368896926</v>
      </c>
      <c r="K18" s="76">
        <v>0.2115732368896926</v>
      </c>
      <c r="L18" s="126">
        <v>1</v>
      </c>
      <c r="M18" s="121">
        <v>7.4502314814814814E-5</v>
      </c>
      <c r="N18" s="5">
        <v>553</v>
      </c>
      <c r="O18" s="43">
        <v>125</v>
      </c>
      <c r="P18" s="45">
        <v>0.22603978300180833</v>
      </c>
      <c r="Q18" s="45">
        <v>0.22603978300180833</v>
      </c>
      <c r="R18" s="82">
        <v>0.14285714285714285</v>
      </c>
      <c r="S18" s="124">
        <v>7.4456018518518513E-5</v>
      </c>
      <c r="T18" s="5">
        <v>553</v>
      </c>
      <c r="U18" s="134">
        <v>125</v>
      </c>
      <c r="V18" s="144">
        <v>0.22603978300180833</v>
      </c>
      <c r="W18" s="144">
        <v>0.22603978300180833</v>
      </c>
      <c r="X18" s="145">
        <v>0.16666666666666666</v>
      </c>
      <c r="Y18" s="146">
        <v>1.2209490740740741E-4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1</v>
      </c>
      <c r="G19" s="118">
        <v>5.6446759259259259E-5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5.7962962962962962E-5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5.9849537037037035E-5</v>
      </c>
      <c r="T19" s="5">
        <v>431</v>
      </c>
      <c r="U19" s="134">
        <v>30</v>
      </c>
      <c r="V19" s="144">
        <v>6.9605568445475635E-2</v>
      </c>
      <c r="W19" s="144">
        <v>6.9605568445475635E-2</v>
      </c>
      <c r="X19" s="145">
        <v>0.5</v>
      </c>
      <c r="Y19" s="146">
        <v>1.874537037037037E-4</v>
      </c>
    </row>
    <row r="20" spans="1:25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1</v>
      </c>
      <c r="G20" s="118">
        <v>5.3657407407407409E-5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1</v>
      </c>
      <c r="M20" s="121">
        <v>5.6087962962962964E-5</v>
      </c>
      <c r="N20" s="5">
        <v>97768</v>
      </c>
      <c r="O20" s="43">
        <v>256</v>
      </c>
      <c r="P20" s="45">
        <v>2.6184436625480731E-3</v>
      </c>
      <c r="Q20" s="45">
        <v>5.1200000000000002E-2</v>
      </c>
      <c r="R20" s="82">
        <v>0.2</v>
      </c>
      <c r="S20" s="124">
        <v>5.7060185185185186E-5</v>
      </c>
      <c r="T20" s="5">
        <v>97768</v>
      </c>
      <c r="U20" s="134">
        <v>256</v>
      </c>
      <c r="V20" s="144">
        <v>2.6184436625480731E-3</v>
      </c>
      <c r="W20" s="144">
        <v>5.1200000000000002E-2</v>
      </c>
      <c r="X20" s="145">
        <v>0.25</v>
      </c>
      <c r="Y20" s="146">
        <v>1.3381944444444444E-4</v>
      </c>
    </row>
    <row r="21" spans="1:25" x14ac:dyDescent="0.25">
      <c r="A21" s="3" t="s">
        <v>16</v>
      </c>
      <c r="B21" s="5">
        <v>28</v>
      </c>
      <c r="C21" s="19">
        <v>21</v>
      </c>
      <c r="D21" s="21">
        <v>0.75</v>
      </c>
      <c r="E21" s="21">
        <v>0.75</v>
      </c>
      <c r="F21" s="110">
        <v>0.33333333333333331</v>
      </c>
      <c r="G21" s="118">
        <v>5.9849537037037035E-5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0.33333333333333331</v>
      </c>
      <c r="M21" s="121">
        <v>6.146990740740741E-5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0.5</v>
      </c>
      <c r="S21" s="124">
        <v>6.2245370370370371E-5</v>
      </c>
      <c r="T21" s="5">
        <v>28</v>
      </c>
      <c r="U21" s="134">
        <v>25</v>
      </c>
      <c r="V21" s="144">
        <v>0.8928571428571429</v>
      </c>
      <c r="W21" s="144">
        <v>0.8928571428571429</v>
      </c>
      <c r="X21" s="145">
        <v>0.14285714285714285</v>
      </c>
      <c r="Y21" s="146">
        <v>2.4204861111111112E-4</v>
      </c>
    </row>
    <row r="22" spans="1:25" x14ac:dyDescent="0.25">
      <c r="A22" s="3" t="s">
        <v>17</v>
      </c>
      <c r="B22" s="5">
        <v>1554</v>
      </c>
      <c r="C22" s="19">
        <v>584</v>
      </c>
      <c r="D22" s="21">
        <v>0.37580437580437581</v>
      </c>
      <c r="E22" s="21">
        <v>0.37580437580437581</v>
      </c>
      <c r="F22" s="110">
        <v>0.25</v>
      </c>
      <c r="G22" s="118">
        <v>5.9745370370370371E-5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6.0995370370370367E-5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6.170138888888889E-5</v>
      </c>
      <c r="T22" s="5">
        <v>1554</v>
      </c>
      <c r="U22" s="134">
        <v>694</v>
      </c>
      <c r="V22" s="144">
        <v>0.4465894465894466</v>
      </c>
      <c r="W22" s="144">
        <v>0.4465894465894466</v>
      </c>
      <c r="X22" s="145">
        <v>0.33333333333333331</v>
      </c>
      <c r="Y22" s="146">
        <v>2.1873842592592594E-4</v>
      </c>
    </row>
    <row r="23" spans="1:25" x14ac:dyDescent="0.25">
      <c r="A23" s="3" t="s">
        <v>18</v>
      </c>
      <c r="B23" s="5">
        <v>123</v>
      </c>
      <c r="C23" s="19">
        <v>21</v>
      </c>
      <c r="D23" s="21">
        <v>0.17073170731707318</v>
      </c>
      <c r="E23" s="21">
        <v>0.17073170731707318</v>
      </c>
      <c r="F23" s="110">
        <v>9.1743119266055051E-3</v>
      </c>
      <c r="G23" s="118">
        <v>5.8900462962962964E-5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5.9675925925925925E-5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6.1921296296296301E-5</v>
      </c>
      <c r="T23" s="5">
        <v>123</v>
      </c>
      <c r="U23" s="134">
        <v>2</v>
      </c>
      <c r="V23" s="144">
        <v>1.6260162601626018E-2</v>
      </c>
      <c r="W23" s="144">
        <v>1.6260162601626018E-2</v>
      </c>
      <c r="X23" s="145">
        <v>2.008032128514056E-3</v>
      </c>
      <c r="Y23" s="146">
        <v>1.3486111111111112E-4</v>
      </c>
    </row>
    <row r="24" spans="1:25" x14ac:dyDescent="0.25">
      <c r="A24" s="3" t="s">
        <v>19</v>
      </c>
      <c r="B24" s="5">
        <v>40485</v>
      </c>
      <c r="C24" s="19">
        <v>511</v>
      </c>
      <c r="D24" s="21">
        <v>1.2621958750154379E-2</v>
      </c>
      <c r="E24" s="21">
        <v>0.1022</v>
      </c>
      <c r="F24" s="110">
        <v>3.3222591362126247E-3</v>
      </c>
      <c r="G24" s="118">
        <v>6.0451388888888886E-5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6.0972222222222223E-5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6.1006944444444443E-5</v>
      </c>
      <c r="T24" s="5">
        <v>40485</v>
      </c>
      <c r="U24" s="134">
        <v>17</v>
      </c>
      <c r="V24" s="144">
        <v>4.1990860812646659E-4</v>
      </c>
      <c r="W24" s="144">
        <v>3.3999999999999998E-3</v>
      </c>
      <c r="X24" s="145">
        <v>1.8050541516245488E-3</v>
      </c>
      <c r="Y24" s="146">
        <v>1.1791666666666667E-4</v>
      </c>
    </row>
    <row r="25" spans="1:25" x14ac:dyDescent="0.25">
      <c r="A25" s="3" t="s">
        <v>20</v>
      </c>
      <c r="B25" s="5">
        <v>388</v>
      </c>
      <c r="C25" s="19">
        <v>212</v>
      </c>
      <c r="D25" s="21">
        <v>0.54639175257731953</v>
      </c>
      <c r="E25" s="21">
        <v>0.54639175257731953</v>
      </c>
      <c r="F25" s="110">
        <v>0.2</v>
      </c>
      <c r="G25" s="118">
        <v>6.4444444444444445E-5</v>
      </c>
      <c r="H25" s="5">
        <v>388</v>
      </c>
      <c r="I25" s="70">
        <v>204</v>
      </c>
      <c r="J25" s="76">
        <v>0.52577319587628868</v>
      </c>
      <c r="K25" s="76">
        <v>0.52577319587628868</v>
      </c>
      <c r="L25" s="126">
        <v>1</v>
      </c>
      <c r="M25" s="121">
        <v>6.1053240740740737E-5</v>
      </c>
      <c r="N25" s="5">
        <v>388</v>
      </c>
      <c r="O25" s="43">
        <v>210</v>
      </c>
      <c r="P25" s="45">
        <v>0.54123711340206182</v>
      </c>
      <c r="Q25" s="45">
        <v>0.54123711340206182</v>
      </c>
      <c r="R25" s="82">
        <v>7.6923076923076927E-2</v>
      </c>
      <c r="S25" s="124">
        <v>6.2418981481481481E-5</v>
      </c>
      <c r="T25" s="5">
        <v>388</v>
      </c>
      <c r="U25" s="134">
        <v>211</v>
      </c>
      <c r="V25" s="144">
        <v>0.54381443298969068</v>
      </c>
      <c r="W25" s="144">
        <v>0.54381443298969068</v>
      </c>
      <c r="X25" s="145">
        <v>3.5714285714285712E-2</v>
      </c>
      <c r="Y25" s="146">
        <v>8.1226851851851846E-5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5.5046296296296297E-5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21">
        <v>5.4861111111111111E-5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0.5</v>
      </c>
      <c r="S26" s="124">
        <v>5.6145833333333334E-5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1</v>
      </c>
      <c r="Y26" s="146">
        <v>7.4918981481481486E-5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5.5196759259259256E-5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5.4918981481481481E-5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5.5682870370370374E-5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0.14285714285714285</v>
      </c>
      <c r="Y27" s="146">
        <v>7.0613425925925927E-5</v>
      </c>
    </row>
    <row r="28" spans="1:25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1</v>
      </c>
      <c r="G28" s="118">
        <v>5.3032407407407408E-5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5.3206018518518518E-5</v>
      </c>
      <c r="N28" s="5">
        <v>158355</v>
      </c>
      <c r="O28" s="43">
        <v>4586</v>
      </c>
      <c r="P28" s="45">
        <v>2.896024754507278E-2</v>
      </c>
      <c r="Q28" s="45">
        <v>0.91720000000000002</v>
      </c>
      <c r="R28" s="82">
        <v>1</v>
      </c>
      <c r="S28" s="124">
        <v>5.4444444444444446E-5</v>
      </c>
      <c r="T28" s="5">
        <v>158355</v>
      </c>
      <c r="U28" s="134">
        <v>4586</v>
      </c>
      <c r="V28" s="144">
        <v>2.896024754507278E-2</v>
      </c>
      <c r="W28" s="144">
        <v>0.91720000000000002</v>
      </c>
      <c r="X28" s="145">
        <v>1</v>
      </c>
      <c r="Y28" s="146">
        <v>6.6157407407407408E-5</v>
      </c>
    </row>
    <row r="29" spans="1:25" x14ac:dyDescent="0.25">
      <c r="A29" s="3" t="s">
        <v>24</v>
      </c>
      <c r="B29" s="5">
        <v>323</v>
      </c>
      <c r="C29" s="19">
        <v>190</v>
      </c>
      <c r="D29" s="21">
        <v>0.58823529411764708</v>
      </c>
      <c r="E29" s="21">
        <v>0.58823529411764708</v>
      </c>
      <c r="F29" s="110">
        <v>1</v>
      </c>
      <c r="G29" s="118">
        <v>6.3449074074074072E-5</v>
      </c>
      <c r="H29" s="5">
        <v>323</v>
      </c>
      <c r="I29" s="70">
        <v>191</v>
      </c>
      <c r="J29" s="76">
        <v>0.59133126934984526</v>
      </c>
      <c r="K29" s="76">
        <v>0.59133126934984526</v>
      </c>
      <c r="L29" s="126">
        <v>1</v>
      </c>
      <c r="M29" s="121">
        <v>6.0706018518518517E-5</v>
      </c>
      <c r="N29" s="5">
        <v>323</v>
      </c>
      <c r="O29" s="43">
        <v>194</v>
      </c>
      <c r="P29" s="45">
        <v>0.60061919504643968</v>
      </c>
      <c r="Q29" s="45">
        <v>0.60061919504643968</v>
      </c>
      <c r="R29" s="82">
        <v>1</v>
      </c>
      <c r="S29" s="124">
        <v>6.1122685185185189E-5</v>
      </c>
      <c r="T29" s="5">
        <v>323</v>
      </c>
      <c r="U29" s="134">
        <v>195</v>
      </c>
      <c r="V29" s="144">
        <v>0.60371517027863775</v>
      </c>
      <c r="W29" s="144">
        <v>0.60371517027863775</v>
      </c>
      <c r="X29" s="145">
        <v>0.5</v>
      </c>
      <c r="Y29" s="146">
        <v>7.4849537037037034E-5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5.8823529411764705E-2</v>
      </c>
      <c r="G30" s="118">
        <v>5.9224537037037034E-5</v>
      </c>
      <c r="H30" s="5">
        <v>5</v>
      </c>
      <c r="I30" s="70">
        <v>1</v>
      </c>
      <c r="J30" s="76">
        <v>0.2</v>
      </c>
      <c r="K30" s="76">
        <v>0.2</v>
      </c>
      <c r="L30" s="126">
        <v>0.16666666666666666</v>
      </c>
      <c r="M30" s="121">
        <v>6.0138888888888886E-5</v>
      </c>
      <c r="N30" s="5">
        <v>5</v>
      </c>
      <c r="O30" s="43">
        <v>1</v>
      </c>
      <c r="P30" s="45">
        <v>0.2</v>
      </c>
      <c r="Q30" s="45">
        <v>0.2</v>
      </c>
      <c r="R30" s="82">
        <v>9.0909090909090912E-2</v>
      </c>
      <c r="S30" s="124">
        <v>6.0138888888888886E-5</v>
      </c>
      <c r="T30" s="5">
        <v>5</v>
      </c>
      <c r="U30" s="134">
        <v>1</v>
      </c>
      <c r="V30" s="144">
        <v>0.2</v>
      </c>
      <c r="W30" s="144">
        <v>0.2</v>
      </c>
      <c r="X30" s="145">
        <v>0.1111111111111111</v>
      </c>
      <c r="Y30" s="146">
        <v>7.3796296296296292E-5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0.16666666666666666</v>
      </c>
      <c r="G31" s="118">
        <v>6.6342592592592587E-5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0.16666666666666666</v>
      </c>
      <c r="M31" s="121">
        <v>6.793981481481481E-5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</v>
      </c>
      <c r="S31" s="124">
        <v>6.9155092592592594E-5</v>
      </c>
      <c r="T31" s="5">
        <v>13</v>
      </c>
      <c r="U31" s="134">
        <v>8</v>
      </c>
      <c r="V31" s="144">
        <v>0.61538461538461542</v>
      </c>
      <c r="W31" s="144">
        <v>0.61538461538461542</v>
      </c>
      <c r="X31" s="145">
        <v>0.25</v>
      </c>
      <c r="Y31" s="146">
        <v>8.8240740740740741E-5</v>
      </c>
    </row>
    <row r="32" spans="1:25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0.5</v>
      </c>
      <c r="G32" s="118">
        <v>5.7349537037037036E-5</v>
      </c>
      <c r="H32" s="5">
        <v>158</v>
      </c>
      <c r="I32" s="70">
        <v>85</v>
      </c>
      <c r="J32" s="76">
        <v>0.53797468354430378</v>
      </c>
      <c r="K32" s="76">
        <v>0.53797468354430378</v>
      </c>
      <c r="L32" s="126">
        <v>0.33333333333333331</v>
      </c>
      <c r="M32" s="121">
        <v>5.9097222222222225E-5</v>
      </c>
      <c r="N32" s="5">
        <v>158</v>
      </c>
      <c r="O32" s="43">
        <v>86</v>
      </c>
      <c r="P32" s="45">
        <v>0.54430379746835444</v>
      </c>
      <c r="Q32" s="45">
        <v>0.54430379746835444</v>
      </c>
      <c r="R32" s="82">
        <v>1</v>
      </c>
      <c r="S32" s="124">
        <v>6.0844907407407408E-5</v>
      </c>
      <c r="T32" s="5">
        <v>158</v>
      </c>
      <c r="U32" s="134">
        <v>86</v>
      </c>
      <c r="V32" s="144">
        <v>0.54430379746835444</v>
      </c>
      <c r="W32" s="144">
        <v>0.54430379746835444</v>
      </c>
      <c r="X32" s="145">
        <v>0.5</v>
      </c>
      <c r="Y32" s="146">
        <v>8.7569444444444438E-5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5.1875000000000001E-5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5.3599537037037039E-5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5.6180555555555553E-5</v>
      </c>
      <c r="T33" s="5">
        <v>247</v>
      </c>
      <c r="U33" s="134">
        <v>1</v>
      </c>
      <c r="V33" s="144">
        <v>4.048582995951417E-3</v>
      </c>
      <c r="W33" s="144">
        <v>4.048582995951417E-3</v>
      </c>
      <c r="X33" s="145">
        <v>1</v>
      </c>
      <c r="Y33" s="146">
        <v>7.0555555555555557E-5</v>
      </c>
    </row>
    <row r="34" spans="1:25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1</v>
      </c>
      <c r="G34" s="118">
        <v>6.8217592592592592E-5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0.1</v>
      </c>
      <c r="M34" s="121">
        <v>7.1932870370370369E-5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7.6923076923076927E-2</v>
      </c>
      <c r="S34" s="124">
        <v>7.151620370370371E-5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9.0909090909090912E-2</v>
      </c>
      <c r="Y34" s="146">
        <v>8.3819444444444441E-5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0.25</v>
      </c>
      <c r="G35" s="118">
        <v>6.7337962962962959E-5</v>
      </c>
      <c r="H35" s="5">
        <v>16</v>
      </c>
      <c r="I35" s="70">
        <v>16</v>
      </c>
      <c r="J35" s="76">
        <v>1</v>
      </c>
      <c r="K35" s="76">
        <v>1</v>
      </c>
      <c r="L35" s="126">
        <v>0.2</v>
      </c>
      <c r="M35" s="121">
        <v>7.1180555555555559E-5</v>
      </c>
      <c r="N35" s="5">
        <v>16</v>
      </c>
      <c r="O35" s="43">
        <v>16</v>
      </c>
      <c r="P35" s="45">
        <v>1</v>
      </c>
      <c r="Q35" s="45">
        <v>1</v>
      </c>
      <c r="R35" s="82">
        <v>6.25E-2</v>
      </c>
      <c r="S35" s="124">
        <v>7.0347222222222228E-5</v>
      </c>
      <c r="T35" s="5">
        <v>16</v>
      </c>
      <c r="U35" s="134">
        <v>16</v>
      </c>
      <c r="V35" s="144">
        <v>1</v>
      </c>
      <c r="W35" s="144">
        <v>1</v>
      </c>
      <c r="X35" s="145">
        <v>1.3698630136986301E-2</v>
      </c>
      <c r="Y35" s="146">
        <v>8.1365740740740736E-5</v>
      </c>
    </row>
    <row r="36" spans="1:25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5.5682870370370374E-5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5.5555555555555552E-2</v>
      </c>
      <c r="M36" s="121">
        <v>6.9988425925925925E-5</v>
      </c>
      <c r="N36" s="5">
        <v>24</v>
      </c>
      <c r="O36" s="43">
        <v>16</v>
      </c>
      <c r="P36" s="45">
        <v>0.66666666666666663</v>
      </c>
      <c r="Q36" s="45">
        <v>0.66666666666666663</v>
      </c>
      <c r="R36" s="82">
        <v>2.9411764705882353E-2</v>
      </c>
      <c r="S36" s="124">
        <v>6.8009259259259262E-5</v>
      </c>
      <c r="T36" s="5">
        <v>24</v>
      </c>
      <c r="U36" s="134">
        <v>0</v>
      </c>
      <c r="V36" s="144">
        <v>0</v>
      </c>
      <c r="W36" s="144">
        <v>0</v>
      </c>
      <c r="X36" s="145">
        <v>0</v>
      </c>
      <c r="Y36" s="146">
        <v>7.163194444444445E-5</v>
      </c>
    </row>
    <row r="37" spans="1:25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5.5555555555555552E-2</v>
      </c>
      <c r="G37" s="118">
        <v>6.0173611111111112E-5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7.874015748031496E-3</v>
      </c>
      <c r="M37" s="121">
        <v>6.5486111111111105E-5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1.2048192771084338E-2</v>
      </c>
      <c r="S37" s="124">
        <v>6.5798611111111106E-5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1.7543859649122806E-2</v>
      </c>
      <c r="Y37" s="146">
        <v>8.6331018518518517E-5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5.3425925925925929E-5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5.7175925925925926E-5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5.920138888888889E-5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1.0616898148148149E-4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0.5</v>
      </c>
      <c r="G39" s="118">
        <v>5.0995370370370368E-5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5.5636574074074072E-5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5.7326388888888892E-5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1</v>
      </c>
      <c r="Y39" s="146">
        <v>1.0219907407407408E-4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5.1458333333333335E-5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0.5</v>
      </c>
      <c r="M40" s="121">
        <v>5.6377314814814814E-5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0.14285714285714285</v>
      </c>
      <c r="S40" s="124">
        <v>5.9050925925925924E-5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0.25</v>
      </c>
      <c r="Y40" s="146">
        <v>1.0018518518518518E-4</v>
      </c>
    </row>
    <row r="41" spans="1:25" x14ac:dyDescent="0.25">
      <c r="A41" s="3" t="s">
        <v>36</v>
      </c>
      <c r="B41" s="5">
        <v>15</v>
      </c>
      <c r="C41" s="19">
        <v>2</v>
      </c>
      <c r="D41" s="21">
        <v>0.13333333333333333</v>
      </c>
      <c r="E41" s="21">
        <v>0.13333333333333333</v>
      </c>
      <c r="F41" s="110">
        <v>2.4813895781637717E-3</v>
      </c>
      <c r="G41" s="118">
        <v>5.7129629629629631E-5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6.0914351851851853E-5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6.2731481481481481E-5</v>
      </c>
      <c r="T41" s="5">
        <v>15</v>
      </c>
      <c r="U41" s="134">
        <v>0</v>
      </c>
      <c r="V41" s="144">
        <v>0</v>
      </c>
      <c r="W41" s="144">
        <v>0</v>
      </c>
      <c r="X41" s="145">
        <v>0</v>
      </c>
      <c r="Y41" s="146">
        <v>1.0259259259259259E-4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118">
        <v>5.138888888888889E-5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5.3854166666666663E-5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0.33333333333333331</v>
      </c>
      <c r="S42" s="124">
        <v>5.7418981481481481E-5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0.5</v>
      </c>
      <c r="Y42" s="146">
        <v>7.4722222222222225E-5</v>
      </c>
    </row>
    <row r="43" spans="1:25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3.2164683177870698E-4</v>
      </c>
      <c r="G43" s="118">
        <v>8.5277777777777774E-5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1.321003963011889E-3</v>
      </c>
      <c r="M43" s="121">
        <v>7.9247685185185183E-5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6.779661016949153E-4</v>
      </c>
      <c r="S43" s="124">
        <v>8.9814814814814813E-5</v>
      </c>
      <c r="T43" s="5">
        <v>39</v>
      </c>
      <c r="U43" s="134">
        <v>2</v>
      </c>
      <c r="V43" s="144">
        <v>5.128205128205128E-2</v>
      </c>
      <c r="W43" s="144">
        <v>5.128205128205128E-2</v>
      </c>
      <c r="X43" s="145">
        <v>4.0749796251018743E-4</v>
      </c>
      <c r="Y43" s="146">
        <v>1.6187499999999999E-4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0.16666666666666666</v>
      </c>
      <c r="G44" s="118">
        <v>8.5578703703703706E-5</v>
      </c>
      <c r="H44" s="5">
        <v>1</v>
      </c>
      <c r="I44" s="70">
        <v>1</v>
      </c>
      <c r="J44" s="76">
        <v>1</v>
      </c>
      <c r="K44" s="76">
        <v>1</v>
      </c>
      <c r="L44" s="126">
        <v>0.33333333333333331</v>
      </c>
      <c r="M44" s="121">
        <v>9.364583333333333E-5</v>
      </c>
      <c r="N44" s="5">
        <v>1</v>
      </c>
      <c r="O44" s="43">
        <v>1</v>
      </c>
      <c r="P44" s="45">
        <v>1</v>
      </c>
      <c r="Q44" s="45">
        <v>1</v>
      </c>
      <c r="R44" s="82">
        <v>0.2</v>
      </c>
      <c r="S44" s="124">
        <v>9.2523148148148149E-5</v>
      </c>
      <c r="T44" s="5">
        <v>1</v>
      </c>
      <c r="U44" s="134">
        <v>1</v>
      </c>
      <c r="V44" s="144">
        <v>1</v>
      </c>
      <c r="W44" s="144">
        <v>1</v>
      </c>
      <c r="X44" s="145">
        <v>0.2</v>
      </c>
      <c r="Y44" s="146">
        <v>1.4635416666666668E-4</v>
      </c>
    </row>
    <row r="45" spans="1:25" x14ac:dyDescent="0.25">
      <c r="A45" s="3" t="s">
        <v>40</v>
      </c>
      <c r="B45" s="5">
        <v>431</v>
      </c>
      <c r="C45" s="19">
        <v>313</v>
      </c>
      <c r="D45" s="21">
        <v>0.72621809744779586</v>
      </c>
      <c r="E45" s="21">
        <v>0.72621809744779586</v>
      </c>
      <c r="F45" s="110">
        <v>5.2631578947368418E-2</v>
      </c>
      <c r="G45" s="118">
        <v>8.9456018518518525E-5</v>
      </c>
      <c r="H45" s="5">
        <v>431</v>
      </c>
      <c r="I45" s="70">
        <v>255</v>
      </c>
      <c r="J45" s="76">
        <v>0.59164733178654294</v>
      </c>
      <c r="K45" s="76">
        <v>0.59164733178654294</v>
      </c>
      <c r="L45" s="126">
        <v>0.125</v>
      </c>
      <c r="M45" s="121">
        <v>9.3055555555555562E-5</v>
      </c>
      <c r="N45" s="5">
        <v>431</v>
      </c>
      <c r="O45" s="43">
        <v>330</v>
      </c>
      <c r="P45" s="45">
        <v>0.76566125290023201</v>
      </c>
      <c r="Q45" s="45">
        <v>0.76566125290023201</v>
      </c>
      <c r="R45" s="82">
        <v>1.6129032258064516E-2</v>
      </c>
      <c r="S45" s="124">
        <v>9.1793981481481476E-5</v>
      </c>
      <c r="T45" s="5">
        <v>431</v>
      </c>
      <c r="U45" s="134">
        <v>326</v>
      </c>
      <c r="V45" s="144">
        <v>0.75638051044083532</v>
      </c>
      <c r="W45" s="144">
        <v>0.75638051044083532</v>
      </c>
      <c r="X45" s="145">
        <v>9.6153846153846159E-3</v>
      </c>
      <c r="Y45" s="146">
        <v>1.4030092592592593E-4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2.0833333333333332E-2</v>
      </c>
      <c r="G46" s="118">
        <v>8.7916666666666671E-5</v>
      </c>
      <c r="H46" s="5">
        <v>40</v>
      </c>
      <c r="I46" s="70">
        <v>40</v>
      </c>
      <c r="J46" s="76">
        <v>1</v>
      </c>
      <c r="K46" s="76">
        <v>1</v>
      </c>
      <c r="L46" s="126">
        <v>2.2727272727272728E-2</v>
      </c>
      <c r="M46" s="121">
        <v>9.1284722222222228E-5</v>
      </c>
      <c r="N46" s="5">
        <v>40</v>
      </c>
      <c r="O46" s="43">
        <v>40</v>
      </c>
      <c r="P46" s="45">
        <v>1</v>
      </c>
      <c r="Q46" s="45">
        <v>1</v>
      </c>
      <c r="R46" s="82">
        <v>2.4390243902439025E-2</v>
      </c>
      <c r="S46" s="124">
        <v>9.0972222222222227E-5</v>
      </c>
      <c r="T46" s="5">
        <v>40</v>
      </c>
      <c r="U46" s="134">
        <v>40</v>
      </c>
      <c r="V46" s="144">
        <v>1</v>
      </c>
      <c r="W46" s="144">
        <v>1</v>
      </c>
      <c r="X46" s="145">
        <v>2.2727272727272728E-2</v>
      </c>
      <c r="Y46" s="146">
        <v>1.0372685185185185E-4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2.2727272727272728E-2</v>
      </c>
      <c r="G47" s="118">
        <v>8.8483796296296303E-5</v>
      </c>
      <c r="H47" s="5">
        <v>40</v>
      </c>
      <c r="I47" s="70">
        <v>40</v>
      </c>
      <c r="J47" s="76">
        <v>1</v>
      </c>
      <c r="K47" s="76">
        <v>1</v>
      </c>
      <c r="L47" s="126">
        <v>2.3809523809523808E-2</v>
      </c>
      <c r="M47" s="121">
        <v>8.9016203703703702E-5</v>
      </c>
      <c r="N47" s="5">
        <v>40</v>
      </c>
      <c r="O47" s="43">
        <v>40</v>
      </c>
      <c r="P47" s="45">
        <v>1</v>
      </c>
      <c r="Q47" s="45">
        <v>1</v>
      </c>
      <c r="R47" s="82">
        <v>2.4390243902439025E-2</v>
      </c>
      <c r="S47" s="124">
        <v>9.2569444444444451E-5</v>
      </c>
      <c r="T47" s="5">
        <v>40</v>
      </c>
      <c r="U47" s="134">
        <v>40</v>
      </c>
      <c r="V47" s="144">
        <v>1</v>
      </c>
      <c r="W47" s="144">
        <v>1</v>
      </c>
      <c r="X47" s="145">
        <v>2.2727272727272728E-2</v>
      </c>
      <c r="Y47" s="146">
        <v>1.0068287037037038E-4</v>
      </c>
    </row>
    <row r="48" spans="1:25" x14ac:dyDescent="0.25">
      <c r="A48" s="3" t="s">
        <v>43</v>
      </c>
      <c r="B48" s="5">
        <v>70752</v>
      </c>
      <c r="C48" s="19">
        <v>1868</v>
      </c>
      <c r="D48" s="21">
        <v>2.640208050655812E-2</v>
      </c>
      <c r="E48" s="21">
        <v>0.37359999999999999</v>
      </c>
      <c r="F48" s="110">
        <v>0.5</v>
      </c>
      <c r="G48" s="118">
        <v>5.4131944444444445E-5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0.5</v>
      </c>
      <c r="M48" s="121">
        <v>5.5810185185185182E-5</v>
      </c>
      <c r="N48" s="5">
        <v>70752</v>
      </c>
      <c r="O48" s="43">
        <v>1841</v>
      </c>
      <c r="P48" s="45">
        <v>2.6020465852555404E-2</v>
      </c>
      <c r="Q48" s="45">
        <v>0.36820000000000003</v>
      </c>
      <c r="R48" s="82">
        <v>0.2</v>
      </c>
      <c r="S48" s="124">
        <v>5.8819444444444444E-5</v>
      </c>
      <c r="T48" s="5">
        <v>70752</v>
      </c>
      <c r="U48" s="134">
        <v>1841</v>
      </c>
      <c r="V48" s="144">
        <v>2.6020465852555404E-2</v>
      </c>
      <c r="W48" s="144">
        <v>0.36820000000000003</v>
      </c>
      <c r="X48" s="145">
        <v>0.5</v>
      </c>
      <c r="Y48" s="146">
        <v>2.2945601851851851E-4</v>
      </c>
    </row>
    <row r="49" spans="1:25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4.9282407407407405E-5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0.33333333333333331</v>
      </c>
      <c r="M49" s="121">
        <v>5.1203703703703704E-5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5.4062499999999999E-5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1.5248842592592592E-4</v>
      </c>
    </row>
    <row r="50" spans="1:25" x14ac:dyDescent="0.25">
      <c r="A50" s="3" t="s">
        <v>45</v>
      </c>
      <c r="B50" s="5">
        <v>9902</v>
      </c>
      <c r="C50" s="19">
        <v>3341</v>
      </c>
      <c r="D50" s="21">
        <v>0.33740658452837813</v>
      </c>
      <c r="E50" s="21">
        <v>0.66820000000000002</v>
      </c>
      <c r="F50" s="110">
        <v>0.5</v>
      </c>
      <c r="G50" s="118">
        <v>4.9074074074074075E-5</v>
      </c>
      <c r="H50" s="5">
        <v>9902</v>
      </c>
      <c r="I50" s="70">
        <v>3439</v>
      </c>
      <c r="J50" s="76">
        <v>0.34730357503534637</v>
      </c>
      <c r="K50" s="76">
        <v>0.68779999999999997</v>
      </c>
      <c r="L50" s="126">
        <v>1</v>
      </c>
      <c r="M50" s="121">
        <v>5.0648148148148148E-5</v>
      </c>
      <c r="N50" s="5">
        <v>9902</v>
      </c>
      <c r="O50" s="43">
        <v>3471</v>
      </c>
      <c r="P50" s="45">
        <v>0.35053524540496872</v>
      </c>
      <c r="Q50" s="45">
        <v>0.69420000000000004</v>
      </c>
      <c r="R50" s="82">
        <v>1</v>
      </c>
      <c r="S50" s="124">
        <v>5.3611111111111108E-5</v>
      </c>
      <c r="T50" s="5">
        <v>9902</v>
      </c>
      <c r="U50" s="134">
        <v>3602</v>
      </c>
      <c r="V50" s="144">
        <v>0.36376489598060996</v>
      </c>
      <c r="W50" s="144">
        <v>0.72040000000000004</v>
      </c>
      <c r="X50" s="145">
        <v>0.5</v>
      </c>
      <c r="Y50" s="146">
        <v>1.0884259259259259E-4</v>
      </c>
    </row>
    <row r="51" spans="1:25" x14ac:dyDescent="0.25">
      <c r="A51" s="3" t="s">
        <v>46</v>
      </c>
      <c r="B51" s="5">
        <v>5365</v>
      </c>
      <c r="C51" s="19">
        <v>914</v>
      </c>
      <c r="D51" s="21">
        <v>0.17036346691519105</v>
      </c>
      <c r="E51" s="21">
        <v>0.18279999999999999</v>
      </c>
      <c r="F51" s="110">
        <v>0.33333333333333331</v>
      </c>
      <c r="G51" s="118">
        <v>4.8703703703703704E-5</v>
      </c>
      <c r="H51" s="5">
        <v>5365</v>
      </c>
      <c r="I51" s="70">
        <v>982</v>
      </c>
      <c r="J51" s="76">
        <v>0.18303821062441752</v>
      </c>
      <c r="K51" s="76">
        <v>0.19639999999999999</v>
      </c>
      <c r="L51" s="126">
        <v>1</v>
      </c>
      <c r="M51" s="121">
        <v>5.0590277777777778E-5</v>
      </c>
      <c r="N51" s="5">
        <v>5365</v>
      </c>
      <c r="O51" s="43">
        <v>1186</v>
      </c>
      <c r="P51" s="45">
        <v>0.22106244175209691</v>
      </c>
      <c r="Q51" s="45">
        <v>0.23719999999999999</v>
      </c>
      <c r="R51" s="82">
        <v>1</v>
      </c>
      <c r="S51" s="124">
        <v>5.3217592592592593E-5</v>
      </c>
      <c r="T51" s="5">
        <v>5365</v>
      </c>
      <c r="U51" s="134">
        <v>1156</v>
      </c>
      <c r="V51" s="144">
        <v>0.21547064305684996</v>
      </c>
      <c r="W51" s="144">
        <v>0.23119999999999999</v>
      </c>
      <c r="X51" s="145">
        <v>1</v>
      </c>
      <c r="Y51" s="146">
        <v>6.1655092592592588E-5</v>
      </c>
    </row>
    <row r="52" spans="1:25" x14ac:dyDescent="0.25">
      <c r="A52" s="3" t="s">
        <v>47</v>
      </c>
      <c r="B52" s="5">
        <v>7322</v>
      </c>
      <c r="C52" s="19">
        <v>220</v>
      </c>
      <c r="D52" s="21">
        <v>3.0046435400163888E-2</v>
      </c>
      <c r="E52" s="21">
        <v>4.3999999999999997E-2</v>
      </c>
      <c r="F52" s="110">
        <v>3.7735849056603774E-3</v>
      </c>
      <c r="G52" s="118">
        <v>4.8749999999999999E-5</v>
      </c>
      <c r="H52" s="5">
        <v>7322</v>
      </c>
      <c r="I52" s="70">
        <v>213</v>
      </c>
      <c r="J52" s="76">
        <v>2.909041245561322E-2</v>
      </c>
      <c r="K52" s="76">
        <v>4.2599999999999999E-2</v>
      </c>
      <c r="L52" s="126">
        <v>3.5714285714285712E-2</v>
      </c>
      <c r="M52" s="121">
        <v>5.0370370370370373E-5</v>
      </c>
      <c r="N52" s="5">
        <v>7322</v>
      </c>
      <c r="O52" s="43">
        <v>90</v>
      </c>
      <c r="P52" s="45">
        <v>1.2291723572794318E-2</v>
      </c>
      <c r="Q52" s="45">
        <v>1.7999999999999999E-2</v>
      </c>
      <c r="R52" s="82">
        <v>0.125</v>
      </c>
      <c r="S52" s="124">
        <v>5.3993055555555554E-5</v>
      </c>
      <c r="T52" s="5">
        <v>7322</v>
      </c>
      <c r="U52" s="134">
        <v>58</v>
      </c>
      <c r="V52" s="144">
        <v>7.9213329691341164E-3</v>
      </c>
      <c r="W52" s="144">
        <v>1.1599999999999999E-2</v>
      </c>
      <c r="X52" s="145">
        <v>3.8461538461538464E-2</v>
      </c>
      <c r="Y52" s="146">
        <v>6.2025462962962959E-5</v>
      </c>
    </row>
    <row r="53" spans="1:25" x14ac:dyDescent="0.25">
      <c r="A53" s="3" t="s">
        <v>48</v>
      </c>
      <c r="B53" s="5">
        <v>760</v>
      </c>
      <c r="C53" s="19">
        <v>144</v>
      </c>
      <c r="D53" s="21">
        <v>0.18947368421052632</v>
      </c>
      <c r="E53" s="21">
        <v>0.18947368421052632</v>
      </c>
      <c r="F53" s="110">
        <v>1.5151515151515152E-2</v>
      </c>
      <c r="G53" s="118">
        <v>5.1805555555555555E-5</v>
      </c>
      <c r="H53" s="5">
        <v>760</v>
      </c>
      <c r="I53" s="70">
        <v>93</v>
      </c>
      <c r="J53" s="76">
        <v>0.12236842105263158</v>
      </c>
      <c r="K53" s="76">
        <v>0.12236842105263158</v>
      </c>
      <c r="L53" s="126">
        <v>0.16666666666666666</v>
      </c>
      <c r="M53" s="121">
        <v>5.0659722222222223E-5</v>
      </c>
      <c r="N53" s="5">
        <v>760</v>
      </c>
      <c r="O53" s="43">
        <v>50</v>
      </c>
      <c r="P53" s="45">
        <v>6.5789473684210523E-2</v>
      </c>
      <c r="Q53" s="45">
        <v>6.5789473684210523E-2</v>
      </c>
      <c r="R53" s="82">
        <v>5.1020408163265302E-3</v>
      </c>
      <c r="S53" s="124">
        <v>5.5509259259259257E-5</v>
      </c>
      <c r="T53" s="5">
        <v>760</v>
      </c>
      <c r="U53" s="134">
        <v>186</v>
      </c>
      <c r="V53" s="144">
        <v>0.24473684210526317</v>
      </c>
      <c r="W53" s="144">
        <v>0.24473684210526317</v>
      </c>
      <c r="X53" s="145">
        <v>8.2644628099173556E-3</v>
      </c>
      <c r="Y53" s="146">
        <v>6.4120370370370375E-5</v>
      </c>
    </row>
    <row r="54" spans="1:25" x14ac:dyDescent="0.25">
      <c r="A54" s="3" t="s">
        <v>49</v>
      </c>
      <c r="B54" s="5">
        <v>2379</v>
      </c>
      <c r="C54" s="19">
        <v>1308</v>
      </c>
      <c r="D54" s="21">
        <v>0.54981084489281207</v>
      </c>
      <c r="E54" s="21">
        <v>0.54981084489281207</v>
      </c>
      <c r="F54" s="110">
        <v>0.2</v>
      </c>
      <c r="G54" s="118">
        <v>4.9131944444444445E-5</v>
      </c>
      <c r="H54" s="5">
        <v>2379</v>
      </c>
      <c r="I54" s="70">
        <v>1370</v>
      </c>
      <c r="J54" s="76">
        <v>0.57587221521647747</v>
      </c>
      <c r="K54" s="76">
        <v>0.57587221521647747</v>
      </c>
      <c r="L54" s="126">
        <v>1</v>
      </c>
      <c r="M54" s="121">
        <v>5.0798611111111114E-5</v>
      </c>
      <c r="N54" s="5">
        <v>2379</v>
      </c>
      <c r="O54" s="43">
        <v>1373</v>
      </c>
      <c r="P54" s="45">
        <v>0.5771332492643968</v>
      </c>
      <c r="Q54" s="45">
        <v>0.5771332492643968</v>
      </c>
      <c r="R54" s="82">
        <v>1</v>
      </c>
      <c r="S54" s="124">
        <v>5.190972222222222E-5</v>
      </c>
      <c r="T54" s="5">
        <v>2379</v>
      </c>
      <c r="U54" s="134">
        <v>1411</v>
      </c>
      <c r="V54" s="144">
        <v>0.5931063472047079</v>
      </c>
      <c r="W54" s="144">
        <v>0.5931063472047079</v>
      </c>
      <c r="X54" s="145">
        <v>0.5</v>
      </c>
      <c r="Y54" s="146">
        <v>6.5011574074074076E-5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0.1111111111111111</v>
      </c>
      <c r="G55" s="118">
        <v>8.9444444444444443E-5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21">
        <v>9.2766203703703698E-5</v>
      </c>
      <c r="N55" s="5">
        <v>5</v>
      </c>
      <c r="O55" s="43">
        <v>5</v>
      </c>
      <c r="P55" s="45">
        <v>1</v>
      </c>
      <c r="Q55" s="45">
        <v>1</v>
      </c>
      <c r="R55" s="82">
        <v>0.25</v>
      </c>
      <c r="S55" s="124">
        <v>9.2337962962962957E-5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2.3818287037037037E-4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118">
        <v>9.1145833333333337E-5</v>
      </c>
      <c r="H56" s="5">
        <v>7</v>
      </c>
      <c r="I56" s="70">
        <v>7</v>
      </c>
      <c r="J56" s="76">
        <v>1</v>
      </c>
      <c r="K56" s="76">
        <v>1</v>
      </c>
      <c r="L56" s="126">
        <v>0.33333333333333331</v>
      </c>
      <c r="M56" s="121">
        <v>9.0659722222222227E-5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9.2442129629629629E-5</v>
      </c>
      <c r="T56" s="5">
        <v>7</v>
      </c>
      <c r="U56" s="134">
        <v>7</v>
      </c>
      <c r="V56" s="144">
        <v>1</v>
      </c>
      <c r="W56" s="144">
        <v>1</v>
      </c>
      <c r="X56" s="145">
        <v>1</v>
      </c>
      <c r="Y56" s="146">
        <v>1.3619212962962963E-4</v>
      </c>
    </row>
    <row r="57" spans="1:25" x14ac:dyDescent="0.25">
      <c r="A57" s="3" t="s">
        <v>52</v>
      </c>
      <c r="B57" s="5">
        <v>859</v>
      </c>
      <c r="C57" s="19">
        <v>632</v>
      </c>
      <c r="D57" s="21">
        <v>0.73573923166472643</v>
      </c>
      <c r="E57" s="21">
        <v>0.73573923166472643</v>
      </c>
      <c r="F57" s="110">
        <v>0.5</v>
      </c>
      <c r="G57" s="118">
        <v>5.646990740740741E-5</v>
      </c>
      <c r="H57" s="5">
        <v>859</v>
      </c>
      <c r="I57" s="70">
        <v>617</v>
      </c>
      <c r="J57" s="76">
        <v>0.71827706635622812</v>
      </c>
      <c r="K57" s="76">
        <v>0.71827706635622812</v>
      </c>
      <c r="L57" s="126">
        <v>1</v>
      </c>
      <c r="M57" s="121">
        <v>5.5300925925925927E-5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5.7384259259259262E-5</v>
      </c>
      <c r="T57" s="5">
        <v>859</v>
      </c>
      <c r="U57" s="134">
        <v>615</v>
      </c>
      <c r="V57" s="144">
        <v>0.71594877764842846</v>
      </c>
      <c r="W57" s="144">
        <v>0.71594877764842846</v>
      </c>
      <c r="X57" s="145">
        <v>1</v>
      </c>
      <c r="Y57" s="146">
        <v>1.9940972222222221E-4</v>
      </c>
    </row>
    <row r="58" spans="1:25" x14ac:dyDescent="0.25">
      <c r="A58" s="3" t="s">
        <v>53</v>
      </c>
      <c r="B58" s="5">
        <v>4043</v>
      </c>
      <c r="C58" s="19">
        <v>642</v>
      </c>
      <c r="D58" s="21">
        <v>0.15879297551323274</v>
      </c>
      <c r="E58" s="21">
        <v>0.15879297551323274</v>
      </c>
      <c r="F58" s="110">
        <v>1</v>
      </c>
      <c r="G58" s="118">
        <v>5.3564814814814813E-5</v>
      </c>
      <c r="H58" s="5">
        <v>4043</v>
      </c>
      <c r="I58" s="70">
        <v>1066</v>
      </c>
      <c r="J58" s="76">
        <v>0.26366559485530544</v>
      </c>
      <c r="K58" s="76">
        <v>0.26366559485530544</v>
      </c>
      <c r="L58" s="126">
        <v>0.5</v>
      </c>
      <c r="M58" s="121">
        <v>5.3321759259259258E-5</v>
      </c>
      <c r="N58" s="5">
        <v>4043</v>
      </c>
      <c r="O58" s="43">
        <v>858</v>
      </c>
      <c r="P58" s="45">
        <v>0.21221864951768488</v>
      </c>
      <c r="Q58" s="45">
        <v>0.21221864951768488</v>
      </c>
      <c r="R58" s="82">
        <v>1</v>
      </c>
      <c r="S58" s="124">
        <v>5.5324074074074071E-5</v>
      </c>
      <c r="T58" s="5">
        <v>4043</v>
      </c>
      <c r="U58" s="134">
        <v>757</v>
      </c>
      <c r="V58" s="144">
        <v>0.18723720009893643</v>
      </c>
      <c r="W58" s="144">
        <v>0.18723720009893643</v>
      </c>
      <c r="X58" s="145">
        <v>1</v>
      </c>
      <c r="Y58" s="146">
        <v>1.2629629629629631E-4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0.16666666666666666</v>
      </c>
      <c r="G59" s="118">
        <v>5.6504629629629629E-5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6.6666666666666666E-2</v>
      </c>
      <c r="M59" s="121">
        <v>5.6261574074074074E-5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3.2258064516129031E-2</v>
      </c>
      <c r="S59" s="124">
        <v>5.8530092592592594E-5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3.2258064516129031E-2</v>
      </c>
      <c r="Y59" s="146">
        <v>1.0826388888888889E-4</v>
      </c>
    </row>
    <row r="60" spans="1:25" x14ac:dyDescent="0.25">
      <c r="A60" s="3" t="s">
        <v>55</v>
      </c>
      <c r="B60" s="5">
        <v>670</v>
      </c>
      <c r="C60" s="19">
        <v>66</v>
      </c>
      <c r="D60" s="21">
        <v>9.8507462686567168E-2</v>
      </c>
      <c r="E60" s="21">
        <v>9.8507462686567168E-2</v>
      </c>
      <c r="F60" s="110">
        <v>5.5555555555555552E-2</v>
      </c>
      <c r="G60" s="118">
        <v>5.6504629629629629E-5</v>
      </c>
      <c r="H60" s="5">
        <v>670</v>
      </c>
      <c r="I60" s="70">
        <v>64</v>
      </c>
      <c r="J60" s="76">
        <v>9.5522388059701493E-2</v>
      </c>
      <c r="K60" s="76">
        <v>9.5522388059701493E-2</v>
      </c>
      <c r="L60" s="126">
        <v>4.7619047619047616E-2</v>
      </c>
      <c r="M60" s="121">
        <v>5.7314814814814816E-5</v>
      </c>
      <c r="N60" s="5">
        <v>670</v>
      </c>
      <c r="O60" s="43">
        <v>53</v>
      </c>
      <c r="P60" s="45">
        <v>7.9104477611940296E-2</v>
      </c>
      <c r="Q60" s="45">
        <v>7.9104477611940296E-2</v>
      </c>
      <c r="R60" s="82">
        <v>2.564102564102564E-2</v>
      </c>
      <c r="S60" s="124">
        <v>5.8136574074074072E-5</v>
      </c>
      <c r="T60" s="5">
        <v>670</v>
      </c>
      <c r="U60" s="134">
        <v>53</v>
      </c>
      <c r="V60" s="144">
        <v>7.9104477611940296E-2</v>
      </c>
      <c r="W60" s="144">
        <v>7.9104477611940296E-2</v>
      </c>
      <c r="X60" s="145">
        <v>2.8571428571428571E-2</v>
      </c>
      <c r="Y60" s="146">
        <v>6.9178240740740745E-5</v>
      </c>
    </row>
    <row r="61" spans="1:25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0.5</v>
      </c>
      <c r="G61" s="118">
        <v>5.5601851851851853E-5</v>
      </c>
      <c r="H61" s="5">
        <v>21</v>
      </c>
      <c r="I61" s="70">
        <v>13</v>
      </c>
      <c r="J61" s="76">
        <v>0.61904761904761907</v>
      </c>
      <c r="K61" s="76">
        <v>0.61904761904761907</v>
      </c>
      <c r="L61" s="126">
        <v>6.25E-2</v>
      </c>
      <c r="M61" s="121">
        <v>5.6296296296296293E-5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7.1428571428571425E-2</v>
      </c>
      <c r="S61" s="124">
        <v>6.0497685185185188E-5</v>
      </c>
      <c r="T61" s="5">
        <v>21</v>
      </c>
      <c r="U61" s="134">
        <v>14</v>
      </c>
      <c r="V61" s="144">
        <v>0.66666666666666663</v>
      </c>
      <c r="W61" s="144">
        <v>0.66666666666666663</v>
      </c>
      <c r="X61" s="145">
        <v>0.1</v>
      </c>
      <c r="Y61" s="146">
        <v>6.7500000000000001E-5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0.25</v>
      </c>
      <c r="G62" s="118">
        <v>5.0856481481481484E-5</v>
      </c>
      <c r="H62" s="5">
        <v>2</v>
      </c>
      <c r="I62" s="70">
        <v>2</v>
      </c>
      <c r="J62" s="76">
        <v>1</v>
      </c>
      <c r="K62" s="76">
        <v>1</v>
      </c>
      <c r="L62" s="126">
        <v>4.1666666666666664E-2</v>
      </c>
      <c r="M62" s="121">
        <v>5.1111111111111108E-5</v>
      </c>
      <c r="N62" s="5">
        <v>2</v>
      </c>
      <c r="O62" s="43">
        <v>2</v>
      </c>
      <c r="P62" s="45">
        <v>1</v>
      </c>
      <c r="Q62" s="45">
        <v>1</v>
      </c>
      <c r="R62" s="82">
        <v>3.8461538461538464E-2</v>
      </c>
      <c r="S62" s="124">
        <v>5.3506944444444443E-5</v>
      </c>
      <c r="T62" s="5">
        <v>2</v>
      </c>
      <c r="U62" s="134">
        <v>2</v>
      </c>
      <c r="V62" s="144">
        <v>1</v>
      </c>
      <c r="W62" s="144">
        <v>1</v>
      </c>
      <c r="X62" s="145">
        <v>0.16666666666666666</v>
      </c>
      <c r="Y62" s="146">
        <v>6.3009259259259263E-5</v>
      </c>
    </row>
    <row r="63" spans="1:25" x14ac:dyDescent="0.25">
      <c r="A63" s="3" t="s">
        <v>58</v>
      </c>
      <c r="B63" s="5">
        <v>38</v>
      </c>
      <c r="C63" s="19">
        <v>7</v>
      </c>
      <c r="D63" s="21">
        <v>0.18421052631578946</v>
      </c>
      <c r="E63" s="21">
        <v>0.18421052631578946</v>
      </c>
      <c r="F63" s="110">
        <v>0.2</v>
      </c>
      <c r="G63" s="118">
        <v>7.1064814814814819E-5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6.9224537037037033E-5</v>
      </c>
      <c r="N63" s="5">
        <v>38</v>
      </c>
      <c r="O63" s="43">
        <v>5</v>
      </c>
      <c r="P63" s="45">
        <v>0.13157894736842105</v>
      </c>
      <c r="Q63" s="45">
        <v>0.13157894736842105</v>
      </c>
      <c r="R63" s="82">
        <v>0.5</v>
      </c>
      <c r="S63" s="124">
        <v>7.0937499999999996E-5</v>
      </c>
      <c r="T63" s="5">
        <v>38</v>
      </c>
      <c r="U63" s="134">
        <v>5</v>
      </c>
      <c r="V63" s="144">
        <v>0.13157894736842105</v>
      </c>
      <c r="W63" s="144">
        <v>0.13157894736842105</v>
      </c>
      <c r="X63" s="145">
        <v>0.5</v>
      </c>
      <c r="Y63" s="146">
        <v>2.8755787037037037E-4</v>
      </c>
    </row>
    <row r="64" spans="1:25" x14ac:dyDescent="0.25">
      <c r="A64" s="3" t="s">
        <v>59</v>
      </c>
      <c r="B64" s="5">
        <v>34</v>
      </c>
      <c r="C64" s="19">
        <v>6</v>
      </c>
      <c r="D64" s="21">
        <v>0.17647058823529413</v>
      </c>
      <c r="E64" s="21">
        <v>0.17647058823529413</v>
      </c>
      <c r="F64" s="110">
        <v>0.25</v>
      </c>
      <c r="G64" s="118">
        <v>7.0057870370370364E-5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7.0162037037037035E-5</v>
      </c>
      <c r="N64" s="5">
        <v>34</v>
      </c>
      <c r="O64" s="43">
        <v>5</v>
      </c>
      <c r="P64" s="45">
        <v>0.14705882352941177</v>
      </c>
      <c r="Q64" s="45">
        <v>0.14705882352941177</v>
      </c>
      <c r="R64" s="82">
        <v>0.5</v>
      </c>
      <c r="S64" s="124">
        <v>7.244212962962963E-5</v>
      </c>
      <c r="T64" s="5">
        <v>34</v>
      </c>
      <c r="U64" s="134">
        <v>5</v>
      </c>
      <c r="V64" s="144">
        <v>0.14705882352941177</v>
      </c>
      <c r="W64" s="144">
        <v>0.14705882352941177</v>
      </c>
      <c r="X64" s="145">
        <v>0.5</v>
      </c>
      <c r="Y64" s="146">
        <v>1.56875E-4</v>
      </c>
    </row>
    <row r="65" spans="1:25" x14ac:dyDescent="0.25">
      <c r="A65" s="3" t="s">
        <v>60</v>
      </c>
      <c r="B65" s="5">
        <v>4</v>
      </c>
      <c r="C65" s="19">
        <v>2</v>
      </c>
      <c r="D65" s="21">
        <v>0.5</v>
      </c>
      <c r="E65" s="21">
        <v>0.5</v>
      </c>
      <c r="F65" s="110">
        <v>4.5662100456621002E-3</v>
      </c>
      <c r="G65" s="118">
        <v>6.8750000000000004E-5</v>
      </c>
      <c r="H65" s="5">
        <v>4</v>
      </c>
      <c r="I65" s="70">
        <v>1</v>
      </c>
      <c r="J65" s="76">
        <v>0.25</v>
      </c>
      <c r="K65" s="76">
        <v>0.25</v>
      </c>
      <c r="L65" s="126">
        <v>9.6061479346781938E-4</v>
      </c>
      <c r="M65" s="121">
        <v>6.8333333333333332E-5</v>
      </c>
      <c r="N65" s="5">
        <v>4</v>
      </c>
      <c r="O65" s="43">
        <v>1</v>
      </c>
      <c r="P65" s="45">
        <v>0.25</v>
      </c>
      <c r="Q65" s="45">
        <v>0.25</v>
      </c>
      <c r="R65" s="82">
        <v>9.5785440613026815E-4</v>
      </c>
      <c r="S65" s="124">
        <v>7.0798611111111106E-5</v>
      </c>
      <c r="T65" s="5">
        <v>4</v>
      </c>
      <c r="U65" s="134">
        <v>1</v>
      </c>
      <c r="V65" s="144">
        <v>0.25</v>
      </c>
      <c r="W65" s="144">
        <v>0.25</v>
      </c>
      <c r="X65" s="145">
        <v>5.7636887608069167E-4</v>
      </c>
      <c r="Y65" s="146">
        <v>1.060300925925926E-4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0.1111111111111111</v>
      </c>
      <c r="G66" s="118">
        <v>5.7407407407407406E-5</v>
      </c>
      <c r="H66" s="5">
        <v>5</v>
      </c>
      <c r="I66" s="70">
        <v>0</v>
      </c>
      <c r="J66" s="76">
        <v>0</v>
      </c>
      <c r="K66" s="76">
        <v>0</v>
      </c>
      <c r="L66" s="126">
        <v>0</v>
      </c>
      <c r="M66" s="121">
        <v>6.3611111111111114E-5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6.3379629629629634E-5</v>
      </c>
      <c r="T66" s="5">
        <v>5</v>
      </c>
      <c r="U66" s="134">
        <v>5</v>
      </c>
      <c r="V66" s="144">
        <v>1</v>
      </c>
      <c r="W66" s="144">
        <v>1</v>
      </c>
      <c r="X66" s="145">
        <v>0.2</v>
      </c>
      <c r="Y66" s="146">
        <v>2.0628472222222223E-4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0.2</v>
      </c>
      <c r="G67" s="118">
        <v>6.0069444444444447E-5</v>
      </c>
      <c r="H67" s="5">
        <v>1</v>
      </c>
      <c r="I67" s="70">
        <v>1</v>
      </c>
      <c r="J67" s="76">
        <v>1</v>
      </c>
      <c r="K67" s="76">
        <v>1</v>
      </c>
      <c r="L67" s="126">
        <v>0.33333333333333331</v>
      </c>
      <c r="M67" s="121">
        <v>6.1192129629629628E-5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6.1238425925925929E-5</v>
      </c>
      <c r="T67" s="5">
        <v>1</v>
      </c>
      <c r="U67" s="134">
        <v>1</v>
      </c>
      <c r="V67" s="144">
        <v>1</v>
      </c>
      <c r="W67" s="144">
        <v>1</v>
      </c>
      <c r="X67" s="145">
        <v>0.5</v>
      </c>
      <c r="Y67" s="146">
        <v>1.4190972222222223E-4</v>
      </c>
    </row>
    <row r="68" spans="1:25" x14ac:dyDescent="0.25">
      <c r="A68" s="3" t="s">
        <v>63</v>
      </c>
      <c r="B68" s="5">
        <v>89</v>
      </c>
      <c r="C68" s="19">
        <v>49</v>
      </c>
      <c r="D68" s="21">
        <v>0.550561797752809</v>
      </c>
      <c r="E68" s="21">
        <v>0.550561797752809</v>
      </c>
      <c r="F68" s="110">
        <v>0.2</v>
      </c>
      <c r="G68" s="118">
        <v>5.8125000000000003E-5</v>
      </c>
      <c r="H68" s="5">
        <v>89</v>
      </c>
      <c r="I68" s="70">
        <v>34</v>
      </c>
      <c r="J68" s="76">
        <v>0.38202247191011235</v>
      </c>
      <c r="K68" s="76">
        <v>0.38202247191011235</v>
      </c>
      <c r="L68" s="126">
        <v>5.8823529411764705E-2</v>
      </c>
      <c r="M68" s="121">
        <v>6.0902777777777778E-5</v>
      </c>
      <c r="N68" s="5">
        <v>89</v>
      </c>
      <c r="O68" s="43">
        <v>54</v>
      </c>
      <c r="P68" s="45">
        <v>0.6067415730337079</v>
      </c>
      <c r="Q68" s="45">
        <v>0.6067415730337079</v>
      </c>
      <c r="R68" s="82">
        <v>0.1111111111111111</v>
      </c>
      <c r="S68" s="124">
        <v>6.5949074074074079E-5</v>
      </c>
      <c r="T68" s="5">
        <v>89</v>
      </c>
      <c r="U68" s="134">
        <v>39</v>
      </c>
      <c r="V68" s="144">
        <v>0.43820224719101125</v>
      </c>
      <c r="W68" s="144">
        <v>0.43820224719101125</v>
      </c>
      <c r="X68" s="145">
        <v>0.14285714285714285</v>
      </c>
      <c r="Y68" s="146">
        <v>1.0975694444444444E-4</v>
      </c>
    </row>
    <row r="69" spans="1:25" x14ac:dyDescent="0.25">
      <c r="A69" s="3" t="s">
        <v>64</v>
      </c>
      <c r="B69" s="5">
        <v>290</v>
      </c>
      <c r="C69" s="19">
        <v>78</v>
      </c>
      <c r="D69" s="21">
        <v>0.26896551724137929</v>
      </c>
      <c r="E69" s="21">
        <v>0.26896551724137929</v>
      </c>
      <c r="F69" s="110">
        <v>2.3809523809523808E-2</v>
      </c>
      <c r="G69" s="118">
        <v>8.5717592592592597E-5</v>
      </c>
      <c r="H69" s="5">
        <v>290</v>
      </c>
      <c r="I69" s="70">
        <v>0</v>
      </c>
      <c r="J69" s="76">
        <v>0</v>
      </c>
      <c r="K69" s="76">
        <v>0</v>
      </c>
      <c r="L69" s="126">
        <v>0</v>
      </c>
      <c r="M69" s="121">
        <v>7.4652777777777773E-5</v>
      </c>
      <c r="N69" s="5">
        <v>290</v>
      </c>
      <c r="O69" s="43">
        <v>76</v>
      </c>
      <c r="P69" s="45">
        <v>0.2620689655172414</v>
      </c>
      <c r="Q69" s="45">
        <v>0.2620689655172414</v>
      </c>
      <c r="R69" s="82">
        <v>0.16666666666666666</v>
      </c>
      <c r="S69" s="124">
        <v>9.1990740740740737E-5</v>
      </c>
      <c r="T69" s="5">
        <v>290</v>
      </c>
      <c r="U69" s="134">
        <v>0</v>
      </c>
      <c r="V69" s="144">
        <v>0</v>
      </c>
      <c r="W69" s="144">
        <v>0</v>
      </c>
      <c r="X69" s="145">
        <v>0</v>
      </c>
      <c r="Y69" s="146">
        <v>8.9328703703703703E-5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0.125</v>
      </c>
      <c r="G70" s="118">
        <v>8.6192129629629626E-5</v>
      </c>
      <c r="H70" s="5">
        <v>3</v>
      </c>
      <c r="I70" s="70">
        <v>1</v>
      </c>
      <c r="J70" s="76">
        <v>0.33333333333333331</v>
      </c>
      <c r="K70" s="76">
        <v>0.33333333333333331</v>
      </c>
      <c r="L70" s="126">
        <v>9.433962264150943E-3</v>
      </c>
      <c r="M70" s="121">
        <v>8.8599537037037043E-5</v>
      </c>
      <c r="N70" s="5">
        <v>3</v>
      </c>
      <c r="O70" s="43">
        <v>3</v>
      </c>
      <c r="P70" s="45">
        <v>1</v>
      </c>
      <c r="Q70" s="45">
        <v>1</v>
      </c>
      <c r="R70" s="82">
        <v>0.125</v>
      </c>
      <c r="S70" s="124">
        <v>9.2071759259259258E-5</v>
      </c>
      <c r="T70" s="5">
        <v>3</v>
      </c>
      <c r="U70" s="134">
        <v>3</v>
      </c>
      <c r="V70" s="144">
        <v>1</v>
      </c>
      <c r="W70" s="144">
        <v>1</v>
      </c>
      <c r="X70" s="145">
        <v>0.1111111111111111</v>
      </c>
      <c r="Y70" s="146">
        <v>1.6497685185185186E-4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0.14285714285714285</v>
      </c>
      <c r="G71" s="118">
        <v>6.8726851851851853E-5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7.6923076923076927E-2</v>
      </c>
      <c r="M71" s="121">
        <v>7.0532407407407406E-5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0.125</v>
      </c>
      <c r="S71" s="124">
        <v>7.6365740740740737E-5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1</v>
      </c>
      <c r="Y71" s="146">
        <v>2.5509259259259257E-4</v>
      </c>
    </row>
    <row r="72" spans="1:25" x14ac:dyDescent="0.25">
      <c r="A72" s="3" t="s">
        <v>67</v>
      </c>
      <c r="B72" s="5">
        <v>554</v>
      </c>
      <c r="C72" s="19">
        <v>25</v>
      </c>
      <c r="D72" s="21">
        <v>4.5126353790613721E-2</v>
      </c>
      <c r="E72" s="21">
        <v>4.5126353790613721E-2</v>
      </c>
      <c r="F72" s="110">
        <v>0.125</v>
      </c>
      <c r="G72" s="118">
        <v>5.728009259259259E-5</v>
      </c>
      <c r="H72" s="5">
        <v>554</v>
      </c>
      <c r="I72" s="70">
        <v>242</v>
      </c>
      <c r="J72" s="76">
        <v>0.43682310469314078</v>
      </c>
      <c r="K72" s="76">
        <v>0.43682310469314078</v>
      </c>
      <c r="L72" s="126">
        <v>0.25</v>
      </c>
      <c r="M72" s="121">
        <v>6.1516203703703697E-5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0.2</v>
      </c>
      <c r="S72" s="124">
        <v>6.2361111111111111E-5</v>
      </c>
      <c r="T72" s="5">
        <v>554</v>
      </c>
      <c r="U72" s="134">
        <v>17</v>
      </c>
      <c r="V72" s="144">
        <v>3.0685920577617327E-2</v>
      </c>
      <c r="W72" s="144">
        <v>3.0685920577617327E-2</v>
      </c>
      <c r="X72" s="145">
        <v>0.33333333333333331</v>
      </c>
      <c r="Y72" s="146">
        <v>1.2902777777777777E-4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2.4390243902439025E-2</v>
      </c>
      <c r="G73" s="118">
        <v>6.3495370370370374E-5</v>
      </c>
      <c r="H73" s="5">
        <v>5</v>
      </c>
      <c r="I73" s="70">
        <v>2</v>
      </c>
      <c r="J73" s="76">
        <v>0.4</v>
      </c>
      <c r="K73" s="76">
        <v>0.4</v>
      </c>
      <c r="L73" s="126">
        <v>0.33333333333333331</v>
      </c>
      <c r="M73" s="121">
        <v>6.7546296296296302E-5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6.9675925925925924E-5</v>
      </c>
      <c r="T73" s="5">
        <v>5</v>
      </c>
      <c r="U73" s="134">
        <v>2</v>
      </c>
      <c r="V73" s="144">
        <v>0.4</v>
      </c>
      <c r="W73" s="144">
        <v>0.4</v>
      </c>
      <c r="X73" s="145">
        <v>0.33333333333333331</v>
      </c>
      <c r="Y73" s="146">
        <v>1.9081018518518519E-4</v>
      </c>
    </row>
    <row r="74" spans="1:25" x14ac:dyDescent="0.25">
      <c r="A74" s="3" t="s">
        <v>69</v>
      </c>
      <c r="B74" s="5">
        <v>1003</v>
      </c>
      <c r="C74" s="19">
        <v>3</v>
      </c>
      <c r="D74" s="21">
        <v>2.9910269192422734E-3</v>
      </c>
      <c r="E74" s="21">
        <v>2.9910269192422734E-3</v>
      </c>
      <c r="F74" s="110">
        <v>3.3670033670033669E-3</v>
      </c>
      <c r="G74" s="118">
        <v>5.440972222222222E-5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2.6595744680851063E-3</v>
      </c>
      <c r="M74" s="121">
        <v>5.7557870370370372E-5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4.4052863436123352E-3</v>
      </c>
      <c r="S74" s="124">
        <v>5.9074074074074074E-5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4.2735042735042739E-3</v>
      </c>
      <c r="Y74" s="146">
        <v>1.7898148148148149E-4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5.4212962962962966E-5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5.5729166666666668E-5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5.9918981481481481E-5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1.1261574074074074E-4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0.33333333333333331</v>
      </c>
      <c r="G76" s="118">
        <v>6.3125000000000003E-5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6.3807870370370375E-5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6.8206018518518523E-5</v>
      </c>
      <c r="T76" s="5">
        <v>5</v>
      </c>
      <c r="U76" s="134">
        <v>5</v>
      </c>
      <c r="V76" s="144">
        <v>1</v>
      </c>
      <c r="W76" s="144">
        <v>1</v>
      </c>
      <c r="X76" s="145">
        <v>0.5</v>
      </c>
      <c r="Y76" s="146">
        <v>2.3962962962962962E-4</v>
      </c>
    </row>
    <row r="77" spans="1:25" x14ac:dyDescent="0.25">
      <c r="A77" s="3" t="s">
        <v>72</v>
      </c>
      <c r="B77" s="5">
        <v>4079</v>
      </c>
      <c r="C77" s="19">
        <v>4</v>
      </c>
      <c r="D77" s="21">
        <v>9.8063250796763903E-4</v>
      </c>
      <c r="E77" s="21">
        <v>9.8063250796763903E-4</v>
      </c>
      <c r="F77" s="110">
        <v>3.663003663003663E-3</v>
      </c>
      <c r="G77" s="118">
        <v>5.2939814814814812E-5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5.3763440860215058E-3</v>
      </c>
      <c r="M77" s="121">
        <v>5.4803240740740741E-5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0.04</v>
      </c>
      <c r="S77" s="124">
        <v>5.8923611111111108E-5</v>
      </c>
      <c r="T77" s="5">
        <v>4079</v>
      </c>
      <c r="U77" s="134">
        <v>83</v>
      </c>
      <c r="V77" s="144">
        <v>2.0348124540328513E-2</v>
      </c>
      <c r="W77" s="144">
        <v>2.0348124540328513E-2</v>
      </c>
      <c r="X77" s="145">
        <v>0.16666666666666666</v>
      </c>
      <c r="Y77" s="146">
        <v>1.4074074074074073E-4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3.4482758620689655E-2</v>
      </c>
      <c r="G78" s="118">
        <v>5.9675925925925925E-5</v>
      </c>
      <c r="H78" s="5">
        <v>50</v>
      </c>
      <c r="I78" s="70">
        <v>35</v>
      </c>
      <c r="J78" s="76">
        <v>0.7</v>
      </c>
      <c r="K78" s="76">
        <v>0.7</v>
      </c>
      <c r="L78" s="126">
        <v>8.9285714285714281E-3</v>
      </c>
      <c r="M78" s="121">
        <v>5.9803240740740741E-5</v>
      </c>
      <c r="N78" s="5">
        <v>50</v>
      </c>
      <c r="O78" s="43">
        <v>35</v>
      </c>
      <c r="P78" s="45">
        <v>0.7</v>
      </c>
      <c r="Q78" s="45">
        <v>0.7</v>
      </c>
      <c r="R78" s="82">
        <v>1.1764705882352941E-2</v>
      </c>
      <c r="S78" s="124">
        <v>6.4328703703703705E-5</v>
      </c>
      <c r="T78" s="5">
        <v>50</v>
      </c>
      <c r="U78" s="134">
        <v>35</v>
      </c>
      <c r="V78" s="144">
        <v>0.7</v>
      </c>
      <c r="W78" s="144">
        <v>0.7</v>
      </c>
      <c r="X78" s="145">
        <v>9.0909090909090905E-3</v>
      </c>
      <c r="Y78" s="146">
        <v>8.1759259259259258E-5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4.9027777777777781E-5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5.2106481481481481E-5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5.443287037037037E-5</v>
      </c>
      <c r="T79" s="5">
        <v>2505</v>
      </c>
      <c r="U79" s="134">
        <v>0</v>
      </c>
      <c r="V79" s="144">
        <v>0</v>
      </c>
      <c r="W79" s="144">
        <v>0</v>
      </c>
      <c r="X79" s="145">
        <v>0</v>
      </c>
      <c r="Y79" s="146">
        <v>2.5104166666666667E-4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4.8780487804878049E-3</v>
      </c>
      <c r="G80" s="118">
        <v>5.5185185185185187E-5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6.6225165562913907E-3</v>
      </c>
      <c r="M80" s="121">
        <v>5.7476851851851851E-5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6.0606060606060606E-3</v>
      </c>
      <c r="S80" s="124">
        <v>6.0856481481481483E-5</v>
      </c>
      <c r="T80" s="5">
        <v>3</v>
      </c>
      <c r="U80" s="134">
        <v>2</v>
      </c>
      <c r="V80" s="144">
        <v>0.66666666666666663</v>
      </c>
      <c r="W80" s="144">
        <v>0.66666666666666663</v>
      </c>
      <c r="X80" s="145">
        <v>1.1904761904761904E-2</v>
      </c>
      <c r="Y80" s="146">
        <v>1.4885416666666666E-4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7.2337962962962959E-5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6.9247685185185184E-5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7.226851851851852E-5</v>
      </c>
      <c r="T81" s="5">
        <v>13</v>
      </c>
      <c r="U81" s="134">
        <v>0</v>
      </c>
      <c r="V81" s="144">
        <v>0</v>
      </c>
      <c r="W81" s="144">
        <v>0</v>
      </c>
      <c r="X81" s="145">
        <v>0</v>
      </c>
      <c r="Y81" s="146">
        <v>2.1298611111111111E-4</v>
      </c>
    </row>
    <row r="82" spans="1:25" x14ac:dyDescent="0.25">
      <c r="A82" s="3" t="s">
        <v>77</v>
      </c>
      <c r="B82" s="5">
        <v>1763</v>
      </c>
      <c r="C82" s="19">
        <v>42</v>
      </c>
      <c r="D82" s="21">
        <v>2.3823028927963699E-2</v>
      </c>
      <c r="E82" s="21">
        <v>2.3823028927963699E-2</v>
      </c>
      <c r="F82" s="110">
        <v>1.4285714285714285E-2</v>
      </c>
      <c r="G82" s="118">
        <v>6.9363425925925924E-5</v>
      </c>
      <c r="H82" s="5">
        <v>1763</v>
      </c>
      <c r="I82" s="70">
        <v>18</v>
      </c>
      <c r="J82" s="76">
        <v>1.0209869540555871E-2</v>
      </c>
      <c r="K82" s="76">
        <v>1.0209869540555871E-2</v>
      </c>
      <c r="L82" s="126">
        <v>3.0581039755351682E-3</v>
      </c>
      <c r="M82" s="121">
        <v>6.5648148148148147E-5</v>
      </c>
      <c r="N82" s="5">
        <v>1763</v>
      </c>
      <c r="O82" s="43">
        <v>2</v>
      </c>
      <c r="P82" s="45">
        <v>1.1344299489506524E-3</v>
      </c>
      <c r="Q82" s="45">
        <v>1.1344299489506524E-3</v>
      </c>
      <c r="R82" s="82">
        <v>2.3272050267628578E-4</v>
      </c>
      <c r="S82" s="124">
        <v>6.7291666666666672E-5</v>
      </c>
      <c r="T82" s="5">
        <v>1763</v>
      </c>
      <c r="U82" s="134">
        <v>0</v>
      </c>
      <c r="V82" s="144">
        <v>0</v>
      </c>
      <c r="W82" s="144">
        <v>0</v>
      </c>
      <c r="X82" s="145">
        <v>0</v>
      </c>
      <c r="Y82" s="146">
        <v>1.244212962962963E-4</v>
      </c>
    </row>
    <row r="83" spans="1:25" x14ac:dyDescent="0.25">
      <c r="A83" s="3" t="s">
        <v>78</v>
      </c>
      <c r="B83" s="5">
        <v>2917</v>
      </c>
      <c r="C83" s="19">
        <v>90</v>
      </c>
      <c r="D83" s="23">
        <v>3.0853616729516628E-2</v>
      </c>
      <c r="E83" s="21">
        <v>3.0853616729516628E-2</v>
      </c>
      <c r="F83" s="110">
        <v>1.3157894736842105E-2</v>
      </c>
      <c r="G83" s="118">
        <v>6.3368055555555552E-5</v>
      </c>
      <c r="H83" s="5">
        <v>2917</v>
      </c>
      <c r="I83" s="70">
        <v>62</v>
      </c>
      <c r="J83" s="77">
        <v>2.1254713747000342E-2</v>
      </c>
      <c r="K83" s="76">
        <v>2.1254713747000342E-2</v>
      </c>
      <c r="L83" s="126">
        <v>3.875968992248062E-3</v>
      </c>
      <c r="M83" s="121">
        <v>6.4490740740740746E-5</v>
      </c>
      <c r="N83" s="5">
        <v>2917</v>
      </c>
      <c r="O83" s="43">
        <v>60</v>
      </c>
      <c r="P83" s="47">
        <v>2.0569077819677751E-2</v>
      </c>
      <c r="Q83" s="45">
        <v>2.0569077819677751E-2</v>
      </c>
      <c r="R83" s="82">
        <v>4.830917874396135E-3</v>
      </c>
      <c r="S83" s="124">
        <v>6.5196759259259255E-5</v>
      </c>
      <c r="T83" s="5">
        <v>2917</v>
      </c>
      <c r="U83" s="134">
        <v>55</v>
      </c>
      <c r="V83" s="147">
        <v>1.8854988001371271E-2</v>
      </c>
      <c r="W83" s="144">
        <v>1.8854988001371271E-2</v>
      </c>
      <c r="X83" s="145">
        <v>2.8985507246376812E-3</v>
      </c>
      <c r="Y83" s="146">
        <v>1.099537037037037E-4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18827</v>
      </c>
      <c r="D84" s="59">
        <f t="shared" ref="D84:F84" si="0">AVERAGE(D14:D83)</f>
        <v>0.43621951841715745</v>
      </c>
      <c r="E84" s="59">
        <f t="shared" si="0"/>
        <v>0.46094495816989933</v>
      </c>
      <c r="F84" s="119">
        <f t="shared" si="0"/>
        <v>0.29590369519338044</v>
      </c>
      <c r="G84" s="120">
        <f>AVERAGE(G14:G83)</f>
        <v>6.3001322751322754E-5</v>
      </c>
      <c r="H84" s="34">
        <f>SUM(H14:H83)</f>
        <v>425476</v>
      </c>
      <c r="I84" s="16">
        <f>SUM(I14:I83)</f>
        <v>19099</v>
      </c>
      <c r="J84" s="108">
        <f t="shared" ref="J84:L84" si="1">AVERAGE(J14:J83)</f>
        <v>0.41676172468440043</v>
      </c>
      <c r="K84" s="108">
        <f t="shared" si="1"/>
        <v>0.44028127675332113</v>
      </c>
      <c r="L84" s="52">
        <f t="shared" si="1"/>
        <v>0.32600692111297402</v>
      </c>
      <c r="M84" s="122">
        <f>AVERAGE(M14:M83)</f>
        <v>6.5136408730158735E-5</v>
      </c>
      <c r="N84" s="34">
        <f>SUM(N14:N83)</f>
        <v>425476</v>
      </c>
      <c r="O84" s="57">
        <f>SUM(O14:O83)</f>
        <v>18934</v>
      </c>
      <c r="P84" s="60">
        <f t="shared" ref="P84:R84" si="2">AVERAGE(P14:P83)</f>
        <v>0.44434128283921942</v>
      </c>
      <c r="Q84" s="60">
        <f t="shared" si="2"/>
        <v>0.46783430329936188</v>
      </c>
      <c r="R84" s="123">
        <f t="shared" si="2"/>
        <v>0.30528232619692802</v>
      </c>
      <c r="S84" s="125">
        <f>AVERAGE(S14:S83)</f>
        <v>6.708862433862433E-5</v>
      </c>
      <c r="T84" s="34">
        <f>SUM(T14:T83)</f>
        <v>425476</v>
      </c>
      <c r="U84" s="148">
        <f>SUM(U14:U83)</f>
        <v>19037</v>
      </c>
      <c r="V84" s="149">
        <f t="shared" ref="V84:X84" si="3">AVERAGE(V14:V83)</f>
        <v>0.43032284635630746</v>
      </c>
      <c r="W84" s="149">
        <f>AVERAGE(W14:W83)</f>
        <v>0.45400890438952335</v>
      </c>
      <c r="X84" s="150">
        <f t="shared" si="3"/>
        <v>0.29506070886778035</v>
      </c>
      <c r="Y84" s="151">
        <f>AVERAGE(Y14:Y83)</f>
        <v>1.3512483465608462E-4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vl = 256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0.43621951841715745</v>
      </c>
      <c r="C88" s="37"/>
      <c r="D88" s="37"/>
    </row>
    <row r="89" spans="1:25" x14ac:dyDescent="0.25">
      <c r="A89" s="25" t="s">
        <v>88</v>
      </c>
      <c r="B89" s="61">
        <f>E84</f>
        <v>0.46094495816989933</v>
      </c>
    </row>
    <row r="90" spans="1:25" x14ac:dyDescent="0.25">
      <c r="A90" s="25" t="s">
        <v>89</v>
      </c>
      <c r="B90" s="67">
        <f>F84</f>
        <v>0.29590369519338044</v>
      </c>
    </row>
    <row r="91" spans="1:25" x14ac:dyDescent="0.25">
      <c r="A91" s="25" t="s">
        <v>120</v>
      </c>
      <c r="B91" s="130">
        <f>G84</f>
        <v>6.3001322751322754E-5</v>
      </c>
    </row>
    <row r="92" spans="1:25" ht="20.25" thickBot="1" x14ac:dyDescent="0.35">
      <c r="A92" s="38" t="str">
        <f>I1</f>
        <v>vl = 512</v>
      </c>
      <c r="B92" s="38"/>
    </row>
    <row r="93" spans="1:25" ht="15.75" thickTop="1" x14ac:dyDescent="0.25">
      <c r="A93" s="32" t="s">
        <v>82</v>
      </c>
      <c r="B93" s="64">
        <f>J84</f>
        <v>0.41676172468440043</v>
      </c>
    </row>
    <row r="94" spans="1:25" x14ac:dyDescent="0.25">
      <c r="A94" s="32" t="s">
        <v>88</v>
      </c>
      <c r="B94" s="64">
        <f>K84</f>
        <v>0.44028127675332113</v>
      </c>
    </row>
    <row r="95" spans="1:25" x14ac:dyDescent="0.25">
      <c r="A95" s="32" t="s">
        <v>89</v>
      </c>
      <c r="B95" s="68">
        <f>L84</f>
        <v>0.32600692111297402</v>
      </c>
    </row>
    <row r="96" spans="1:25" x14ac:dyDescent="0.25">
      <c r="A96" s="32" t="s">
        <v>120</v>
      </c>
      <c r="B96" s="131">
        <f>M84</f>
        <v>6.5136408730158735E-5</v>
      </c>
    </row>
    <row r="97" spans="1:2" ht="20.25" thickBot="1" x14ac:dyDescent="0.35">
      <c r="A97" s="50" t="str">
        <f>O1</f>
        <v>vl = 1024</v>
      </c>
      <c r="B97" s="50"/>
    </row>
    <row r="98" spans="1:2" ht="15.75" thickTop="1" x14ac:dyDescent="0.25">
      <c r="A98" s="51" t="s">
        <v>82</v>
      </c>
      <c r="B98" s="66">
        <f>P84</f>
        <v>0.44434128283921942</v>
      </c>
    </row>
    <row r="99" spans="1:2" x14ac:dyDescent="0.25">
      <c r="A99" s="51" t="s">
        <v>88</v>
      </c>
      <c r="B99" s="66">
        <f>Q84</f>
        <v>0.46783430329936188</v>
      </c>
    </row>
    <row r="100" spans="1:2" x14ac:dyDescent="0.25">
      <c r="A100" s="51" t="s">
        <v>89</v>
      </c>
      <c r="B100" s="69">
        <f>R84</f>
        <v>0.30528232619692802</v>
      </c>
    </row>
    <row r="101" spans="1:2" x14ac:dyDescent="0.25">
      <c r="A101" s="51" t="s">
        <v>120</v>
      </c>
      <c r="B101" s="132">
        <f>S84</f>
        <v>6.708862433862433E-5</v>
      </c>
    </row>
    <row r="102" spans="1:2" ht="20.25" thickBot="1" x14ac:dyDescent="0.35">
      <c r="A102" s="152" t="str">
        <f>U1</f>
        <v>vl =2048</v>
      </c>
      <c r="B102" s="152"/>
    </row>
    <row r="103" spans="1:2" ht="15.75" thickTop="1" x14ac:dyDescent="0.25">
      <c r="A103" s="153" t="s">
        <v>82</v>
      </c>
      <c r="B103" s="154">
        <f>V84</f>
        <v>0.43032284635630746</v>
      </c>
    </row>
    <row r="104" spans="1:2" x14ac:dyDescent="0.25">
      <c r="A104" s="153" t="s">
        <v>88</v>
      </c>
      <c r="B104" s="154">
        <f>W84</f>
        <v>0.45400890438952335</v>
      </c>
    </row>
    <row r="105" spans="1:2" x14ac:dyDescent="0.25">
      <c r="A105" s="153" t="s">
        <v>89</v>
      </c>
      <c r="B105" s="155">
        <f>X84</f>
        <v>0.29506070886778035</v>
      </c>
    </row>
    <row r="106" spans="1:2" x14ac:dyDescent="0.25">
      <c r="A106" s="153" t="s">
        <v>120</v>
      </c>
      <c r="B106" s="156">
        <f>Y84</f>
        <v>1.3512483465608462E-4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vl = 1024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vl = 1024</v>
      </c>
    </row>
    <row r="110" spans="1:2" x14ac:dyDescent="0.25">
      <c r="A110" t="s">
        <v>93</v>
      </c>
      <c r="B110" t="str">
        <f>IF(AND(B90 &gt; B95,B90 &gt; B100,B90&gt;B105), $A$87, IF(AND(B95 &gt; B100, B95&gt;B105), A92, IF(B100&gt;B105, $A$97, $A$102)))</f>
        <v>vl = 512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vl = 256</v>
      </c>
    </row>
  </sheetData>
  <mergeCells count="70">
    <mergeCell ref="C12:G12"/>
    <mergeCell ref="I12:M12"/>
    <mergeCell ref="O12:S12"/>
    <mergeCell ref="U12:Y12"/>
    <mergeCell ref="U9:V9"/>
    <mergeCell ref="W9:Y9"/>
    <mergeCell ref="C10:D10"/>
    <mergeCell ref="I10:J10"/>
    <mergeCell ref="O10:P10"/>
    <mergeCell ref="Q10:S10"/>
    <mergeCell ref="U10:V10"/>
    <mergeCell ref="W10:Y10"/>
    <mergeCell ref="C9:D9"/>
    <mergeCell ref="E9:G9"/>
    <mergeCell ref="I9:J9"/>
    <mergeCell ref="K9:M9"/>
    <mergeCell ref="O9:P9"/>
    <mergeCell ref="Q9:S9"/>
    <mergeCell ref="U7:V7"/>
    <mergeCell ref="W7:Y7"/>
    <mergeCell ref="C8:D8"/>
    <mergeCell ref="E8:G8"/>
    <mergeCell ref="I8:J8"/>
    <mergeCell ref="K8:M8"/>
    <mergeCell ref="O8:P8"/>
    <mergeCell ref="Q8:S8"/>
    <mergeCell ref="U8:V8"/>
    <mergeCell ref="W8:Y8"/>
    <mergeCell ref="C7:D7"/>
    <mergeCell ref="E7:G7"/>
    <mergeCell ref="I7:J7"/>
    <mergeCell ref="K7:M7"/>
    <mergeCell ref="O7:P7"/>
    <mergeCell ref="Q7:S7"/>
    <mergeCell ref="U5:V5"/>
    <mergeCell ref="W5:Y5"/>
    <mergeCell ref="C6:D6"/>
    <mergeCell ref="E6:G6"/>
    <mergeCell ref="I6:J6"/>
    <mergeCell ref="K6:M6"/>
    <mergeCell ref="O6:P6"/>
    <mergeCell ref="Q6:S6"/>
    <mergeCell ref="U6:V6"/>
    <mergeCell ref="W6:Y6"/>
    <mergeCell ref="C5:D5"/>
    <mergeCell ref="E5:G5"/>
    <mergeCell ref="I5:J5"/>
    <mergeCell ref="K5:M5"/>
    <mergeCell ref="O5:P5"/>
    <mergeCell ref="Q5:S5"/>
    <mergeCell ref="U3:V3"/>
    <mergeCell ref="W3:Y3"/>
    <mergeCell ref="C4:D4"/>
    <mergeCell ref="E4:G4"/>
    <mergeCell ref="I4:J4"/>
    <mergeCell ref="K4:M4"/>
    <mergeCell ref="O4:P4"/>
    <mergeCell ref="Q4:S4"/>
    <mergeCell ref="U4:V4"/>
    <mergeCell ref="W4:Y4"/>
    <mergeCell ref="C1:G1"/>
    <mergeCell ref="I1:M1"/>
    <mergeCell ref="O1:S1"/>
    <mergeCell ref="U1:Y1"/>
    <mergeCell ref="C3:D3"/>
    <mergeCell ref="E3:G3"/>
    <mergeCell ref="I3:J3"/>
    <mergeCell ref="K3:M3"/>
    <mergeCell ref="O3:P3"/>
    <mergeCell ref="Q3:S3"/>
  </mergeCells>
  <conditionalFormatting sqref="D14:G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{A3320500-5EF9-4792-A692-492FC5AAEE28}</x14:id>
        </ext>
      </extLst>
    </cfRule>
  </conditionalFormatting>
  <conditionalFormatting sqref="J14:M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{595D9F1C-8F93-4757-A95A-73C2ABDE46B1}</x14:id>
        </ext>
      </extLst>
    </cfRule>
  </conditionalFormatting>
  <conditionalFormatting sqref="P14:S8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{7A7A31DB-6F1E-4C75-8BCC-8F1FA38B3535}</x14:id>
        </ext>
      </extLst>
    </cfRule>
  </conditionalFormatting>
  <conditionalFormatting sqref="V14:Y8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{6F6AF12B-573B-427E-BA38-B208443D13AC}</x14:id>
        </ext>
      </extLst>
    </cfRule>
  </conditionalFormatting>
  <conditionalFormatting sqref="V14:V84">
    <cfRule type="dataBar" priority="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{09EBCD4A-65CA-43F1-8C69-C9ACFC744189}</x14:id>
        </ext>
      </extLst>
    </cfRule>
  </conditionalFormatting>
  <conditionalFormatting sqref="W14:X84">
    <cfRule type="dataBar" priority="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{BACB2E8B-9E6C-4BC1-B7C3-97CCBA6EDC9D}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320500-5EF9-4792-A692-492FC5AAE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595D9F1C-8F93-4757-A95A-73C2ABDE4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7A7A31DB-6F1E-4C75-8BCC-8F1FA38B3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6F6AF12B-573B-427E-BA38-B208443D1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09EBCD4A-65CA-43F1-8C69-C9ACFC744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BACB2E8B-9E6C-4BC1-B7C3-97CCBA6ED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025F-4110-4B0B-BF20-8A169232A8C6}">
  <sheetPr>
    <tabColor theme="9" tint="0.79998168889431442"/>
  </sheetPr>
  <dimension ref="A1:Y111"/>
  <sheetViews>
    <sheetView topLeftCell="A61" zoomScaleNormal="100" workbookViewId="0">
      <selection activeCell="H71" sqref="H7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94</v>
      </c>
      <c r="B1" s="27"/>
      <c r="C1" s="169" t="s">
        <v>109</v>
      </c>
      <c r="D1" s="170"/>
      <c r="E1" s="170"/>
      <c r="F1" s="170"/>
      <c r="G1" s="174"/>
      <c r="H1" s="27"/>
      <c r="I1" s="175" t="s">
        <v>112</v>
      </c>
      <c r="J1" s="171"/>
      <c r="K1" s="171"/>
      <c r="L1" s="171"/>
      <c r="M1" s="176"/>
      <c r="N1" s="27"/>
      <c r="O1" s="172" t="s">
        <v>126</v>
      </c>
      <c r="P1" s="173"/>
      <c r="Q1" s="173"/>
      <c r="R1" s="173"/>
      <c r="S1" s="177"/>
      <c r="T1" s="27"/>
      <c r="U1" s="178" t="s">
        <v>122</v>
      </c>
      <c r="V1" s="179"/>
      <c r="W1" s="179"/>
      <c r="X1" s="179"/>
      <c r="Y1" s="180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57" t="s">
        <v>0</v>
      </c>
      <c r="J3" s="157"/>
      <c r="K3" s="182" t="s">
        <v>97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4"/>
      <c r="T3" s="28"/>
      <c r="U3" s="185" t="s">
        <v>0</v>
      </c>
      <c r="V3" s="186"/>
      <c r="W3" s="186" t="s">
        <v>97</v>
      </c>
      <c r="X3" s="186"/>
      <c r="Y3" s="187"/>
    </row>
    <row r="4" spans="1:25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57" t="s">
        <v>1</v>
      </c>
      <c r="J4" s="157"/>
      <c r="K4" s="182">
        <v>5000</v>
      </c>
      <c r="L4" s="182"/>
      <c r="M4" s="183"/>
      <c r="N4" s="28"/>
      <c r="O4" s="159" t="s">
        <v>1</v>
      </c>
      <c r="P4" s="160"/>
      <c r="Q4" s="160">
        <v>5000</v>
      </c>
      <c r="R4" s="160"/>
      <c r="S4" s="184"/>
      <c r="T4" s="28"/>
      <c r="U4" s="185" t="s">
        <v>1</v>
      </c>
      <c r="V4" s="186"/>
      <c r="W4" s="186">
        <v>5000</v>
      </c>
      <c r="X4" s="186"/>
      <c r="Y4" s="187"/>
    </row>
    <row r="5" spans="1:25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57" t="s">
        <v>2</v>
      </c>
      <c r="J5" s="157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4"/>
      <c r="T5" s="28"/>
      <c r="U5" s="185" t="s">
        <v>2</v>
      </c>
      <c r="V5" s="186"/>
      <c r="W5" s="186">
        <v>512</v>
      </c>
      <c r="X5" s="186"/>
      <c r="Y5" s="187"/>
    </row>
    <row r="6" spans="1:25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57" t="s">
        <v>3</v>
      </c>
      <c r="J6" s="157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4"/>
      <c r="T6" s="28"/>
      <c r="U6" s="185" t="s">
        <v>3</v>
      </c>
      <c r="V6" s="186"/>
      <c r="W6" s="186">
        <v>1024</v>
      </c>
      <c r="X6" s="186"/>
      <c r="Y6" s="187"/>
    </row>
    <row r="7" spans="1:25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57" t="s">
        <v>4</v>
      </c>
      <c r="J7" s="157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4"/>
      <c r="T7" s="28"/>
      <c r="U7" s="185" t="s">
        <v>4</v>
      </c>
      <c r="V7" s="186"/>
      <c r="W7" s="186" t="s">
        <v>98</v>
      </c>
      <c r="X7" s="186"/>
      <c r="Y7" s="187"/>
    </row>
    <row r="8" spans="1:25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57" t="s">
        <v>5</v>
      </c>
      <c r="J8" s="157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4"/>
      <c r="T8" s="28"/>
      <c r="U8" s="185" t="s">
        <v>5</v>
      </c>
      <c r="V8" s="186"/>
      <c r="W8" s="186" t="s">
        <v>99</v>
      </c>
      <c r="X8" s="186"/>
      <c r="Y8" s="187"/>
    </row>
    <row r="9" spans="1:25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57" t="s">
        <v>6</v>
      </c>
      <c r="J9" s="157"/>
      <c r="K9" s="182">
        <v>3</v>
      </c>
      <c r="L9" s="182"/>
      <c r="M9" s="183"/>
      <c r="N9" s="28"/>
      <c r="O9" s="159" t="s">
        <v>6</v>
      </c>
      <c r="P9" s="160"/>
      <c r="Q9" s="160">
        <v>3</v>
      </c>
      <c r="R9" s="160"/>
      <c r="S9" s="184"/>
      <c r="T9" s="28"/>
      <c r="U9" s="185" t="s">
        <v>6</v>
      </c>
      <c r="V9" s="186"/>
      <c r="W9" s="186">
        <v>3</v>
      </c>
      <c r="X9" s="186"/>
      <c r="Y9" s="187"/>
    </row>
    <row r="10" spans="1:25" x14ac:dyDescent="0.25">
      <c r="A10" s="3"/>
      <c r="B10" s="28"/>
      <c r="C10" s="158" t="s">
        <v>7</v>
      </c>
      <c r="D10" s="158"/>
      <c r="E10" s="158"/>
      <c r="F10" s="158"/>
      <c r="G10" s="181"/>
      <c r="H10" s="28"/>
      <c r="I10" s="157" t="s">
        <v>7</v>
      </c>
      <c r="J10" s="157"/>
      <c r="K10" s="182" t="s">
        <v>125</v>
      </c>
      <c r="L10" s="182"/>
      <c r="M10" s="183"/>
      <c r="N10" s="28"/>
      <c r="O10" s="159" t="s">
        <v>7</v>
      </c>
      <c r="P10" s="160"/>
      <c r="Q10" s="160"/>
      <c r="R10" s="160"/>
      <c r="S10" s="184"/>
      <c r="T10" s="28"/>
      <c r="U10" s="185" t="s">
        <v>7</v>
      </c>
      <c r="V10" s="186"/>
      <c r="W10" s="186"/>
      <c r="X10" s="186"/>
      <c r="Y10" s="187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61">
        <v>1</v>
      </c>
      <c r="D12" s="162"/>
      <c r="E12" s="162"/>
      <c r="F12" s="162"/>
      <c r="G12" s="163"/>
      <c r="H12" s="31" t="s">
        <v>85</v>
      </c>
      <c r="I12" s="164">
        <v>1</v>
      </c>
      <c r="J12" s="165"/>
      <c r="K12" s="165"/>
      <c r="L12" s="165"/>
      <c r="M12" s="166"/>
      <c r="N12" s="31" t="s">
        <v>85</v>
      </c>
      <c r="O12" s="167">
        <v>1</v>
      </c>
      <c r="P12" s="167"/>
      <c r="Q12" s="167"/>
      <c r="R12" s="167"/>
      <c r="S12" s="168"/>
      <c r="T12" s="31" t="s">
        <v>85</v>
      </c>
      <c r="U12" s="188">
        <v>1</v>
      </c>
      <c r="V12" s="188"/>
      <c r="W12" s="188"/>
      <c r="X12" s="188"/>
      <c r="Y12" s="189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1.5151515151515152E-2</v>
      </c>
      <c r="G14" s="118">
        <v>1.3685185185185184E-4</v>
      </c>
      <c r="H14" s="5">
        <v>9</v>
      </c>
      <c r="I14" s="70">
        <v>9</v>
      </c>
      <c r="J14" s="75">
        <v>1</v>
      </c>
      <c r="K14" s="76">
        <v>1</v>
      </c>
      <c r="L14" s="126">
        <v>2.3255813953488372E-2</v>
      </c>
      <c r="M14" s="121">
        <v>1.4273148148148147E-4</v>
      </c>
      <c r="N14" s="5">
        <v>9</v>
      </c>
      <c r="O14" s="43">
        <v>9</v>
      </c>
      <c r="P14" s="44">
        <v>1</v>
      </c>
      <c r="Q14" s="45">
        <v>1</v>
      </c>
      <c r="R14" s="82">
        <v>1.6949152542372881E-2</v>
      </c>
      <c r="S14" s="124">
        <v>1.4851851851851853E-4</v>
      </c>
      <c r="T14" s="5">
        <v>9</v>
      </c>
      <c r="U14" s="134">
        <v>9</v>
      </c>
      <c r="V14" s="143">
        <v>1</v>
      </c>
      <c r="W14" s="144">
        <v>1</v>
      </c>
      <c r="X14" s="145">
        <v>2.2779043280182231E-3</v>
      </c>
      <c r="Y14" s="146">
        <v>1.5195601851851853E-4</v>
      </c>
    </row>
    <row r="15" spans="1:25" x14ac:dyDescent="0.25">
      <c r="A15" s="3" t="s">
        <v>10</v>
      </c>
      <c r="B15" s="5">
        <v>1160</v>
      </c>
      <c r="C15" s="19">
        <v>146</v>
      </c>
      <c r="D15" s="21">
        <v>0.12586206896551724</v>
      </c>
      <c r="E15" s="21">
        <v>0.12586206896551724</v>
      </c>
      <c r="F15" s="110">
        <v>3.4482758620689655E-2</v>
      </c>
      <c r="G15" s="118">
        <v>8.2453703703703698E-5</v>
      </c>
      <c r="H15" s="5">
        <v>1160</v>
      </c>
      <c r="I15" s="70">
        <v>152</v>
      </c>
      <c r="J15" s="76">
        <v>0.1310344827586207</v>
      </c>
      <c r="K15" s="76">
        <v>0.1310344827586207</v>
      </c>
      <c r="L15" s="126">
        <v>0.04</v>
      </c>
      <c r="M15" s="121">
        <v>1.1065972222222222E-4</v>
      </c>
      <c r="N15" s="5">
        <v>1160</v>
      </c>
      <c r="O15" s="43">
        <v>545</v>
      </c>
      <c r="P15" s="45">
        <v>0.46982758620689657</v>
      </c>
      <c r="Q15" s="45">
        <v>0.46982758620689657</v>
      </c>
      <c r="R15" s="82">
        <v>0.1111111111111111</v>
      </c>
      <c r="S15" s="124">
        <v>1.0461805555555555E-4</v>
      </c>
      <c r="T15" s="5">
        <v>1160</v>
      </c>
      <c r="U15" s="134">
        <v>180</v>
      </c>
      <c r="V15" s="144">
        <v>0.15517241379310345</v>
      </c>
      <c r="W15" s="144">
        <v>0.15517241379310345</v>
      </c>
      <c r="X15" s="145">
        <v>0.2</v>
      </c>
      <c r="Y15" s="146">
        <v>9.1249999999999995E-5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6.3113425925925921E-5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9.8599537037037042E-5</v>
      </c>
      <c r="N16" s="5">
        <v>1554</v>
      </c>
      <c r="O16" s="43">
        <v>552</v>
      </c>
      <c r="P16" s="45">
        <v>0.35521235521235522</v>
      </c>
      <c r="Q16" s="45">
        <v>0.35521235521235522</v>
      </c>
      <c r="R16" s="82">
        <v>0.1111111111111111</v>
      </c>
      <c r="S16" s="124">
        <v>1.01875E-4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7.4930555555555555E-5</v>
      </c>
    </row>
    <row r="17" spans="1:25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7.3344907407407414E-5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</v>
      </c>
      <c r="M17" s="121">
        <v>7.9652777777777773E-5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1.3888888888888888E-2</v>
      </c>
      <c r="S17" s="124">
        <v>9.8750000000000002E-5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2.9940119760479044E-3</v>
      </c>
      <c r="Y17" s="146">
        <v>9.3877314814814811E-5</v>
      </c>
    </row>
    <row r="18" spans="1:25" x14ac:dyDescent="0.25">
      <c r="A18" s="3" t="s">
        <v>13</v>
      </c>
      <c r="B18" s="5">
        <v>553</v>
      </c>
      <c r="C18" s="19">
        <v>125</v>
      </c>
      <c r="D18" s="21">
        <v>0.22603978300180833</v>
      </c>
      <c r="E18" s="21">
        <v>0.22603978300180833</v>
      </c>
      <c r="F18" s="110">
        <v>0.14285714285714285</v>
      </c>
      <c r="G18" s="118">
        <v>7.4456018518518513E-5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0.25</v>
      </c>
      <c r="M18" s="121">
        <v>8.1898148148148149E-5</v>
      </c>
      <c r="N18" s="5">
        <v>553</v>
      </c>
      <c r="O18" s="43">
        <v>134</v>
      </c>
      <c r="P18" s="45">
        <v>0.24231464737793851</v>
      </c>
      <c r="Q18" s="45">
        <v>0.24231464737793851</v>
      </c>
      <c r="R18" s="82">
        <v>0.1111111111111111</v>
      </c>
      <c r="S18" s="124">
        <v>9.3125E-5</v>
      </c>
      <c r="T18" s="5">
        <v>553</v>
      </c>
      <c r="U18" s="134">
        <v>8</v>
      </c>
      <c r="V18" s="144">
        <v>1.4466546112115732E-2</v>
      </c>
      <c r="W18" s="144">
        <v>1.4466546112115732E-2</v>
      </c>
      <c r="X18" s="145">
        <v>5.2631578947368418E-2</v>
      </c>
      <c r="Y18" s="146">
        <v>7.3402777777777784E-5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5.9849537037037035E-5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0.33333333333333331</v>
      </c>
      <c r="M19" s="121">
        <v>6.643518518518519E-5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7.0173611111111117E-5</v>
      </c>
      <c r="T19" s="5">
        <v>431</v>
      </c>
      <c r="U19" s="134">
        <v>1</v>
      </c>
      <c r="V19" s="144">
        <v>2.3201856148491878E-3</v>
      </c>
      <c r="W19" s="144">
        <v>2.3201856148491878E-3</v>
      </c>
      <c r="X19" s="145">
        <v>1</v>
      </c>
      <c r="Y19" s="146">
        <v>6.5833333333333339E-5</v>
      </c>
    </row>
    <row r="20" spans="1:25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0.2</v>
      </c>
      <c r="G20" s="118">
        <v>5.7060185185185186E-5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0.5</v>
      </c>
      <c r="M20" s="121">
        <v>6.5393518518518516E-5</v>
      </c>
      <c r="N20" s="5">
        <v>97768</v>
      </c>
      <c r="O20" s="43">
        <v>264</v>
      </c>
      <c r="P20" s="45">
        <v>2.7002700270027003E-3</v>
      </c>
      <c r="Q20" s="45">
        <v>5.28E-2</v>
      </c>
      <c r="R20" s="82">
        <v>0.5</v>
      </c>
      <c r="S20" s="124">
        <v>6.8356481481481483E-5</v>
      </c>
      <c r="T20" s="5">
        <v>97768</v>
      </c>
      <c r="U20" s="134">
        <v>256</v>
      </c>
      <c r="V20" s="144">
        <v>2.6184436625480731E-3</v>
      </c>
      <c r="W20" s="144">
        <v>5.1200000000000002E-2</v>
      </c>
      <c r="X20" s="145">
        <v>1</v>
      </c>
      <c r="Y20" s="146">
        <v>6.3437500000000004E-5</v>
      </c>
    </row>
    <row r="21" spans="1:25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0.5</v>
      </c>
      <c r="G21" s="118">
        <v>6.2245370370370371E-5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21">
        <v>7.2789351851851851E-5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7.6736111111111108E-5</v>
      </c>
      <c r="T21" s="5">
        <v>28</v>
      </c>
      <c r="U21" s="134">
        <v>27</v>
      </c>
      <c r="V21" s="144">
        <v>0.9642857142857143</v>
      </c>
      <c r="W21" s="144">
        <v>0.9642857142857143</v>
      </c>
      <c r="X21" s="145">
        <v>1</v>
      </c>
      <c r="Y21" s="146">
        <v>6.9085648148148142E-5</v>
      </c>
    </row>
    <row r="22" spans="1:25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0.25</v>
      </c>
      <c r="G22" s="118">
        <v>6.170138888888889E-5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6.8784722222222223E-5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1</v>
      </c>
      <c r="S22" s="124">
        <v>7.645833333333334E-5</v>
      </c>
      <c r="T22" s="5">
        <v>1554</v>
      </c>
      <c r="U22" s="134">
        <v>710</v>
      </c>
      <c r="V22" s="144">
        <v>0.4568854568854569</v>
      </c>
      <c r="W22" s="144">
        <v>0.4568854568854569</v>
      </c>
      <c r="X22" s="145">
        <v>1</v>
      </c>
      <c r="Y22" s="146">
        <v>7.0046296296296295E-5</v>
      </c>
    </row>
    <row r="23" spans="1:25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6.1921296296296301E-5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6.8576388888888894E-5</v>
      </c>
      <c r="N23" s="5">
        <v>123</v>
      </c>
      <c r="O23" s="43">
        <v>120</v>
      </c>
      <c r="P23" s="45">
        <v>0.97560975609756095</v>
      </c>
      <c r="Q23" s="45">
        <v>0.97560975609756095</v>
      </c>
      <c r="R23" s="82">
        <v>1</v>
      </c>
      <c r="S23" s="124">
        <v>7.784722222222222E-5</v>
      </c>
      <c r="T23" s="5">
        <v>123</v>
      </c>
      <c r="U23" s="134">
        <v>120</v>
      </c>
      <c r="V23" s="144">
        <v>0.97560975609756095</v>
      </c>
      <c r="W23" s="144">
        <v>0.97560975609756095</v>
      </c>
      <c r="X23" s="145">
        <v>0.04</v>
      </c>
      <c r="Y23" s="146">
        <v>6.8449074074074072E-5</v>
      </c>
    </row>
    <row r="24" spans="1:25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6.1006944444444443E-5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6.8726851851851853E-5</v>
      </c>
      <c r="N24" s="5">
        <v>40485</v>
      </c>
      <c r="O24" s="43">
        <v>2414</v>
      </c>
      <c r="P24" s="45">
        <v>5.9627022353958253E-2</v>
      </c>
      <c r="Q24" s="45">
        <v>0.48280000000000001</v>
      </c>
      <c r="R24" s="82">
        <v>5.208333333333333E-3</v>
      </c>
      <c r="S24" s="124">
        <v>7.8229166666666673E-5</v>
      </c>
      <c r="T24" s="5">
        <v>40485</v>
      </c>
      <c r="U24" s="134">
        <v>1116</v>
      </c>
      <c r="V24" s="144">
        <v>2.7565765098184512E-2</v>
      </c>
      <c r="W24" s="144">
        <v>0.22320000000000001</v>
      </c>
      <c r="X24" s="145">
        <v>1.0940919037199124E-3</v>
      </c>
      <c r="Y24" s="146">
        <v>6.9699074074074075E-5</v>
      </c>
    </row>
    <row r="25" spans="1:25" x14ac:dyDescent="0.25">
      <c r="A25" s="3" t="s">
        <v>20</v>
      </c>
      <c r="B25" s="5">
        <v>388</v>
      </c>
      <c r="C25" s="19">
        <v>210</v>
      </c>
      <c r="D25" s="21">
        <v>0.54123711340206182</v>
      </c>
      <c r="E25" s="21">
        <v>0.54123711340206182</v>
      </c>
      <c r="F25" s="110">
        <v>7.6923076923076927E-2</v>
      </c>
      <c r="G25" s="118">
        <v>6.2418981481481481E-5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2.0833333333333332E-2</v>
      </c>
      <c r="M25" s="121">
        <v>6.8831018518518525E-5</v>
      </c>
      <c r="N25" s="5">
        <v>388</v>
      </c>
      <c r="O25" s="43">
        <v>211</v>
      </c>
      <c r="P25" s="45">
        <v>0.54381443298969068</v>
      </c>
      <c r="Q25" s="45">
        <v>0.54381443298969068</v>
      </c>
      <c r="R25" s="82">
        <v>2.0833333333333332E-2</v>
      </c>
      <c r="S25" s="124">
        <v>7.7835648148148152E-5</v>
      </c>
      <c r="T25" s="5">
        <v>388</v>
      </c>
      <c r="U25" s="134">
        <v>209</v>
      </c>
      <c r="V25" s="144">
        <v>0.53865979381443296</v>
      </c>
      <c r="W25" s="144">
        <v>0.53865979381443296</v>
      </c>
      <c r="X25" s="145">
        <v>6.9444444444444441E-3</v>
      </c>
      <c r="Y25" s="146">
        <v>6.9965277777777775E-5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0.5</v>
      </c>
      <c r="G26" s="118">
        <v>5.6145833333333334E-5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6.3148148148148154E-5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0.5</v>
      </c>
      <c r="S26" s="124">
        <v>6.7048611111111109E-5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0.25</v>
      </c>
      <c r="Y26" s="146">
        <v>7.5150462962962966E-5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5.5682870370370374E-5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6.8657407407407401E-5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6.6759259259259259E-5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0.5</v>
      </c>
      <c r="Y27" s="146">
        <v>6.9004629629629635E-5</v>
      </c>
    </row>
    <row r="28" spans="1:25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1</v>
      </c>
      <c r="G28" s="118">
        <v>5.4444444444444446E-5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0.5</v>
      </c>
      <c r="M28" s="121">
        <v>6.4259259259259253E-5</v>
      </c>
      <c r="N28" s="5">
        <v>158355</v>
      </c>
      <c r="O28" s="43">
        <v>4586</v>
      </c>
      <c r="P28" s="45">
        <v>2.896024754507278E-2</v>
      </c>
      <c r="Q28" s="45">
        <v>0.91720000000000002</v>
      </c>
      <c r="R28" s="82">
        <v>0.5</v>
      </c>
      <c r="S28" s="124">
        <v>6.4039351851851855E-5</v>
      </c>
      <c r="T28" s="5">
        <v>158355</v>
      </c>
      <c r="U28" s="134">
        <v>4586</v>
      </c>
      <c r="V28" s="144">
        <v>2.896024754507278E-2</v>
      </c>
      <c r="W28" s="144">
        <v>0.91720000000000002</v>
      </c>
      <c r="X28" s="145">
        <v>1</v>
      </c>
      <c r="Y28" s="146">
        <v>6.655092592592593E-5</v>
      </c>
    </row>
    <row r="29" spans="1:25" x14ac:dyDescent="0.25">
      <c r="A29" s="3" t="s">
        <v>24</v>
      </c>
      <c r="B29" s="5">
        <v>323</v>
      </c>
      <c r="C29" s="19">
        <v>194</v>
      </c>
      <c r="D29" s="21">
        <v>0.60061919504643968</v>
      </c>
      <c r="E29" s="21">
        <v>0.60061919504643968</v>
      </c>
      <c r="F29" s="110">
        <v>1</v>
      </c>
      <c r="G29" s="118">
        <v>6.1122685185185189E-5</v>
      </c>
      <c r="H29" s="5">
        <v>323</v>
      </c>
      <c r="I29" s="70">
        <v>195</v>
      </c>
      <c r="J29" s="76">
        <v>0.60371517027863775</v>
      </c>
      <c r="K29" s="76">
        <v>0.60371517027863775</v>
      </c>
      <c r="L29" s="126">
        <v>0.33333333333333331</v>
      </c>
      <c r="M29" s="121">
        <v>6.9259259259259266E-5</v>
      </c>
      <c r="N29" s="5">
        <v>323</v>
      </c>
      <c r="O29" s="43">
        <v>199</v>
      </c>
      <c r="P29" s="45">
        <v>0.61609907120743035</v>
      </c>
      <c r="Q29" s="45">
        <v>0.61609907120743035</v>
      </c>
      <c r="R29" s="82">
        <v>0.16666666666666666</v>
      </c>
      <c r="S29" s="124">
        <v>7.6759259259259258E-5</v>
      </c>
      <c r="T29" s="5">
        <v>323</v>
      </c>
      <c r="U29" s="134">
        <v>148</v>
      </c>
      <c r="V29" s="144">
        <v>0.45820433436532509</v>
      </c>
      <c r="W29" s="144">
        <v>0.45820433436532509</v>
      </c>
      <c r="X29" s="145">
        <v>0.125</v>
      </c>
      <c r="Y29" s="146">
        <v>7.4641203703703705E-5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6.0138888888888886E-5</v>
      </c>
      <c r="H30" s="5">
        <v>5</v>
      </c>
      <c r="I30" s="70">
        <v>1</v>
      </c>
      <c r="J30" s="76">
        <v>0.2</v>
      </c>
      <c r="K30" s="76">
        <v>0.2</v>
      </c>
      <c r="L30" s="126">
        <v>0.16666666666666666</v>
      </c>
      <c r="M30" s="121">
        <v>6.8078703703703701E-5</v>
      </c>
      <c r="N30" s="5">
        <v>5</v>
      </c>
      <c r="O30" s="43">
        <v>2</v>
      </c>
      <c r="P30" s="45">
        <v>0.4</v>
      </c>
      <c r="Q30" s="45">
        <v>0.4</v>
      </c>
      <c r="R30" s="82">
        <v>9.0909090909090912E-2</v>
      </c>
      <c r="S30" s="124">
        <v>7.5844907407407407E-5</v>
      </c>
      <c r="T30" s="5">
        <v>5</v>
      </c>
      <c r="U30" s="134">
        <v>1</v>
      </c>
      <c r="V30" s="144">
        <v>0.2</v>
      </c>
      <c r="W30" s="144">
        <v>0.2</v>
      </c>
      <c r="X30" s="145">
        <v>0.14285714285714285</v>
      </c>
      <c r="Y30" s="146">
        <v>7.3715277777777784E-5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</v>
      </c>
      <c r="G31" s="118">
        <v>6.9155092592592594E-5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0.25</v>
      </c>
      <c r="M31" s="121">
        <v>7.5694444444444447E-5</v>
      </c>
      <c r="N31" s="5">
        <v>13</v>
      </c>
      <c r="O31" s="43">
        <v>11</v>
      </c>
      <c r="P31" s="45">
        <v>0.84615384615384615</v>
      </c>
      <c r="Q31" s="45">
        <v>0.84615384615384615</v>
      </c>
      <c r="R31" s="82">
        <v>1</v>
      </c>
      <c r="S31" s="124">
        <v>9.0810185185185186E-5</v>
      </c>
      <c r="T31" s="5">
        <v>13</v>
      </c>
      <c r="U31" s="134">
        <v>5</v>
      </c>
      <c r="V31" s="144">
        <v>0.38461538461538464</v>
      </c>
      <c r="W31" s="144">
        <v>0.38461538461538464</v>
      </c>
      <c r="X31" s="145">
        <v>1</v>
      </c>
      <c r="Y31" s="146">
        <v>8.5821759259259255E-5</v>
      </c>
    </row>
    <row r="32" spans="1:25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1</v>
      </c>
      <c r="G32" s="118">
        <v>6.0844907407407408E-5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7.3333333333333331E-5</v>
      </c>
      <c r="N32" s="5">
        <v>158</v>
      </c>
      <c r="O32" s="43">
        <v>89</v>
      </c>
      <c r="P32" s="45">
        <v>0.56329113924050633</v>
      </c>
      <c r="Q32" s="45">
        <v>0.56329113924050633</v>
      </c>
      <c r="R32" s="82">
        <v>1</v>
      </c>
      <c r="S32" s="124">
        <v>7.4027777777777772E-5</v>
      </c>
      <c r="T32" s="5">
        <v>158</v>
      </c>
      <c r="U32" s="134">
        <v>69</v>
      </c>
      <c r="V32" s="144">
        <v>0.43670886075949367</v>
      </c>
      <c r="W32" s="144">
        <v>0.43670886075949367</v>
      </c>
      <c r="X32" s="145">
        <v>1</v>
      </c>
      <c r="Y32" s="146">
        <v>7.317129629629629E-5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5.6180555555555553E-5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6.170138888888889E-5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6.6539351851851848E-5</v>
      </c>
      <c r="T33" s="5">
        <v>247</v>
      </c>
      <c r="U33" s="134">
        <v>39</v>
      </c>
      <c r="V33" s="144">
        <v>0.15789473684210525</v>
      </c>
      <c r="W33" s="144">
        <v>0.15789473684210525</v>
      </c>
      <c r="X33" s="145">
        <v>1</v>
      </c>
      <c r="Y33" s="146">
        <v>6.7662037037037042E-5</v>
      </c>
    </row>
    <row r="34" spans="1:25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7.6923076923076927E-2</v>
      </c>
      <c r="G34" s="118">
        <v>7.151620370370371E-5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0.14285714285714285</v>
      </c>
      <c r="M34" s="121">
        <v>7.8356481481481482E-5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5.8823529411764705E-2</v>
      </c>
      <c r="S34" s="124">
        <v>1.0157407407407408E-4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1</v>
      </c>
      <c r="Y34" s="146">
        <v>8.2488425925925931E-5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6.25E-2</v>
      </c>
      <c r="G35" s="118">
        <v>7.0347222222222228E-5</v>
      </c>
      <c r="H35" s="5">
        <v>16</v>
      </c>
      <c r="I35" s="70">
        <v>16</v>
      </c>
      <c r="J35" s="76">
        <v>1</v>
      </c>
      <c r="K35" s="76">
        <v>1</v>
      </c>
      <c r="L35" s="126">
        <v>0.125</v>
      </c>
      <c r="M35" s="121">
        <v>7.8692129629629633E-5</v>
      </c>
      <c r="N35" s="5">
        <v>16</v>
      </c>
      <c r="O35" s="43">
        <v>16</v>
      </c>
      <c r="P35" s="45">
        <v>1</v>
      </c>
      <c r="Q35" s="45">
        <v>1</v>
      </c>
      <c r="R35" s="82">
        <v>9.0909090909090912E-2</v>
      </c>
      <c r="S35" s="124">
        <v>9.771990740740741E-5</v>
      </c>
      <c r="T35" s="5">
        <v>16</v>
      </c>
      <c r="U35" s="134">
        <v>16</v>
      </c>
      <c r="V35" s="144">
        <v>1</v>
      </c>
      <c r="W35" s="144">
        <v>1</v>
      </c>
      <c r="X35" s="145">
        <v>0.16666666666666666</v>
      </c>
      <c r="Y35" s="146">
        <v>7.8969907407407401E-5</v>
      </c>
    </row>
    <row r="36" spans="1:25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2.9411764705882353E-2</v>
      </c>
      <c r="G36" s="118">
        <v>6.8009259259259262E-5</v>
      </c>
      <c r="H36" s="5">
        <v>24</v>
      </c>
      <c r="I36" s="70">
        <v>0</v>
      </c>
      <c r="J36" s="76">
        <v>0</v>
      </c>
      <c r="K36" s="76">
        <v>0</v>
      </c>
      <c r="L36" s="126">
        <v>0</v>
      </c>
      <c r="M36" s="121">
        <v>6.7662037037037042E-5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1.6393442622950821E-2</v>
      </c>
      <c r="S36" s="124">
        <v>9.2685185185185191E-5</v>
      </c>
      <c r="T36" s="5">
        <v>24</v>
      </c>
      <c r="U36" s="134">
        <v>0</v>
      </c>
      <c r="V36" s="144">
        <v>0</v>
      </c>
      <c r="W36" s="144">
        <v>0</v>
      </c>
      <c r="X36" s="145">
        <v>0</v>
      </c>
      <c r="Y36" s="146">
        <v>7.0196759259259255E-5</v>
      </c>
    </row>
    <row r="37" spans="1:25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1.2048192771084338E-2</v>
      </c>
      <c r="G37" s="118">
        <v>6.5798611111111106E-5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1.7857142857142856E-2</v>
      </c>
      <c r="M37" s="121">
        <v>7.0555555555555557E-5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1.2987012987012988E-2</v>
      </c>
      <c r="S37" s="124">
        <v>7.9745370370370376E-5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0.33333333333333331</v>
      </c>
      <c r="Y37" s="146">
        <v>7.145833333333334E-5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5.920138888888889E-5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6.5011574074074076E-5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7.27662037037037E-5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6.4837962962962966E-5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5.7326388888888892E-5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6.3495370370370374E-5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6.9062500000000005E-5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0.5</v>
      </c>
      <c r="Y39" s="146">
        <v>6.268518518518518E-5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0.14285714285714285</v>
      </c>
      <c r="G40" s="118">
        <v>5.9050925925925924E-5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6.2986111111111112E-5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0.14285714285714285</v>
      </c>
      <c r="S40" s="124">
        <v>6.8078703703703701E-5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1</v>
      </c>
      <c r="Y40" s="146">
        <v>6.251157407407407E-5</v>
      </c>
    </row>
    <row r="41" spans="1:25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6.2731481481481481E-5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6.7430555555555562E-5</v>
      </c>
      <c r="N41" s="5">
        <v>15</v>
      </c>
      <c r="O41" s="43">
        <v>11</v>
      </c>
      <c r="P41" s="45">
        <v>0.73333333333333328</v>
      </c>
      <c r="Q41" s="45">
        <v>0.73333333333333328</v>
      </c>
      <c r="R41" s="82">
        <v>1</v>
      </c>
      <c r="S41" s="124">
        <v>7.8229166666666673E-5</v>
      </c>
      <c r="T41" s="5">
        <v>15</v>
      </c>
      <c r="U41" s="134">
        <v>11</v>
      </c>
      <c r="V41" s="144">
        <v>0.73333333333333328</v>
      </c>
      <c r="W41" s="144">
        <v>0.73333333333333328</v>
      </c>
      <c r="X41" s="145">
        <v>2.1276595744680851E-2</v>
      </c>
      <c r="Y41" s="146">
        <v>6.9143518518518512E-5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0.33333333333333331</v>
      </c>
      <c r="G42" s="118">
        <v>5.7418981481481481E-5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6.195601851851852E-5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0.33333333333333331</v>
      </c>
      <c r="S42" s="124">
        <v>6.5567129629629626E-5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1</v>
      </c>
      <c r="Y42" s="146">
        <v>6.1041666666666669E-5</v>
      </c>
    </row>
    <row r="43" spans="1:25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6.779661016949153E-4</v>
      </c>
      <c r="G43" s="118">
        <v>8.9814814814814813E-5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6.5487884741322858E-4</v>
      </c>
      <c r="M43" s="121">
        <v>1.0067129629629629E-4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6.5445026178010475E-4</v>
      </c>
      <c r="S43" s="124">
        <v>1.1164351851851852E-4</v>
      </c>
      <c r="T43" s="5">
        <v>39</v>
      </c>
      <c r="U43" s="134">
        <v>0</v>
      </c>
      <c r="V43" s="144">
        <v>0</v>
      </c>
      <c r="W43" s="144">
        <v>0</v>
      </c>
      <c r="X43" s="145">
        <v>0</v>
      </c>
      <c r="Y43" s="146">
        <v>7.9930555555555554E-5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</v>
      </c>
      <c r="G44" s="118">
        <v>9.2523148148148149E-5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9.7557870370370368E-5</v>
      </c>
      <c r="N44" s="5">
        <v>1</v>
      </c>
      <c r="O44" s="43">
        <v>1</v>
      </c>
      <c r="P44" s="45">
        <v>1</v>
      </c>
      <c r="Q44" s="45">
        <v>1</v>
      </c>
      <c r="R44" s="82">
        <v>0.33333333333333331</v>
      </c>
      <c r="S44" s="124">
        <v>1.2071759259259259E-4</v>
      </c>
      <c r="T44" s="5">
        <v>1</v>
      </c>
      <c r="U44" s="134">
        <v>1</v>
      </c>
      <c r="V44" s="144">
        <v>1</v>
      </c>
      <c r="W44" s="144">
        <v>1</v>
      </c>
      <c r="X44" s="145">
        <v>0.5</v>
      </c>
      <c r="Y44" s="146">
        <v>9.9942129629629635E-5</v>
      </c>
    </row>
    <row r="45" spans="1:25" x14ac:dyDescent="0.25">
      <c r="A45" s="3" t="s">
        <v>40</v>
      </c>
      <c r="B45" s="5">
        <v>431</v>
      </c>
      <c r="C45" s="19">
        <v>330</v>
      </c>
      <c r="D45" s="21">
        <v>0.76566125290023201</v>
      </c>
      <c r="E45" s="21">
        <v>0.76566125290023201</v>
      </c>
      <c r="F45" s="110">
        <v>1.6129032258064516E-2</v>
      </c>
      <c r="G45" s="118">
        <v>9.1793981481481476E-5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0.2</v>
      </c>
      <c r="M45" s="121">
        <v>9.6863425925925928E-5</v>
      </c>
      <c r="N45" s="5">
        <v>431</v>
      </c>
      <c r="O45" s="43">
        <v>337</v>
      </c>
      <c r="P45" s="45">
        <v>0.78190255220417637</v>
      </c>
      <c r="Q45" s="45">
        <v>0.78190255220417637</v>
      </c>
      <c r="R45" s="82">
        <v>4.7619047619047616E-2</v>
      </c>
      <c r="S45" s="124">
        <v>1.2350694444444445E-4</v>
      </c>
      <c r="T45" s="5">
        <v>431</v>
      </c>
      <c r="U45" s="134">
        <v>386</v>
      </c>
      <c r="V45" s="144">
        <v>0.89559164733178653</v>
      </c>
      <c r="W45" s="144">
        <v>0.89559164733178653</v>
      </c>
      <c r="X45" s="145">
        <v>1</v>
      </c>
      <c r="Y45" s="146">
        <v>9.5821759259259254E-5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2.4390243902439025E-2</v>
      </c>
      <c r="G46" s="118">
        <v>9.0972222222222227E-5</v>
      </c>
      <c r="H46" s="5">
        <v>40</v>
      </c>
      <c r="I46" s="70">
        <v>40</v>
      </c>
      <c r="J46" s="76">
        <v>1</v>
      </c>
      <c r="K46" s="76">
        <v>1</v>
      </c>
      <c r="L46" s="126">
        <v>2.2727272727272728E-2</v>
      </c>
      <c r="M46" s="121">
        <v>9.5937499999999994E-5</v>
      </c>
      <c r="N46" s="5">
        <v>40</v>
      </c>
      <c r="O46" s="43">
        <v>40</v>
      </c>
      <c r="P46" s="45">
        <v>1</v>
      </c>
      <c r="Q46" s="45">
        <v>1</v>
      </c>
      <c r="R46" s="82">
        <v>2.5000000000000001E-2</v>
      </c>
      <c r="S46" s="124">
        <v>1.2179398148148149E-4</v>
      </c>
      <c r="T46" s="5">
        <v>40</v>
      </c>
      <c r="U46" s="134">
        <v>40</v>
      </c>
      <c r="V46" s="144">
        <v>1</v>
      </c>
      <c r="W46" s="144">
        <v>1</v>
      </c>
      <c r="X46" s="145">
        <v>0.5</v>
      </c>
      <c r="Y46" s="146">
        <v>9.6990740740740737E-5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2.4390243902439025E-2</v>
      </c>
      <c r="G47" s="118">
        <v>9.2569444444444451E-5</v>
      </c>
      <c r="H47" s="5">
        <v>40</v>
      </c>
      <c r="I47" s="70">
        <v>40</v>
      </c>
      <c r="J47" s="76">
        <v>1</v>
      </c>
      <c r="K47" s="76">
        <v>1</v>
      </c>
      <c r="L47" s="126">
        <v>2.2727272727272728E-2</v>
      </c>
      <c r="M47" s="121">
        <v>9.6006944444444446E-5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1.214699074074074E-4</v>
      </c>
      <c r="T47" s="5">
        <v>40</v>
      </c>
      <c r="U47" s="134">
        <v>40</v>
      </c>
      <c r="V47" s="144">
        <v>1</v>
      </c>
      <c r="W47" s="144">
        <v>1</v>
      </c>
      <c r="X47" s="145">
        <v>0.5</v>
      </c>
      <c r="Y47" s="146">
        <v>9.87037037037037E-5</v>
      </c>
    </row>
    <row r="48" spans="1:25" x14ac:dyDescent="0.25">
      <c r="A48" s="3" t="s">
        <v>43</v>
      </c>
      <c r="B48" s="5">
        <v>70752</v>
      </c>
      <c r="C48" s="19">
        <v>1841</v>
      </c>
      <c r="D48" s="21">
        <v>2.6020465852555404E-2</v>
      </c>
      <c r="E48" s="21">
        <v>0.36820000000000003</v>
      </c>
      <c r="F48" s="110">
        <v>0.2</v>
      </c>
      <c r="G48" s="118">
        <v>5.8819444444444444E-5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0.5</v>
      </c>
      <c r="M48" s="121">
        <v>6.5486111111111105E-5</v>
      </c>
      <c r="N48" s="5">
        <v>70752</v>
      </c>
      <c r="O48" s="43">
        <v>1841</v>
      </c>
      <c r="P48" s="45">
        <v>2.6020465852555404E-2</v>
      </c>
      <c r="Q48" s="45">
        <v>0.36820000000000003</v>
      </c>
      <c r="R48" s="82">
        <v>1</v>
      </c>
      <c r="S48" s="124">
        <v>6.6979166666666671E-5</v>
      </c>
      <c r="T48" s="5">
        <v>70752</v>
      </c>
      <c r="U48" s="134">
        <v>2103</v>
      </c>
      <c r="V48" s="144">
        <v>2.9723541383989145E-2</v>
      </c>
      <c r="W48" s="144">
        <v>0.42059999999999997</v>
      </c>
      <c r="X48" s="145">
        <v>0.25</v>
      </c>
      <c r="Y48" s="146">
        <v>6.620370370370371E-5</v>
      </c>
    </row>
    <row r="49" spans="1:25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5.4062499999999999E-5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5.7557870370370372E-5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5.7407407407407406E-5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5.9050925925925924E-5</v>
      </c>
    </row>
    <row r="50" spans="1:25" x14ac:dyDescent="0.25">
      <c r="A50" s="3" t="s">
        <v>45</v>
      </c>
      <c r="B50" s="5">
        <v>9902</v>
      </c>
      <c r="C50" s="19">
        <v>3471</v>
      </c>
      <c r="D50" s="21">
        <v>0.35053524540496872</v>
      </c>
      <c r="E50" s="21">
        <v>0.69420000000000004</v>
      </c>
      <c r="F50" s="110">
        <v>1</v>
      </c>
      <c r="G50" s="118">
        <v>5.3611111111111108E-5</v>
      </c>
      <c r="H50" s="5">
        <v>9902</v>
      </c>
      <c r="I50" s="70">
        <v>3485</v>
      </c>
      <c r="J50" s="76">
        <v>0.35194910119167844</v>
      </c>
      <c r="K50" s="76">
        <v>0.69699999999999995</v>
      </c>
      <c r="L50" s="126">
        <v>1</v>
      </c>
      <c r="M50" s="121">
        <v>5.8333333333333333E-5</v>
      </c>
      <c r="N50" s="5">
        <v>9902</v>
      </c>
      <c r="O50" s="43">
        <v>3474</v>
      </c>
      <c r="P50" s="45">
        <v>0.35083821450212077</v>
      </c>
      <c r="Q50" s="45">
        <v>0.69479999999999997</v>
      </c>
      <c r="R50" s="82">
        <v>1</v>
      </c>
      <c r="S50" s="124">
        <v>5.7384259259259262E-5</v>
      </c>
      <c r="T50" s="5">
        <v>9902</v>
      </c>
      <c r="U50" s="134">
        <v>3606</v>
      </c>
      <c r="V50" s="144">
        <v>0.36416885477681277</v>
      </c>
      <c r="W50" s="144">
        <v>0.72119999999999995</v>
      </c>
      <c r="X50" s="145">
        <v>0.5</v>
      </c>
      <c r="Y50" s="146">
        <v>5.8807870370370368E-5</v>
      </c>
    </row>
    <row r="51" spans="1:25" x14ac:dyDescent="0.25">
      <c r="A51" s="3" t="s">
        <v>46</v>
      </c>
      <c r="B51" s="5">
        <v>5365</v>
      </c>
      <c r="C51" s="19">
        <v>1186</v>
      </c>
      <c r="D51" s="21">
        <v>0.22106244175209691</v>
      </c>
      <c r="E51" s="21">
        <v>0.23719999999999999</v>
      </c>
      <c r="F51" s="110">
        <v>1</v>
      </c>
      <c r="G51" s="118">
        <v>5.3217592592592593E-5</v>
      </c>
      <c r="H51" s="5">
        <v>5365</v>
      </c>
      <c r="I51" s="70">
        <v>1202</v>
      </c>
      <c r="J51" s="76">
        <v>0.22404473438956199</v>
      </c>
      <c r="K51" s="76">
        <v>0.2404</v>
      </c>
      <c r="L51" s="126">
        <v>0.25</v>
      </c>
      <c r="M51" s="121">
        <v>5.8645833333333334E-5</v>
      </c>
      <c r="N51" s="5">
        <v>5365</v>
      </c>
      <c r="O51" s="43">
        <v>1142</v>
      </c>
      <c r="P51" s="45">
        <v>0.21286113699906803</v>
      </c>
      <c r="Q51" s="45">
        <v>0.22839999999999999</v>
      </c>
      <c r="R51" s="82">
        <v>0.25</v>
      </c>
      <c r="S51" s="124">
        <v>5.7268518518518522E-5</v>
      </c>
      <c r="T51" s="5">
        <v>5365</v>
      </c>
      <c r="U51" s="134">
        <v>2231</v>
      </c>
      <c r="V51" s="144">
        <v>0.41584342963653309</v>
      </c>
      <c r="W51" s="144">
        <v>0.44619999999999999</v>
      </c>
      <c r="X51" s="145">
        <v>2.3255813953488372E-2</v>
      </c>
      <c r="Y51" s="146">
        <v>5.9571759259259261E-5</v>
      </c>
    </row>
    <row r="52" spans="1:25" x14ac:dyDescent="0.25">
      <c r="A52" s="3" t="s">
        <v>47</v>
      </c>
      <c r="B52" s="5">
        <v>7322</v>
      </c>
      <c r="C52" s="19">
        <v>90</v>
      </c>
      <c r="D52" s="21">
        <v>1.2291723572794318E-2</v>
      </c>
      <c r="E52" s="21">
        <v>1.7999999999999999E-2</v>
      </c>
      <c r="F52" s="110">
        <v>0.125</v>
      </c>
      <c r="G52" s="118">
        <v>5.3993055555555554E-5</v>
      </c>
      <c r="H52" s="5">
        <v>7322</v>
      </c>
      <c r="I52" s="70">
        <v>40</v>
      </c>
      <c r="J52" s="76">
        <v>5.4629882545752526E-3</v>
      </c>
      <c r="K52" s="76">
        <v>8.0000000000000002E-3</v>
      </c>
      <c r="L52" s="126">
        <v>1.5625E-2</v>
      </c>
      <c r="M52" s="121">
        <v>5.87962962962963E-5</v>
      </c>
      <c r="N52" s="5">
        <v>7322</v>
      </c>
      <c r="O52" s="43">
        <v>42</v>
      </c>
      <c r="P52" s="45">
        <v>5.7361376673040155E-3</v>
      </c>
      <c r="Q52" s="45">
        <v>8.3999999999999995E-3</v>
      </c>
      <c r="R52" s="82">
        <v>1.0309278350515464E-2</v>
      </c>
      <c r="S52" s="124">
        <v>5.7488425925925926E-5</v>
      </c>
      <c r="T52" s="5">
        <v>7322</v>
      </c>
      <c r="U52" s="134">
        <v>1722</v>
      </c>
      <c r="V52" s="144">
        <v>0.23518164435946462</v>
      </c>
      <c r="W52" s="144">
        <v>0.34439999999999998</v>
      </c>
      <c r="X52" s="145">
        <v>0.125</v>
      </c>
      <c r="Y52" s="146">
        <v>6.4733796296296295E-5</v>
      </c>
    </row>
    <row r="53" spans="1:25" x14ac:dyDescent="0.25">
      <c r="A53" s="3" t="s">
        <v>48</v>
      </c>
      <c r="B53" s="5">
        <v>760</v>
      </c>
      <c r="C53" s="19">
        <v>50</v>
      </c>
      <c r="D53" s="21">
        <v>6.5789473684210523E-2</v>
      </c>
      <c r="E53" s="21">
        <v>6.5789473684210523E-2</v>
      </c>
      <c r="F53" s="110">
        <v>5.1020408163265302E-3</v>
      </c>
      <c r="G53" s="118">
        <v>5.5509259259259257E-5</v>
      </c>
      <c r="H53" s="5">
        <v>760</v>
      </c>
      <c r="I53" s="70">
        <v>200</v>
      </c>
      <c r="J53" s="76">
        <v>0.26315789473684209</v>
      </c>
      <c r="K53" s="76">
        <v>0.26315789473684209</v>
      </c>
      <c r="L53" s="126">
        <v>2.8089887640449437E-3</v>
      </c>
      <c r="M53" s="121">
        <v>6.0810185185185182E-5</v>
      </c>
      <c r="N53" s="5">
        <v>760</v>
      </c>
      <c r="O53" s="43">
        <v>70</v>
      </c>
      <c r="P53" s="45">
        <v>9.2105263157894732E-2</v>
      </c>
      <c r="Q53" s="45">
        <v>9.2105263157894732E-2</v>
      </c>
      <c r="R53" s="82">
        <v>4.608294930875576E-3</v>
      </c>
      <c r="S53" s="124">
        <v>5.8831018518518519E-5</v>
      </c>
      <c r="T53" s="5">
        <v>760</v>
      </c>
      <c r="U53" s="134">
        <v>741</v>
      </c>
      <c r="V53" s="144">
        <v>0.97499999999999998</v>
      </c>
      <c r="W53" s="144">
        <v>0.97499999999999998</v>
      </c>
      <c r="X53" s="145">
        <v>0.2</v>
      </c>
      <c r="Y53" s="146">
        <v>6.1157407407407409E-5</v>
      </c>
    </row>
    <row r="54" spans="1:25" x14ac:dyDescent="0.25">
      <c r="A54" s="3" t="s">
        <v>49</v>
      </c>
      <c r="B54" s="5">
        <v>2379</v>
      </c>
      <c r="C54" s="19">
        <v>1373</v>
      </c>
      <c r="D54" s="21">
        <v>0.5771332492643968</v>
      </c>
      <c r="E54" s="21">
        <v>0.5771332492643968</v>
      </c>
      <c r="F54" s="110">
        <v>1</v>
      </c>
      <c r="G54" s="118">
        <v>5.190972222222222E-5</v>
      </c>
      <c r="H54" s="5">
        <v>2379</v>
      </c>
      <c r="I54" s="70">
        <v>1375</v>
      </c>
      <c r="J54" s="76">
        <v>0.57797393862967639</v>
      </c>
      <c r="K54" s="76">
        <v>0.57797393862967639</v>
      </c>
      <c r="L54" s="126">
        <v>0.5</v>
      </c>
      <c r="M54" s="121">
        <v>5.7152777777777775E-5</v>
      </c>
      <c r="N54" s="5">
        <v>2379</v>
      </c>
      <c r="O54" s="43">
        <v>1369</v>
      </c>
      <c r="P54" s="45">
        <v>0.57545187053383773</v>
      </c>
      <c r="Q54" s="45">
        <v>0.57545187053383773</v>
      </c>
      <c r="R54" s="82">
        <v>0.5</v>
      </c>
      <c r="S54" s="124">
        <v>5.7187500000000001E-5</v>
      </c>
      <c r="T54" s="5">
        <v>2379</v>
      </c>
      <c r="U54" s="134">
        <v>1403</v>
      </c>
      <c r="V54" s="144">
        <v>0.58974358974358976</v>
      </c>
      <c r="W54" s="144">
        <v>0.58974358974358976</v>
      </c>
      <c r="X54" s="145">
        <v>0.25</v>
      </c>
      <c r="Y54" s="146">
        <v>5.8923611111111108E-5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0.25</v>
      </c>
      <c r="G55" s="118">
        <v>9.2337962962962957E-5</v>
      </c>
      <c r="H55" s="5">
        <v>5</v>
      </c>
      <c r="I55" s="70">
        <v>5</v>
      </c>
      <c r="J55" s="76">
        <v>1</v>
      </c>
      <c r="K55" s="76">
        <v>1</v>
      </c>
      <c r="L55" s="126">
        <v>0.33333333333333331</v>
      </c>
      <c r="M55" s="121">
        <v>9.7476851851851848E-5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1.2626157407407407E-4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9.9131944444444441E-5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9.2442129629629629E-5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9.6481481481481475E-5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1.2422453703703703E-4</v>
      </c>
      <c r="T56" s="5">
        <v>7</v>
      </c>
      <c r="U56" s="134">
        <v>7</v>
      </c>
      <c r="V56" s="144">
        <v>1</v>
      </c>
      <c r="W56" s="144">
        <v>1</v>
      </c>
      <c r="X56" s="145">
        <v>1</v>
      </c>
      <c r="Y56" s="146">
        <v>9.876157407407407E-5</v>
      </c>
    </row>
    <row r="57" spans="1:25" x14ac:dyDescent="0.25">
      <c r="A57" s="3" t="s">
        <v>52</v>
      </c>
      <c r="B57" s="5">
        <v>859</v>
      </c>
      <c r="C57" s="19">
        <v>615</v>
      </c>
      <c r="D57" s="21">
        <v>0.71594877764842846</v>
      </c>
      <c r="E57" s="21">
        <v>0.71594877764842846</v>
      </c>
      <c r="F57" s="110">
        <v>1</v>
      </c>
      <c r="G57" s="118">
        <v>5.7384259259259262E-5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0.5</v>
      </c>
      <c r="M57" s="121">
        <v>6.222222222222222E-5</v>
      </c>
      <c r="N57" s="5">
        <v>859</v>
      </c>
      <c r="O57" s="43">
        <v>675</v>
      </c>
      <c r="P57" s="45">
        <v>0.78579743888242137</v>
      </c>
      <c r="Q57" s="45">
        <v>0.78579743888242137</v>
      </c>
      <c r="R57" s="82">
        <v>1</v>
      </c>
      <c r="S57" s="124">
        <v>6.5543981481481475E-5</v>
      </c>
      <c r="T57" s="5">
        <v>859</v>
      </c>
      <c r="U57" s="134">
        <v>603</v>
      </c>
      <c r="V57" s="144">
        <v>0.70197904540162981</v>
      </c>
      <c r="W57" s="144">
        <v>0.70197904540162981</v>
      </c>
      <c r="X57" s="145">
        <v>4.3478260869565216E-2</v>
      </c>
      <c r="Y57" s="146">
        <v>6.5949074074074079E-5</v>
      </c>
    </row>
    <row r="58" spans="1:25" x14ac:dyDescent="0.25">
      <c r="A58" s="3" t="s">
        <v>53</v>
      </c>
      <c r="B58" s="5">
        <v>4043</v>
      </c>
      <c r="C58" s="19">
        <v>858</v>
      </c>
      <c r="D58" s="21">
        <v>0.21221864951768488</v>
      </c>
      <c r="E58" s="21">
        <v>0.21221864951768488</v>
      </c>
      <c r="F58" s="110">
        <v>1</v>
      </c>
      <c r="G58" s="118">
        <v>5.5324074074074071E-5</v>
      </c>
      <c r="H58" s="5">
        <v>4043</v>
      </c>
      <c r="I58" s="70">
        <v>844</v>
      </c>
      <c r="J58" s="76">
        <v>0.20875587435072965</v>
      </c>
      <c r="K58" s="76">
        <v>0.20875587435072965</v>
      </c>
      <c r="L58" s="126">
        <v>0.25</v>
      </c>
      <c r="M58" s="121">
        <v>6.0879629629629627E-5</v>
      </c>
      <c r="N58" s="5">
        <v>4043</v>
      </c>
      <c r="O58" s="43">
        <v>2926</v>
      </c>
      <c r="P58" s="45">
        <v>0.72372000989364338</v>
      </c>
      <c r="Q58" s="45">
        <v>0.72372000989364338</v>
      </c>
      <c r="R58" s="82">
        <v>1</v>
      </c>
      <c r="S58" s="124">
        <v>6.4733796296296295E-5</v>
      </c>
      <c r="T58" s="5">
        <v>4043</v>
      </c>
      <c r="U58" s="134">
        <v>1186</v>
      </c>
      <c r="V58" s="144">
        <v>0.2933465248577789</v>
      </c>
      <c r="W58" s="144">
        <v>0.2933465248577789</v>
      </c>
      <c r="X58" s="145">
        <v>7.1428571428571425E-2</v>
      </c>
      <c r="Y58" s="146">
        <v>6.5011574074074076E-5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3.2258064516129031E-2</v>
      </c>
      <c r="G59" s="118">
        <v>5.8530092592592594E-5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6.4016203703703704E-5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3.2258064516129031E-2</v>
      </c>
      <c r="S59" s="124">
        <v>6.5173611111111104E-5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1</v>
      </c>
      <c r="Y59" s="146">
        <v>6.5451388888888886E-5</v>
      </c>
    </row>
    <row r="60" spans="1:25" x14ac:dyDescent="0.25">
      <c r="A60" s="3" t="s">
        <v>55</v>
      </c>
      <c r="B60" s="5">
        <v>670</v>
      </c>
      <c r="C60" s="19">
        <v>53</v>
      </c>
      <c r="D60" s="21">
        <v>7.9104477611940296E-2</v>
      </c>
      <c r="E60" s="21">
        <v>7.9104477611940296E-2</v>
      </c>
      <c r="F60" s="110">
        <v>2.564102564102564E-2</v>
      </c>
      <c r="G60" s="118">
        <v>5.8136574074074072E-5</v>
      </c>
      <c r="H60" s="5">
        <v>670</v>
      </c>
      <c r="I60" s="70">
        <v>54</v>
      </c>
      <c r="J60" s="76">
        <v>8.0597014925373134E-2</v>
      </c>
      <c r="K60" s="76">
        <v>8.0597014925373134E-2</v>
      </c>
      <c r="L60" s="126">
        <v>2.2727272727272728E-2</v>
      </c>
      <c r="M60" s="121">
        <v>6.4398148148148143E-5</v>
      </c>
      <c r="N60" s="5">
        <v>670</v>
      </c>
      <c r="O60" s="43">
        <v>202</v>
      </c>
      <c r="P60" s="45">
        <v>0.30149253731343284</v>
      </c>
      <c r="Q60" s="45">
        <v>0.30149253731343284</v>
      </c>
      <c r="R60" s="82">
        <v>3.2258064516129031E-2</v>
      </c>
      <c r="S60" s="124">
        <v>6.5972222222222216E-5</v>
      </c>
      <c r="T60" s="5">
        <v>670</v>
      </c>
      <c r="U60" s="134">
        <v>59</v>
      </c>
      <c r="V60" s="144">
        <v>8.8059701492537307E-2</v>
      </c>
      <c r="W60" s="144">
        <v>8.8059701492537307E-2</v>
      </c>
      <c r="X60" s="145">
        <v>1</v>
      </c>
      <c r="Y60" s="146">
        <v>6.4837962962962966E-5</v>
      </c>
    </row>
    <row r="61" spans="1:25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7.1428571428571425E-2</v>
      </c>
      <c r="G61" s="118">
        <v>6.0497685185185188E-5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5.8823529411764705E-2</v>
      </c>
      <c r="M61" s="121">
        <v>6.4872685185185186E-5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5.2631578947368418E-2</v>
      </c>
      <c r="S61" s="124">
        <v>6.5451388888888886E-5</v>
      </c>
      <c r="T61" s="5">
        <v>21</v>
      </c>
      <c r="U61" s="134">
        <v>13</v>
      </c>
      <c r="V61" s="144">
        <v>0.61904761904761907</v>
      </c>
      <c r="W61" s="144">
        <v>0.61904761904761907</v>
      </c>
      <c r="X61" s="145">
        <v>0.05</v>
      </c>
      <c r="Y61" s="146">
        <v>6.4745370370370377E-5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3.8461538461538464E-2</v>
      </c>
      <c r="G62" s="118">
        <v>5.3506944444444443E-5</v>
      </c>
      <c r="H62" s="5">
        <v>2</v>
      </c>
      <c r="I62" s="70">
        <v>2</v>
      </c>
      <c r="J62" s="76">
        <v>1</v>
      </c>
      <c r="K62" s="76">
        <v>1</v>
      </c>
      <c r="L62" s="126">
        <v>6.6666666666666666E-2</v>
      </c>
      <c r="M62" s="121">
        <v>5.8136574074074072E-5</v>
      </c>
      <c r="N62" s="5">
        <v>2</v>
      </c>
      <c r="O62" s="43">
        <v>2</v>
      </c>
      <c r="P62" s="45">
        <v>1</v>
      </c>
      <c r="Q62" s="45">
        <v>1</v>
      </c>
      <c r="R62" s="82">
        <v>5.8823529411764705E-2</v>
      </c>
      <c r="S62" s="124">
        <v>5.9178240740740739E-5</v>
      </c>
      <c r="T62" s="5">
        <v>2</v>
      </c>
      <c r="U62" s="134">
        <v>2</v>
      </c>
      <c r="V62" s="144">
        <v>1</v>
      </c>
      <c r="W62" s="144">
        <v>1</v>
      </c>
      <c r="X62" s="145">
        <v>1</v>
      </c>
      <c r="Y62" s="146">
        <v>5.920138888888889E-5</v>
      </c>
    </row>
    <row r="63" spans="1:25" x14ac:dyDescent="0.25">
      <c r="A63" s="3" t="s">
        <v>58</v>
      </c>
      <c r="B63" s="5">
        <v>38</v>
      </c>
      <c r="C63" s="19">
        <v>5</v>
      </c>
      <c r="D63" s="21">
        <v>0.13157894736842105</v>
      </c>
      <c r="E63" s="21">
        <v>0.13157894736842105</v>
      </c>
      <c r="F63" s="110">
        <v>0.5</v>
      </c>
      <c r="G63" s="118">
        <v>7.0937499999999996E-5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7.6111111111111106E-5</v>
      </c>
      <c r="N63" s="5">
        <v>38</v>
      </c>
      <c r="O63" s="43">
        <v>12</v>
      </c>
      <c r="P63" s="45">
        <v>0.31578947368421051</v>
      </c>
      <c r="Q63" s="45">
        <v>0.31578947368421051</v>
      </c>
      <c r="R63" s="82">
        <v>0.5</v>
      </c>
      <c r="S63" s="124">
        <v>9.5266203703703705E-5</v>
      </c>
      <c r="T63" s="5">
        <v>38</v>
      </c>
      <c r="U63" s="134">
        <v>0</v>
      </c>
      <c r="V63" s="144">
        <v>0</v>
      </c>
      <c r="W63" s="144">
        <v>0</v>
      </c>
      <c r="X63" s="145">
        <v>0</v>
      </c>
      <c r="Y63" s="146">
        <v>7.8032407407407412E-5</v>
      </c>
    </row>
    <row r="64" spans="1:25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0.5</v>
      </c>
      <c r="G64" s="118">
        <v>7.244212962962963E-5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7.7129629629629629E-5</v>
      </c>
      <c r="N64" s="5">
        <v>34</v>
      </c>
      <c r="O64" s="43">
        <v>11</v>
      </c>
      <c r="P64" s="45">
        <v>0.3235294117647059</v>
      </c>
      <c r="Q64" s="45">
        <v>0.3235294117647059</v>
      </c>
      <c r="R64" s="82">
        <v>0.5</v>
      </c>
      <c r="S64" s="124">
        <v>9.6701388888888887E-5</v>
      </c>
      <c r="T64" s="5">
        <v>34</v>
      </c>
      <c r="U64" s="134">
        <v>2</v>
      </c>
      <c r="V64" s="144">
        <v>5.8823529411764705E-2</v>
      </c>
      <c r="W64" s="144">
        <v>5.8823529411764705E-2</v>
      </c>
      <c r="X64" s="145">
        <v>4.1666666666666664E-2</v>
      </c>
      <c r="Y64" s="146">
        <v>8.4525462962962964E-5</v>
      </c>
    </row>
    <row r="65" spans="1:25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9.5785440613026815E-4</v>
      </c>
      <c r="G65" s="118">
        <v>7.0798611111111106E-5</v>
      </c>
      <c r="H65" s="5">
        <v>4</v>
      </c>
      <c r="I65" s="70">
        <v>1</v>
      </c>
      <c r="J65" s="76">
        <v>0.25</v>
      </c>
      <c r="K65" s="76">
        <v>0.25</v>
      </c>
      <c r="L65" s="126">
        <v>5.5187637969094923E-4</v>
      </c>
      <c r="M65" s="121">
        <v>7.5763888888888886E-5</v>
      </c>
      <c r="N65" s="5">
        <v>4</v>
      </c>
      <c r="O65" s="43">
        <v>3</v>
      </c>
      <c r="P65" s="45">
        <v>0.75</v>
      </c>
      <c r="Q65" s="45">
        <v>0.75</v>
      </c>
      <c r="R65" s="82">
        <v>8.3333333333333329E-2</v>
      </c>
      <c r="S65" s="124">
        <v>9.1828703703703709E-5</v>
      </c>
      <c r="T65" s="5">
        <v>4</v>
      </c>
      <c r="U65" s="134">
        <v>0</v>
      </c>
      <c r="V65" s="144">
        <v>0</v>
      </c>
      <c r="W65" s="144">
        <v>0</v>
      </c>
      <c r="X65" s="145">
        <v>0</v>
      </c>
      <c r="Y65" s="146">
        <v>8.9328703703703703E-5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0.25</v>
      </c>
      <c r="G66" s="118">
        <v>6.3379629629629634E-5</v>
      </c>
      <c r="H66" s="5">
        <v>5</v>
      </c>
      <c r="I66" s="70">
        <v>5</v>
      </c>
      <c r="J66" s="76">
        <v>1</v>
      </c>
      <c r="K66" s="76">
        <v>1</v>
      </c>
      <c r="L66" s="126">
        <v>0.5</v>
      </c>
      <c r="M66" s="121">
        <v>7.7835648148148152E-5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8.0578703703703707E-5</v>
      </c>
      <c r="T66" s="5">
        <v>5</v>
      </c>
      <c r="U66" s="134">
        <v>5</v>
      </c>
      <c r="V66" s="144">
        <v>1</v>
      </c>
      <c r="W66" s="144">
        <v>1</v>
      </c>
      <c r="X66" s="145">
        <v>1</v>
      </c>
      <c r="Y66" s="146">
        <v>6.9398148148148143E-5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6.1238425925925929E-5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21">
        <v>6.5844907407407407E-5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7.1296296296296299E-5</v>
      </c>
      <c r="T67" s="5">
        <v>1</v>
      </c>
      <c r="U67" s="134">
        <v>1</v>
      </c>
      <c r="V67" s="144">
        <v>1</v>
      </c>
      <c r="W67" s="144">
        <v>1</v>
      </c>
      <c r="X67" s="145">
        <v>0.33333333333333331</v>
      </c>
      <c r="Y67" s="146">
        <v>6.7407407407407412E-5</v>
      </c>
    </row>
    <row r="68" spans="1:25" x14ac:dyDescent="0.25">
      <c r="A68" s="3" t="s">
        <v>63</v>
      </c>
      <c r="B68" s="5">
        <v>89</v>
      </c>
      <c r="C68" s="19">
        <v>54</v>
      </c>
      <c r="D68" s="21">
        <v>0.6067415730337079</v>
      </c>
      <c r="E68" s="21">
        <v>0.6067415730337079</v>
      </c>
      <c r="F68" s="110">
        <v>0.1111111111111111</v>
      </c>
      <c r="G68" s="118">
        <v>6.5949074074074079E-5</v>
      </c>
      <c r="H68" s="5">
        <v>89</v>
      </c>
      <c r="I68" s="70">
        <v>55</v>
      </c>
      <c r="J68" s="76">
        <v>0.6179775280898876</v>
      </c>
      <c r="K68" s="76">
        <v>0.6179775280898876</v>
      </c>
      <c r="L68" s="126">
        <v>0.125</v>
      </c>
      <c r="M68" s="121">
        <v>6.5624999999999996E-5</v>
      </c>
      <c r="N68" s="5">
        <v>89</v>
      </c>
      <c r="O68" s="43">
        <v>70</v>
      </c>
      <c r="P68" s="45">
        <v>0.7865168539325843</v>
      </c>
      <c r="Q68" s="45">
        <v>0.7865168539325843</v>
      </c>
      <c r="R68" s="82">
        <v>0.125</v>
      </c>
      <c r="S68" s="124">
        <v>7.1944444444444451E-5</v>
      </c>
      <c r="T68" s="5">
        <v>89</v>
      </c>
      <c r="U68" s="134">
        <v>43</v>
      </c>
      <c r="V68" s="144">
        <v>0.48314606741573035</v>
      </c>
      <c r="W68" s="144">
        <v>0.48314606741573035</v>
      </c>
      <c r="X68" s="145">
        <v>1</v>
      </c>
      <c r="Y68" s="146">
        <v>6.828703703703703E-5</v>
      </c>
    </row>
    <row r="69" spans="1:25" x14ac:dyDescent="0.25">
      <c r="A69" s="3" t="s">
        <v>64</v>
      </c>
      <c r="B69" s="5">
        <v>290</v>
      </c>
      <c r="C69" s="19">
        <v>76</v>
      </c>
      <c r="D69" s="21">
        <v>0.2620689655172414</v>
      </c>
      <c r="E69" s="21">
        <v>0.2620689655172414</v>
      </c>
      <c r="F69" s="110">
        <v>0.16666666666666666</v>
      </c>
      <c r="G69" s="118">
        <v>9.1990740740740737E-5</v>
      </c>
      <c r="H69" s="5">
        <v>290</v>
      </c>
      <c r="I69" s="70">
        <v>77</v>
      </c>
      <c r="J69" s="76">
        <v>0.26551724137931032</v>
      </c>
      <c r="K69" s="76">
        <v>0.26551724137931032</v>
      </c>
      <c r="L69" s="126">
        <v>0.1111111111111111</v>
      </c>
      <c r="M69" s="121">
        <v>9.4803240740740744E-5</v>
      </c>
      <c r="N69" s="5">
        <v>290</v>
      </c>
      <c r="O69" s="43">
        <v>148</v>
      </c>
      <c r="P69" s="45">
        <v>0.51034482758620692</v>
      </c>
      <c r="Q69" s="45">
        <v>0.51034482758620692</v>
      </c>
      <c r="R69" s="82">
        <v>0.16666666666666666</v>
      </c>
      <c r="S69" s="124">
        <v>1.2483796296296296E-4</v>
      </c>
      <c r="T69" s="5">
        <v>290</v>
      </c>
      <c r="U69" s="134">
        <v>34</v>
      </c>
      <c r="V69" s="144">
        <v>0.11724137931034483</v>
      </c>
      <c r="W69" s="144">
        <v>0.11724137931034483</v>
      </c>
      <c r="X69" s="145">
        <v>1</v>
      </c>
      <c r="Y69" s="146">
        <v>9.2326388888888889E-5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0.125</v>
      </c>
      <c r="G70" s="118">
        <v>9.2071759259259258E-5</v>
      </c>
      <c r="H70" s="5">
        <v>3</v>
      </c>
      <c r="I70" s="70">
        <v>3</v>
      </c>
      <c r="J70" s="76">
        <v>1</v>
      </c>
      <c r="K70" s="76">
        <v>1</v>
      </c>
      <c r="L70" s="126">
        <v>0.1111111111111111</v>
      </c>
      <c r="M70" s="121">
        <v>9.5277777777777773E-5</v>
      </c>
      <c r="N70" s="5">
        <v>3</v>
      </c>
      <c r="O70" s="43">
        <v>3</v>
      </c>
      <c r="P70" s="45">
        <v>1</v>
      </c>
      <c r="Q70" s="45">
        <v>1</v>
      </c>
      <c r="R70" s="82">
        <v>0.1111111111111111</v>
      </c>
      <c r="S70" s="124">
        <v>1.2188657407407408E-4</v>
      </c>
      <c r="T70" s="5">
        <v>3</v>
      </c>
      <c r="U70" s="134">
        <v>3</v>
      </c>
      <c r="V70" s="144">
        <v>1</v>
      </c>
      <c r="W70" s="144">
        <v>1</v>
      </c>
      <c r="X70" s="145">
        <v>0.5</v>
      </c>
      <c r="Y70" s="146">
        <v>9.2094907407407409E-5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0.125</v>
      </c>
      <c r="G71" s="118">
        <v>7.6365740740740737E-5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0.16666666666666666</v>
      </c>
      <c r="M71" s="121">
        <v>7.8750000000000003E-5</v>
      </c>
      <c r="N71" s="5">
        <v>2955</v>
      </c>
      <c r="O71" s="43">
        <v>1134</v>
      </c>
      <c r="P71" s="45">
        <v>0.38375634517766499</v>
      </c>
      <c r="Q71" s="45">
        <v>0.38375634517766499</v>
      </c>
      <c r="R71" s="82">
        <v>0.33333333333333331</v>
      </c>
      <c r="S71" s="124">
        <v>1.2122685185185186E-4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0.04</v>
      </c>
      <c r="Y71" s="146">
        <v>8.2916666666666672E-5</v>
      </c>
    </row>
    <row r="72" spans="1:25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0.2</v>
      </c>
      <c r="G72" s="118">
        <v>6.2361111111111111E-5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1</v>
      </c>
      <c r="M72" s="121">
        <v>6.7118055555555561E-5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1</v>
      </c>
      <c r="S72" s="124">
        <v>7.4016203703703703E-5</v>
      </c>
      <c r="T72" s="5">
        <v>554</v>
      </c>
      <c r="U72" s="134">
        <v>5</v>
      </c>
      <c r="V72" s="144">
        <v>9.0252707581227436E-3</v>
      </c>
      <c r="W72" s="144">
        <v>9.0252707581227436E-3</v>
      </c>
      <c r="X72" s="145">
        <v>1</v>
      </c>
      <c r="Y72" s="146">
        <v>6.7280092592592589E-5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6.9675925925925924E-5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21">
        <v>7.3472222222222222E-5</v>
      </c>
      <c r="N73" s="5">
        <v>5</v>
      </c>
      <c r="O73" s="43">
        <v>2</v>
      </c>
      <c r="P73" s="45">
        <v>0.4</v>
      </c>
      <c r="Q73" s="45">
        <v>0.4</v>
      </c>
      <c r="R73" s="82">
        <v>0.25</v>
      </c>
      <c r="S73" s="124">
        <v>8.3206018518518522E-5</v>
      </c>
      <c r="T73" s="5">
        <v>5</v>
      </c>
      <c r="U73" s="134">
        <v>2</v>
      </c>
      <c r="V73" s="144">
        <v>0.4</v>
      </c>
      <c r="W73" s="144">
        <v>0.4</v>
      </c>
      <c r="X73" s="145">
        <v>9.2592592592592587E-3</v>
      </c>
      <c r="Y73" s="146">
        <v>7.6423611111111107E-5</v>
      </c>
    </row>
    <row r="74" spans="1:25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4.4052863436123352E-3</v>
      </c>
      <c r="G74" s="118">
        <v>5.9074074074074074E-5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6.3252314814814812E-5</v>
      </c>
      <c r="N74" s="5">
        <v>1003</v>
      </c>
      <c r="O74" s="43">
        <v>70</v>
      </c>
      <c r="P74" s="45">
        <v>6.9790628115653036E-2</v>
      </c>
      <c r="Q74" s="45">
        <v>6.9790628115653036E-2</v>
      </c>
      <c r="R74" s="82">
        <v>0.5</v>
      </c>
      <c r="S74" s="124">
        <v>7.5543981481481488E-5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2.2935779816513763E-3</v>
      </c>
      <c r="Y74" s="146">
        <v>6.9293981481481485E-5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5.9918981481481481E-5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6.3668981481481484E-5</v>
      </c>
      <c r="N75" s="5">
        <v>95</v>
      </c>
      <c r="O75" s="43">
        <v>9</v>
      </c>
      <c r="P75" s="45">
        <v>9.4736842105263161E-2</v>
      </c>
      <c r="Q75" s="45">
        <v>9.4736842105263161E-2</v>
      </c>
      <c r="R75" s="82">
        <v>6.0606060606060606E-3</v>
      </c>
      <c r="S75" s="124">
        <v>7.8379629629629632E-5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6.9027777777777772E-5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6.8206018518518523E-5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7.145833333333334E-5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8.0023148148148144E-5</v>
      </c>
      <c r="T76" s="5">
        <v>5</v>
      </c>
      <c r="U76" s="134">
        <v>1</v>
      </c>
      <c r="V76" s="144">
        <v>0.2</v>
      </c>
      <c r="W76" s="144">
        <v>0.2</v>
      </c>
      <c r="X76" s="145">
        <v>1</v>
      </c>
      <c r="Y76" s="146">
        <v>6.8993055555555553E-5</v>
      </c>
    </row>
    <row r="77" spans="1:25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7.3547438097572933E-4</v>
      </c>
      <c r="F77" s="110">
        <v>0.04</v>
      </c>
      <c r="G77" s="118">
        <v>5.8923611111111108E-5</v>
      </c>
      <c r="H77" s="5">
        <v>4079</v>
      </c>
      <c r="I77" s="70">
        <v>4</v>
      </c>
      <c r="J77" s="76">
        <v>9.8063250796763903E-4</v>
      </c>
      <c r="K77" s="76">
        <v>9.8063250796763903E-4</v>
      </c>
      <c r="L77" s="126">
        <v>0.25</v>
      </c>
      <c r="M77" s="121">
        <v>6.3993055555555553E-5</v>
      </c>
      <c r="N77" s="5">
        <v>4079</v>
      </c>
      <c r="O77" s="43">
        <v>22</v>
      </c>
      <c r="P77" s="45">
        <v>5.3934787938220152E-3</v>
      </c>
      <c r="Q77" s="45">
        <v>5.3934787938220152E-3</v>
      </c>
      <c r="R77" s="82">
        <v>0.16666666666666666</v>
      </c>
      <c r="S77" s="124">
        <v>6.8263888888888893E-5</v>
      </c>
      <c r="T77" s="5">
        <v>4079</v>
      </c>
      <c r="U77" s="134">
        <v>14</v>
      </c>
      <c r="V77" s="144">
        <v>3.4322137778867372E-3</v>
      </c>
      <c r="W77" s="144">
        <v>3.4322137778867372E-3</v>
      </c>
      <c r="X77" s="145">
        <v>6.6666666666666671E-3</v>
      </c>
      <c r="Y77" s="146">
        <v>6.5601851851851845E-5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1.1764705882352941E-2</v>
      </c>
      <c r="G78" s="118">
        <v>6.4328703703703705E-5</v>
      </c>
      <c r="H78" s="5">
        <v>50</v>
      </c>
      <c r="I78" s="70">
        <v>35</v>
      </c>
      <c r="J78" s="76">
        <v>0.7</v>
      </c>
      <c r="K78" s="76">
        <v>0.7</v>
      </c>
      <c r="L78" s="126">
        <v>1.0309278350515464E-2</v>
      </c>
      <c r="M78" s="121">
        <v>7.1562499999999998E-5</v>
      </c>
      <c r="N78" s="5">
        <v>50</v>
      </c>
      <c r="O78" s="43">
        <v>35</v>
      </c>
      <c r="P78" s="45">
        <v>0.7</v>
      </c>
      <c r="Q78" s="45">
        <v>0.7</v>
      </c>
      <c r="R78" s="82">
        <v>3.8461538461538464E-2</v>
      </c>
      <c r="S78" s="124">
        <v>7.7106481481481478E-5</v>
      </c>
      <c r="T78" s="5">
        <v>50</v>
      </c>
      <c r="U78" s="134">
        <v>35</v>
      </c>
      <c r="V78" s="144">
        <v>0.7</v>
      </c>
      <c r="W78" s="144">
        <v>0.7</v>
      </c>
      <c r="X78" s="145">
        <v>4.1666666666666664E-2</v>
      </c>
      <c r="Y78" s="146">
        <v>7.0428240740740735E-5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5.443287037037037E-5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5.9178240740740739E-5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5.8206018518518517E-5</v>
      </c>
      <c r="T79" s="5">
        <v>2505</v>
      </c>
      <c r="U79" s="134">
        <v>30</v>
      </c>
      <c r="V79" s="144">
        <v>1.1976047904191617E-2</v>
      </c>
      <c r="W79" s="144">
        <v>1.1976047904191617E-2</v>
      </c>
      <c r="X79" s="145">
        <v>8.3333333333333329E-2</v>
      </c>
      <c r="Y79" s="146">
        <v>6.1180555555555559E-5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6.0606060606060606E-3</v>
      </c>
      <c r="G80" s="118">
        <v>6.0856481481481483E-5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1.7857142857142856E-2</v>
      </c>
      <c r="M80" s="121">
        <v>6.6828703703703698E-5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1.1363636363636364E-2</v>
      </c>
      <c r="S80" s="124">
        <v>7.2638888888888891E-5</v>
      </c>
      <c r="T80" s="5">
        <v>3</v>
      </c>
      <c r="U80" s="134">
        <v>3</v>
      </c>
      <c r="V80" s="144">
        <v>1</v>
      </c>
      <c r="W80" s="144">
        <v>1</v>
      </c>
      <c r="X80" s="145">
        <v>4.0816326530612249E-3</v>
      </c>
      <c r="Y80" s="146">
        <v>6.7106481481481479E-5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7.226851851851852E-5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7.6307870370370367E-5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9.7094907407407408E-5</v>
      </c>
      <c r="T81" s="5">
        <v>13</v>
      </c>
      <c r="U81" s="134">
        <v>0</v>
      </c>
      <c r="V81" s="144">
        <v>0</v>
      </c>
      <c r="W81" s="144">
        <v>0</v>
      </c>
      <c r="X81" s="145">
        <v>0</v>
      </c>
      <c r="Y81" s="146">
        <v>8.0995370370370365E-5</v>
      </c>
    </row>
    <row r="82" spans="1:25" x14ac:dyDescent="0.25">
      <c r="A82" s="3" t="s">
        <v>77</v>
      </c>
      <c r="B82" s="5">
        <v>1763</v>
      </c>
      <c r="C82" s="19">
        <v>2</v>
      </c>
      <c r="D82" s="21">
        <v>1.1344299489506524E-3</v>
      </c>
      <c r="E82" s="21">
        <v>1.1344299489506524E-3</v>
      </c>
      <c r="F82" s="110">
        <v>2.3272050267628578E-4</v>
      </c>
      <c r="G82" s="118">
        <v>6.7291666666666672E-5</v>
      </c>
      <c r="H82" s="5">
        <v>1763</v>
      </c>
      <c r="I82" s="70">
        <v>9</v>
      </c>
      <c r="J82" s="76">
        <v>5.1049347702779354E-3</v>
      </c>
      <c r="K82" s="76">
        <v>5.1049347702779354E-3</v>
      </c>
      <c r="L82" s="126">
        <v>2.6595744680851064E-4</v>
      </c>
      <c r="M82" s="121">
        <v>7.2291666666666671E-5</v>
      </c>
      <c r="N82" s="5">
        <v>1763</v>
      </c>
      <c r="O82" s="43">
        <v>190</v>
      </c>
      <c r="P82" s="45">
        <v>0.10777084515031196</v>
      </c>
      <c r="Q82" s="45">
        <v>0.10777084515031196</v>
      </c>
      <c r="R82" s="82">
        <v>0.16666666666666666</v>
      </c>
      <c r="S82" s="124">
        <v>8.7511574074074068E-5</v>
      </c>
      <c r="T82" s="5">
        <v>1763</v>
      </c>
      <c r="U82" s="134">
        <v>0</v>
      </c>
      <c r="V82" s="144">
        <v>0</v>
      </c>
      <c r="W82" s="144">
        <v>0</v>
      </c>
      <c r="X82" s="145">
        <v>0</v>
      </c>
      <c r="Y82" s="146">
        <v>7.715277777777778E-5</v>
      </c>
    </row>
    <row r="83" spans="1:25" x14ac:dyDescent="0.25">
      <c r="A83" s="3" t="s">
        <v>78</v>
      </c>
      <c r="B83" s="5">
        <v>2917</v>
      </c>
      <c r="C83" s="19">
        <v>60</v>
      </c>
      <c r="D83" s="23">
        <v>2.0569077819677751E-2</v>
      </c>
      <c r="E83" s="21">
        <v>2.0569077819677751E-2</v>
      </c>
      <c r="F83" s="110">
        <v>4.830917874396135E-3</v>
      </c>
      <c r="G83" s="118">
        <v>6.5196759259259255E-5</v>
      </c>
      <c r="H83" s="5">
        <v>2917</v>
      </c>
      <c r="I83" s="70">
        <v>53</v>
      </c>
      <c r="J83" s="77">
        <v>1.816935207404868E-2</v>
      </c>
      <c r="K83" s="76">
        <v>1.816935207404868E-2</v>
      </c>
      <c r="L83" s="126">
        <v>7.5642965204236008E-4</v>
      </c>
      <c r="M83" s="121">
        <v>7.0532407407407406E-5</v>
      </c>
      <c r="N83" s="5">
        <v>2917</v>
      </c>
      <c r="O83" s="43">
        <v>160</v>
      </c>
      <c r="P83" s="47">
        <v>5.4850874185807336E-2</v>
      </c>
      <c r="Q83" s="45">
        <v>5.4850874185807336E-2</v>
      </c>
      <c r="R83" s="82">
        <v>0.2</v>
      </c>
      <c r="S83" s="124">
        <v>8.0497685185185186E-5</v>
      </c>
      <c r="T83" s="5">
        <v>2917</v>
      </c>
      <c r="U83" s="134">
        <v>50</v>
      </c>
      <c r="V83" s="147">
        <v>1.7140898183064794E-2</v>
      </c>
      <c r="W83" s="144">
        <v>1.7140898183064794E-2</v>
      </c>
      <c r="X83" s="145">
        <v>6.285355122564425E-4</v>
      </c>
      <c r="Y83" s="146">
        <v>7.5833333333333338E-5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18934</v>
      </c>
      <c r="D84" s="59">
        <f t="shared" ref="D84:F84" si="0">AVERAGE(D14:D83)</f>
        <v>0.44434128283921942</v>
      </c>
      <c r="E84" s="59">
        <f t="shared" si="0"/>
        <v>0.46783430329936188</v>
      </c>
      <c r="F84" s="119">
        <f t="shared" si="0"/>
        <v>0.30528232619692802</v>
      </c>
      <c r="G84" s="120">
        <f>AVERAGE(G14:G83)</f>
        <v>6.708862433862433E-5</v>
      </c>
      <c r="H84" s="34">
        <f>SUM(H14:H83)</f>
        <v>425476</v>
      </c>
      <c r="I84" s="16">
        <f>SUM(I14:I83)</f>
        <v>19047</v>
      </c>
      <c r="J84" s="108">
        <f t="shared" ref="J84:L84" si="1">AVERAGE(J14:J83)</f>
        <v>0.43793997106993265</v>
      </c>
      <c r="K84" s="108">
        <f t="shared" si="1"/>
        <v>0.46141059991427563</v>
      </c>
      <c r="L84" s="52">
        <f t="shared" si="1"/>
        <v>0.29212245035745621</v>
      </c>
      <c r="M84" s="122">
        <f>AVERAGE(M14:M83)</f>
        <v>7.3606646825396819E-5</v>
      </c>
      <c r="N84" s="34">
        <f>SUM(N14:N83)</f>
        <v>425476</v>
      </c>
      <c r="O84" s="57">
        <f>SUM(O14:O83)</f>
        <v>26293</v>
      </c>
      <c r="P84" s="60">
        <f t="shared" ref="P84:R84" si="2">AVERAGE(P14:P83)</f>
        <v>0.52862075607449743</v>
      </c>
      <c r="Q84" s="60">
        <f t="shared" si="2"/>
        <v>0.55813299186096776</v>
      </c>
      <c r="R84" s="123">
        <f t="shared" si="2"/>
        <v>0.37824440992194241</v>
      </c>
      <c r="S84" s="125">
        <f>AVERAGE(S14:S83)</f>
        <v>8.3372189153439128E-5</v>
      </c>
      <c r="T84" s="34">
        <f>SUM(T14:T83)</f>
        <v>425476</v>
      </c>
      <c r="U84" s="148">
        <f>SUM(U14:U83)</f>
        <v>24144</v>
      </c>
      <c r="V84" s="149">
        <f t="shared" ref="V84:X84" si="3">AVERAGE(V14:V83)</f>
        <v>0.45483685800433238</v>
      </c>
      <c r="W84" s="149">
        <f>AVERAGE(W14:W83)</f>
        <v>0.48369311619772376</v>
      </c>
      <c r="X84" s="150">
        <f t="shared" si="3"/>
        <v>0.4107785917408468</v>
      </c>
      <c r="Y84" s="151">
        <f>AVERAGE(Y14:Y83)</f>
        <v>7.4679232804232809E-5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Default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0.44434128283921942</v>
      </c>
      <c r="C88" s="37"/>
      <c r="D88" s="37"/>
    </row>
    <row r="89" spans="1:25" x14ac:dyDescent="0.25">
      <c r="A89" s="25" t="s">
        <v>88</v>
      </c>
      <c r="B89" s="61">
        <f>E84</f>
        <v>0.46783430329936188</v>
      </c>
    </row>
    <row r="90" spans="1:25" x14ac:dyDescent="0.25">
      <c r="A90" s="25" t="s">
        <v>89</v>
      </c>
      <c r="B90" s="67">
        <f>F84</f>
        <v>0.30528232619692802</v>
      </c>
    </row>
    <row r="91" spans="1:25" x14ac:dyDescent="0.25">
      <c r="A91" s="25" t="s">
        <v>120</v>
      </c>
      <c r="B91" s="130">
        <f>G84</f>
        <v>6.708862433862433E-5</v>
      </c>
    </row>
    <row r="92" spans="1:25" ht="20.25" thickBot="1" x14ac:dyDescent="0.35">
      <c r="A92" s="38" t="str">
        <f>I1</f>
        <v>Not extracting query keywords</v>
      </c>
      <c r="B92" s="38"/>
    </row>
    <row r="93" spans="1:25" ht="15.75" thickTop="1" x14ac:dyDescent="0.25">
      <c r="A93" s="32" t="s">
        <v>82</v>
      </c>
      <c r="B93" s="64">
        <f>J84</f>
        <v>0.43793997106993265</v>
      </c>
    </row>
    <row r="94" spans="1:25" x14ac:dyDescent="0.25">
      <c r="A94" s="32" t="s">
        <v>88</v>
      </c>
      <c r="B94" s="64">
        <f>K84</f>
        <v>0.46141059991427563</v>
      </c>
    </row>
    <row r="95" spans="1:25" x14ac:dyDescent="0.25">
      <c r="A95" s="32" t="s">
        <v>89</v>
      </c>
      <c r="B95" s="68">
        <f>L84</f>
        <v>0.29212245035745621</v>
      </c>
    </row>
    <row r="96" spans="1:25" x14ac:dyDescent="0.25">
      <c r="A96" s="32" t="s">
        <v>120</v>
      </c>
      <c r="B96" s="131">
        <f>M84</f>
        <v>7.3606646825396819E-5</v>
      </c>
    </row>
    <row r="97" spans="1:2" ht="20.25" thickBot="1" x14ac:dyDescent="0.35">
      <c r="A97" s="50" t="str">
        <f>O1</f>
        <v>Count vector for query</v>
      </c>
      <c r="B97" s="50"/>
    </row>
    <row r="98" spans="1:2" ht="15.75" thickTop="1" x14ac:dyDescent="0.25">
      <c r="A98" s="51" t="s">
        <v>82</v>
      </c>
      <c r="B98" s="66">
        <f>P84</f>
        <v>0.52862075607449743</v>
      </c>
    </row>
    <row r="99" spans="1:2" x14ac:dyDescent="0.25">
      <c r="A99" s="51" t="s">
        <v>88</v>
      </c>
      <c r="B99" s="66">
        <f>Q84</f>
        <v>0.55813299186096776</v>
      </c>
    </row>
    <row r="100" spans="1:2" x14ac:dyDescent="0.25">
      <c r="A100" s="51" t="s">
        <v>89</v>
      </c>
      <c r="B100" s="69">
        <f>R84</f>
        <v>0.37824440992194241</v>
      </c>
    </row>
    <row r="101" spans="1:2" x14ac:dyDescent="0.25">
      <c r="A101" s="51" t="s">
        <v>120</v>
      </c>
      <c r="B101" s="132">
        <f>S84</f>
        <v>8.3372189153439128E-5</v>
      </c>
    </row>
    <row r="102" spans="1:2" ht="20.25" thickBot="1" x14ac:dyDescent="0.35">
      <c r="A102" s="152" t="str">
        <f>U1</f>
        <v>k = 100 000</v>
      </c>
      <c r="B102" s="152"/>
    </row>
    <row r="103" spans="1:2" ht="15.75" thickTop="1" x14ac:dyDescent="0.25">
      <c r="A103" s="153" t="s">
        <v>82</v>
      </c>
      <c r="B103" s="154">
        <f>V84</f>
        <v>0.45483685800433238</v>
      </c>
    </row>
    <row r="104" spans="1:2" x14ac:dyDescent="0.25">
      <c r="A104" s="153" t="s">
        <v>88</v>
      </c>
      <c r="B104" s="154">
        <f>W84</f>
        <v>0.48369311619772376</v>
      </c>
    </row>
    <row r="105" spans="1:2" x14ac:dyDescent="0.25">
      <c r="A105" s="153" t="s">
        <v>89</v>
      </c>
      <c r="B105" s="155">
        <f>X84</f>
        <v>0.4107785917408468</v>
      </c>
    </row>
    <row r="106" spans="1:2" x14ac:dyDescent="0.25">
      <c r="A106" s="153" t="s">
        <v>120</v>
      </c>
      <c r="B106" s="156">
        <f>Y84</f>
        <v>7.4679232804232809E-5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Count vector for query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Count vector for query</v>
      </c>
    </row>
    <row r="110" spans="1:2" x14ac:dyDescent="0.25">
      <c r="A110" t="s">
        <v>93</v>
      </c>
      <c r="B110" t="str">
        <f>IF(AND(B90 &gt; B95,B90 &gt; B100,B90&gt;B105), $A$87, IF(AND(B95 &gt; B100, B95&gt;B105), A94, IF(B100&gt;B105, $A$97, $A$102)))</f>
        <v>k = 100 000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Default</v>
      </c>
    </row>
  </sheetData>
  <mergeCells count="72">
    <mergeCell ref="C12:G12"/>
    <mergeCell ref="I12:M12"/>
    <mergeCell ref="O12:S12"/>
    <mergeCell ref="U12:Y12"/>
    <mergeCell ref="E10:G10"/>
    <mergeCell ref="K10:M10"/>
    <mergeCell ref="U9:V9"/>
    <mergeCell ref="W9:Y9"/>
    <mergeCell ref="C10:D10"/>
    <mergeCell ref="I10:J10"/>
    <mergeCell ref="O10:P10"/>
    <mergeCell ref="Q10:S10"/>
    <mergeCell ref="U10:V10"/>
    <mergeCell ref="W10:Y10"/>
    <mergeCell ref="C9:D9"/>
    <mergeCell ref="E9:G9"/>
    <mergeCell ref="I9:J9"/>
    <mergeCell ref="K9:M9"/>
    <mergeCell ref="O9:P9"/>
    <mergeCell ref="Q9:S9"/>
    <mergeCell ref="U7:V7"/>
    <mergeCell ref="W7:Y7"/>
    <mergeCell ref="C8:D8"/>
    <mergeCell ref="E8:G8"/>
    <mergeCell ref="I8:J8"/>
    <mergeCell ref="K8:M8"/>
    <mergeCell ref="O8:P8"/>
    <mergeCell ref="Q8:S8"/>
    <mergeCell ref="U8:V8"/>
    <mergeCell ref="W8:Y8"/>
    <mergeCell ref="C7:D7"/>
    <mergeCell ref="E7:G7"/>
    <mergeCell ref="I7:J7"/>
    <mergeCell ref="K7:M7"/>
    <mergeCell ref="O7:P7"/>
    <mergeCell ref="Q7:S7"/>
    <mergeCell ref="Q6:S6"/>
    <mergeCell ref="U6:V6"/>
    <mergeCell ref="W6:Y6"/>
    <mergeCell ref="C5:D5"/>
    <mergeCell ref="E5:G5"/>
    <mergeCell ref="I5:J5"/>
    <mergeCell ref="K5:M5"/>
    <mergeCell ref="O5:P5"/>
    <mergeCell ref="Q5:S5"/>
    <mergeCell ref="C6:D6"/>
    <mergeCell ref="E6:G6"/>
    <mergeCell ref="I6:J6"/>
    <mergeCell ref="K6:M6"/>
    <mergeCell ref="O6:P6"/>
    <mergeCell ref="Q4:S4"/>
    <mergeCell ref="U4:V4"/>
    <mergeCell ref="W4:Y4"/>
    <mergeCell ref="U5:V5"/>
    <mergeCell ref="W5:Y5"/>
    <mergeCell ref="C4:D4"/>
    <mergeCell ref="E4:G4"/>
    <mergeCell ref="I4:J4"/>
    <mergeCell ref="K4:M4"/>
    <mergeCell ref="O4:P4"/>
    <mergeCell ref="C1:G1"/>
    <mergeCell ref="I1:M1"/>
    <mergeCell ref="O1:S1"/>
    <mergeCell ref="U1:Y1"/>
    <mergeCell ref="C3:D3"/>
    <mergeCell ref="E3:G3"/>
    <mergeCell ref="I3:J3"/>
    <mergeCell ref="K3:M3"/>
    <mergeCell ref="O3:P3"/>
    <mergeCell ref="Q3:S3"/>
    <mergeCell ref="U3:V3"/>
    <mergeCell ref="W3:Y3"/>
  </mergeCells>
  <conditionalFormatting sqref="J84:M8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{7F91AF1E-F476-4D74-9994-39103259D595}</x14:id>
        </ext>
      </extLst>
    </cfRule>
  </conditionalFormatting>
  <conditionalFormatting sqref="P14:S84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{5C9B3A07-BBD8-46F6-9340-526ECB9E1557}</x14:id>
        </ext>
      </extLst>
    </cfRule>
  </conditionalFormatting>
  <conditionalFormatting sqref="V14:Y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{F375663B-0B93-4C5E-9586-CC084AE20364}</x14:id>
        </ext>
      </extLst>
    </cfRule>
  </conditionalFormatting>
  <conditionalFormatting sqref="V14:V84">
    <cfRule type="dataBar" priority="8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{0A72D55E-0D90-43C1-93C1-5CC22F11572D}</x14:id>
        </ext>
      </extLst>
    </cfRule>
  </conditionalFormatting>
  <conditionalFormatting sqref="W14:X84">
    <cfRule type="dataBar" priority="7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{5842FF03-FC8F-4266-A326-3368C5E955B1}</x14:id>
        </ext>
      </extLst>
    </cfRule>
  </conditionalFormatting>
  <conditionalFormatting sqref="D14:G8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{9566E14E-D8DE-4BF0-AE9C-2EBD8F2C6B3C}</x14:id>
        </ext>
      </extLst>
    </cfRule>
  </conditionalFormatting>
  <conditionalFormatting sqref="J14:M8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{5EBAD9F5-B3AC-46B5-B265-6C4194F05BB9}</x14:id>
        </ext>
      </extLst>
    </cfRule>
  </conditionalFormatting>
  <conditionalFormatting sqref="D67:D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{7E8C52D7-D04D-43A9-81DC-E1AF0EEC1667}</x14:id>
        </ext>
      </extLst>
    </cfRule>
  </conditionalFormatting>
  <conditionalFormatting sqref="E67:F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{03F79AAC-E99C-451D-95B4-2DC278BD3C88}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91AF1E-F476-4D74-9994-39103259D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J84:M84</xm:sqref>
        </x14:conditionalFormatting>
        <x14:conditionalFormatting xmlns:xm="http://schemas.microsoft.com/office/excel/2006/main">
          <x14:cfRule type="dataBar" id="{5C9B3A07-BBD8-46F6-9340-526ECB9E1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F375663B-0B93-4C5E-9586-CC084AE203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0A72D55E-0D90-43C1-93C1-5CC22F1157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5842FF03-FC8F-4266-A326-3368C5E95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  <x14:conditionalFormatting xmlns:xm="http://schemas.microsoft.com/office/excel/2006/main">
          <x14:cfRule type="dataBar" id="{9566E14E-D8DE-4BF0-AE9C-2EBD8F2C6B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5EBAD9F5-B3AC-46B5-B265-6C4194F05B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J14:M83</xm:sqref>
        </x14:conditionalFormatting>
        <x14:conditionalFormatting xmlns:xm="http://schemas.microsoft.com/office/excel/2006/main">
          <x14:cfRule type="dataBar" id="{7E8C52D7-D04D-43A9-81DC-E1AF0EEC1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D67:D84</xm:sqref>
        </x14:conditionalFormatting>
        <x14:conditionalFormatting xmlns:xm="http://schemas.microsoft.com/office/excel/2006/main">
          <x14:cfRule type="dataBar" id="{03F79AAC-E99C-451D-95B4-2DC278BD3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E67:F84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A1FB-E772-4E25-9272-276ECAB818E6}">
  <sheetPr>
    <tabColor theme="9" tint="0.79998168889431442"/>
  </sheetPr>
  <dimension ref="A1:S106"/>
  <sheetViews>
    <sheetView topLeftCell="B52" zoomScaleNormal="100" workbookViewId="0">
      <selection activeCell="M88" sqref="M8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9" t="s">
        <v>109</v>
      </c>
      <c r="D1" s="170"/>
      <c r="E1" s="170"/>
      <c r="F1" s="170"/>
      <c r="G1" s="174"/>
      <c r="H1" s="27"/>
      <c r="I1" s="175" t="s">
        <v>128</v>
      </c>
      <c r="J1" s="171"/>
      <c r="K1" s="171"/>
      <c r="L1" s="171"/>
      <c r="M1" s="176"/>
      <c r="N1" s="27"/>
      <c r="O1" s="172" t="s">
        <v>129</v>
      </c>
      <c r="P1" s="173"/>
      <c r="Q1" s="173"/>
      <c r="R1" s="173"/>
      <c r="S1" s="17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57" t="s">
        <v>0</v>
      </c>
      <c r="J3" s="157"/>
      <c r="K3" s="182" t="s">
        <v>127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4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57" t="s">
        <v>1</v>
      </c>
      <c r="J4" s="157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4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57" t="s">
        <v>2</v>
      </c>
      <c r="J5" s="157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4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57" t="s">
        <v>3</v>
      </c>
      <c r="J6" s="157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4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57" t="s">
        <v>4</v>
      </c>
      <c r="J7" s="157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4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57" t="s">
        <v>5</v>
      </c>
      <c r="J8" s="157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4"/>
    </row>
    <row r="9" spans="1:19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57" t="s">
        <v>6</v>
      </c>
      <c r="J9" s="157"/>
      <c r="K9" s="182">
        <v>3</v>
      </c>
      <c r="L9" s="182"/>
      <c r="M9" s="183"/>
      <c r="N9" s="28"/>
      <c r="O9" s="159" t="s">
        <v>6</v>
      </c>
      <c r="P9" s="160"/>
      <c r="Q9" s="160">
        <v>3</v>
      </c>
      <c r="R9" s="160"/>
      <c r="S9" s="184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57" t="s">
        <v>7</v>
      </c>
      <c r="J10" s="157"/>
      <c r="K10" s="32"/>
      <c r="L10" s="32"/>
      <c r="M10" s="32"/>
      <c r="N10" s="28"/>
      <c r="O10" s="159" t="s">
        <v>7</v>
      </c>
      <c r="P10" s="160"/>
      <c r="Q10" s="160"/>
      <c r="R10" s="160"/>
      <c r="S10" s="184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1">
        <v>1</v>
      </c>
      <c r="D12" s="162"/>
      <c r="E12" s="162"/>
      <c r="F12" s="162"/>
      <c r="G12" s="163"/>
      <c r="H12" s="31" t="s">
        <v>85</v>
      </c>
      <c r="I12" s="164">
        <v>1</v>
      </c>
      <c r="J12" s="165"/>
      <c r="K12" s="165"/>
      <c r="L12" s="165"/>
      <c r="M12" s="166"/>
      <c r="N12" s="31" t="s">
        <v>85</v>
      </c>
      <c r="O12" s="167">
        <v>1</v>
      </c>
      <c r="P12" s="167"/>
      <c r="Q12" s="167"/>
      <c r="R12" s="167"/>
      <c r="S12" s="16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2.3255813953488372E-2</v>
      </c>
      <c r="G14" s="118">
        <v>1.4273148148148147E-4</v>
      </c>
      <c r="H14" s="5">
        <v>9</v>
      </c>
      <c r="I14" s="70">
        <v>9</v>
      </c>
      <c r="J14" s="75">
        <v>1</v>
      </c>
      <c r="K14" s="76">
        <v>1</v>
      </c>
      <c r="L14" s="126">
        <v>3.4965034965034965E-3</v>
      </c>
      <c r="M14" s="133">
        <v>1.4659722222222222E-4</v>
      </c>
      <c r="N14" s="5">
        <v>9</v>
      </c>
      <c r="O14" s="43">
        <v>9</v>
      </c>
      <c r="P14" s="44">
        <v>1</v>
      </c>
      <c r="Q14" s="45">
        <v>1</v>
      </c>
      <c r="R14" s="82">
        <v>4.5662100456621002E-3</v>
      </c>
      <c r="S14" s="124">
        <v>1.2842592592592593E-4</v>
      </c>
    </row>
    <row r="15" spans="1:19" x14ac:dyDescent="0.25">
      <c r="A15" s="3" t="s">
        <v>10</v>
      </c>
      <c r="B15" s="5">
        <v>1160</v>
      </c>
      <c r="C15" s="19">
        <v>152</v>
      </c>
      <c r="D15" s="21">
        <v>0.1310344827586207</v>
      </c>
      <c r="E15" s="21">
        <v>0.1310344827586207</v>
      </c>
      <c r="F15" s="110">
        <v>0.04</v>
      </c>
      <c r="G15" s="118">
        <v>1.1065972222222222E-4</v>
      </c>
      <c r="H15" s="5">
        <v>1160</v>
      </c>
      <c r="I15" s="70">
        <v>273</v>
      </c>
      <c r="J15" s="76">
        <v>0.2353448275862069</v>
      </c>
      <c r="K15" s="76">
        <v>0.2353448275862069</v>
      </c>
      <c r="L15" s="126">
        <v>0.5</v>
      </c>
      <c r="M15" s="133">
        <v>8.9583333333333333E-5</v>
      </c>
      <c r="N15" s="5">
        <v>1160</v>
      </c>
      <c r="O15" s="43">
        <v>298</v>
      </c>
      <c r="P15" s="45">
        <v>0.25689655172413794</v>
      </c>
      <c r="Q15" s="45">
        <v>0.25689655172413794</v>
      </c>
      <c r="R15" s="82">
        <v>0.5</v>
      </c>
      <c r="S15" s="124">
        <v>8.9791666666666663E-5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9.8599537037037042E-5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33">
        <v>6.8067129629629632E-5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6.9085648148148142E-5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0.1</v>
      </c>
      <c r="G17" s="118">
        <v>7.9652777777777773E-5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2.564102564102564E-2</v>
      </c>
      <c r="M17" s="133">
        <v>7.9803240740740746E-5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1.3513513513513514E-2</v>
      </c>
      <c r="S17" s="124">
        <v>8.0150462962962966E-5</v>
      </c>
    </row>
    <row r="18" spans="1:19" x14ac:dyDescent="0.25">
      <c r="A18" s="3" t="s">
        <v>13</v>
      </c>
      <c r="B18" s="5">
        <v>553</v>
      </c>
      <c r="C18" s="19">
        <v>125</v>
      </c>
      <c r="D18" s="21">
        <v>0.22603978300180833</v>
      </c>
      <c r="E18" s="21">
        <v>0.22603978300180833</v>
      </c>
      <c r="F18" s="110">
        <v>0.25</v>
      </c>
      <c r="G18" s="118">
        <v>8.1898148148148149E-5</v>
      </c>
      <c r="H18" s="5">
        <v>553</v>
      </c>
      <c r="I18" s="70">
        <v>0</v>
      </c>
      <c r="J18" s="76">
        <v>0</v>
      </c>
      <c r="K18" s="76">
        <v>0</v>
      </c>
      <c r="L18" s="126">
        <v>0</v>
      </c>
      <c r="M18" s="133">
        <v>6.9108796296296293E-5</v>
      </c>
      <c r="N18" s="5">
        <v>553</v>
      </c>
      <c r="O18" s="43">
        <v>133</v>
      </c>
      <c r="P18" s="45">
        <v>0.24050632911392406</v>
      </c>
      <c r="Q18" s="45">
        <v>0.24050632911392406</v>
      </c>
      <c r="R18" s="82">
        <v>1</v>
      </c>
      <c r="S18" s="124">
        <v>7.9247685185185183E-5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0.33333333333333331</v>
      </c>
      <c r="G19" s="118">
        <v>6.643518518518519E-5</v>
      </c>
      <c r="H19" s="5">
        <v>431</v>
      </c>
      <c r="I19" s="70">
        <v>15</v>
      </c>
      <c r="J19" s="76">
        <v>3.4802784222737818E-2</v>
      </c>
      <c r="K19" s="76">
        <v>3.4802784222737818E-2</v>
      </c>
      <c r="L19" s="126">
        <v>1</v>
      </c>
      <c r="M19" s="133">
        <v>6.3032407407407414E-5</v>
      </c>
      <c r="N19" s="5">
        <v>431</v>
      </c>
      <c r="O19" s="43">
        <v>15</v>
      </c>
      <c r="P19" s="45">
        <v>3.4802784222737818E-2</v>
      </c>
      <c r="Q19" s="45">
        <v>3.4802784222737818E-2</v>
      </c>
      <c r="R19" s="82">
        <v>1</v>
      </c>
      <c r="S19" s="124">
        <v>6.2314814814814809E-5</v>
      </c>
    </row>
    <row r="20" spans="1:19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0.5</v>
      </c>
      <c r="G20" s="118">
        <v>6.5393518518518516E-5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1</v>
      </c>
      <c r="M20" s="133">
        <v>6.251157407407407E-5</v>
      </c>
      <c r="N20" s="5">
        <v>97768</v>
      </c>
      <c r="O20" s="43">
        <v>256</v>
      </c>
      <c r="P20" s="45">
        <v>2.6184436625480731E-3</v>
      </c>
      <c r="Q20" s="45">
        <v>5.1200000000000002E-2</v>
      </c>
      <c r="R20" s="82">
        <v>1</v>
      </c>
      <c r="S20" s="124">
        <v>6.0763888888888887E-5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7.2789351851851851E-5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7.0648148148148146E-5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6.5717592592592599E-5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0.25</v>
      </c>
      <c r="G22" s="118">
        <v>6.8784722222222223E-5</v>
      </c>
      <c r="H22" s="5">
        <v>1554</v>
      </c>
      <c r="I22" s="70">
        <v>622</v>
      </c>
      <c r="J22" s="76">
        <v>0.40025740025740025</v>
      </c>
      <c r="K22" s="76">
        <v>0.40025740025740025</v>
      </c>
      <c r="L22" s="126">
        <v>1</v>
      </c>
      <c r="M22" s="133">
        <v>6.6759259259259259E-5</v>
      </c>
      <c r="N22" s="5">
        <v>1554</v>
      </c>
      <c r="O22" s="43">
        <v>622</v>
      </c>
      <c r="P22" s="45">
        <v>0.40025740025740025</v>
      </c>
      <c r="Q22" s="45">
        <v>0.40025740025740025</v>
      </c>
      <c r="R22" s="82">
        <v>1</v>
      </c>
      <c r="S22" s="124">
        <v>6.5358796296296297E-5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6.8576388888888894E-5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5.5555555555555552E-2</v>
      </c>
      <c r="M23" s="133">
        <v>6.7407407407407412E-5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5.5555555555555552E-2</v>
      </c>
      <c r="S23" s="124">
        <v>6.626157407407408E-5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6.8726851851851853E-5</v>
      </c>
      <c r="H24" s="5">
        <v>40485</v>
      </c>
      <c r="I24" s="70">
        <v>622</v>
      </c>
      <c r="J24" s="76">
        <v>1.5363714956156601E-2</v>
      </c>
      <c r="K24" s="76">
        <v>0.1244</v>
      </c>
      <c r="L24" s="126">
        <v>3.90625E-3</v>
      </c>
      <c r="M24" s="133">
        <v>6.6469907407407409E-5</v>
      </c>
      <c r="N24" s="5">
        <v>40485</v>
      </c>
      <c r="O24" s="43">
        <v>622</v>
      </c>
      <c r="P24" s="45">
        <v>1.5363714956156601E-2</v>
      </c>
      <c r="Q24" s="45">
        <v>0.1244</v>
      </c>
      <c r="R24" s="82">
        <v>3.90625E-3</v>
      </c>
      <c r="S24" s="124">
        <v>6.684027777777778E-5</v>
      </c>
    </row>
    <row r="25" spans="1:19" x14ac:dyDescent="0.25">
      <c r="A25" s="3" t="s">
        <v>20</v>
      </c>
      <c r="B25" s="5">
        <v>388</v>
      </c>
      <c r="C25" s="19">
        <v>210</v>
      </c>
      <c r="D25" s="21">
        <v>0.54123711340206182</v>
      </c>
      <c r="E25" s="21">
        <v>0.54123711340206182</v>
      </c>
      <c r="F25" s="110">
        <v>2.0833333333333332E-2</v>
      </c>
      <c r="G25" s="118">
        <v>6.8831018518518525E-5</v>
      </c>
      <c r="H25" s="5">
        <v>388</v>
      </c>
      <c r="I25" s="70">
        <v>0</v>
      </c>
      <c r="J25" s="76">
        <v>0</v>
      </c>
      <c r="K25" s="76">
        <v>0</v>
      </c>
      <c r="L25" s="126">
        <v>0</v>
      </c>
      <c r="M25" s="133">
        <v>6.6655092592592588E-5</v>
      </c>
      <c r="N25" s="5">
        <v>388</v>
      </c>
      <c r="O25" s="43">
        <v>0</v>
      </c>
      <c r="P25" s="45">
        <v>0</v>
      </c>
      <c r="Q25" s="45">
        <v>0</v>
      </c>
      <c r="R25" s="82">
        <v>0</v>
      </c>
      <c r="S25" s="124">
        <v>6.637731481481482E-5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0.5</v>
      </c>
      <c r="G26" s="118">
        <v>6.3148148148148154E-5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33">
        <v>6.3379629629629634E-5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6.0324074074074071E-5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6.8657407407407401E-5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1</v>
      </c>
      <c r="M27" s="133">
        <v>6.4108796296296293E-5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1</v>
      </c>
      <c r="S27" s="124">
        <v>6.2476851851851851E-5</v>
      </c>
    </row>
    <row r="28" spans="1:19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0.5</v>
      </c>
      <c r="G28" s="118">
        <v>6.4259259259259253E-5</v>
      </c>
      <c r="H28" s="5">
        <v>158355</v>
      </c>
      <c r="I28" s="70">
        <v>4988</v>
      </c>
      <c r="J28" s="76">
        <v>3.1498847526128006E-2</v>
      </c>
      <c r="K28" s="76">
        <v>0.99760000000000004</v>
      </c>
      <c r="L28" s="126">
        <v>1</v>
      </c>
      <c r="M28" s="133">
        <v>5.9618055555555555E-5</v>
      </c>
      <c r="N28" s="5">
        <v>158355</v>
      </c>
      <c r="O28" s="43">
        <v>4988</v>
      </c>
      <c r="P28" s="45">
        <v>3.1498847526128006E-2</v>
      </c>
      <c r="Q28" s="45">
        <v>0.99760000000000004</v>
      </c>
      <c r="R28" s="82">
        <v>1</v>
      </c>
      <c r="S28" s="124">
        <v>5.8657407407407409E-5</v>
      </c>
    </row>
    <row r="29" spans="1:19" x14ac:dyDescent="0.25">
      <c r="A29" s="3" t="s">
        <v>24</v>
      </c>
      <c r="B29" s="5">
        <v>323</v>
      </c>
      <c r="C29" s="19">
        <v>195</v>
      </c>
      <c r="D29" s="21">
        <v>0.60371517027863775</v>
      </c>
      <c r="E29" s="21">
        <v>0.60371517027863775</v>
      </c>
      <c r="F29" s="110">
        <v>0.33333333333333331</v>
      </c>
      <c r="G29" s="118">
        <v>6.9259259259259266E-5</v>
      </c>
      <c r="H29" s="5">
        <v>323</v>
      </c>
      <c r="I29" s="70">
        <v>47</v>
      </c>
      <c r="J29" s="76">
        <v>0.14551083591331268</v>
      </c>
      <c r="K29" s="76">
        <v>0.14551083591331268</v>
      </c>
      <c r="L29" s="126">
        <v>0.5</v>
      </c>
      <c r="M29" s="133">
        <v>6.7719907407407412E-5</v>
      </c>
      <c r="N29" s="5">
        <v>323</v>
      </c>
      <c r="O29" s="43">
        <v>264</v>
      </c>
      <c r="P29" s="45">
        <v>0.8173374613003096</v>
      </c>
      <c r="Q29" s="45">
        <v>0.8173374613003096</v>
      </c>
      <c r="R29" s="82">
        <v>1</v>
      </c>
      <c r="S29" s="124">
        <v>7.0034722222222227E-5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0.16666666666666666</v>
      </c>
      <c r="G30" s="118">
        <v>6.8078703703703701E-5</v>
      </c>
      <c r="H30" s="5">
        <v>5</v>
      </c>
      <c r="I30" s="70">
        <v>0</v>
      </c>
      <c r="J30" s="76">
        <v>0</v>
      </c>
      <c r="K30" s="76">
        <v>0</v>
      </c>
      <c r="L30" s="126">
        <v>0</v>
      </c>
      <c r="M30" s="133">
        <v>6.7326388888888891E-5</v>
      </c>
      <c r="N30" s="5">
        <v>5</v>
      </c>
      <c r="O30" s="43">
        <v>0</v>
      </c>
      <c r="P30" s="45">
        <v>0</v>
      </c>
      <c r="Q30" s="45">
        <v>0</v>
      </c>
      <c r="R30" s="82">
        <v>0</v>
      </c>
      <c r="S30" s="124">
        <v>7.3611111111111113E-5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7.5694444444444447E-5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1</v>
      </c>
      <c r="M31" s="133">
        <v>7.6562499999999998E-5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1</v>
      </c>
      <c r="S31" s="124">
        <v>8.0104166666666664E-5</v>
      </c>
    </row>
    <row r="32" spans="1:19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1</v>
      </c>
      <c r="G32" s="118">
        <v>7.3333333333333331E-5</v>
      </c>
      <c r="H32" s="5">
        <v>158</v>
      </c>
      <c r="I32" s="70">
        <v>90</v>
      </c>
      <c r="J32" s="76">
        <v>0.569620253164557</v>
      </c>
      <c r="K32" s="76">
        <v>0.569620253164557</v>
      </c>
      <c r="L32" s="126">
        <v>1</v>
      </c>
      <c r="M32" s="133">
        <v>6.5879629629629627E-5</v>
      </c>
      <c r="N32" s="5">
        <v>158</v>
      </c>
      <c r="O32" s="43">
        <v>98</v>
      </c>
      <c r="P32" s="45">
        <v>0.620253164556962</v>
      </c>
      <c r="Q32" s="45">
        <v>0.620253164556962</v>
      </c>
      <c r="R32" s="82">
        <v>1</v>
      </c>
      <c r="S32" s="124">
        <v>6.8067129629629632E-5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6.170138888888889E-5</v>
      </c>
      <c r="H33" s="5">
        <v>247</v>
      </c>
      <c r="I33" s="70">
        <v>38</v>
      </c>
      <c r="J33" s="76">
        <v>0.15384615384615385</v>
      </c>
      <c r="K33" s="76">
        <v>0.15384615384615385</v>
      </c>
      <c r="L33" s="126">
        <v>1</v>
      </c>
      <c r="M33" s="133">
        <v>6.1145833333333327E-5</v>
      </c>
      <c r="N33" s="5">
        <v>247</v>
      </c>
      <c r="O33" s="43">
        <v>62</v>
      </c>
      <c r="P33" s="45">
        <v>0.25101214574898784</v>
      </c>
      <c r="Q33" s="45">
        <v>0.25101214574898784</v>
      </c>
      <c r="R33" s="82">
        <v>1</v>
      </c>
      <c r="S33" s="124">
        <v>6.1388888888888889E-5</v>
      </c>
    </row>
    <row r="34" spans="1:19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0.14285714285714285</v>
      </c>
      <c r="G34" s="118">
        <v>7.8356481481481482E-5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7.9884259259259253E-5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1</v>
      </c>
      <c r="S34" s="124">
        <v>8.0416666666666665E-5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0.125</v>
      </c>
      <c r="G35" s="118">
        <v>7.8692129629629633E-5</v>
      </c>
      <c r="H35" s="5">
        <v>16</v>
      </c>
      <c r="I35" s="70">
        <v>16</v>
      </c>
      <c r="J35" s="76">
        <v>1</v>
      </c>
      <c r="K35" s="76">
        <v>1</v>
      </c>
      <c r="L35" s="126">
        <v>0.5</v>
      </c>
      <c r="M35" s="133">
        <v>7.7141203703703698E-5</v>
      </c>
      <c r="N35" s="5">
        <v>16</v>
      </c>
      <c r="O35" s="43">
        <v>16</v>
      </c>
      <c r="P35" s="45">
        <v>1</v>
      </c>
      <c r="Q35" s="45">
        <v>1</v>
      </c>
      <c r="R35" s="82">
        <v>0.5</v>
      </c>
      <c r="S35" s="124">
        <v>7.744212962962963E-5</v>
      </c>
    </row>
    <row r="36" spans="1:19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6.7662037037037042E-5</v>
      </c>
      <c r="H36" s="5">
        <v>24</v>
      </c>
      <c r="I36" s="70">
        <v>0</v>
      </c>
      <c r="J36" s="76">
        <v>0</v>
      </c>
      <c r="K36" s="76">
        <v>0</v>
      </c>
      <c r="L36" s="126">
        <v>0</v>
      </c>
      <c r="M36" s="133">
        <v>6.4467592592592596E-5</v>
      </c>
      <c r="N36" s="5">
        <v>24</v>
      </c>
      <c r="O36" s="43">
        <v>0</v>
      </c>
      <c r="P36" s="45">
        <v>0</v>
      </c>
      <c r="Q36" s="45">
        <v>0</v>
      </c>
      <c r="R36" s="82">
        <v>0</v>
      </c>
      <c r="S36" s="124">
        <v>6.4479166666666664E-5</v>
      </c>
    </row>
    <row r="37" spans="1:19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1.7857142857142856E-2</v>
      </c>
      <c r="G37" s="118">
        <v>7.0555555555555557E-5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0.25</v>
      </c>
      <c r="M37" s="133">
        <v>7.3923611111111114E-5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0.25</v>
      </c>
      <c r="S37" s="124">
        <v>7.4085648148148142E-5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6.5011574074074076E-5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33">
        <v>6.5289351851851858E-5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6.262731481481481E-5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6.3495370370370374E-5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33">
        <v>6.2384259259259261E-5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6.212962962962963E-5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0.14285714285714285</v>
      </c>
      <c r="G40" s="118">
        <v>6.2986111111111112E-5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1</v>
      </c>
      <c r="M40" s="133">
        <v>6.193287037037037E-5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1</v>
      </c>
      <c r="S40" s="124">
        <v>6.1539351851851848E-5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6.7430555555555562E-5</v>
      </c>
      <c r="H41" s="5">
        <v>15</v>
      </c>
      <c r="I41" s="70">
        <v>8</v>
      </c>
      <c r="J41" s="76">
        <v>0.53333333333333333</v>
      </c>
      <c r="K41" s="76">
        <v>0.53333333333333333</v>
      </c>
      <c r="L41" s="126">
        <v>2.7777777777777776E-2</v>
      </c>
      <c r="M41" s="133">
        <v>6.6064814814814819E-5</v>
      </c>
      <c r="N41" s="5">
        <v>15</v>
      </c>
      <c r="O41" s="43">
        <v>8</v>
      </c>
      <c r="P41" s="45">
        <v>0.53333333333333333</v>
      </c>
      <c r="Q41" s="45">
        <v>0.53333333333333333</v>
      </c>
      <c r="R41" s="82">
        <v>2.7777777777777776E-2</v>
      </c>
      <c r="S41" s="124">
        <v>6.7928240740740742E-5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0.33333333333333331</v>
      </c>
      <c r="G42" s="118">
        <v>6.195601851851852E-5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1</v>
      </c>
      <c r="M42" s="133">
        <v>5.9560185185185185E-5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1</v>
      </c>
      <c r="S42" s="124">
        <v>5.9525462962962966E-5</v>
      </c>
    </row>
    <row r="43" spans="1:19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6.5487884741322858E-4</v>
      </c>
      <c r="G43" s="118">
        <v>1.0067129629629629E-4</v>
      </c>
      <c r="H43" s="5">
        <v>39</v>
      </c>
      <c r="I43" s="70">
        <v>3</v>
      </c>
      <c r="J43" s="76">
        <v>7.6923076923076927E-2</v>
      </c>
      <c r="K43" s="76">
        <v>7.6923076923076927E-2</v>
      </c>
      <c r="L43" s="126">
        <v>7.6923076923076927E-2</v>
      </c>
      <c r="M43" s="133">
        <v>8.5567129629629624E-5</v>
      </c>
      <c r="N43" s="5">
        <v>39</v>
      </c>
      <c r="O43" s="43">
        <v>3</v>
      </c>
      <c r="P43" s="45">
        <v>7.6923076923076927E-2</v>
      </c>
      <c r="Q43" s="45">
        <v>7.6923076923076927E-2</v>
      </c>
      <c r="R43" s="82">
        <v>7.6923076923076927E-2</v>
      </c>
      <c r="S43" s="124">
        <v>8.302083333333333E-5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</v>
      </c>
      <c r="G44" s="118">
        <v>9.7557870370370368E-5</v>
      </c>
      <c r="H44" s="5">
        <v>1</v>
      </c>
      <c r="I44" s="70">
        <v>1</v>
      </c>
      <c r="J44" s="76">
        <v>1</v>
      </c>
      <c r="K44" s="76">
        <v>1</v>
      </c>
      <c r="L44" s="126">
        <v>0.25</v>
      </c>
      <c r="M44" s="133">
        <v>9.4178240740740743E-5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9.5115740740740745E-5</v>
      </c>
    </row>
    <row r="45" spans="1:19" x14ac:dyDescent="0.25">
      <c r="A45" s="3" t="s">
        <v>40</v>
      </c>
      <c r="B45" s="5">
        <v>431</v>
      </c>
      <c r="C45" s="19">
        <v>330</v>
      </c>
      <c r="D45" s="21">
        <v>0.76566125290023201</v>
      </c>
      <c r="E45" s="21">
        <v>0.76566125290023201</v>
      </c>
      <c r="F45" s="110">
        <v>0.2</v>
      </c>
      <c r="G45" s="118">
        <v>9.6863425925925928E-5</v>
      </c>
      <c r="H45" s="5">
        <v>431</v>
      </c>
      <c r="I45" s="70">
        <v>413</v>
      </c>
      <c r="J45" s="76">
        <v>0.95823665893271459</v>
      </c>
      <c r="K45" s="76">
        <v>0.95823665893271459</v>
      </c>
      <c r="L45" s="126">
        <v>3.125E-2</v>
      </c>
      <c r="M45" s="133">
        <v>9.762731481481482E-5</v>
      </c>
      <c r="N45" s="5">
        <v>431</v>
      </c>
      <c r="O45" s="43">
        <v>413</v>
      </c>
      <c r="P45" s="45">
        <v>0.95823665893271459</v>
      </c>
      <c r="Q45" s="45">
        <v>0.95823665893271459</v>
      </c>
      <c r="R45" s="82">
        <v>3.125E-2</v>
      </c>
      <c r="S45" s="124">
        <v>9.766203703703704E-5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2.2727272727272728E-2</v>
      </c>
      <c r="G46" s="118">
        <v>9.5937499999999994E-5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9.6423611111111105E-5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9.5671296296296295E-5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2.2727272727272728E-2</v>
      </c>
      <c r="G47" s="118">
        <v>9.6006944444444446E-5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9.6805555555555558E-5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9.6238425925925926E-5</v>
      </c>
    </row>
    <row r="48" spans="1:19" x14ac:dyDescent="0.25">
      <c r="A48" s="3" t="s">
        <v>43</v>
      </c>
      <c r="B48" s="5">
        <v>70752</v>
      </c>
      <c r="C48" s="19">
        <v>1841</v>
      </c>
      <c r="D48" s="21">
        <v>2.6020465852555404E-2</v>
      </c>
      <c r="E48" s="21">
        <v>0.36820000000000003</v>
      </c>
      <c r="F48" s="110">
        <v>0.5</v>
      </c>
      <c r="G48" s="118">
        <v>6.5486111111111105E-5</v>
      </c>
      <c r="H48" s="5">
        <v>70752</v>
      </c>
      <c r="I48" s="70">
        <v>1945</v>
      </c>
      <c r="J48" s="76">
        <v>2.7490388964269561E-2</v>
      </c>
      <c r="K48" s="76">
        <v>0.38900000000000001</v>
      </c>
      <c r="L48" s="126">
        <v>1</v>
      </c>
      <c r="M48" s="133">
        <v>6.5324074074074077E-5</v>
      </c>
      <c r="N48" s="5">
        <v>70752</v>
      </c>
      <c r="O48" s="43">
        <v>1945</v>
      </c>
      <c r="P48" s="45">
        <v>2.7490388964269561E-2</v>
      </c>
      <c r="Q48" s="45">
        <v>0.38900000000000001</v>
      </c>
      <c r="R48" s="82">
        <v>1</v>
      </c>
      <c r="S48" s="124">
        <v>6.2870370370370372E-5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5.7557870370370372E-5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5.7951388888888887E-5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5.6805555555555555E-5</v>
      </c>
    </row>
    <row r="50" spans="1:19" x14ac:dyDescent="0.25">
      <c r="A50" s="3" t="s">
        <v>45</v>
      </c>
      <c r="B50" s="5">
        <v>9902</v>
      </c>
      <c r="C50" s="19">
        <v>3485</v>
      </c>
      <c r="D50" s="21">
        <v>0.35194910119167844</v>
      </c>
      <c r="E50" s="21">
        <v>0.69699999999999995</v>
      </c>
      <c r="F50" s="110">
        <v>1</v>
      </c>
      <c r="G50" s="118">
        <v>5.8333333333333333E-5</v>
      </c>
      <c r="H50" s="5">
        <v>9902</v>
      </c>
      <c r="I50" s="70">
        <v>4839</v>
      </c>
      <c r="J50" s="76">
        <v>0.48868915370632193</v>
      </c>
      <c r="K50" s="76">
        <v>0.96779999999999999</v>
      </c>
      <c r="L50" s="126">
        <v>1</v>
      </c>
      <c r="M50" s="133">
        <v>5.7824074074074071E-5</v>
      </c>
      <c r="N50" s="5">
        <v>9902</v>
      </c>
      <c r="O50" s="43">
        <v>4838</v>
      </c>
      <c r="P50" s="45">
        <v>0.48858816400727123</v>
      </c>
      <c r="Q50" s="45">
        <v>0.96760000000000002</v>
      </c>
      <c r="R50" s="82">
        <v>1</v>
      </c>
      <c r="S50" s="124">
        <v>5.6875E-5</v>
      </c>
    </row>
    <row r="51" spans="1:19" x14ac:dyDescent="0.25">
      <c r="A51" s="3" t="s">
        <v>46</v>
      </c>
      <c r="B51" s="5">
        <v>5365</v>
      </c>
      <c r="C51" s="19">
        <v>1202</v>
      </c>
      <c r="D51" s="21">
        <v>0.22404473438956199</v>
      </c>
      <c r="E51" s="21">
        <v>0.2404</v>
      </c>
      <c r="F51" s="110">
        <v>0.25</v>
      </c>
      <c r="G51" s="118">
        <v>5.8645833333333334E-5</v>
      </c>
      <c r="H51" s="5">
        <v>5365</v>
      </c>
      <c r="I51" s="70">
        <v>2001</v>
      </c>
      <c r="J51" s="76">
        <v>0.37297297297297299</v>
      </c>
      <c r="K51" s="76">
        <v>0.4002</v>
      </c>
      <c r="L51" s="126">
        <v>7.6923076923076927E-2</v>
      </c>
      <c r="M51" s="133">
        <v>5.7905092592592592E-5</v>
      </c>
      <c r="N51" s="5">
        <v>5365</v>
      </c>
      <c r="O51" s="43">
        <v>1966</v>
      </c>
      <c r="P51" s="45">
        <v>0.3664492078285182</v>
      </c>
      <c r="Q51" s="45">
        <v>0.39319999999999999</v>
      </c>
      <c r="R51" s="82">
        <v>0.25</v>
      </c>
      <c r="S51" s="124">
        <v>5.7187500000000001E-5</v>
      </c>
    </row>
    <row r="52" spans="1:19" x14ac:dyDescent="0.25">
      <c r="A52" s="3" t="s">
        <v>47</v>
      </c>
      <c r="B52" s="5">
        <v>7322</v>
      </c>
      <c r="C52" s="19">
        <v>40</v>
      </c>
      <c r="D52" s="21">
        <v>5.4629882545752526E-3</v>
      </c>
      <c r="E52" s="21">
        <v>8.0000000000000002E-3</v>
      </c>
      <c r="F52" s="110">
        <v>1.5625E-2</v>
      </c>
      <c r="G52" s="118">
        <v>5.87962962962963E-5</v>
      </c>
      <c r="H52" s="5">
        <v>7322</v>
      </c>
      <c r="I52" s="70">
        <v>111</v>
      </c>
      <c r="J52" s="76">
        <v>1.5159792406446326E-2</v>
      </c>
      <c r="K52" s="76">
        <v>2.2200000000000001E-2</v>
      </c>
      <c r="L52" s="126">
        <v>8.0645161290322578E-3</v>
      </c>
      <c r="M52" s="133">
        <v>5.8333333333333333E-5</v>
      </c>
      <c r="N52" s="5">
        <v>7322</v>
      </c>
      <c r="O52" s="43">
        <v>112</v>
      </c>
      <c r="P52" s="45">
        <v>1.5296367112810707E-2</v>
      </c>
      <c r="Q52" s="45">
        <v>2.24E-2</v>
      </c>
      <c r="R52" s="82">
        <v>1.1627906976744186E-2</v>
      </c>
      <c r="S52" s="124">
        <v>5.8136574074074072E-5</v>
      </c>
    </row>
    <row r="53" spans="1:19" x14ac:dyDescent="0.25">
      <c r="A53" s="3" t="s">
        <v>48</v>
      </c>
      <c r="B53" s="5">
        <v>760</v>
      </c>
      <c r="C53" s="19">
        <v>200</v>
      </c>
      <c r="D53" s="21">
        <v>0.26315789473684209</v>
      </c>
      <c r="E53" s="21">
        <v>0.26315789473684209</v>
      </c>
      <c r="F53" s="110">
        <v>2.8089887640449437E-3</v>
      </c>
      <c r="G53" s="118">
        <v>6.0810185185185182E-5</v>
      </c>
      <c r="H53" s="5">
        <v>760</v>
      </c>
      <c r="I53" s="70">
        <v>760</v>
      </c>
      <c r="J53" s="76">
        <v>1</v>
      </c>
      <c r="K53" s="76">
        <v>1</v>
      </c>
      <c r="L53" s="126">
        <v>3.8461538461538464E-2</v>
      </c>
      <c r="M53" s="133">
        <v>6.3101851851851852E-5</v>
      </c>
      <c r="N53" s="5">
        <v>760</v>
      </c>
      <c r="O53" s="43">
        <v>760</v>
      </c>
      <c r="P53" s="45">
        <v>1</v>
      </c>
      <c r="Q53" s="45">
        <v>1</v>
      </c>
      <c r="R53" s="82">
        <v>1.8867924528301886E-2</v>
      </c>
      <c r="S53" s="124">
        <v>6.4930555555555556E-5</v>
      </c>
    </row>
    <row r="54" spans="1:19" x14ac:dyDescent="0.25">
      <c r="A54" s="3" t="s">
        <v>49</v>
      </c>
      <c r="B54" s="5">
        <v>2379</v>
      </c>
      <c r="C54" s="19">
        <v>1375</v>
      </c>
      <c r="D54" s="21">
        <v>0.57797393862967639</v>
      </c>
      <c r="E54" s="21">
        <v>0.57797393862967639</v>
      </c>
      <c r="F54" s="110">
        <v>0.5</v>
      </c>
      <c r="G54" s="118">
        <v>5.7152777777777775E-5</v>
      </c>
      <c r="H54" s="5">
        <v>2379</v>
      </c>
      <c r="I54" s="70">
        <v>2379</v>
      </c>
      <c r="J54" s="76">
        <v>1</v>
      </c>
      <c r="K54" s="76">
        <v>1</v>
      </c>
      <c r="L54" s="126">
        <v>0.25</v>
      </c>
      <c r="M54" s="133">
        <v>5.8449074074074073E-5</v>
      </c>
      <c r="N54" s="5">
        <v>2379</v>
      </c>
      <c r="O54" s="43">
        <v>2379</v>
      </c>
      <c r="P54" s="45">
        <v>1</v>
      </c>
      <c r="Q54" s="45">
        <v>1</v>
      </c>
      <c r="R54" s="82">
        <v>6.25E-2</v>
      </c>
      <c r="S54" s="124">
        <v>5.6921296296296295E-5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0.33333333333333331</v>
      </c>
      <c r="G55" s="118">
        <v>9.7476851851851848E-5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9.6724537037037037E-5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9.7013888888888887E-5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9.6481481481481475E-5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9.7349537037037039E-5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9.7384259259259258E-5</v>
      </c>
    </row>
    <row r="57" spans="1:19" x14ac:dyDescent="0.25">
      <c r="A57" s="3" t="s">
        <v>52</v>
      </c>
      <c r="B57" s="5">
        <v>859</v>
      </c>
      <c r="C57" s="19">
        <v>615</v>
      </c>
      <c r="D57" s="21">
        <v>0.71594877764842846</v>
      </c>
      <c r="E57" s="21">
        <v>0.71594877764842846</v>
      </c>
      <c r="F57" s="110">
        <v>0.5</v>
      </c>
      <c r="G57" s="118">
        <v>6.222222222222222E-5</v>
      </c>
      <c r="H57" s="5">
        <v>859</v>
      </c>
      <c r="I57" s="70">
        <v>644</v>
      </c>
      <c r="J57" s="76">
        <v>0.74970896391152508</v>
      </c>
      <c r="K57" s="76">
        <v>0.74970896391152508</v>
      </c>
      <c r="L57" s="126">
        <v>1</v>
      </c>
      <c r="M57" s="133">
        <v>7.7488425925925931E-5</v>
      </c>
      <c r="N57" s="5">
        <v>859</v>
      </c>
      <c r="O57" s="43">
        <v>644</v>
      </c>
      <c r="P57" s="45">
        <v>0.74970896391152508</v>
      </c>
      <c r="Q57" s="45">
        <v>0.74970896391152508</v>
      </c>
      <c r="R57" s="82">
        <v>1</v>
      </c>
      <c r="S57" s="124">
        <v>7.5671296296296297E-5</v>
      </c>
    </row>
    <row r="58" spans="1:19" x14ac:dyDescent="0.25">
      <c r="A58" s="3" t="s">
        <v>53</v>
      </c>
      <c r="B58" s="5">
        <v>4043</v>
      </c>
      <c r="C58" s="19">
        <v>844</v>
      </c>
      <c r="D58" s="21">
        <v>0.20875587435072965</v>
      </c>
      <c r="E58" s="21">
        <v>0.20875587435072965</v>
      </c>
      <c r="F58" s="110">
        <v>0.25</v>
      </c>
      <c r="G58" s="118">
        <v>6.0879629629629627E-5</v>
      </c>
      <c r="H58" s="5">
        <v>4043</v>
      </c>
      <c r="I58" s="70">
        <v>0</v>
      </c>
      <c r="J58" s="76">
        <v>0</v>
      </c>
      <c r="K58" s="76">
        <v>0</v>
      </c>
      <c r="L58" s="126">
        <v>0</v>
      </c>
      <c r="M58" s="133">
        <v>6.4201388888888883E-5</v>
      </c>
      <c r="N58" s="5">
        <v>4043</v>
      </c>
      <c r="O58" s="43">
        <v>0</v>
      </c>
      <c r="P58" s="45">
        <v>0</v>
      </c>
      <c r="Q58" s="45">
        <v>0</v>
      </c>
      <c r="R58" s="82">
        <v>0</v>
      </c>
      <c r="S58" s="124">
        <v>6.137731481481482E-5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3.2258064516129031E-2</v>
      </c>
      <c r="G59" s="118">
        <v>6.4016203703703704E-5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1</v>
      </c>
      <c r="M59" s="133">
        <v>6.1620370370370369E-5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1</v>
      </c>
      <c r="S59" s="124">
        <v>6.0127314814814817E-5</v>
      </c>
    </row>
    <row r="60" spans="1:19" x14ac:dyDescent="0.25">
      <c r="A60" s="3" t="s">
        <v>55</v>
      </c>
      <c r="B60" s="5">
        <v>670</v>
      </c>
      <c r="C60" s="19">
        <v>54</v>
      </c>
      <c r="D60" s="21">
        <v>8.0597014925373134E-2</v>
      </c>
      <c r="E60" s="21">
        <v>8.0597014925373134E-2</v>
      </c>
      <c r="F60" s="110">
        <v>2.2727272727272728E-2</v>
      </c>
      <c r="G60" s="118">
        <v>6.4398148148148143E-5</v>
      </c>
      <c r="H60" s="5">
        <v>670</v>
      </c>
      <c r="I60" s="70">
        <v>64</v>
      </c>
      <c r="J60" s="76">
        <v>9.5522388059701493E-2</v>
      </c>
      <c r="K60" s="76">
        <v>9.5522388059701493E-2</v>
      </c>
      <c r="L60" s="126">
        <v>1</v>
      </c>
      <c r="M60" s="133">
        <v>5.9976851851851851E-5</v>
      </c>
      <c r="N60" s="5">
        <v>670</v>
      </c>
      <c r="O60" s="43">
        <v>63</v>
      </c>
      <c r="P60" s="45">
        <v>9.4029850746268656E-2</v>
      </c>
      <c r="Q60" s="45">
        <v>9.4029850746268656E-2</v>
      </c>
      <c r="R60" s="82">
        <v>1</v>
      </c>
      <c r="S60" s="124">
        <v>6.0300925925925927E-5</v>
      </c>
    </row>
    <row r="61" spans="1:19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5.8823529411764705E-2</v>
      </c>
      <c r="G61" s="118">
        <v>6.4872685185185186E-5</v>
      </c>
      <c r="H61" s="5">
        <v>21</v>
      </c>
      <c r="I61" s="70">
        <v>13</v>
      </c>
      <c r="J61" s="76">
        <v>0.61904761904761907</v>
      </c>
      <c r="K61" s="76">
        <v>0.61904761904761907</v>
      </c>
      <c r="L61" s="126">
        <v>7.6923076923076927E-2</v>
      </c>
      <c r="M61" s="133">
        <v>6.0254629629629632E-5</v>
      </c>
      <c r="N61" s="5">
        <v>21</v>
      </c>
      <c r="O61" s="43">
        <v>13</v>
      </c>
      <c r="P61" s="45">
        <v>0.61904761904761907</v>
      </c>
      <c r="Q61" s="45">
        <v>0.61904761904761907</v>
      </c>
      <c r="R61" s="82">
        <v>0.1</v>
      </c>
      <c r="S61" s="124">
        <v>5.9375E-5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6.6666666666666666E-2</v>
      </c>
      <c r="G62" s="118">
        <v>5.8136574074074072E-5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6.1030092592592593E-5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5.9687500000000001E-5</v>
      </c>
    </row>
    <row r="63" spans="1:19" x14ac:dyDescent="0.25">
      <c r="A63" s="3" t="s">
        <v>58</v>
      </c>
      <c r="B63" s="5">
        <v>38</v>
      </c>
      <c r="C63" s="19">
        <v>5</v>
      </c>
      <c r="D63" s="21">
        <v>0.13157894736842105</v>
      </c>
      <c r="E63" s="21">
        <v>0.13157894736842105</v>
      </c>
      <c r="F63" s="110">
        <v>0.5</v>
      </c>
      <c r="G63" s="118">
        <v>7.6111111111111106E-5</v>
      </c>
      <c r="H63" s="5">
        <v>38</v>
      </c>
      <c r="I63" s="70">
        <v>0</v>
      </c>
      <c r="J63" s="76">
        <v>0</v>
      </c>
      <c r="K63" s="76">
        <v>0</v>
      </c>
      <c r="L63" s="126">
        <v>0</v>
      </c>
      <c r="M63" s="133">
        <v>7.6249999999999997E-5</v>
      </c>
      <c r="N63" s="5">
        <v>38</v>
      </c>
      <c r="O63" s="43">
        <v>0</v>
      </c>
      <c r="P63" s="45">
        <v>0</v>
      </c>
      <c r="Q63" s="45">
        <v>0</v>
      </c>
      <c r="R63" s="82">
        <v>0</v>
      </c>
      <c r="S63" s="124">
        <v>7.6307870370370367E-5</v>
      </c>
    </row>
    <row r="64" spans="1:19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0.5</v>
      </c>
      <c r="G64" s="118">
        <v>7.7129629629629629E-5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0.1111111111111111</v>
      </c>
      <c r="M64" s="133">
        <v>7.8391203703703701E-5</v>
      </c>
      <c r="N64" s="5">
        <v>34</v>
      </c>
      <c r="O64" s="43">
        <v>11</v>
      </c>
      <c r="P64" s="45">
        <v>0.3235294117647059</v>
      </c>
      <c r="Q64" s="45">
        <v>0.3235294117647059</v>
      </c>
      <c r="R64" s="82">
        <v>0.5</v>
      </c>
      <c r="S64" s="124">
        <v>7.9432870370370375E-5</v>
      </c>
    </row>
    <row r="65" spans="1:19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5.5187637969094923E-4</v>
      </c>
      <c r="G65" s="118">
        <v>7.5763888888888886E-5</v>
      </c>
      <c r="H65" s="5">
        <v>4</v>
      </c>
      <c r="I65" s="70">
        <v>1</v>
      </c>
      <c r="J65" s="76">
        <v>0.25</v>
      </c>
      <c r="K65" s="76">
        <v>0.25</v>
      </c>
      <c r="L65" s="126">
        <v>3.1515915537346358E-4</v>
      </c>
      <c r="M65" s="133">
        <v>8.1145833333333338E-5</v>
      </c>
      <c r="N65" s="5">
        <v>4</v>
      </c>
      <c r="O65" s="43">
        <v>3</v>
      </c>
      <c r="P65" s="45">
        <v>0.75</v>
      </c>
      <c r="Q65" s="45">
        <v>0.75</v>
      </c>
      <c r="R65" s="82">
        <v>8.771929824561403E-3</v>
      </c>
      <c r="S65" s="124">
        <v>7.7743055555555562E-5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0.5</v>
      </c>
      <c r="G66" s="118">
        <v>7.7835648148148152E-5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6.7974537037037043E-5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6.7141203703703699E-5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6.5844907407407407E-5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6.7268518518518521E-5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6.6481481481481478E-5</v>
      </c>
    </row>
    <row r="68" spans="1:19" x14ac:dyDescent="0.25">
      <c r="A68" s="3" t="s">
        <v>63</v>
      </c>
      <c r="B68" s="5">
        <v>89</v>
      </c>
      <c r="C68" s="19">
        <v>55</v>
      </c>
      <c r="D68" s="21">
        <v>0.6179775280898876</v>
      </c>
      <c r="E68" s="21">
        <v>0.6179775280898876</v>
      </c>
      <c r="F68" s="110">
        <v>0.125</v>
      </c>
      <c r="G68" s="118">
        <v>6.5624999999999996E-5</v>
      </c>
      <c r="H68" s="5">
        <v>89</v>
      </c>
      <c r="I68" s="70">
        <v>62</v>
      </c>
      <c r="J68" s="76">
        <v>0.6966292134831461</v>
      </c>
      <c r="K68" s="76">
        <v>0.6966292134831461</v>
      </c>
      <c r="L68" s="126">
        <v>1</v>
      </c>
      <c r="M68" s="133">
        <v>6.8946759259259265E-5</v>
      </c>
      <c r="N68" s="5">
        <v>89</v>
      </c>
      <c r="O68" s="43">
        <v>62</v>
      </c>
      <c r="P68" s="45">
        <v>0.6966292134831461</v>
      </c>
      <c r="Q68" s="45">
        <v>0.6966292134831461</v>
      </c>
      <c r="R68" s="82">
        <v>1</v>
      </c>
      <c r="S68" s="124">
        <v>6.9872685185185185E-5</v>
      </c>
    </row>
    <row r="69" spans="1:19" x14ac:dyDescent="0.25">
      <c r="A69" s="3" t="s">
        <v>64</v>
      </c>
      <c r="B69" s="5">
        <v>290</v>
      </c>
      <c r="C69" s="19">
        <v>77</v>
      </c>
      <c r="D69" s="21">
        <v>0.26551724137931032</v>
      </c>
      <c r="E69" s="21">
        <v>0.26551724137931032</v>
      </c>
      <c r="F69" s="110">
        <v>0.1111111111111111</v>
      </c>
      <c r="G69" s="118">
        <v>9.4803240740740744E-5</v>
      </c>
      <c r="H69" s="5">
        <v>290</v>
      </c>
      <c r="I69" s="70">
        <v>126</v>
      </c>
      <c r="J69" s="76">
        <v>0.43448275862068964</v>
      </c>
      <c r="K69" s="76">
        <v>0.43448275862068964</v>
      </c>
      <c r="L69" s="126">
        <v>1</v>
      </c>
      <c r="M69" s="133">
        <v>9.6504629629629626E-5</v>
      </c>
      <c r="N69" s="5">
        <v>290</v>
      </c>
      <c r="O69" s="43">
        <v>126</v>
      </c>
      <c r="P69" s="45">
        <v>0.43448275862068964</v>
      </c>
      <c r="Q69" s="45">
        <v>0.43448275862068964</v>
      </c>
      <c r="R69" s="82">
        <v>1</v>
      </c>
      <c r="S69" s="124">
        <v>9.6354166666666666E-5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9.5277777777777773E-5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9.6296296296296296E-5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9.6134259259259255E-5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0.16666666666666666</v>
      </c>
      <c r="G71" s="118">
        <v>7.8750000000000003E-5</v>
      </c>
      <c r="H71" s="5">
        <v>2955</v>
      </c>
      <c r="I71" s="70">
        <v>441</v>
      </c>
      <c r="J71" s="76">
        <v>0.14923857868020304</v>
      </c>
      <c r="K71" s="76">
        <v>0.14923857868020304</v>
      </c>
      <c r="L71" s="126">
        <v>0.33333333333333331</v>
      </c>
      <c r="M71" s="133">
        <v>8.7974537037037041E-5</v>
      </c>
      <c r="N71" s="5">
        <v>2955</v>
      </c>
      <c r="O71" s="43">
        <v>441</v>
      </c>
      <c r="P71" s="45">
        <v>0.14923857868020304</v>
      </c>
      <c r="Q71" s="45">
        <v>0.14923857868020304</v>
      </c>
      <c r="R71" s="82">
        <v>0.33333333333333331</v>
      </c>
      <c r="S71" s="124">
        <v>8.8310185185185179E-5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1</v>
      </c>
      <c r="G72" s="118">
        <v>6.7118055555555561E-5</v>
      </c>
      <c r="H72" s="5">
        <v>554</v>
      </c>
      <c r="I72" s="70">
        <v>5</v>
      </c>
      <c r="J72" s="76">
        <v>9.0252707581227436E-3</v>
      </c>
      <c r="K72" s="76">
        <v>9.0252707581227436E-3</v>
      </c>
      <c r="L72" s="126">
        <v>1</v>
      </c>
      <c r="M72" s="133">
        <v>6.6944444444444438E-5</v>
      </c>
      <c r="N72" s="5">
        <v>554</v>
      </c>
      <c r="O72" s="43">
        <v>5</v>
      </c>
      <c r="P72" s="45">
        <v>9.0252707581227436E-3</v>
      </c>
      <c r="Q72" s="45">
        <v>9.0252707581227436E-3</v>
      </c>
      <c r="R72" s="82">
        <v>1</v>
      </c>
      <c r="S72" s="124">
        <v>6.614583333333334E-5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1</v>
      </c>
      <c r="G73" s="118">
        <v>7.3472222222222222E-5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33">
        <v>7.5601851851851858E-5</v>
      </c>
      <c r="N73" s="5">
        <v>5</v>
      </c>
      <c r="O73" s="43">
        <v>2</v>
      </c>
      <c r="P73" s="45">
        <v>0.4</v>
      </c>
      <c r="Q73" s="45">
        <v>0.4</v>
      </c>
      <c r="R73" s="82">
        <v>1</v>
      </c>
      <c r="S73" s="124">
        <v>7.5949074074074078E-5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4.4052863436123352E-3</v>
      </c>
      <c r="G74" s="118">
        <v>6.3252314814814812E-5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8.4745762711864406E-3</v>
      </c>
      <c r="M74" s="133">
        <v>6.4930555555555556E-5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8.4745762711864406E-3</v>
      </c>
      <c r="S74" s="124">
        <v>6.3935185185185183E-5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6.3668981481481484E-5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33">
        <v>6.4224537037037033E-5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6.4016203703703704E-5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7.145833333333334E-5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6.7546296296296302E-5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6.7731481481481481E-5</v>
      </c>
    </row>
    <row r="77" spans="1:19" x14ac:dyDescent="0.25">
      <c r="A77" s="3" t="s">
        <v>72</v>
      </c>
      <c r="B77" s="5">
        <v>4079</v>
      </c>
      <c r="C77" s="19">
        <v>4</v>
      </c>
      <c r="D77" s="21">
        <v>9.8063250796763903E-4</v>
      </c>
      <c r="E77" s="21">
        <v>9.8063250796763903E-4</v>
      </c>
      <c r="F77" s="110">
        <v>0.25</v>
      </c>
      <c r="G77" s="118">
        <v>6.3993055555555553E-5</v>
      </c>
      <c r="H77" s="5">
        <v>4079</v>
      </c>
      <c r="I77" s="70">
        <v>15</v>
      </c>
      <c r="J77" s="76">
        <v>3.6773719048786469E-3</v>
      </c>
      <c r="K77" s="76">
        <v>3.6773719048786469E-3</v>
      </c>
      <c r="L77" s="126">
        <v>0.33333333333333331</v>
      </c>
      <c r="M77" s="133">
        <v>6.2719907407407413E-5</v>
      </c>
      <c r="N77" s="5">
        <v>4079</v>
      </c>
      <c r="O77" s="43">
        <v>20</v>
      </c>
      <c r="P77" s="45">
        <v>4.9031625398381958E-3</v>
      </c>
      <c r="Q77" s="45">
        <v>4.9031625398381958E-3</v>
      </c>
      <c r="R77" s="82">
        <v>0.5</v>
      </c>
      <c r="S77" s="124">
        <v>6.2881944444444441E-5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7.1562499999999998E-5</v>
      </c>
      <c r="H78" s="5">
        <v>50</v>
      </c>
      <c r="I78" s="70">
        <v>35</v>
      </c>
      <c r="J78" s="76">
        <v>0.7</v>
      </c>
      <c r="K78" s="76">
        <v>0.7</v>
      </c>
      <c r="L78" s="126">
        <v>7.1428571428571425E-2</v>
      </c>
      <c r="M78" s="133">
        <v>6.9999999999999994E-5</v>
      </c>
      <c r="N78" s="5">
        <v>50</v>
      </c>
      <c r="O78" s="43">
        <v>35</v>
      </c>
      <c r="P78" s="45">
        <v>0.7</v>
      </c>
      <c r="Q78" s="45">
        <v>0.7</v>
      </c>
      <c r="R78" s="82">
        <v>7.1428571428571425E-2</v>
      </c>
      <c r="S78" s="124">
        <v>7.0138888888888885E-5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5.9178240740740739E-5</v>
      </c>
      <c r="H79" s="5">
        <v>2505</v>
      </c>
      <c r="I79" s="70">
        <v>34</v>
      </c>
      <c r="J79" s="76">
        <v>1.3572854291417165E-2</v>
      </c>
      <c r="K79" s="76">
        <v>1.3572854291417165E-2</v>
      </c>
      <c r="L79" s="126">
        <v>2.3255813953488372E-2</v>
      </c>
      <c r="M79" s="133">
        <v>5.8078703703703702E-5</v>
      </c>
      <c r="N79" s="5">
        <v>2505</v>
      </c>
      <c r="O79" s="43">
        <v>34</v>
      </c>
      <c r="P79" s="45">
        <v>1.3572854291417165E-2</v>
      </c>
      <c r="Q79" s="45">
        <v>1.3572854291417165E-2</v>
      </c>
      <c r="R79" s="82">
        <v>2.3255813953488372E-2</v>
      </c>
      <c r="S79" s="124">
        <v>5.896990740740741E-5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1.7857142857142856E-2</v>
      </c>
      <c r="G80" s="118">
        <v>6.6828703703703698E-5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4.7619047619047616E-2</v>
      </c>
      <c r="M80" s="133">
        <v>6.6018518518518518E-5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4.7619047619047616E-2</v>
      </c>
      <c r="S80" s="124">
        <v>6.5787037037037037E-5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7.6307870370370367E-5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8.3229166666666673E-5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9.277777777777778E-5</v>
      </c>
    </row>
    <row r="82" spans="1:19" x14ac:dyDescent="0.25">
      <c r="A82" s="3" t="s">
        <v>77</v>
      </c>
      <c r="B82" s="5">
        <v>1763</v>
      </c>
      <c r="C82" s="19">
        <v>9</v>
      </c>
      <c r="D82" s="21">
        <v>5.1049347702779354E-3</v>
      </c>
      <c r="E82" s="21">
        <v>5.1049347702779354E-3</v>
      </c>
      <c r="F82" s="110">
        <v>2.6595744680851064E-4</v>
      </c>
      <c r="G82" s="118">
        <v>7.2291666666666671E-5</v>
      </c>
      <c r="H82" s="5">
        <v>1763</v>
      </c>
      <c r="I82" s="70">
        <v>354</v>
      </c>
      <c r="J82" s="76">
        <v>0.20079410096426545</v>
      </c>
      <c r="K82" s="76">
        <v>0.20079410096426545</v>
      </c>
      <c r="L82" s="126">
        <v>6.6666666666666666E-2</v>
      </c>
      <c r="M82" s="133">
        <v>7.9340277777777772E-5</v>
      </c>
      <c r="N82" s="5">
        <v>1763</v>
      </c>
      <c r="O82" s="43">
        <v>354</v>
      </c>
      <c r="P82" s="45">
        <v>0.20079410096426545</v>
      </c>
      <c r="Q82" s="45">
        <v>0.20079410096426545</v>
      </c>
      <c r="R82" s="82">
        <v>6.6666666666666666E-2</v>
      </c>
      <c r="S82" s="124">
        <v>7.8472222222222222E-5</v>
      </c>
    </row>
    <row r="83" spans="1:19" x14ac:dyDescent="0.25">
      <c r="A83" s="3" t="s">
        <v>78</v>
      </c>
      <c r="B83" s="5">
        <v>2917</v>
      </c>
      <c r="C83" s="19">
        <v>53</v>
      </c>
      <c r="D83" s="23">
        <v>1.816935207404868E-2</v>
      </c>
      <c r="E83" s="21">
        <v>1.816935207404868E-2</v>
      </c>
      <c r="F83" s="110">
        <v>7.5642965204236008E-4</v>
      </c>
      <c r="G83" s="118">
        <v>7.0532407407407406E-5</v>
      </c>
      <c r="H83" s="5">
        <v>2917</v>
      </c>
      <c r="I83" s="70">
        <v>508</v>
      </c>
      <c r="J83" s="77">
        <v>0.17415152553993829</v>
      </c>
      <c r="K83" s="76">
        <v>0.17415152553993829</v>
      </c>
      <c r="L83" s="126">
        <v>9.9800399201596798E-4</v>
      </c>
      <c r="M83" s="133">
        <v>7.6851851851851848E-5</v>
      </c>
      <c r="N83" s="5">
        <v>2917</v>
      </c>
      <c r="O83" s="43">
        <v>508</v>
      </c>
      <c r="P83" s="47">
        <v>0.17415152553993829</v>
      </c>
      <c r="Q83" s="45">
        <v>0.17415152553993829</v>
      </c>
      <c r="R83" s="82">
        <v>9.9800399201596798E-4</v>
      </c>
      <c r="S83" s="124">
        <v>7.4791666666666664E-5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19047</v>
      </c>
      <c r="D84" s="59">
        <f t="shared" ref="D84:F84" si="0">AVERAGE(D14:D83)</f>
        <v>0.43793997106993265</v>
      </c>
      <c r="E84" s="59">
        <f t="shared" si="0"/>
        <v>0.46141059991427563</v>
      </c>
      <c r="F84" s="119">
        <f t="shared" si="0"/>
        <v>0.29212245035745621</v>
      </c>
      <c r="G84" s="120">
        <f>AVERAGE(G14:G83)</f>
        <v>7.3606646825396819E-5</v>
      </c>
      <c r="H84" s="34">
        <f>SUM(H14:H83)</f>
        <v>425476</v>
      </c>
      <c r="I84" s="107">
        <f>SUM(I14:I83)</f>
        <v>24261</v>
      </c>
      <c r="J84" s="108">
        <f t="shared" ref="J84:L84" si="1">AVERAGE(J14:J83)</f>
        <v>0.47134182099938177</v>
      </c>
      <c r="K84" s="108">
        <f t="shared" si="1"/>
        <v>0.49989334508231259</v>
      </c>
      <c r="L84" s="52">
        <f t="shared" si="1"/>
        <v>0.51197320973373517</v>
      </c>
      <c r="M84" s="122">
        <f>AVERAGE(M14:M83)</f>
        <v>7.2534391534391531E-5</v>
      </c>
      <c r="N84" s="34">
        <f>SUM(N14:N83)</f>
        <v>425476</v>
      </c>
      <c r="O84" s="57">
        <f>SUM(O14:O83)</f>
        <v>24645</v>
      </c>
      <c r="P84" s="60">
        <f t="shared" ref="P84:R84" si="2">AVERAGE(P14:P83)</f>
        <v>0.49636181019014985</v>
      </c>
      <c r="Q84" s="60">
        <f t="shared" si="2"/>
        <v>0.52490602256075425</v>
      </c>
      <c r="R84" s="123">
        <f t="shared" si="2"/>
        <v>0.54119575464394543</v>
      </c>
      <c r="S84" s="125">
        <f>AVERAGE(S14:S83)</f>
        <v>7.224173280423277E-5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0.43793997106993265</v>
      </c>
      <c r="C88" s="37"/>
      <c r="D88" s="37"/>
    </row>
    <row r="89" spans="1:19" x14ac:dyDescent="0.25">
      <c r="A89" s="25" t="s">
        <v>88</v>
      </c>
      <c r="B89" s="61">
        <f>E84</f>
        <v>0.46141059991427563</v>
      </c>
    </row>
    <row r="90" spans="1:19" x14ac:dyDescent="0.25">
      <c r="A90" s="25" t="s">
        <v>89</v>
      </c>
      <c r="B90" s="67">
        <f>F84</f>
        <v>0.29212245035745621</v>
      </c>
    </row>
    <row r="91" spans="1:19" x14ac:dyDescent="0.25">
      <c r="A91" s="25" t="s">
        <v>120</v>
      </c>
      <c r="B91" s="130">
        <f>G84</f>
        <v>7.3606646825396819E-5</v>
      </c>
    </row>
    <row r="92" spans="1:19" ht="20.25" thickBot="1" x14ac:dyDescent="0.35">
      <c r="A92" s="38" t="str">
        <f>I1</f>
        <v>Splitted</v>
      </c>
      <c r="B92" s="38"/>
    </row>
    <row r="93" spans="1:19" ht="15.75" thickTop="1" x14ac:dyDescent="0.25">
      <c r="A93" s="32" t="s">
        <v>82</v>
      </c>
      <c r="B93" s="64">
        <f>J84</f>
        <v>0.47134182099938177</v>
      </c>
    </row>
    <row r="94" spans="1:19" x14ac:dyDescent="0.25">
      <c r="A94" s="32" t="s">
        <v>88</v>
      </c>
      <c r="B94" s="64">
        <f>K84</f>
        <v>0.49989334508231259</v>
      </c>
    </row>
    <row r="95" spans="1:19" x14ac:dyDescent="0.25">
      <c r="A95" s="32" t="s">
        <v>89</v>
      </c>
      <c r="B95" s="68">
        <f>L84</f>
        <v>0.51197320973373517</v>
      </c>
    </row>
    <row r="96" spans="1:19" x14ac:dyDescent="0.25">
      <c r="A96" s="32" t="s">
        <v>120</v>
      </c>
      <c r="B96" s="131">
        <f>M84</f>
        <v>7.2534391534391531E-5</v>
      </c>
    </row>
    <row r="97" spans="1:2" ht="20.25" thickBot="1" x14ac:dyDescent="0.35">
      <c r="A97" s="50" t="str">
        <f>O1</f>
        <v>Splitted + Query count vector</v>
      </c>
      <c r="B97" s="50"/>
    </row>
    <row r="98" spans="1:2" ht="15.75" thickTop="1" x14ac:dyDescent="0.25">
      <c r="A98" s="51" t="s">
        <v>82</v>
      </c>
      <c r="B98" s="66">
        <f>P84</f>
        <v>0.49636181019014985</v>
      </c>
    </row>
    <row r="99" spans="1:2" x14ac:dyDescent="0.25">
      <c r="A99" s="51" t="s">
        <v>88</v>
      </c>
      <c r="B99" s="66">
        <f>Q84</f>
        <v>0.52490602256075425</v>
      </c>
    </row>
    <row r="100" spans="1:2" x14ac:dyDescent="0.25">
      <c r="A100" s="51" t="s">
        <v>89</v>
      </c>
      <c r="B100" s="69">
        <f>R84</f>
        <v>0.54119575464394543</v>
      </c>
    </row>
    <row r="101" spans="1:2" x14ac:dyDescent="0.25">
      <c r="A101" s="51" t="s">
        <v>120</v>
      </c>
      <c r="B101" s="132">
        <f>S84</f>
        <v>7.224173280423277E-5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Splitted + Query count vector</v>
      </c>
    </row>
    <row r="104" spans="1:2" x14ac:dyDescent="0.25">
      <c r="A104" t="s">
        <v>92</v>
      </c>
      <c r="B104" t="str">
        <f>IF(AND(B89 &gt; B94,B89 &gt; B99), A87, IF(B94 &gt; B99, A92, A97))</f>
        <v>Splitted + Query count vector</v>
      </c>
    </row>
    <row r="105" spans="1:2" x14ac:dyDescent="0.25">
      <c r="A105" t="s">
        <v>93</v>
      </c>
      <c r="B105" t="str">
        <f>IF(AND(B90 &gt; B95,B90 &gt; B100), $A$87, IF(B95 &gt; B100, $A$92, $A$97))</f>
        <v>Splitted + Query count vector</v>
      </c>
    </row>
    <row r="106" spans="1:2" x14ac:dyDescent="0.25">
      <c r="A106" t="s">
        <v>121</v>
      </c>
      <c r="B106" t="str">
        <f>IF(AND(B91 &lt; B96,B91 &lt; B101), $A$87, IF(B96 &lt; B101, $A$92, $A$97))</f>
        <v>Splitted + Query count vector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{4EDC0721-F321-4418-93D6-16BA7CBF4499}</x14:id>
        </ext>
      </extLst>
    </cfRule>
  </conditionalFormatting>
  <conditionalFormatting sqref="P14:S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{5A81CFFF-9826-4D32-9479-2F222BE23D2B}</x14:id>
        </ext>
      </extLst>
    </cfRule>
  </conditionalFormatting>
  <conditionalFormatting sqref="D14:G8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{06AC0F3D-0640-45F4-9487-9AFEA3155C81}</x14:id>
        </ext>
      </extLst>
    </cfRule>
  </conditionalFormatting>
  <conditionalFormatting sqref="J14:M8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{8EE0B106-61AB-420F-89DA-1D1446FF0B37}</x14:id>
        </ext>
      </extLst>
    </cfRule>
  </conditionalFormatting>
  <conditionalFormatting sqref="D82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{9A23DBDF-4A57-44FB-998E-A07CAE51B310}</x14:id>
        </ext>
      </extLst>
    </cfRule>
  </conditionalFormatting>
  <conditionalFormatting sqref="D75:D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{C8C780DA-0F87-4497-A404-DD90AFA4E589}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{41CE2997-E268-4376-AA0E-2E8FBF35E075}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{5622261F-ADCA-4D87-B707-2C7172BD0CD4}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{F6E40557-A36E-4A47-99CA-7E3366CF6E4E}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DC0721-F321-4418-93D6-16BA7CBF4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5A81CFFF-9826-4D32-9479-2F222BE23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6AC0F3D-0640-45F4-9487-9AFEA3155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EE0B106-61AB-420F-89DA-1D1446FF0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9A23DBDF-4A57-44FB-998E-A07CAE51B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C8C780DA-0F87-4497-A404-DD90AFA4E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41CE2997-E268-4376-AA0E-2E8FBF35E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5622261F-ADCA-4D87-B707-2C7172BD0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F6E40557-A36E-4A47-99CA-7E3366CF6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7326-B03E-4428-87BC-D697F4D0DEA3}">
  <sheetPr>
    <tabColor theme="9" tint="0.79998168889431442"/>
  </sheetPr>
  <dimension ref="A1:S106"/>
  <sheetViews>
    <sheetView topLeftCell="A40" zoomScale="115" zoomScaleNormal="115" workbookViewId="0">
      <selection activeCell="A52" sqref="A52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9" t="s">
        <v>109</v>
      </c>
      <c r="D1" s="170"/>
      <c r="E1" s="170"/>
      <c r="F1" s="170"/>
      <c r="G1" s="174"/>
      <c r="H1" s="27"/>
      <c r="I1" s="175" t="s">
        <v>130</v>
      </c>
      <c r="J1" s="171"/>
      <c r="K1" s="171"/>
      <c r="L1" s="171"/>
      <c r="M1" s="176"/>
      <c r="N1" s="27"/>
      <c r="O1" s="172" t="s">
        <v>131</v>
      </c>
      <c r="P1" s="173"/>
      <c r="Q1" s="173"/>
      <c r="R1" s="173"/>
      <c r="S1" s="17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127</v>
      </c>
      <c r="F3" s="158"/>
      <c r="G3" s="181"/>
      <c r="H3" s="28"/>
      <c r="I3" s="157" t="s">
        <v>0</v>
      </c>
      <c r="J3" s="157"/>
      <c r="K3" s="182" t="s">
        <v>127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4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57" t="s">
        <v>1</v>
      </c>
      <c r="J4" s="157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4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57" t="s">
        <v>2</v>
      </c>
      <c r="J5" s="157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4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57" t="s">
        <v>3</v>
      </c>
      <c r="J6" s="157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4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57" t="s">
        <v>4</v>
      </c>
      <c r="J7" s="157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4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57" t="s">
        <v>5</v>
      </c>
      <c r="J8" s="157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4"/>
    </row>
    <row r="9" spans="1:19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57" t="s">
        <v>6</v>
      </c>
      <c r="J9" s="157"/>
      <c r="K9" s="182">
        <v>3</v>
      </c>
      <c r="L9" s="182"/>
      <c r="M9" s="183"/>
      <c r="N9" s="28"/>
      <c r="O9" s="159" t="s">
        <v>6</v>
      </c>
      <c r="P9" s="160"/>
      <c r="Q9" s="190">
        <v>1</v>
      </c>
      <c r="R9" s="190"/>
      <c r="S9" s="191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57" t="s">
        <v>7</v>
      </c>
      <c r="J10" s="157"/>
      <c r="K10" s="32"/>
      <c r="L10" s="32"/>
      <c r="M10" s="32"/>
      <c r="N10" s="28"/>
      <c r="O10" s="159" t="s">
        <v>7</v>
      </c>
      <c r="P10" s="160"/>
      <c r="Q10" s="160"/>
      <c r="R10" s="160"/>
      <c r="S10" s="184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1">
        <v>1</v>
      </c>
      <c r="D12" s="162"/>
      <c r="E12" s="162"/>
      <c r="F12" s="162"/>
      <c r="G12" s="163"/>
      <c r="H12" s="31" t="s">
        <v>85</v>
      </c>
      <c r="I12" s="164">
        <v>1</v>
      </c>
      <c r="J12" s="165"/>
      <c r="K12" s="165"/>
      <c r="L12" s="165"/>
      <c r="M12" s="166"/>
      <c r="N12" s="31" t="s">
        <v>85</v>
      </c>
      <c r="O12" s="167">
        <v>1</v>
      </c>
      <c r="P12" s="167"/>
      <c r="Q12" s="167"/>
      <c r="R12" s="167"/>
      <c r="S12" s="16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3.4965034965034965E-3</v>
      </c>
      <c r="G14" s="118">
        <v>1.4659722222222222E-4</v>
      </c>
      <c r="H14" s="5">
        <v>9</v>
      </c>
      <c r="I14" s="70">
        <v>9</v>
      </c>
      <c r="J14" s="75">
        <v>1</v>
      </c>
      <c r="K14" s="76">
        <v>1</v>
      </c>
      <c r="L14" s="126">
        <v>1.0845986984815619E-3</v>
      </c>
      <c r="M14" s="133">
        <v>1.3414351851851852E-4</v>
      </c>
      <c r="N14" s="5">
        <v>9</v>
      </c>
      <c r="O14" s="43">
        <v>9</v>
      </c>
      <c r="P14" s="44">
        <v>1</v>
      </c>
      <c r="Q14" s="45">
        <v>1</v>
      </c>
      <c r="R14" s="82">
        <v>1.5082956259426848E-3</v>
      </c>
      <c r="S14" s="124">
        <v>1.8814814814814814E-4</v>
      </c>
    </row>
    <row r="15" spans="1:19" x14ac:dyDescent="0.25">
      <c r="A15" s="3" t="s">
        <v>10</v>
      </c>
      <c r="B15" s="5">
        <v>1160</v>
      </c>
      <c r="C15" s="19">
        <v>273</v>
      </c>
      <c r="D15" s="21">
        <v>0.2353448275862069</v>
      </c>
      <c r="E15" s="21">
        <v>0.2353448275862069</v>
      </c>
      <c r="F15" s="110">
        <v>0.5</v>
      </c>
      <c r="G15" s="118">
        <v>8.9583333333333333E-5</v>
      </c>
      <c r="H15" s="5">
        <v>1160</v>
      </c>
      <c r="I15" s="70">
        <v>1138</v>
      </c>
      <c r="J15" s="76">
        <v>0.98103448275862071</v>
      </c>
      <c r="K15" s="76">
        <v>0.98103448275862071</v>
      </c>
      <c r="L15" s="126">
        <v>0.125</v>
      </c>
      <c r="M15" s="133">
        <v>1.537962962962963E-4</v>
      </c>
      <c r="N15" s="5">
        <v>1160</v>
      </c>
      <c r="O15" s="43">
        <v>1138</v>
      </c>
      <c r="P15" s="45">
        <v>0.98103448275862071</v>
      </c>
      <c r="Q15" s="45">
        <v>0.98103448275862071</v>
      </c>
      <c r="R15" s="82">
        <v>0.33333333333333331</v>
      </c>
      <c r="S15" s="124">
        <v>1.5362268518518519E-4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6.8067129629629632E-5</v>
      </c>
      <c r="H16" s="5">
        <v>1554</v>
      </c>
      <c r="I16" s="70">
        <v>1371</v>
      </c>
      <c r="J16" s="76">
        <v>0.88223938223938225</v>
      </c>
      <c r="K16" s="76">
        <v>0.88223938223938225</v>
      </c>
      <c r="L16" s="126">
        <v>0.14285714285714285</v>
      </c>
      <c r="M16" s="133">
        <v>1.2574074074074074E-4</v>
      </c>
      <c r="N16" s="5">
        <v>1554</v>
      </c>
      <c r="O16" s="43">
        <v>1398</v>
      </c>
      <c r="P16" s="45">
        <v>0.89961389961389959</v>
      </c>
      <c r="Q16" s="45">
        <v>0.89961389961389959</v>
      </c>
      <c r="R16" s="82">
        <v>0.14285714285714285</v>
      </c>
      <c r="S16" s="124">
        <v>1.5631944444444444E-4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2.564102564102564E-2</v>
      </c>
      <c r="G17" s="118">
        <v>7.9803240740740746E-5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5.602240896358543E-4</v>
      </c>
      <c r="M17" s="133">
        <v>1.0653935185185186E-4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7.0175438596491223E-4</v>
      </c>
      <c r="S17" s="124">
        <v>1.3175925925925925E-4</v>
      </c>
    </row>
    <row r="18" spans="1:19" x14ac:dyDescent="0.25">
      <c r="A18" s="3" t="s">
        <v>13</v>
      </c>
      <c r="B18" s="5">
        <v>553</v>
      </c>
      <c r="C18" s="19">
        <v>0</v>
      </c>
      <c r="D18" s="21">
        <v>0</v>
      </c>
      <c r="E18" s="21">
        <v>0</v>
      </c>
      <c r="F18" s="110">
        <v>0</v>
      </c>
      <c r="G18" s="118">
        <v>6.9108796296296293E-5</v>
      </c>
      <c r="H18" s="5">
        <v>553</v>
      </c>
      <c r="I18" s="70">
        <v>110</v>
      </c>
      <c r="J18" s="76">
        <v>0.19891500904159132</v>
      </c>
      <c r="K18" s="76">
        <v>0.19891500904159132</v>
      </c>
      <c r="L18" s="126">
        <v>7.1428571428571425E-2</v>
      </c>
      <c r="M18" s="133">
        <v>1.7368055555555556E-4</v>
      </c>
      <c r="N18" s="5">
        <v>553</v>
      </c>
      <c r="O18" s="43">
        <v>168</v>
      </c>
      <c r="P18" s="45">
        <v>0.30379746835443039</v>
      </c>
      <c r="Q18" s="45">
        <v>0.30379746835443039</v>
      </c>
      <c r="R18" s="82">
        <v>2.7027027027027029E-2</v>
      </c>
      <c r="S18" s="124">
        <v>2.0363425925925925E-4</v>
      </c>
    </row>
    <row r="19" spans="1:19" x14ac:dyDescent="0.25">
      <c r="A19" s="3" t="s">
        <v>14</v>
      </c>
      <c r="B19" s="5">
        <v>431</v>
      </c>
      <c r="C19" s="19">
        <v>15</v>
      </c>
      <c r="D19" s="21">
        <v>3.4802784222737818E-2</v>
      </c>
      <c r="E19" s="21">
        <v>3.4802784222737818E-2</v>
      </c>
      <c r="F19" s="110">
        <v>1</v>
      </c>
      <c r="G19" s="118">
        <v>6.3032407407407414E-5</v>
      </c>
      <c r="H19" s="5">
        <v>431</v>
      </c>
      <c r="I19" s="70">
        <v>57</v>
      </c>
      <c r="J19" s="76">
        <v>0.13225058004640372</v>
      </c>
      <c r="K19" s="76">
        <v>0.13225058004640372</v>
      </c>
      <c r="L19" s="126">
        <v>6.6666666666666671E-3</v>
      </c>
      <c r="M19" s="133">
        <v>9.9583333333333333E-5</v>
      </c>
      <c r="N19" s="5">
        <v>431</v>
      </c>
      <c r="O19" s="43">
        <v>90</v>
      </c>
      <c r="P19" s="45">
        <v>0.20881670533642691</v>
      </c>
      <c r="Q19" s="45">
        <v>0.20881670533642691</v>
      </c>
      <c r="R19" s="82">
        <v>0.5</v>
      </c>
      <c r="S19" s="124">
        <v>8.4629629629629635E-5</v>
      </c>
    </row>
    <row r="20" spans="1:19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1</v>
      </c>
      <c r="G20" s="118">
        <v>6.251157407407407E-5</v>
      </c>
      <c r="H20" s="5">
        <v>97768</v>
      </c>
      <c r="I20" s="70">
        <v>490</v>
      </c>
      <c r="J20" s="76">
        <v>5.0118648228459212E-3</v>
      </c>
      <c r="K20" s="76">
        <v>9.8000000000000004E-2</v>
      </c>
      <c r="L20" s="126">
        <v>1</v>
      </c>
      <c r="M20" s="133">
        <v>8.1226851851851846E-5</v>
      </c>
      <c r="N20" s="5">
        <v>97768</v>
      </c>
      <c r="O20" s="43">
        <v>495</v>
      </c>
      <c r="P20" s="45">
        <v>5.0630063006300626E-3</v>
      </c>
      <c r="Q20" s="45">
        <v>9.9000000000000005E-2</v>
      </c>
      <c r="R20" s="82">
        <v>1</v>
      </c>
      <c r="S20" s="124">
        <v>7.4641203703703705E-5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7.0648148148148146E-5</v>
      </c>
      <c r="H21" s="5">
        <v>28</v>
      </c>
      <c r="I21" s="70">
        <v>1</v>
      </c>
      <c r="J21" s="76">
        <v>3.5714285714285712E-2</v>
      </c>
      <c r="K21" s="76">
        <v>3.5714285714285712E-2</v>
      </c>
      <c r="L21" s="126">
        <v>2.0449897750511249E-3</v>
      </c>
      <c r="M21" s="133">
        <v>7.6655092592592587E-5</v>
      </c>
      <c r="N21" s="5">
        <v>28</v>
      </c>
      <c r="O21" s="43">
        <v>28</v>
      </c>
      <c r="P21" s="45">
        <v>1</v>
      </c>
      <c r="Q21" s="45">
        <v>1</v>
      </c>
      <c r="R21" s="82">
        <v>2.0408163265306121E-2</v>
      </c>
      <c r="S21" s="124">
        <v>9.7245370370370367E-5</v>
      </c>
    </row>
    <row r="22" spans="1:19" x14ac:dyDescent="0.25">
      <c r="A22" s="3" t="s">
        <v>17</v>
      </c>
      <c r="B22" s="5">
        <v>1554</v>
      </c>
      <c r="C22" s="19">
        <v>622</v>
      </c>
      <c r="D22" s="21">
        <v>0.40025740025740025</v>
      </c>
      <c r="E22" s="21">
        <v>0.40025740025740025</v>
      </c>
      <c r="F22" s="110">
        <v>1</v>
      </c>
      <c r="G22" s="118">
        <v>6.6759259259259259E-5</v>
      </c>
      <c r="H22" s="5">
        <v>1554</v>
      </c>
      <c r="I22" s="70">
        <v>89</v>
      </c>
      <c r="J22" s="76">
        <v>5.727155727155727E-2</v>
      </c>
      <c r="K22" s="76">
        <v>5.727155727155727E-2</v>
      </c>
      <c r="L22" s="126">
        <v>1.6447368421052631E-3</v>
      </c>
      <c r="M22" s="133">
        <v>6.9907407407407405E-5</v>
      </c>
      <c r="N22" s="5">
        <v>1554</v>
      </c>
      <c r="O22" s="43">
        <v>720</v>
      </c>
      <c r="P22" s="45">
        <v>0.46332046332046334</v>
      </c>
      <c r="Q22" s="45">
        <v>0.46332046332046334</v>
      </c>
      <c r="R22" s="82">
        <v>2.967359050445104E-3</v>
      </c>
      <c r="S22" s="124">
        <v>1.0435185185185185E-4</v>
      </c>
    </row>
    <row r="23" spans="1:19" x14ac:dyDescent="0.25">
      <c r="A23" s="3" t="s">
        <v>18</v>
      </c>
      <c r="B23" s="5">
        <v>123</v>
      </c>
      <c r="C23" s="19">
        <v>117</v>
      </c>
      <c r="D23" s="21">
        <v>0.95121951219512191</v>
      </c>
      <c r="E23" s="21">
        <v>0.95121951219512191</v>
      </c>
      <c r="F23" s="110">
        <v>5.5555555555555552E-2</v>
      </c>
      <c r="G23" s="118">
        <v>6.7407407407407412E-5</v>
      </c>
      <c r="H23" s="5">
        <v>123</v>
      </c>
      <c r="I23" s="70">
        <v>6</v>
      </c>
      <c r="J23" s="76">
        <v>4.878048780487805E-2</v>
      </c>
      <c r="K23" s="76">
        <v>4.878048780487805E-2</v>
      </c>
      <c r="L23" s="126">
        <v>4.9019607843137254E-3</v>
      </c>
      <c r="M23" s="133">
        <v>7.7812500000000001E-5</v>
      </c>
      <c r="N23" s="5">
        <v>123</v>
      </c>
      <c r="O23" s="43">
        <v>123</v>
      </c>
      <c r="P23" s="45">
        <v>1</v>
      </c>
      <c r="Q23" s="45">
        <v>1</v>
      </c>
      <c r="R23" s="82">
        <v>1.2706480304955528E-3</v>
      </c>
      <c r="S23" s="124">
        <v>8.711805555555556E-5</v>
      </c>
    </row>
    <row r="24" spans="1:19" x14ac:dyDescent="0.25">
      <c r="A24" s="3" t="s">
        <v>19</v>
      </c>
      <c r="B24" s="5">
        <v>40485</v>
      </c>
      <c r="C24" s="19">
        <v>622</v>
      </c>
      <c r="D24" s="21">
        <v>1.5363714956156601E-2</v>
      </c>
      <c r="E24" s="21">
        <v>0.1244</v>
      </c>
      <c r="F24" s="110">
        <v>3.90625E-3</v>
      </c>
      <c r="G24" s="118">
        <v>6.6469907407407409E-5</v>
      </c>
      <c r="H24" s="5">
        <v>40485</v>
      </c>
      <c r="I24" s="70">
        <v>4210</v>
      </c>
      <c r="J24" s="76">
        <v>0.10398913177720143</v>
      </c>
      <c r="K24" s="76">
        <v>0.84199999999999997</v>
      </c>
      <c r="L24" s="126">
        <v>1</v>
      </c>
      <c r="M24" s="133">
        <v>7.7546296296296301E-5</v>
      </c>
      <c r="N24" s="5">
        <v>40485</v>
      </c>
      <c r="O24" s="43">
        <v>3995</v>
      </c>
      <c r="P24" s="45">
        <v>9.8678522909719651E-2</v>
      </c>
      <c r="Q24" s="45">
        <v>0.79900000000000004</v>
      </c>
      <c r="R24" s="82">
        <v>7.6923076923076927E-2</v>
      </c>
      <c r="S24" s="124">
        <v>8.7280092592592588E-5</v>
      </c>
    </row>
    <row r="25" spans="1:19" x14ac:dyDescent="0.25">
      <c r="A25" s="3" t="s">
        <v>20</v>
      </c>
      <c r="B25" s="5">
        <v>388</v>
      </c>
      <c r="C25" s="19">
        <v>0</v>
      </c>
      <c r="D25" s="21">
        <v>0</v>
      </c>
      <c r="E25" s="21">
        <v>0</v>
      </c>
      <c r="F25" s="110">
        <v>0</v>
      </c>
      <c r="G25" s="118">
        <v>6.6655092592592588E-5</v>
      </c>
      <c r="H25" s="5">
        <v>388</v>
      </c>
      <c r="I25" s="70">
        <v>352</v>
      </c>
      <c r="J25" s="76">
        <v>0.90721649484536082</v>
      </c>
      <c r="K25" s="76">
        <v>0.90721649484536082</v>
      </c>
      <c r="L25" s="126">
        <v>0.25</v>
      </c>
      <c r="M25" s="133">
        <v>8.9050925925925921E-5</v>
      </c>
      <c r="N25" s="5">
        <v>388</v>
      </c>
      <c r="O25" s="43">
        <v>353</v>
      </c>
      <c r="P25" s="45">
        <v>0.90979381443298968</v>
      </c>
      <c r="Q25" s="45">
        <v>0.90979381443298968</v>
      </c>
      <c r="R25" s="82">
        <v>7.6923076923076927E-2</v>
      </c>
      <c r="S25" s="124">
        <v>1.0399305555555555E-4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6.3379629629629634E-5</v>
      </c>
      <c r="H26" s="5">
        <v>577</v>
      </c>
      <c r="I26" s="70">
        <v>39</v>
      </c>
      <c r="J26" s="76">
        <v>6.7590987868284227E-2</v>
      </c>
      <c r="K26" s="76">
        <v>6.7590987868284227E-2</v>
      </c>
      <c r="L26" s="126">
        <v>9.0909090909090912E-2</v>
      </c>
      <c r="M26" s="133">
        <v>8.688657407407408E-5</v>
      </c>
      <c r="N26" s="5">
        <v>577</v>
      </c>
      <c r="O26" s="43">
        <v>505</v>
      </c>
      <c r="P26" s="45">
        <v>0.87521663778162917</v>
      </c>
      <c r="Q26" s="45">
        <v>0.87521663778162917</v>
      </c>
      <c r="R26" s="82">
        <v>1</v>
      </c>
      <c r="S26" s="124">
        <v>7.8715277777777784E-5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1</v>
      </c>
      <c r="G27" s="118">
        <v>6.4108796296296293E-5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1.2285012285012285E-3</v>
      </c>
      <c r="M27" s="133">
        <v>6.8900462962962963E-5</v>
      </c>
      <c r="N27" s="5">
        <v>142</v>
      </c>
      <c r="O27" s="43">
        <v>65</v>
      </c>
      <c r="P27" s="45">
        <v>0.45774647887323944</v>
      </c>
      <c r="Q27" s="45">
        <v>0.45774647887323944</v>
      </c>
      <c r="R27" s="82">
        <v>0.33333333333333331</v>
      </c>
      <c r="S27" s="124">
        <v>8.3553240740740742E-5</v>
      </c>
    </row>
    <row r="28" spans="1:19" x14ac:dyDescent="0.25">
      <c r="A28" s="3" t="s">
        <v>23</v>
      </c>
      <c r="B28" s="5">
        <v>158355</v>
      </c>
      <c r="C28" s="19">
        <v>4988</v>
      </c>
      <c r="D28" s="21">
        <v>3.1498847526128006E-2</v>
      </c>
      <c r="E28" s="21">
        <v>0.99760000000000004</v>
      </c>
      <c r="F28" s="110">
        <v>1</v>
      </c>
      <c r="G28" s="118">
        <v>5.9618055555555555E-5</v>
      </c>
      <c r="H28" s="5">
        <v>158355</v>
      </c>
      <c r="I28" s="70">
        <v>1534</v>
      </c>
      <c r="J28" s="76">
        <v>9.687095450096302E-3</v>
      </c>
      <c r="K28" s="76">
        <v>0.30680000000000002</v>
      </c>
      <c r="L28" s="126">
        <v>1</v>
      </c>
      <c r="M28" s="133">
        <v>7.6134259259259257E-5</v>
      </c>
      <c r="N28" s="5">
        <v>158355</v>
      </c>
      <c r="O28" s="43">
        <v>4999</v>
      </c>
      <c r="P28" s="45">
        <v>3.1568311704714094E-2</v>
      </c>
      <c r="Q28" s="45">
        <v>0.99980000000000002</v>
      </c>
      <c r="R28" s="82">
        <v>1</v>
      </c>
      <c r="S28" s="124">
        <v>7.75E-5</v>
      </c>
    </row>
    <row r="29" spans="1:19" x14ac:dyDescent="0.25">
      <c r="A29" s="3" t="s">
        <v>24</v>
      </c>
      <c r="B29" s="5">
        <v>323</v>
      </c>
      <c r="C29" s="19">
        <v>47</v>
      </c>
      <c r="D29" s="21">
        <v>0.14551083591331268</v>
      </c>
      <c r="E29" s="21">
        <v>0.14551083591331268</v>
      </c>
      <c r="F29" s="110">
        <v>0.5</v>
      </c>
      <c r="G29" s="118">
        <v>6.7719907407407412E-5</v>
      </c>
      <c r="H29" s="5">
        <v>323</v>
      </c>
      <c r="I29" s="70">
        <v>274</v>
      </c>
      <c r="J29" s="76">
        <v>0.84829721362229105</v>
      </c>
      <c r="K29" s="76">
        <v>0.84829721362229105</v>
      </c>
      <c r="L29" s="126">
        <v>1</v>
      </c>
      <c r="M29" s="133">
        <v>9.8668981481481481E-5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9.4571759259259264E-5</v>
      </c>
    </row>
    <row r="30" spans="1:19" x14ac:dyDescent="0.25">
      <c r="A30" s="3" t="s">
        <v>25</v>
      </c>
      <c r="B30" s="5">
        <v>5</v>
      </c>
      <c r="C30" s="19">
        <v>0</v>
      </c>
      <c r="D30" s="21">
        <v>0</v>
      </c>
      <c r="E30" s="21">
        <v>0</v>
      </c>
      <c r="F30" s="110">
        <v>0</v>
      </c>
      <c r="G30" s="118">
        <v>6.7326388888888891E-5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8.2627314814814808E-5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8.8472222222222221E-5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1</v>
      </c>
      <c r="G31" s="118">
        <v>7.6562499999999998E-5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1.1126157407407408E-4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1.1640046296296297E-4</v>
      </c>
    </row>
    <row r="32" spans="1:19" x14ac:dyDescent="0.25">
      <c r="A32" s="3" t="s">
        <v>27</v>
      </c>
      <c r="B32" s="5">
        <v>158</v>
      </c>
      <c r="C32" s="19">
        <v>90</v>
      </c>
      <c r="D32" s="21">
        <v>0.569620253164557</v>
      </c>
      <c r="E32" s="21">
        <v>0.569620253164557</v>
      </c>
      <c r="F32" s="110">
        <v>1</v>
      </c>
      <c r="G32" s="118">
        <v>6.5879629629629627E-5</v>
      </c>
      <c r="H32" s="5">
        <v>158</v>
      </c>
      <c r="I32" s="70">
        <v>14</v>
      </c>
      <c r="J32" s="76">
        <v>8.8607594936708861E-2</v>
      </c>
      <c r="K32" s="76">
        <v>8.8607594936708861E-2</v>
      </c>
      <c r="L32" s="126">
        <v>1</v>
      </c>
      <c r="M32" s="133">
        <v>9.6631944444444448E-5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1.0476851851851852E-4</v>
      </c>
    </row>
    <row r="33" spans="1:19" x14ac:dyDescent="0.25">
      <c r="A33" s="3" t="s">
        <v>28</v>
      </c>
      <c r="B33" s="5">
        <v>247</v>
      </c>
      <c r="C33" s="19">
        <v>38</v>
      </c>
      <c r="D33" s="21">
        <v>0.15384615384615385</v>
      </c>
      <c r="E33" s="21">
        <v>0.15384615384615385</v>
      </c>
      <c r="F33" s="110">
        <v>1</v>
      </c>
      <c r="G33" s="118">
        <v>6.1145833333333327E-5</v>
      </c>
      <c r="H33" s="5">
        <v>247</v>
      </c>
      <c r="I33" s="70">
        <v>32</v>
      </c>
      <c r="J33" s="76">
        <v>0.12955465587044535</v>
      </c>
      <c r="K33" s="76">
        <v>0.12955465587044535</v>
      </c>
      <c r="L33" s="126">
        <v>1</v>
      </c>
      <c r="M33" s="133">
        <v>9.4560185185185182E-5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9.344907407407407E-5</v>
      </c>
    </row>
    <row r="34" spans="1:19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1</v>
      </c>
      <c r="G34" s="118">
        <v>7.9884259259259253E-5</v>
      </c>
      <c r="H34" s="5">
        <v>83</v>
      </c>
      <c r="I34" s="70">
        <v>82</v>
      </c>
      <c r="J34" s="76">
        <v>0.98795180722891562</v>
      </c>
      <c r="K34" s="76">
        <v>0.98795180722891562</v>
      </c>
      <c r="L34" s="126">
        <v>0.2</v>
      </c>
      <c r="M34" s="133">
        <v>1.320138888888889E-4</v>
      </c>
      <c r="N34" s="5">
        <v>83</v>
      </c>
      <c r="O34" s="43">
        <v>82</v>
      </c>
      <c r="P34" s="45">
        <v>0.98795180722891562</v>
      </c>
      <c r="Q34" s="45">
        <v>0.98795180722891562</v>
      </c>
      <c r="R34" s="82">
        <v>9.3457943925233638E-3</v>
      </c>
      <c r="S34" s="124">
        <v>1.6482638888888889E-4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0.5</v>
      </c>
      <c r="G35" s="118">
        <v>7.7141203703703698E-5</v>
      </c>
      <c r="H35" s="5">
        <v>16</v>
      </c>
      <c r="I35" s="70">
        <v>16</v>
      </c>
      <c r="J35" s="76">
        <v>1</v>
      </c>
      <c r="K35" s="76">
        <v>1</v>
      </c>
      <c r="L35" s="126">
        <v>2.5000000000000001E-2</v>
      </c>
      <c r="M35" s="133">
        <v>1.2337962962962964E-4</v>
      </c>
      <c r="N35" s="5">
        <v>16</v>
      </c>
      <c r="O35" s="43">
        <v>16</v>
      </c>
      <c r="P35" s="45">
        <v>1</v>
      </c>
      <c r="Q35" s="45">
        <v>1</v>
      </c>
      <c r="R35" s="82">
        <v>2.0242914979757085E-3</v>
      </c>
      <c r="S35" s="124">
        <v>1.4642361111111111E-4</v>
      </c>
    </row>
    <row r="36" spans="1:19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6.4467592592592596E-5</v>
      </c>
      <c r="H36" s="5">
        <v>24</v>
      </c>
      <c r="I36" s="70">
        <v>24</v>
      </c>
      <c r="J36" s="76">
        <v>1</v>
      </c>
      <c r="K36" s="76">
        <v>1</v>
      </c>
      <c r="L36" s="126">
        <v>2.8735632183908046E-3</v>
      </c>
      <c r="M36" s="133">
        <v>1.3399305555555555E-4</v>
      </c>
      <c r="N36" s="5">
        <v>24</v>
      </c>
      <c r="O36" s="43">
        <v>24</v>
      </c>
      <c r="P36" s="45">
        <v>1</v>
      </c>
      <c r="Q36" s="45">
        <v>1</v>
      </c>
      <c r="R36" s="82">
        <v>5.8823529411764705E-3</v>
      </c>
      <c r="S36" s="124">
        <v>1.7254629629629629E-4</v>
      </c>
    </row>
    <row r="37" spans="1:19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0.25</v>
      </c>
      <c r="G37" s="118">
        <v>7.3923611111111114E-5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8.0000000000000002E-3</v>
      </c>
      <c r="M37" s="133">
        <v>9.4085648148148153E-5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1.6420361247947454E-3</v>
      </c>
      <c r="S37" s="124">
        <v>1.2112268518518518E-4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6.5289351851851858E-5</v>
      </c>
      <c r="H38" s="5">
        <v>88</v>
      </c>
      <c r="I38" s="70">
        <v>65</v>
      </c>
      <c r="J38" s="76">
        <v>0.73863636363636365</v>
      </c>
      <c r="K38" s="76">
        <v>0.73863636363636365</v>
      </c>
      <c r="L38" s="126">
        <v>2.564102564102564E-2</v>
      </c>
      <c r="M38" s="133">
        <v>1.0582175925925925E-4</v>
      </c>
      <c r="N38" s="5">
        <v>88</v>
      </c>
      <c r="O38" s="43">
        <v>68</v>
      </c>
      <c r="P38" s="45">
        <v>0.77272727272727271</v>
      </c>
      <c r="Q38" s="45">
        <v>0.77272727272727271</v>
      </c>
      <c r="R38" s="82">
        <v>3.8022813688212928E-3</v>
      </c>
      <c r="S38" s="124">
        <v>1.5409722222222222E-4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6.2384259259259261E-5</v>
      </c>
      <c r="H39" s="5">
        <v>80</v>
      </c>
      <c r="I39" s="70">
        <v>28</v>
      </c>
      <c r="J39" s="76">
        <v>0.35</v>
      </c>
      <c r="K39" s="76">
        <v>0.35</v>
      </c>
      <c r="L39" s="126">
        <v>0.33333333333333331</v>
      </c>
      <c r="M39" s="133">
        <v>7.0509259259259255E-5</v>
      </c>
      <c r="N39" s="5">
        <v>80</v>
      </c>
      <c r="O39" s="43">
        <v>53</v>
      </c>
      <c r="P39" s="45">
        <v>0.66249999999999998</v>
      </c>
      <c r="Q39" s="45">
        <v>0.66249999999999998</v>
      </c>
      <c r="R39" s="82">
        <v>1</v>
      </c>
      <c r="S39" s="124">
        <v>8.1215277777777777E-5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118">
        <v>6.193287037037037E-5</v>
      </c>
      <c r="H40" s="5">
        <v>66</v>
      </c>
      <c r="I40" s="70">
        <v>6</v>
      </c>
      <c r="J40" s="76">
        <v>9.0909090909090912E-2</v>
      </c>
      <c r="K40" s="76">
        <v>9.0909090909090912E-2</v>
      </c>
      <c r="L40" s="126">
        <v>3.5842293906810036E-3</v>
      </c>
      <c r="M40" s="133">
        <v>7.2048611111111109E-5</v>
      </c>
      <c r="N40" s="5">
        <v>66</v>
      </c>
      <c r="O40" s="43">
        <v>55</v>
      </c>
      <c r="P40" s="45">
        <v>0.83333333333333337</v>
      </c>
      <c r="Q40" s="45">
        <v>0.83333333333333337</v>
      </c>
      <c r="R40" s="82">
        <v>1</v>
      </c>
      <c r="S40" s="124">
        <v>7.4259259259259265E-5</v>
      </c>
    </row>
    <row r="41" spans="1:19" x14ac:dyDescent="0.25">
      <c r="A41" s="3" t="s">
        <v>36</v>
      </c>
      <c r="B41" s="5">
        <v>15</v>
      </c>
      <c r="C41" s="19">
        <v>8</v>
      </c>
      <c r="D41" s="21">
        <v>0.53333333333333333</v>
      </c>
      <c r="E41" s="21">
        <v>0.53333333333333333</v>
      </c>
      <c r="F41" s="110">
        <v>2.7777777777777776E-2</v>
      </c>
      <c r="G41" s="118">
        <v>6.6064814814814819E-5</v>
      </c>
      <c r="H41" s="5">
        <v>15</v>
      </c>
      <c r="I41" s="70">
        <v>7</v>
      </c>
      <c r="J41" s="76">
        <v>0.46666666666666667</v>
      </c>
      <c r="K41" s="76">
        <v>0.46666666666666667</v>
      </c>
      <c r="L41" s="126">
        <v>1</v>
      </c>
      <c r="M41" s="133">
        <v>8.9085648148148154E-5</v>
      </c>
      <c r="N41" s="5">
        <v>15</v>
      </c>
      <c r="O41" s="43">
        <v>15</v>
      </c>
      <c r="P41" s="45">
        <v>1</v>
      </c>
      <c r="Q41" s="45">
        <v>1</v>
      </c>
      <c r="R41" s="82">
        <v>0.125</v>
      </c>
      <c r="S41" s="124">
        <v>1.0533564814814814E-4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118">
        <v>5.9560185185185185E-5</v>
      </c>
      <c r="H42" s="5">
        <v>332</v>
      </c>
      <c r="I42" s="70">
        <v>48</v>
      </c>
      <c r="J42" s="76">
        <v>0.14457831325301204</v>
      </c>
      <c r="K42" s="76">
        <v>0.14457831325301204</v>
      </c>
      <c r="L42" s="126">
        <v>0.33333333333333331</v>
      </c>
      <c r="M42" s="133">
        <v>7.6215277777777777E-5</v>
      </c>
      <c r="N42" s="5">
        <v>332</v>
      </c>
      <c r="O42" s="43">
        <v>286</v>
      </c>
      <c r="P42" s="45">
        <v>0.86144578313253017</v>
      </c>
      <c r="Q42" s="45">
        <v>0.86144578313253017</v>
      </c>
      <c r="R42" s="82">
        <v>1</v>
      </c>
      <c r="S42" s="124">
        <v>7.5347222222222227E-5</v>
      </c>
    </row>
    <row r="43" spans="1:19" x14ac:dyDescent="0.25">
      <c r="A43" s="3" t="s">
        <v>38</v>
      </c>
      <c r="B43" s="5">
        <v>39</v>
      </c>
      <c r="C43" s="19">
        <v>3</v>
      </c>
      <c r="D43" s="21">
        <v>7.6923076923076927E-2</v>
      </c>
      <c r="E43" s="21">
        <v>7.6923076923076927E-2</v>
      </c>
      <c r="F43" s="110">
        <v>7.6923076923076927E-2</v>
      </c>
      <c r="G43" s="118">
        <v>8.5567129629629624E-5</v>
      </c>
      <c r="H43" s="5">
        <v>39</v>
      </c>
      <c r="I43" s="70">
        <v>32</v>
      </c>
      <c r="J43" s="76">
        <v>0.82051282051282048</v>
      </c>
      <c r="K43" s="76">
        <v>0.82051282051282048</v>
      </c>
      <c r="L43" s="126">
        <v>1.4492753623188406E-2</v>
      </c>
      <c r="M43" s="133">
        <v>1.7217592592592594E-4</v>
      </c>
      <c r="N43" s="5">
        <v>39</v>
      </c>
      <c r="O43" s="43">
        <v>32</v>
      </c>
      <c r="P43" s="45">
        <v>0.82051282051282048</v>
      </c>
      <c r="Q43" s="45">
        <v>0.82051282051282048</v>
      </c>
      <c r="R43" s="82">
        <v>3.3333333333333333E-2</v>
      </c>
      <c r="S43" s="124">
        <v>1.9488425925925926E-4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9.4178240740740743E-5</v>
      </c>
      <c r="H44" s="5">
        <v>1</v>
      </c>
      <c r="I44" s="70">
        <v>1</v>
      </c>
      <c r="J44" s="76">
        <v>1</v>
      </c>
      <c r="K44" s="76">
        <v>1</v>
      </c>
      <c r="L44" s="126">
        <v>1.3698630136986301E-2</v>
      </c>
      <c r="M44" s="133">
        <v>9.9328703703703702E-5</v>
      </c>
      <c r="N44" s="5">
        <v>1</v>
      </c>
      <c r="O44" s="43">
        <v>1</v>
      </c>
      <c r="P44" s="45">
        <v>1</v>
      </c>
      <c r="Q44" s="45">
        <v>1</v>
      </c>
      <c r="R44" s="82">
        <v>6.369426751592357E-3</v>
      </c>
      <c r="S44" s="124">
        <v>1.1596064814814814E-4</v>
      </c>
    </row>
    <row r="45" spans="1:19" x14ac:dyDescent="0.25">
      <c r="A45" s="3" t="s">
        <v>40</v>
      </c>
      <c r="B45" s="5">
        <v>431</v>
      </c>
      <c r="C45" s="19">
        <v>413</v>
      </c>
      <c r="D45" s="21">
        <v>0.95823665893271459</v>
      </c>
      <c r="E45" s="21">
        <v>0.95823665893271459</v>
      </c>
      <c r="F45" s="110">
        <v>3.125E-2</v>
      </c>
      <c r="G45" s="118">
        <v>9.762731481481482E-5</v>
      </c>
      <c r="H45" s="5">
        <v>431</v>
      </c>
      <c r="I45" s="70">
        <v>404</v>
      </c>
      <c r="J45" s="76">
        <v>0.93735498839907194</v>
      </c>
      <c r="K45" s="76">
        <v>0.93735498839907194</v>
      </c>
      <c r="L45" s="126">
        <v>0.33333333333333331</v>
      </c>
      <c r="M45" s="133">
        <v>1.0027777777777777E-4</v>
      </c>
      <c r="N45" s="5">
        <v>431</v>
      </c>
      <c r="O45" s="43">
        <v>404</v>
      </c>
      <c r="P45" s="45">
        <v>0.93735498839907194</v>
      </c>
      <c r="Q45" s="45">
        <v>0.93735498839907194</v>
      </c>
      <c r="R45" s="82">
        <v>0.125</v>
      </c>
      <c r="S45" s="124">
        <v>1.1775462962962963E-4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9.6423611111111105E-5</v>
      </c>
      <c r="H46" s="5">
        <v>40</v>
      </c>
      <c r="I46" s="70">
        <v>40</v>
      </c>
      <c r="J46" s="76">
        <v>1</v>
      </c>
      <c r="K46" s="76">
        <v>1</v>
      </c>
      <c r="L46" s="126">
        <v>8.8495575221238937E-3</v>
      </c>
      <c r="M46" s="133">
        <v>1.1447916666666667E-4</v>
      </c>
      <c r="N46" s="5">
        <v>40</v>
      </c>
      <c r="O46" s="43">
        <v>40</v>
      </c>
      <c r="P46" s="45">
        <v>1</v>
      </c>
      <c r="Q46" s="45">
        <v>1</v>
      </c>
      <c r="R46" s="82">
        <v>7.462686567164179E-3</v>
      </c>
      <c r="S46" s="124">
        <v>1.3349537037037038E-4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9.6805555555555558E-5</v>
      </c>
      <c r="H47" s="5">
        <v>40</v>
      </c>
      <c r="I47" s="70">
        <v>40</v>
      </c>
      <c r="J47" s="76">
        <v>1</v>
      </c>
      <c r="K47" s="76">
        <v>1</v>
      </c>
      <c r="L47" s="126">
        <v>8.8495575221238937E-3</v>
      </c>
      <c r="M47" s="133">
        <v>1.1663194444444445E-4</v>
      </c>
      <c r="N47" s="5">
        <v>40</v>
      </c>
      <c r="O47" s="43">
        <v>40</v>
      </c>
      <c r="P47" s="45">
        <v>1</v>
      </c>
      <c r="Q47" s="45">
        <v>1</v>
      </c>
      <c r="R47" s="82">
        <v>7.462686567164179E-3</v>
      </c>
      <c r="S47" s="124">
        <v>1.3518518518518518E-4</v>
      </c>
    </row>
    <row r="48" spans="1:19" x14ac:dyDescent="0.25">
      <c r="A48" s="3" t="s">
        <v>43</v>
      </c>
      <c r="B48" s="5">
        <v>70752</v>
      </c>
      <c r="C48" s="19">
        <v>1945</v>
      </c>
      <c r="D48" s="21">
        <v>2.7490388964269561E-2</v>
      </c>
      <c r="E48" s="21">
        <v>0.38900000000000001</v>
      </c>
      <c r="F48" s="110">
        <v>1</v>
      </c>
      <c r="G48" s="118">
        <v>6.5324074074074077E-5</v>
      </c>
      <c r="H48" s="5">
        <v>70752</v>
      </c>
      <c r="I48" s="70">
        <v>779</v>
      </c>
      <c r="J48" s="76">
        <v>1.1010289461781999E-2</v>
      </c>
      <c r="K48" s="76">
        <v>0.15579999999999999</v>
      </c>
      <c r="L48" s="126">
        <v>1</v>
      </c>
      <c r="M48" s="133">
        <v>9.5011574074074074E-5</v>
      </c>
      <c r="N48" s="5">
        <v>70752</v>
      </c>
      <c r="O48" s="43">
        <v>361</v>
      </c>
      <c r="P48" s="45">
        <v>5.1023292627770242E-3</v>
      </c>
      <c r="Q48" s="45">
        <v>7.22E-2</v>
      </c>
      <c r="R48" s="82">
        <v>1</v>
      </c>
      <c r="S48" s="124">
        <v>9.5057870370370375E-5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5.7951388888888887E-5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1.055324074074074E-4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6.2291666666666672E-5</v>
      </c>
    </row>
    <row r="50" spans="1:19" x14ac:dyDescent="0.25">
      <c r="A50" s="3" t="s">
        <v>45</v>
      </c>
      <c r="B50" s="5">
        <v>9902</v>
      </c>
      <c r="C50" s="19">
        <v>4839</v>
      </c>
      <c r="D50" s="21">
        <v>0.48868915370632193</v>
      </c>
      <c r="E50" s="21">
        <v>0.96779999999999999</v>
      </c>
      <c r="F50" s="110">
        <v>1</v>
      </c>
      <c r="G50" s="118">
        <v>5.7824074074074071E-5</v>
      </c>
      <c r="H50" s="5">
        <v>9902</v>
      </c>
      <c r="I50" s="70">
        <v>4844</v>
      </c>
      <c r="J50" s="76">
        <v>0.48919410220157544</v>
      </c>
      <c r="K50" s="76">
        <v>0.96879999999999999</v>
      </c>
      <c r="L50" s="126">
        <v>9.0909090909090912E-2</v>
      </c>
      <c r="M50" s="133">
        <v>5.7361111111111111E-5</v>
      </c>
      <c r="N50" s="5">
        <v>9902</v>
      </c>
      <c r="O50" s="43">
        <v>4852</v>
      </c>
      <c r="P50" s="45">
        <v>0.490002019793981</v>
      </c>
      <c r="Q50" s="45">
        <v>0.97040000000000004</v>
      </c>
      <c r="R50" s="82">
        <v>0.33333333333333331</v>
      </c>
      <c r="S50" s="124">
        <v>6.2118055555555562E-5</v>
      </c>
    </row>
    <row r="51" spans="1:19" x14ac:dyDescent="0.25">
      <c r="A51" s="3" t="s">
        <v>46</v>
      </c>
      <c r="B51" s="5">
        <v>5365</v>
      </c>
      <c r="C51" s="19">
        <v>2001</v>
      </c>
      <c r="D51" s="21">
        <v>0.37297297297297299</v>
      </c>
      <c r="E51" s="21">
        <v>0.4002</v>
      </c>
      <c r="F51" s="110">
        <v>7.6923076923076927E-2</v>
      </c>
      <c r="G51" s="118">
        <v>5.7905092592592592E-5</v>
      </c>
      <c r="H51" s="5">
        <v>5365</v>
      </c>
      <c r="I51" s="70">
        <v>2662</v>
      </c>
      <c r="J51" s="76">
        <v>0.49617893755824788</v>
      </c>
      <c r="K51" s="76">
        <v>0.53239999999999998</v>
      </c>
      <c r="L51" s="126">
        <v>0.33333333333333331</v>
      </c>
      <c r="M51" s="133">
        <v>5.5532407407407407E-5</v>
      </c>
      <c r="N51" s="5">
        <v>5365</v>
      </c>
      <c r="O51" s="43">
        <v>2632</v>
      </c>
      <c r="P51" s="45">
        <v>0.49058713886300093</v>
      </c>
      <c r="Q51" s="45">
        <v>0.52639999999999998</v>
      </c>
      <c r="R51" s="82">
        <v>1</v>
      </c>
      <c r="S51" s="124">
        <v>6.1805555555555561E-5</v>
      </c>
    </row>
    <row r="52" spans="1:19" x14ac:dyDescent="0.25">
      <c r="A52" s="3" t="s">
        <v>47</v>
      </c>
      <c r="B52" s="5">
        <v>7322</v>
      </c>
      <c r="C52" s="19">
        <v>111</v>
      </c>
      <c r="D52" s="21">
        <v>1.5159792406446326E-2</v>
      </c>
      <c r="E52" s="21">
        <v>2.2200000000000001E-2</v>
      </c>
      <c r="F52" s="110">
        <v>8.0645161290322578E-3</v>
      </c>
      <c r="G52" s="118">
        <v>5.8333333333333333E-5</v>
      </c>
      <c r="H52" s="5">
        <v>7322</v>
      </c>
      <c r="I52" s="70">
        <v>170</v>
      </c>
      <c r="J52" s="76">
        <v>2.3217700081944823E-2</v>
      </c>
      <c r="K52" s="76">
        <v>3.4000000000000002E-2</v>
      </c>
      <c r="L52" s="126">
        <v>2.7777777777777776E-2</v>
      </c>
      <c r="M52" s="133">
        <v>5.646990740740741E-5</v>
      </c>
      <c r="N52" s="5">
        <v>7322</v>
      </c>
      <c r="O52" s="43">
        <v>160</v>
      </c>
      <c r="P52" s="45">
        <v>2.185195301830101E-2</v>
      </c>
      <c r="Q52" s="45">
        <v>3.2000000000000001E-2</v>
      </c>
      <c r="R52" s="82">
        <v>2.2222222222222223E-2</v>
      </c>
      <c r="S52" s="124">
        <v>6.2314814814814809E-5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3.8461538461538464E-2</v>
      </c>
      <c r="G53" s="118">
        <v>6.3101851851851852E-5</v>
      </c>
      <c r="H53" s="5">
        <v>760</v>
      </c>
      <c r="I53" s="70">
        <v>760</v>
      </c>
      <c r="J53" s="76">
        <v>1</v>
      </c>
      <c r="K53" s="76">
        <v>1</v>
      </c>
      <c r="L53" s="126">
        <v>0.5</v>
      </c>
      <c r="M53" s="133">
        <v>2.7533564814814814E-4</v>
      </c>
      <c r="N53" s="5">
        <v>760</v>
      </c>
      <c r="O53" s="43">
        <v>760</v>
      </c>
      <c r="P53" s="45">
        <v>1</v>
      </c>
      <c r="Q53" s="45">
        <v>1</v>
      </c>
      <c r="R53" s="82">
        <v>2.2222222222222223E-2</v>
      </c>
      <c r="S53" s="124">
        <v>3.2193287037037037E-4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0.25</v>
      </c>
      <c r="G54" s="118">
        <v>5.8449074074074073E-5</v>
      </c>
      <c r="H54" s="5">
        <v>2379</v>
      </c>
      <c r="I54" s="70">
        <v>2379</v>
      </c>
      <c r="J54" s="76">
        <v>1</v>
      </c>
      <c r="K54" s="76">
        <v>1</v>
      </c>
      <c r="L54" s="126">
        <v>0.05</v>
      </c>
      <c r="M54" s="133">
        <v>5.6111111111111114E-5</v>
      </c>
      <c r="N54" s="5">
        <v>2379</v>
      </c>
      <c r="O54" s="43">
        <v>2379</v>
      </c>
      <c r="P54" s="45">
        <v>1</v>
      </c>
      <c r="Q54" s="45">
        <v>1</v>
      </c>
      <c r="R54" s="82">
        <v>0.125</v>
      </c>
      <c r="S54" s="124">
        <v>6.5960648148148147E-5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9.6724537037037037E-5</v>
      </c>
      <c r="H55" s="5">
        <v>5</v>
      </c>
      <c r="I55" s="70">
        <v>5</v>
      </c>
      <c r="J55" s="76">
        <v>1</v>
      </c>
      <c r="K55" s="76">
        <v>1</v>
      </c>
      <c r="L55" s="126">
        <v>0.2</v>
      </c>
      <c r="M55" s="133">
        <v>1.3334490740740741E-4</v>
      </c>
      <c r="N55" s="5">
        <v>5</v>
      </c>
      <c r="O55" s="43">
        <v>5</v>
      </c>
      <c r="P55" s="45">
        <v>1</v>
      </c>
      <c r="Q55" s="45">
        <v>1</v>
      </c>
      <c r="R55" s="82">
        <v>2.2727272727272728E-2</v>
      </c>
      <c r="S55" s="124">
        <v>1.7273148148148147E-4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9.7349537037037039E-5</v>
      </c>
      <c r="H56" s="5">
        <v>7</v>
      </c>
      <c r="I56" s="70">
        <v>7</v>
      </c>
      <c r="J56" s="76">
        <v>1</v>
      </c>
      <c r="K56" s="76">
        <v>1</v>
      </c>
      <c r="L56" s="126">
        <v>0.125</v>
      </c>
      <c r="M56" s="133">
        <v>1.3584490740740741E-4</v>
      </c>
      <c r="N56" s="5">
        <v>7</v>
      </c>
      <c r="O56" s="43">
        <v>7</v>
      </c>
      <c r="P56" s="45">
        <v>1</v>
      </c>
      <c r="Q56" s="45">
        <v>1</v>
      </c>
      <c r="R56" s="82">
        <v>2.2222222222222223E-2</v>
      </c>
      <c r="S56" s="124">
        <v>1.6706018518518518E-4</v>
      </c>
    </row>
    <row r="57" spans="1:19" x14ac:dyDescent="0.25">
      <c r="A57" s="3" t="s">
        <v>52</v>
      </c>
      <c r="B57" s="5">
        <v>859</v>
      </c>
      <c r="C57" s="19">
        <v>644</v>
      </c>
      <c r="D57" s="21">
        <v>0.74970896391152508</v>
      </c>
      <c r="E57" s="21">
        <v>0.74970896391152508</v>
      </c>
      <c r="F57" s="110">
        <v>1</v>
      </c>
      <c r="G57" s="118">
        <v>7.7488425925925931E-5</v>
      </c>
      <c r="H57" s="5">
        <v>859</v>
      </c>
      <c r="I57" s="70">
        <v>209</v>
      </c>
      <c r="J57" s="76">
        <v>0.24330616996507567</v>
      </c>
      <c r="K57" s="76">
        <v>0.24330616996507567</v>
      </c>
      <c r="L57" s="126">
        <v>1</v>
      </c>
      <c r="M57" s="133">
        <v>7.9525462962962964E-5</v>
      </c>
      <c r="N57" s="5">
        <v>859</v>
      </c>
      <c r="O57" s="43">
        <v>252</v>
      </c>
      <c r="P57" s="45">
        <v>0.29336437718277064</v>
      </c>
      <c r="Q57" s="45">
        <v>0.29336437718277064</v>
      </c>
      <c r="R57" s="82">
        <v>0.14285714285714285</v>
      </c>
      <c r="S57" s="124">
        <v>1.0119212962962962E-4</v>
      </c>
    </row>
    <row r="58" spans="1:19" x14ac:dyDescent="0.25">
      <c r="A58" s="3" t="s">
        <v>53</v>
      </c>
      <c r="B58" s="5">
        <v>4043</v>
      </c>
      <c r="C58" s="19">
        <v>0</v>
      </c>
      <c r="D58" s="21">
        <v>0</v>
      </c>
      <c r="E58" s="21">
        <v>0</v>
      </c>
      <c r="F58" s="110">
        <v>0</v>
      </c>
      <c r="G58" s="118">
        <v>6.4201388888888883E-5</v>
      </c>
      <c r="H58" s="5">
        <v>4043</v>
      </c>
      <c r="I58" s="70">
        <v>3153</v>
      </c>
      <c r="J58" s="76">
        <v>0.77986643581498882</v>
      </c>
      <c r="K58" s="76">
        <v>0.77986643581498882</v>
      </c>
      <c r="L58" s="126">
        <v>1</v>
      </c>
      <c r="M58" s="133">
        <v>5.9629629629629631E-5</v>
      </c>
      <c r="N58" s="5">
        <v>4043</v>
      </c>
      <c r="O58" s="43">
        <v>3048</v>
      </c>
      <c r="P58" s="45">
        <v>0.75389562206282468</v>
      </c>
      <c r="Q58" s="45">
        <v>0.75389562206282468</v>
      </c>
      <c r="R58" s="82">
        <v>1</v>
      </c>
      <c r="S58" s="124">
        <v>7.3587962962962962E-5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118">
        <v>6.1620370370370369E-5</v>
      </c>
      <c r="H59" s="5">
        <v>11</v>
      </c>
      <c r="I59" s="70">
        <v>11</v>
      </c>
      <c r="J59" s="76">
        <v>1</v>
      </c>
      <c r="K59" s="76">
        <v>1</v>
      </c>
      <c r="L59" s="126">
        <v>0.16666666666666666</v>
      </c>
      <c r="M59" s="133">
        <v>6.8356481481481483E-5</v>
      </c>
      <c r="N59" s="5">
        <v>11</v>
      </c>
      <c r="O59" s="43">
        <v>11</v>
      </c>
      <c r="P59" s="45">
        <v>1</v>
      </c>
      <c r="Q59" s="45">
        <v>1</v>
      </c>
      <c r="R59" s="82">
        <v>0.2</v>
      </c>
      <c r="S59" s="124">
        <v>7.8912037037037031E-5</v>
      </c>
    </row>
    <row r="60" spans="1:19" x14ac:dyDescent="0.25">
      <c r="A60" s="3" t="s">
        <v>55</v>
      </c>
      <c r="B60" s="5">
        <v>670</v>
      </c>
      <c r="C60" s="19">
        <v>64</v>
      </c>
      <c r="D60" s="21">
        <v>9.5522388059701493E-2</v>
      </c>
      <c r="E60" s="21">
        <v>9.5522388059701493E-2</v>
      </c>
      <c r="F60" s="110">
        <v>1</v>
      </c>
      <c r="G60" s="118">
        <v>5.9976851851851851E-5</v>
      </c>
      <c r="H60" s="5">
        <v>670</v>
      </c>
      <c r="I60" s="70">
        <v>669</v>
      </c>
      <c r="J60" s="76">
        <v>0.9985074626865672</v>
      </c>
      <c r="K60" s="76">
        <v>0.9985074626865672</v>
      </c>
      <c r="L60" s="126">
        <v>1</v>
      </c>
      <c r="M60" s="133">
        <v>7.4074074074074073E-5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9.0613425925925925E-5</v>
      </c>
    </row>
    <row r="61" spans="1:19" x14ac:dyDescent="0.25">
      <c r="A61" s="3" t="s">
        <v>56</v>
      </c>
      <c r="B61" s="5">
        <v>21</v>
      </c>
      <c r="C61" s="19">
        <v>13</v>
      </c>
      <c r="D61" s="21">
        <v>0.61904761904761907</v>
      </c>
      <c r="E61" s="21">
        <v>0.61904761904761907</v>
      </c>
      <c r="F61" s="110">
        <v>7.6923076923076927E-2</v>
      </c>
      <c r="G61" s="118">
        <v>6.0254629629629632E-5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0.1</v>
      </c>
      <c r="M61" s="133">
        <v>7.0243055555555556E-5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8.5069444444444445E-5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6.1030092592592593E-5</v>
      </c>
      <c r="H62" s="5">
        <v>2</v>
      </c>
      <c r="I62" s="70">
        <v>0</v>
      </c>
      <c r="J62" s="76">
        <v>0</v>
      </c>
      <c r="K62" s="76">
        <v>0</v>
      </c>
      <c r="L62" s="126">
        <v>0</v>
      </c>
      <c r="M62" s="133">
        <v>1.1421296296296296E-4</v>
      </c>
      <c r="N62" s="5">
        <v>2</v>
      </c>
      <c r="O62" s="43">
        <v>2</v>
      </c>
      <c r="P62" s="45">
        <v>1</v>
      </c>
      <c r="Q62" s="45">
        <v>1</v>
      </c>
      <c r="R62" s="82">
        <v>1.6129032258064516E-2</v>
      </c>
      <c r="S62" s="124">
        <v>6.649305555555556E-5</v>
      </c>
    </row>
    <row r="63" spans="1:19" x14ac:dyDescent="0.25">
      <c r="A63" s="3" t="s">
        <v>58</v>
      </c>
      <c r="B63" s="5">
        <v>38</v>
      </c>
      <c r="C63" s="19">
        <v>0</v>
      </c>
      <c r="D63" s="21">
        <v>0</v>
      </c>
      <c r="E63" s="21">
        <v>0</v>
      </c>
      <c r="F63" s="110">
        <v>0</v>
      </c>
      <c r="G63" s="118">
        <v>7.6249999999999997E-5</v>
      </c>
      <c r="H63" s="5">
        <v>38</v>
      </c>
      <c r="I63" s="70">
        <v>37</v>
      </c>
      <c r="J63" s="76">
        <v>0.97368421052631582</v>
      </c>
      <c r="K63" s="76">
        <v>0.97368421052631582</v>
      </c>
      <c r="L63" s="126">
        <v>8.3333333333333329E-2</v>
      </c>
      <c r="M63" s="133">
        <v>1.7962962962962963E-4</v>
      </c>
      <c r="N63" s="5">
        <v>38</v>
      </c>
      <c r="O63" s="43">
        <v>38</v>
      </c>
      <c r="P63" s="45">
        <v>1</v>
      </c>
      <c r="Q63" s="45">
        <v>1</v>
      </c>
      <c r="R63" s="82">
        <v>0.2</v>
      </c>
      <c r="S63" s="124">
        <v>2.1230324074074074E-4</v>
      </c>
    </row>
    <row r="64" spans="1:19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0.1111111111111111</v>
      </c>
      <c r="G64" s="118">
        <v>7.8391203703703701E-5</v>
      </c>
      <c r="H64" s="5">
        <v>34</v>
      </c>
      <c r="I64" s="70">
        <v>33</v>
      </c>
      <c r="J64" s="76">
        <v>0.97058823529411764</v>
      </c>
      <c r="K64" s="76">
        <v>0.97058823529411764</v>
      </c>
      <c r="L64" s="126">
        <v>0.33333333333333331</v>
      </c>
      <c r="M64" s="133">
        <v>1.5556712962962963E-4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1.8894675925925925E-4</v>
      </c>
    </row>
    <row r="65" spans="1:19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3.1515915537346358E-4</v>
      </c>
      <c r="G65" s="118">
        <v>8.1145833333333338E-5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1.3435185185185186E-4</v>
      </c>
      <c r="N65" s="5">
        <v>4</v>
      </c>
      <c r="O65" s="43">
        <v>4</v>
      </c>
      <c r="P65" s="45">
        <v>1</v>
      </c>
      <c r="Q65" s="45">
        <v>1</v>
      </c>
      <c r="R65" s="82">
        <v>0.33333333333333331</v>
      </c>
      <c r="S65" s="124">
        <v>1.8020833333333333E-4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6.7974537037037043E-5</v>
      </c>
      <c r="H66" s="5">
        <v>5</v>
      </c>
      <c r="I66" s="70">
        <v>5</v>
      </c>
      <c r="J66" s="76">
        <v>1</v>
      </c>
      <c r="K66" s="76">
        <v>1</v>
      </c>
      <c r="L66" s="126">
        <v>3.7037037037037035E-2</v>
      </c>
      <c r="M66" s="133">
        <v>7.9780092592592595E-5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9.6041666666666666E-5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6.7268518518518521E-5</v>
      </c>
      <c r="H67" s="5">
        <v>1</v>
      </c>
      <c r="I67" s="70">
        <v>1</v>
      </c>
      <c r="J67" s="76">
        <v>1</v>
      </c>
      <c r="K67" s="76">
        <v>1</v>
      </c>
      <c r="L67" s="126">
        <v>3.4482758620689655E-2</v>
      </c>
      <c r="M67" s="133">
        <v>7.8009259259259262E-5</v>
      </c>
      <c r="N67" s="5">
        <v>1</v>
      </c>
      <c r="O67" s="43">
        <v>1</v>
      </c>
      <c r="P67" s="45">
        <v>1</v>
      </c>
      <c r="Q67" s="45">
        <v>1</v>
      </c>
      <c r="R67" s="82">
        <v>0.1</v>
      </c>
      <c r="S67" s="124">
        <v>9.3460648148148152E-5</v>
      </c>
    </row>
    <row r="68" spans="1:19" x14ac:dyDescent="0.25">
      <c r="A68" s="3" t="s">
        <v>63</v>
      </c>
      <c r="B68" s="5">
        <v>89</v>
      </c>
      <c r="C68" s="19">
        <v>62</v>
      </c>
      <c r="D68" s="21">
        <v>0.6966292134831461</v>
      </c>
      <c r="E68" s="21">
        <v>0.6966292134831461</v>
      </c>
      <c r="F68" s="110">
        <v>1</v>
      </c>
      <c r="G68" s="118">
        <v>6.8946759259259265E-5</v>
      </c>
      <c r="H68" s="5">
        <v>89</v>
      </c>
      <c r="I68" s="70">
        <v>89</v>
      </c>
      <c r="J68" s="76">
        <v>1</v>
      </c>
      <c r="K68" s="76">
        <v>1</v>
      </c>
      <c r="L68" s="126">
        <v>8.3333333333333329E-2</v>
      </c>
      <c r="M68" s="133">
        <v>8.0601851851851857E-5</v>
      </c>
      <c r="N68" s="5">
        <v>89</v>
      </c>
      <c r="O68" s="43">
        <v>89</v>
      </c>
      <c r="P68" s="45">
        <v>1</v>
      </c>
      <c r="Q68" s="45">
        <v>1</v>
      </c>
      <c r="R68" s="82">
        <v>0.125</v>
      </c>
      <c r="S68" s="124">
        <v>9.6226851851851858E-5</v>
      </c>
    </row>
    <row r="69" spans="1:19" x14ac:dyDescent="0.25">
      <c r="A69" s="3" t="s">
        <v>64</v>
      </c>
      <c r="B69" s="5">
        <v>290</v>
      </c>
      <c r="C69" s="19">
        <v>126</v>
      </c>
      <c r="D69" s="21">
        <v>0.43448275862068964</v>
      </c>
      <c r="E69" s="21">
        <v>0.43448275862068964</v>
      </c>
      <c r="F69" s="110">
        <v>1</v>
      </c>
      <c r="G69" s="118">
        <v>9.6504629629629626E-5</v>
      </c>
      <c r="H69" s="5">
        <v>290</v>
      </c>
      <c r="I69" s="70">
        <v>289</v>
      </c>
      <c r="J69" s="76">
        <v>0.99655172413793103</v>
      </c>
      <c r="K69" s="76">
        <v>0.99655172413793103</v>
      </c>
      <c r="L69" s="126">
        <v>1</v>
      </c>
      <c r="M69" s="133">
        <v>1.2070601851851851E-4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1.3416666666666666E-4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9.6296296296296296E-5</v>
      </c>
      <c r="H70" s="5">
        <v>3</v>
      </c>
      <c r="I70" s="70">
        <v>3</v>
      </c>
      <c r="J70" s="76">
        <v>1</v>
      </c>
      <c r="K70" s="76">
        <v>1</v>
      </c>
      <c r="L70" s="126">
        <v>0.1111111111111111</v>
      </c>
      <c r="M70" s="133">
        <v>1.1215277777777778E-4</v>
      </c>
      <c r="N70" s="5">
        <v>3</v>
      </c>
      <c r="O70" s="43">
        <v>3</v>
      </c>
      <c r="P70" s="45">
        <v>1</v>
      </c>
      <c r="Q70" s="45">
        <v>1</v>
      </c>
      <c r="R70" s="82">
        <v>0.125</v>
      </c>
      <c r="S70" s="124">
        <v>1.2479166666666666E-4</v>
      </c>
    </row>
    <row r="71" spans="1:19" x14ac:dyDescent="0.25">
      <c r="A71" s="3" t="s">
        <v>66</v>
      </c>
      <c r="B71" s="5">
        <v>2955</v>
      </c>
      <c r="C71" s="19">
        <v>441</v>
      </c>
      <c r="D71" s="21">
        <v>0.14923857868020304</v>
      </c>
      <c r="E71" s="21">
        <v>0.14923857868020304</v>
      </c>
      <c r="F71" s="110">
        <v>0.33333333333333331</v>
      </c>
      <c r="G71" s="118">
        <v>8.7974537037037041E-5</v>
      </c>
      <c r="H71" s="5">
        <v>2955</v>
      </c>
      <c r="I71" s="70">
        <v>2922</v>
      </c>
      <c r="J71" s="76">
        <v>0.98883248730964468</v>
      </c>
      <c r="K71" s="76">
        <v>0.98883248730964468</v>
      </c>
      <c r="L71" s="126">
        <v>1</v>
      </c>
      <c r="M71" s="133">
        <v>1.3534722222222222E-4</v>
      </c>
      <c r="N71" s="5">
        <v>2955</v>
      </c>
      <c r="O71" s="43">
        <v>2927</v>
      </c>
      <c r="P71" s="45">
        <v>0.99052453468697121</v>
      </c>
      <c r="Q71" s="45">
        <v>0.99052453468697121</v>
      </c>
      <c r="R71" s="82">
        <v>1</v>
      </c>
      <c r="S71" s="124">
        <v>1.5020833333333333E-4</v>
      </c>
    </row>
    <row r="72" spans="1:19" x14ac:dyDescent="0.25">
      <c r="A72" s="3" t="s">
        <v>67</v>
      </c>
      <c r="B72" s="5">
        <v>554</v>
      </c>
      <c r="C72" s="19">
        <v>5</v>
      </c>
      <c r="D72" s="21">
        <v>9.0252707581227436E-3</v>
      </c>
      <c r="E72" s="21">
        <v>9.0252707581227436E-3</v>
      </c>
      <c r="F72" s="110">
        <v>1</v>
      </c>
      <c r="G72" s="118">
        <v>6.6944444444444438E-5</v>
      </c>
      <c r="H72" s="5">
        <v>554</v>
      </c>
      <c r="I72" s="70">
        <v>540</v>
      </c>
      <c r="J72" s="76">
        <v>0.97472924187725629</v>
      </c>
      <c r="K72" s="76">
        <v>0.97472924187725629</v>
      </c>
      <c r="L72" s="126">
        <v>8.3333333333333329E-2</v>
      </c>
      <c r="M72" s="133">
        <v>1.2412037037037038E-4</v>
      </c>
      <c r="N72" s="5">
        <v>554</v>
      </c>
      <c r="O72" s="43">
        <v>547</v>
      </c>
      <c r="P72" s="45">
        <v>0.9873646209386282</v>
      </c>
      <c r="Q72" s="45">
        <v>0.9873646209386282</v>
      </c>
      <c r="R72" s="82">
        <v>1.2658227848101266E-2</v>
      </c>
      <c r="S72" s="124">
        <v>1.3864583333333334E-4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1</v>
      </c>
      <c r="G73" s="118">
        <v>7.5601851851851858E-5</v>
      </c>
      <c r="H73" s="5">
        <v>5</v>
      </c>
      <c r="I73" s="70">
        <v>5</v>
      </c>
      <c r="J73" s="76">
        <v>1</v>
      </c>
      <c r="K73" s="76">
        <v>1</v>
      </c>
      <c r="L73" s="126">
        <v>7.6923076923076927E-2</v>
      </c>
      <c r="M73" s="133">
        <v>1.0175925925925926E-4</v>
      </c>
      <c r="N73" s="5">
        <v>5</v>
      </c>
      <c r="O73" s="43">
        <v>5</v>
      </c>
      <c r="P73" s="45">
        <v>1</v>
      </c>
      <c r="Q73" s="45">
        <v>1</v>
      </c>
      <c r="R73" s="82">
        <v>0.05</v>
      </c>
      <c r="S73" s="124">
        <v>1.2172453703703704E-4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8.4745762711864406E-3</v>
      </c>
      <c r="G74" s="118">
        <v>6.4930555555555556E-5</v>
      </c>
      <c r="H74" s="5">
        <v>1003</v>
      </c>
      <c r="I74" s="70">
        <v>814</v>
      </c>
      <c r="J74" s="76">
        <v>0.81156530408773675</v>
      </c>
      <c r="K74" s="76">
        <v>0.81156530408773675</v>
      </c>
      <c r="L74" s="126">
        <v>1</v>
      </c>
      <c r="M74" s="133">
        <v>9.9513888888888894E-5</v>
      </c>
      <c r="N74" s="5">
        <v>1003</v>
      </c>
      <c r="O74" s="43">
        <v>874</v>
      </c>
      <c r="P74" s="45">
        <v>0.87138584247258222</v>
      </c>
      <c r="Q74" s="45">
        <v>0.87138584247258222</v>
      </c>
      <c r="R74" s="82">
        <v>0.5</v>
      </c>
      <c r="S74" s="124">
        <v>9.9699074074074073E-5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6.4224537037037033E-5</v>
      </c>
      <c r="H75" s="5">
        <v>95</v>
      </c>
      <c r="I75" s="70">
        <v>87</v>
      </c>
      <c r="J75" s="76">
        <v>0.91578947368421049</v>
      </c>
      <c r="K75" s="76">
        <v>0.91578947368421049</v>
      </c>
      <c r="L75" s="126">
        <v>1.4084507042253521E-2</v>
      </c>
      <c r="M75" s="133">
        <v>9.0474537037037034E-5</v>
      </c>
      <c r="N75" s="5">
        <v>95</v>
      </c>
      <c r="O75" s="43">
        <v>95</v>
      </c>
      <c r="P75" s="45">
        <v>1</v>
      </c>
      <c r="Q75" s="45">
        <v>1</v>
      </c>
      <c r="R75" s="82">
        <v>1.7857142857142856E-2</v>
      </c>
      <c r="S75" s="124">
        <v>9.806712962962963E-5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6.7546296296296302E-5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9.1319444444444448E-5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1.0863425925925926E-4</v>
      </c>
    </row>
    <row r="77" spans="1:19" x14ac:dyDescent="0.25">
      <c r="A77" s="3" t="s">
        <v>72</v>
      </c>
      <c r="B77" s="5">
        <v>4079</v>
      </c>
      <c r="C77" s="19">
        <v>15</v>
      </c>
      <c r="D77" s="21">
        <v>3.6773719048786469E-3</v>
      </c>
      <c r="E77" s="21">
        <v>3.6773719048786469E-3</v>
      </c>
      <c r="F77" s="110">
        <v>0.33333333333333331</v>
      </c>
      <c r="G77" s="118">
        <v>6.2719907407407413E-5</v>
      </c>
      <c r="H77" s="5">
        <v>4079</v>
      </c>
      <c r="I77" s="70">
        <v>257</v>
      </c>
      <c r="J77" s="76">
        <v>6.300563863692081E-2</v>
      </c>
      <c r="K77" s="76">
        <v>6.300563863692081E-2</v>
      </c>
      <c r="L77" s="126">
        <v>0.1</v>
      </c>
      <c r="M77" s="133">
        <v>1.1790509259259259E-4</v>
      </c>
      <c r="N77" s="5">
        <v>4079</v>
      </c>
      <c r="O77" s="43">
        <v>487</v>
      </c>
      <c r="P77" s="45">
        <v>0.11939200784506006</v>
      </c>
      <c r="Q77" s="45">
        <v>0.11939200784506006</v>
      </c>
      <c r="R77" s="82">
        <v>1</v>
      </c>
      <c r="S77" s="124">
        <v>1.1834490740740741E-4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7.1428571428571425E-2</v>
      </c>
      <c r="G78" s="118">
        <v>6.9999999999999994E-5</v>
      </c>
      <c r="H78" s="5">
        <v>50</v>
      </c>
      <c r="I78" s="70">
        <v>37</v>
      </c>
      <c r="J78" s="76">
        <v>0.74</v>
      </c>
      <c r="K78" s="76">
        <v>0.74</v>
      </c>
      <c r="L78" s="126">
        <v>2.1739130434782608E-2</v>
      </c>
      <c r="M78" s="133">
        <v>9.6354166666666666E-5</v>
      </c>
      <c r="N78" s="5">
        <v>50</v>
      </c>
      <c r="O78" s="43">
        <v>2</v>
      </c>
      <c r="P78" s="45">
        <v>0.04</v>
      </c>
      <c r="Q78" s="45">
        <v>0.04</v>
      </c>
      <c r="R78" s="82">
        <v>6.5359477124183009E-3</v>
      </c>
      <c r="S78" s="124">
        <v>1.5879629629629628E-4</v>
      </c>
    </row>
    <row r="79" spans="1:19" x14ac:dyDescent="0.25">
      <c r="A79" s="3" t="s">
        <v>74</v>
      </c>
      <c r="B79" s="5">
        <v>2505</v>
      </c>
      <c r="C79" s="19">
        <v>34</v>
      </c>
      <c r="D79" s="21">
        <v>1.3572854291417165E-2</v>
      </c>
      <c r="E79" s="21">
        <v>1.3572854291417165E-2</v>
      </c>
      <c r="F79" s="110">
        <v>2.3255813953488372E-2</v>
      </c>
      <c r="G79" s="118">
        <v>5.8078703703703702E-5</v>
      </c>
      <c r="H79" s="5">
        <v>2505</v>
      </c>
      <c r="I79" s="70">
        <v>43</v>
      </c>
      <c r="J79" s="76">
        <v>1.716566866267465E-2</v>
      </c>
      <c r="K79" s="76">
        <v>1.716566866267465E-2</v>
      </c>
      <c r="L79" s="126">
        <v>1</v>
      </c>
      <c r="M79" s="133">
        <v>5.6921296296296295E-5</v>
      </c>
      <c r="N79" s="5">
        <v>2505</v>
      </c>
      <c r="O79" s="43">
        <v>89</v>
      </c>
      <c r="P79" s="45">
        <v>3.5528942115768465E-2</v>
      </c>
      <c r="Q79" s="45">
        <v>3.5528942115768465E-2</v>
      </c>
      <c r="R79" s="82">
        <v>0.33333333333333331</v>
      </c>
      <c r="S79" s="124">
        <v>7.1585648148148149E-5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4.7619047619047616E-2</v>
      </c>
      <c r="G80" s="118">
        <v>6.6018518518518518E-5</v>
      </c>
      <c r="H80" s="5">
        <v>3</v>
      </c>
      <c r="I80" s="70">
        <v>0</v>
      </c>
      <c r="J80" s="76">
        <v>0</v>
      </c>
      <c r="K80" s="76">
        <v>0</v>
      </c>
      <c r="L80" s="126">
        <v>0</v>
      </c>
      <c r="M80" s="133">
        <v>1.1119212962962962E-4</v>
      </c>
      <c r="N80" s="5">
        <v>3</v>
      </c>
      <c r="O80" s="43">
        <v>3</v>
      </c>
      <c r="P80" s="45">
        <v>1</v>
      </c>
      <c r="Q80" s="45">
        <v>1</v>
      </c>
      <c r="R80" s="82">
        <v>0.16666666666666666</v>
      </c>
      <c r="S80" s="124">
        <v>1.0282407407407408E-4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8.3229166666666673E-5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1.4487268518518519E-4</v>
      </c>
      <c r="N81" s="5">
        <v>13</v>
      </c>
      <c r="O81" s="43">
        <v>2</v>
      </c>
      <c r="P81" s="45">
        <v>0.15384615384615385</v>
      </c>
      <c r="Q81" s="45">
        <v>0.15384615384615385</v>
      </c>
      <c r="R81" s="82">
        <v>2.7777777777777779E-3</v>
      </c>
      <c r="S81" s="124">
        <v>3.111689814814815E-4</v>
      </c>
    </row>
    <row r="82" spans="1:19" x14ac:dyDescent="0.25">
      <c r="A82" s="3" t="s">
        <v>77</v>
      </c>
      <c r="B82" s="5">
        <v>1763</v>
      </c>
      <c r="C82" s="19">
        <v>354</v>
      </c>
      <c r="D82" s="21">
        <v>0.20079410096426545</v>
      </c>
      <c r="E82" s="21">
        <v>0.20079410096426545</v>
      </c>
      <c r="F82" s="110">
        <v>6.6666666666666666E-2</v>
      </c>
      <c r="G82" s="118">
        <v>7.9340277777777772E-5</v>
      </c>
      <c r="H82" s="5">
        <v>1763</v>
      </c>
      <c r="I82" s="70">
        <v>449</v>
      </c>
      <c r="J82" s="76">
        <v>0.25467952353942142</v>
      </c>
      <c r="K82" s="76">
        <v>0.25467952353942142</v>
      </c>
      <c r="L82" s="126">
        <v>4.3478260869565216E-2</v>
      </c>
      <c r="M82" s="133">
        <v>1.1459490740740741E-4</v>
      </c>
      <c r="N82" s="5">
        <v>1763</v>
      </c>
      <c r="O82" s="43">
        <v>215</v>
      </c>
      <c r="P82" s="45">
        <v>0.12195121951219512</v>
      </c>
      <c r="Q82" s="45">
        <v>0.12195121951219512</v>
      </c>
      <c r="R82" s="82">
        <v>7.874015748031496E-3</v>
      </c>
      <c r="S82" s="124">
        <v>1.6414351851851852E-4</v>
      </c>
    </row>
    <row r="83" spans="1:19" x14ac:dyDescent="0.25">
      <c r="A83" s="3" t="s">
        <v>78</v>
      </c>
      <c r="B83" s="5">
        <v>2917</v>
      </c>
      <c r="C83" s="19">
        <v>508</v>
      </c>
      <c r="D83" s="23">
        <v>0.17415152553993829</v>
      </c>
      <c r="E83" s="21">
        <v>0.17415152553993829</v>
      </c>
      <c r="F83" s="110">
        <v>9.9800399201596798E-4</v>
      </c>
      <c r="G83" s="118">
        <v>7.6851851851851848E-5</v>
      </c>
      <c r="H83" s="5">
        <v>2917</v>
      </c>
      <c r="I83" s="70">
        <v>114</v>
      </c>
      <c r="J83" s="77">
        <v>3.908124785738773E-2</v>
      </c>
      <c r="K83" s="76">
        <v>3.908124785738773E-2</v>
      </c>
      <c r="L83" s="126">
        <v>0.5</v>
      </c>
      <c r="M83" s="133">
        <v>1.0229166666666667E-4</v>
      </c>
      <c r="N83" s="5">
        <v>2917</v>
      </c>
      <c r="O83" s="43">
        <v>103</v>
      </c>
      <c r="P83" s="47">
        <v>3.5310250257113471E-2</v>
      </c>
      <c r="Q83" s="45">
        <v>3.5310250257113471E-2</v>
      </c>
      <c r="R83" s="82">
        <v>5.4945054945054949E-3</v>
      </c>
      <c r="S83" s="124">
        <v>1.4241898148148149E-4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24261</v>
      </c>
      <c r="D84" s="59">
        <f t="shared" ref="D84:F84" si="0">AVERAGE(D14:D83)</f>
        <v>0.47134182099938177</v>
      </c>
      <c r="E84" s="59">
        <f t="shared" si="0"/>
        <v>0.49989334508231259</v>
      </c>
      <c r="F84" s="119">
        <f t="shared" si="0"/>
        <v>0.51197320973373517</v>
      </c>
      <c r="G84" s="120">
        <f>AVERAGE(G14:G83)</f>
        <v>7.2534391534391531E-5</v>
      </c>
      <c r="H84" s="34">
        <f>SUM(H14:H83)</f>
        <v>425476</v>
      </c>
      <c r="I84" s="107">
        <f>SUM(I14:I83)</f>
        <v>33769</v>
      </c>
      <c r="J84" s="108">
        <f t="shared" ref="J84:L84" si="1">AVERAGE(J14:J83)</f>
        <v>0.62027230087678453</v>
      </c>
      <c r="K84" s="108">
        <f t="shared" si="1"/>
        <v>0.64597959914316028</v>
      </c>
      <c r="L84" s="52">
        <f t="shared" si="1"/>
        <v>0.3517884554913257</v>
      </c>
      <c r="M84" s="122">
        <f>AVERAGE(M14:M83)</f>
        <v>1.0350644841269839E-4</v>
      </c>
      <c r="N84" s="34">
        <f>SUM(N14:N83)</f>
        <v>425476</v>
      </c>
      <c r="O84" s="57">
        <f>SUM(O14:O83)</f>
        <v>38753</v>
      </c>
      <c r="P84" s="60">
        <f t="shared" ref="P84:R84" si="2">AVERAGE(P14:P83)</f>
        <v>0.75873406215799266</v>
      </c>
      <c r="Q84" s="60">
        <f t="shared" si="2"/>
        <v>0.79239044384580526</v>
      </c>
      <c r="R84" s="123">
        <f t="shared" si="2"/>
        <v>0.37839746427019261</v>
      </c>
      <c r="S84" s="125">
        <f>AVERAGE(S14:S83)</f>
        <v>1.2117394179894177E-4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0.47134182099938177</v>
      </c>
      <c r="C88" s="37"/>
      <c r="D88" s="37"/>
    </row>
    <row r="89" spans="1:19" x14ac:dyDescent="0.25">
      <c r="A89" s="25" t="s">
        <v>88</v>
      </c>
      <c r="B89" s="61">
        <f>E84</f>
        <v>0.49989334508231259</v>
      </c>
    </row>
    <row r="90" spans="1:19" x14ac:dyDescent="0.25">
      <c r="A90" s="25" t="s">
        <v>89</v>
      </c>
      <c r="B90" s="67">
        <f>F84</f>
        <v>0.51197320973373517</v>
      </c>
    </row>
    <row r="91" spans="1:19" x14ac:dyDescent="0.25">
      <c r="A91" s="25" t="s">
        <v>120</v>
      </c>
      <c r="B91" s="130">
        <f>G84</f>
        <v>7.2534391534391531E-5</v>
      </c>
    </row>
    <row r="92" spans="1:19" ht="20.25" thickBot="1" x14ac:dyDescent="0.35">
      <c r="A92" s="38" t="str">
        <f>I1</f>
        <v>Multiply vector by 513</v>
      </c>
      <c r="B92" s="38"/>
    </row>
    <row r="93" spans="1:19" ht="15.75" thickTop="1" x14ac:dyDescent="0.25">
      <c r="A93" s="32" t="s">
        <v>82</v>
      </c>
      <c r="B93" s="64">
        <f>J84</f>
        <v>0.62027230087678453</v>
      </c>
    </row>
    <row r="94" spans="1:19" x14ac:dyDescent="0.25">
      <c r="A94" s="32" t="s">
        <v>88</v>
      </c>
      <c r="B94" s="64">
        <f>K84</f>
        <v>0.64597959914316028</v>
      </c>
    </row>
    <row r="95" spans="1:19" x14ac:dyDescent="0.25">
      <c r="A95" s="32" t="s">
        <v>89</v>
      </c>
      <c r="B95" s="68">
        <f>L84</f>
        <v>0.3517884554913257</v>
      </c>
    </row>
    <row r="96" spans="1:19" x14ac:dyDescent="0.25">
      <c r="A96" s="32" t="s">
        <v>120</v>
      </c>
      <c r="B96" s="131">
        <f>M84</f>
        <v>1.0350644841269839E-4</v>
      </c>
    </row>
    <row r="97" spans="1:2" ht="20.25" thickBot="1" x14ac:dyDescent="0.35">
      <c r="A97" s="50" t="str">
        <f>O1</f>
        <v>Multiply vector by 513, nlist = 1</v>
      </c>
      <c r="B97" s="50"/>
    </row>
    <row r="98" spans="1:2" ht="15.75" thickTop="1" x14ac:dyDescent="0.25">
      <c r="A98" s="51" t="s">
        <v>82</v>
      </c>
      <c r="B98" s="66">
        <f>P84</f>
        <v>0.75873406215799266</v>
      </c>
    </row>
    <row r="99" spans="1:2" x14ac:dyDescent="0.25">
      <c r="A99" s="51" t="s">
        <v>88</v>
      </c>
      <c r="B99" s="66">
        <f>Q84</f>
        <v>0.79239044384580526</v>
      </c>
    </row>
    <row r="100" spans="1:2" x14ac:dyDescent="0.25">
      <c r="A100" s="51" t="s">
        <v>89</v>
      </c>
      <c r="B100" s="69">
        <f>R84</f>
        <v>0.37839746427019261</v>
      </c>
    </row>
    <row r="101" spans="1:2" x14ac:dyDescent="0.25">
      <c r="A101" s="51" t="s">
        <v>120</v>
      </c>
      <c r="B101" s="132">
        <f>S84</f>
        <v>1.2117394179894177E-4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Multiply vector by 513, nlist = 1</v>
      </c>
    </row>
    <row r="104" spans="1:2" x14ac:dyDescent="0.25">
      <c r="A104" t="s">
        <v>92</v>
      </c>
      <c r="B104" t="str">
        <f>IF(AND(B89 &gt; B94,B89 &gt; B99), A87, IF(B94 &gt; B99, A92, A97))</f>
        <v>Multiply vector by 513, nlist = 1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Default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{C054FD7F-CFCD-4DC4-9E66-D21659D2A389}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{CF8C767F-10B3-4632-B096-FFC2551C3C4B}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{6FE59630-CA8D-470D-9B88-2A02DDC4F18B}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{C82FE3BC-062A-4FD0-884A-E275614B8055}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{7964AF87-533A-4274-A4F3-3719C239A55D}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{79D75886-BCA7-464E-BEA2-7AB4EB1C9B97}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{173EAF5F-4820-4F7C-A0F7-D833121798E9}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{97EBA44B-426F-4E56-9F21-9028164B9E08}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{5729BFBC-275F-4D5C-9AE2-7BDD9ADCCAC9}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54FD7F-CFCD-4DC4-9E66-D21659D2A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CF8C767F-10B3-4632-B096-FFC2551C3C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6FE59630-CA8D-470D-9B88-2A02DDC4F1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C82FE3BC-062A-4FD0-884A-E275614B8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7964AF87-533A-4274-A4F3-3719C239A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9D75886-BCA7-464E-BEA2-7AB4EB1C9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173EAF5F-4820-4F7C-A0F7-D83312179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97EBA44B-426F-4E56-9F21-9028164B9E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5729BFBC-275F-4D5C-9AE2-7BDD9ADCC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2038D-3AFB-4653-B7AD-1CA112151E9A}">
  <sheetPr>
    <tabColor theme="9" tint="0.79998168889431442"/>
  </sheetPr>
  <dimension ref="A1:S106"/>
  <sheetViews>
    <sheetView topLeftCell="A64" zoomScale="115" zoomScaleNormal="115" workbookViewId="0">
      <selection activeCell="A78" sqref="A78"/>
    </sheetView>
  </sheetViews>
  <sheetFormatPr baseColWidth="10" defaultRowHeight="15" x14ac:dyDescent="0.25"/>
  <cols>
    <col min="1" max="1" width="98.710937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9" t="s">
        <v>132</v>
      </c>
      <c r="D1" s="170"/>
      <c r="E1" s="170"/>
      <c r="F1" s="170"/>
      <c r="G1" s="174"/>
      <c r="H1" s="27"/>
      <c r="I1" s="175" t="s">
        <v>134</v>
      </c>
      <c r="J1" s="171"/>
      <c r="K1" s="171"/>
      <c r="L1" s="171"/>
      <c r="M1" s="176"/>
      <c r="N1" s="27"/>
      <c r="O1" s="172" t="s">
        <v>135</v>
      </c>
      <c r="P1" s="173"/>
      <c r="Q1" s="173"/>
      <c r="R1" s="173"/>
      <c r="S1" s="17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127</v>
      </c>
      <c r="F3" s="158"/>
      <c r="G3" s="181"/>
      <c r="H3" s="28"/>
      <c r="I3" s="157" t="s">
        <v>0</v>
      </c>
      <c r="J3" s="157"/>
      <c r="K3" s="182" t="s">
        <v>133</v>
      </c>
      <c r="L3" s="182"/>
      <c r="M3" s="183"/>
      <c r="N3" s="28"/>
      <c r="O3" s="159" t="s">
        <v>0</v>
      </c>
      <c r="P3" s="160"/>
      <c r="Q3" s="160" t="s">
        <v>136</v>
      </c>
      <c r="R3" s="160"/>
      <c r="S3" s="184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57" t="s">
        <v>1</v>
      </c>
      <c r="J4" s="157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4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57" t="s">
        <v>2</v>
      </c>
      <c r="J5" s="157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4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57" t="s">
        <v>3</v>
      </c>
      <c r="J6" s="157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4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57" t="s">
        <v>4</v>
      </c>
      <c r="J7" s="157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4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57" t="s">
        <v>5</v>
      </c>
      <c r="J8" s="157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4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57" t="s">
        <v>6</v>
      </c>
      <c r="J9" s="157"/>
      <c r="K9" s="182">
        <v>1</v>
      </c>
      <c r="L9" s="182"/>
      <c r="M9" s="183"/>
      <c r="N9" s="28"/>
      <c r="O9" s="159" t="s">
        <v>6</v>
      </c>
      <c r="P9" s="160"/>
      <c r="Q9" s="190">
        <v>1</v>
      </c>
      <c r="R9" s="190"/>
      <c r="S9" s="191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57" t="s">
        <v>7</v>
      </c>
      <c r="J10" s="157"/>
      <c r="K10" s="32"/>
      <c r="L10" s="32"/>
      <c r="M10" s="32"/>
      <c r="N10" s="28"/>
      <c r="O10" s="159" t="s">
        <v>7</v>
      </c>
      <c r="P10" s="160"/>
      <c r="Q10" s="160"/>
      <c r="R10" s="160"/>
      <c r="S10" s="184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1">
        <v>1</v>
      </c>
      <c r="D12" s="162"/>
      <c r="E12" s="162"/>
      <c r="F12" s="162"/>
      <c r="G12" s="163"/>
      <c r="H12" s="31" t="s">
        <v>85</v>
      </c>
      <c r="I12" s="164">
        <v>1</v>
      </c>
      <c r="J12" s="165"/>
      <c r="K12" s="165"/>
      <c r="L12" s="165"/>
      <c r="M12" s="166"/>
      <c r="N12" s="31" t="s">
        <v>85</v>
      </c>
      <c r="O12" s="167">
        <v>1</v>
      </c>
      <c r="P12" s="167"/>
      <c r="Q12" s="167"/>
      <c r="R12" s="167"/>
      <c r="S12" s="16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1.5082956259426848E-3</v>
      </c>
      <c r="G14" s="118">
        <v>1.8814814814814814E-4</v>
      </c>
      <c r="H14" s="5">
        <v>9</v>
      </c>
      <c r="I14" s="70">
        <v>9</v>
      </c>
      <c r="J14" s="75">
        <v>1</v>
      </c>
      <c r="K14" s="76">
        <v>1</v>
      </c>
      <c r="L14" s="126">
        <v>4.187604690117253E-4</v>
      </c>
      <c r="M14" s="133">
        <v>1.879976851851852E-4</v>
      </c>
      <c r="N14" s="5">
        <v>9</v>
      </c>
      <c r="O14" s="43">
        <v>9</v>
      </c>
      <c r="P14" s="44">
        <v>1</v>
      </c>
      <c r="Q14" s="45">
        <v>1</v>
      </c>
      <c r="R14" s="82">
        <v>5.7803468208092483E-3</v>
      </c>
      <c r="S14" s="124">
        <v>1.6439814814814813E-4</v>
      </c>
    </row>
    <row r="15" spans="1:19" x14ac:dyDescent="0.25">
      <c r="A15" s="3" t="s">
        <v>10</v>
      </c>
      <c r="B15" s="5">
        <v>1160</v>
      </c>
      <c r="C15" s="19">
        <v>1138</v>
      </c>
      <c r="D15" s="21">
        <v>0.98103448275862071</v>
      </c>
      <c r="E15" s="21">
        <v>0.98103448275862071</v>
      </c>
      <c r="F15" s="110">
        <v>0.33333333333333331</v>
      </c>
      <c r="G15" s="118">
        <v>1.5362268518518519E-4</v>
      </c>
      <c r="H15" s="5">
        <v>1160</v>
      </c>
      <c r="I15" s="70">
        <v>714</v>
      </c>
      <c r="J15" s="76">
        <v>0.6155172413793103</v>
      </c>
      <c r="K15" s="76">
        <v>0.6155172413793103</v>
      </c>
      <c r="L15" s="126">
        <v>3.4482758620689655E-2</v>
      </c>
      <c r="M15" s="133">
        <v>1.137962962962963E-4</v>
      </c>
      <c r="N15" s="5">
        <v>1160</v>
      </c>
      <c r="O15" s="43">
        <v>696</v>
      </c>
      <c r="P15" s="45">
        <v>0.6</v>
      </c>
      <c r="Q15" s="45">
        <v>0.6</v>
      </c>
      <c r="R15" s="82">
        <v>1</v>
      </c>
      <c r="S15" s="124">
        <v>1.2982638888888888E-4</v>
      </c>
    </row>
    <row r="16" spans="1:19" x14ac:dyDescent="0.25">
      <c r="A16" s="3" t="s">
        <v>11</v>
      </c>
      <c r="B16" s="5">
        <v>1554</v>
      </c>
      <c r="C16" s="19">
        <v>1398</v>
      </c>
      <c r="D16" s="21">
        <v>0.89961389961389959</v>
      </c>
      <c r="E16" s="21">
        <v>0.89961389961389959</v>
      </c>
      <c r="F16" s="110">
        <v>0.14285714285714285</v>
      </c>
      <c r="G16" s="118">
        <v>1.5631944444444444E-4</v>
      </c>
      <c r="H16" s="5">
        <v>1554</v>
      </c>
      <c r="I16" s="70">
        <v>754</v>
      </c>
      <c r="J16" s="76">
        <v>0.48519948519948519</v>
      </c>
      <c r="K16" s="76">
        <v>0.48519948519948519</v>
      </c>
      <c r="L16" s="126">
        <v>0.125</v>
      </c>
      <c r="M16" s="133">
        <v>1.2009259259259259E-4</v>
      </c>
      <c r="N16" s="5">
        <v>1554</v>
      </c>
      <c r="O16" s="43">
        <v>736</v>
      </c>
      <c r="P16" s="45">
        <v>0.47361647361647363</v>
      </c>
      <c r="Q16" s="45">
        <v>0.47361647361647363</v>
      </c>
      <c r="R16" s="82">
        <v>0.2</v>
      </c>
      <c r="S16" s="124">
        <v>1.5224537037037038E-4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7.0175438596491223E-4</v>
      </c>
      <c r="G17" s="118">
        <v>1.3175925925925925E-4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3.2637075718015666E-4</v>
      </c>
      <c r="M17" s="133">
        <v>1.291550925925926E-4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6.25E-2</v>
      </c>
      <c r="S17" s="124">
        <v>1.3372685185185186E-4</v>
      </c>
    </row>
    <row r="18" spans="1:19" x14ac:dyDescent="0.25">
      <c r="A18" s="3" t="s">
        <v>13</v>
      </c>
      <c r="B18" s="5">
        <v>553</v>
      </c>
      <c r="C18" s="19">
        <v>168</v>
      </c>
      <c r="D18" s="21">
        <v>0.30379746835443039</v>
      </c>
      <c r="E18" s="21">
        <v>0.30379746835443039</v>
      </c>
      <c r="F18" s="110">
        <v>2.7027027027027029E-2</v>
      </c>
      <c r="G18" s="118">
        <v>2.0363425925925925E-4</v>
      </c>
      <c r="H18" s="5">
        <v>553</v>
      </c>
      <c r="I18" s="70">
        <v>59</v>
      </c>
      <c r="J18" s="76">
        <v>0.10669077757685352</v>
      </c>
      <c r="K18" s="76">
        <v>0.10669077757685352</v>
      </c>
      <c r="L18" s="126">
        <v>2.2727272727272728E-2</v>
      </c>
      <c r="M18" s="133">
        <v>1.985763888888889E-4</v>
      </c>
      <c r="N18" s="5">
        <v>553</v>
      </c>
      <c r="O18" s="43">
        <v>178</v>
      </c>
      <c r="P18" s="45">
        <v>0.32188065099457502</v>
      </c>
      <c r="Q18" s="45">
        <v>0.32188065099457502</v>
      </c>
      <c r="R18" s="82">
        <v>1</v>
      </c>
      <c r="S18" s="124">
        <v>1.8519675925925927E-4</v>
      </c>
    </row>
    <row r="19" spans="1:19" x14ac:dyDescent="0.25">
      <c r="A19" s="3" t="s">
        <v>14</v>
      </c>
      <c r="B19" s="5">
        <v>431</v>
      </c>
      <c r="C19" s="19">
        <v>90</v>
      </c>
      <c r="D19" s="21">
        <v>0.20881670533642691</v>
      </c>
      <c r="E19" s="21">
        <v>0.20881670533642691</v>
      </c>
      <c r="F19" s="110">
        <v>0.5</v>
      </c>
      <c r="G19" s="118">
        <v>8.4629629629629635E-5</v>
      </c>
      <c r="H19" s="5">
        <v>431</v>
      </c>
      <c r="I19" s="70">
        <v>119</v>
      </c>
      <c r="J19" s="76">
        <v>0.27610208816705334</v>
      </c>
      <c r="K19" s="76">
        <v>0.27610208816705334</v>
      </c>
      <c r="L19" s="126">
        <v>1</v>
      </c>
      <c r="M19" s="133">
        <v>7.9131944444444443E-5</v>
      </c>
      <c r="N19" s="5">
        <v>431</v>
      </c>
      <c r="O19" s="43">
        <v>190</v>
      </c>
      <c r="P19" s="45">
        <v>0.44083526682134572</v>
      </c>
      <c r="Q19" s="45">
        <v>0.44083526682134572</v>
      </c>
      <c r="R19" s="82">
        <v>1</v>
      </c>
      <c r="S19" s="124">
        <v>2.0234953703703704E-4</v>
      </c>
    </row>
    <row r="20" spans="1:19" x14ac:dyDescent="0.25">
      <c r="A20" s="3" t="s">
        <v>15</v>
      </c>
      <c r="B20" s="5">
        <v>97768</v>
      </c>
      <c r="C20" s="19">
        <v>495</v>
      </c>
      <c r="D20" s="21">
        <v>5.0630063006300626E-3</v>
      </c>
      <c r="E20" s="21">
        <v>9.9000000000000005E-2</v>
      </c>
      <c r="F20" s="110">
        <v>1</v>
      </c>
      <c r="G20" s="118">
        <v>7.4641203703703705E-5</v>
      </c>
      <c r="H20" s="5">
        <v>97768</v>
      </c>
      <c r="I20" s="70">
        <v>1124</v>
      </c>
      <c r="J20" s="76">
        <v>1.1496604205875133E-2</v>
      </c>
      <c r="K20" s="76">
        <v>0.2248</v>
      </c>
      <c r="L20" s="126">
        <v>1</v>
      </c>
      <c r="M20" s="133">
        <v>8.1342592592592599E-5</v>
      </c>
      <c r="N20" s="5">
        <v>97768</v>
      </c>
      <c r="O20" s="43">
        <v>2354</v>
      </c>
      <c r="P20" s="45">
        <v>2.4077407740774076E-2</v>
      </c>
      <c r="Q20" s="45">
        <v>0.4708</v>
      </c>
      <c r="R20" s="82">
        <v>0.5</v>
      </c>
      <c r="S20" s="124">
        <v>1.1140046296296297E-4</v>
      </c>
    </row>
    <row r="21" spans="1:19" x14ac:dyDescent="0.25">
      <c r="A21" s="3" t="s">
        <v>16</v>
      </c>
      <c r="B21" s="5">
        <v>28</v>
      </c>
      <c r="C21" s="19">
        <v>28</v>
      </c>
      <c r="D21" s="21">
        <v>1</v>
      </c>
      <c r="E21" s="21">
        <v>1</v>
      </c>
      <c r="F21" s="110">
        <v>2.0408163265306121E-2</v>
      </c>
      <c r="G21" s="118">
        <v>9.7245370370370367E-5</v>
      </c>
      <c r="H21" s="5">
        <v>28</v>
      </c>
      <c r="I21" s="70">
        <v>28</v>
      </c>
      <c r="J21" s="76">
        <v>1</v>
      </c>
      <c r="K21" s="76">
        <v>1</v>
      </c>
      <c r="L21" s="126">
        <v>1</v>
      </c>
      <c r="M21" s="133">
        <v>6.9340277777777773E-5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8.9097222222222223E-5</v>
      </c>
    </row>
    <row r="22" spans="1:19" x14ac:dyDescent="0.25">
      <c r="A22" s="3" t="s">
        <v>17</v>
      </c>
      <c r="B22" s="5">
        <v>1554</v>
      </c>
      <c r="C22" s="19">
        <v>720</v>
      </c>
      <c r="D22" s="21">
        <v>0.46332046332046334</v>
      </c>
      <c r="E22" s="21">
        <v>0.46332046332046334</v>
      </c>
      <c r="F22" s="110">
        <v>2.967359050445104E-3</v>
      </c>
      <c r="G22" s="118">
        <v>1.0435185185185185E-4</v>
      </c>
      <c r="H22" s="5">
        <v>1554</v>
      </c>
      <c r="I22" s="70">
        <v>711</v>
      </c>
      <c r="J22" s="76">
        <v>0.4575289575289575</v>
      </c>
      <c r="K22" s="76">
        <v>0.4575289575289575</v>
      </c>
      <c r="L22" s="126">
        <v>1</v>
      </c>
      <c r="M22" s="133">
        <v>6.9189814814814814E-5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0.33333333333333331</v>
      </c>
      <c r="S22" s="124">
        <v>7.8715277777777784E-5</v>
      </c>
    </row>
    <row r="23" spans="1:19" x14ac:dyDescent="0.25">
      <c r="A23" s="3" t="s">
        <v>18</v>
      </c>
      <c r="B23" s="5">
        <v>123</v>
      </c>
      <c r="C23" s="19">
        <v>123</v>
      </c>
      <c r="D23" s="21">
        <v>1</v>
      </c>
      <c r="E23" s="21">
        <v>1</v>
      </c>
      <c r="F23" s="110">
        <v>1.2706480304955528E-3</v>
      </c>
      <c r="G23" s="118">
        <v>8.711805555555556E-5</v>
      </c>
      <c r="H23" s="5">
        <v>123</v>
      </c>
      <c r="I23" s="70">
        <v>123</v>
      </c>
      <c r="J23" s="76">
        <v>1</v>
      </c>
      <c r="K23" s="76">
        <v>1</v>
      </c>
      <c r="L23" s="126">
        <v>8.3333333333333332E-3</v>
      </c>
      <c r="M23" s="133">
        <v>1.1543981481481481E-4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8.0219907407407404E-5</v>
      </c>
    </row>
    <row r="24" spans="1:19" x14ac:dyDescent="0.25">
      <c r="A24" s="3" t="s">
        <v>19</v>
      </c>
      <c r="B24" s="5">
        <v>40485</v>
      </c>
      <c r="C24" s="19">
        <v>3995</v>
      </c>
      <c r="D24" s="21">
        <v>9.8678522909719651E-2</v>
      </c>
      <c r="E24" s="21">
        <v>0.79900000000000004</v>
      </c>
      <c r="F24" s="110">
        <v>7.6923076923076927E-2</v>
      </c>
      <c r="G24" s="118">
        <v>8.7280092592592588E-5</v>
      </c>
      <c r="H24" s="5">
        <v>40485</v>
      </c>
      <c r="I24" s="70">
        <v>936</v>
      </c>
      <c r="J24" s="76">
        <v>2.3119673953316044E-2</v>
      </c>
      <c r="K24" s="76">
        <v>0.18720000000000001</v>
      </c>
      <c r="L24" s="126">
        <v>7.6923076923076927E-2</v>
      </c>
      <c r="M24" s="133">
        <v>1.0708333333333334E-4</v>
      </c>
      <c r="N24" s="5">
        <v>40485</v>
      </c>
      <c r="O24" s="43">
        <v>4263</v>
      </c>
      <c r="P24" s="45">
        <v>0.10529825861430159</v>
      </c>
      <c r="Q24" s="45">
        <v>0.85260000000000002</v>
      </c>
      <c r="R24" s="82">
        <v>1.1363636363636364E-2</v>
      </c>
      <c r="S24" s="124">
        <v>7.8229166666666673E-5</v>
      </c>
    </row>
    <row r="25" spans="1:19" x14ac:dyDescent="0.25">
      <c r="A25" s="3" t="s">
        <v>20</v>
      </c>
      <c r="B25" s="5">
        <v>388</v>
      </c>
      <c r="C25" s="19">
        <v>353</v>
      </c>
      <c r="D25" s="21">
        <v>0.90979381443298968</v>
      </c>
      <c r="E25" s="21">
        <v>0.90979381443298968</v>
      </c>
      <c r="F25" s="110">
        <v>7.6923076923076927E-2</v>
      </c>
      <c r="G25" s="118">
        <v>1.0399305555555555E-4</v>
      </c>
      <c r="H25" s="5">
        <v>388</v>
      </c>
      <c r="I25" s="70">
        <v>353</v>
      </c>
      <c r="J25" s="76">
        <v>0.90979381443298968</v>
      </c>
      <c r="K25" s="76">
        <v>0.90979381443298968</v>
      </c>
      <c r="L25" s="126">
        <v>0.16666666666666666</v>
      </c>
      <c r="M25" s="133">
        <v>1.0372685185185185E-4</v>
      </c>
      <c r="N25" s="5">
        <v>388</v>
      </c>
      <c r="O25" s="43">
        <v>362</v>
      </c>
      <c r="P25" s="45">
        <v>0.9329896907216495</v>
      </c>
      <c r="Q25" s="45">
        <v>0.9329896907216495</v>
      </c>
      <c r="R25" s="82">
        <v>7.6923076923076927E-2</v>
      </c>
      <c r="S25" s="124">
        <v>1.1340277777777778E-4</v>
      </c>
    </row>
    <row r="26" spans="1:19" x14ac:dyDescent="0.25">
      <c r="A26" s="3" t="s">
        <v>21</v>
      </c>
      <c r="B26" s="5">
        <v>577</v>
      </c>
      <c r="C26" s="19">
        <v>505</v>
      </c>
      <c r="D26" s="21">
        <v>0.87521663778162917</v>
      </c>
      <c r="E26" s="21">
        <v>0.87521663778162917</v>
      </c>
      <c r="F26" s="110">
        <v>1</v>
      </c>
      <c r="G26" s="118">
        <v>7.8715277777777784E-5</v>
      </c>
      <c r="H26" s="5">
        <v>577</v>
      </c>
      <c r="I26" s="70">
        <v>531</v>
      </c>
      <c r="J26" s="76">
        <v>0.92027729636048528</v>
      </c>
      <c r="K26" s="76">
        <v>0.92027729636048528</v>
      </c>
      <c r="L26" s="126">
        <v>1</v>
      </c>
      <c r="M26" s="133">
        <v>6.8460648148148154E-5</v>
      </c>
      <c r="N26" s="5">
        <v>577</v>
      </c>
      <c r="O26" s="43">
        <v>473</v>
      </c>
      <c r="P26" s="45">
        <v>0.81975736568457536</v>
      </c>
      <c r="Q26" s="45">
        <v>0.81975736568457536</v>
      </c>
      <c r="R26" s="82">
        <v>1</v>
      </c>
      <c r="S26" s="124">
        <v>7.6562499999999998E-5</v>
      </c>
    </row>
    <row r="27" spans="1:19" x14ac:dyDescent="0.25">
      <c r="A27" s="3" t="s">
        <v>22</v>
      </c>
      <c r="B27" s="5">
        <v>142</v>
      </c>
      <c r="C27" s="19">
        <v>65</v>
      </c>
      <c r="D27" s="21">
        <v>0.45774647887323944</v>
      </c>
      <c r="E27" s="21">
        <v>0.45774647887323944</v>
      </c>
      <c r="F27" s="110">
        <v>0.33333333333333331</v>
      </c>
      <c r="G27" s="118">
        <v>8.3553240740740742E-5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7.6655092592592587E-5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7.1527777777777779E-5</v>
      </c>
    </row>
    <row r="28" spans="1:19" x14ac:dyDescent="0.25">
      <c r="A28" s="3" t="s">
        <v>23</v>
      </c>
      <c r="B28" s="5">
        <v>158355</v>
      </c>
      <c r="C28" s="19">
        <v>4999</v>
      </c>
      <c r="D28" s="21">
        <v>3.1568311704714094E-2</v>
      </c>
      <c r="E28" s="21">
        <v>0.99980000000000002</v>
      </c>
      <c r="F28" s="110">
        <v>1</v>
      </c>
      <c r="G28" s="118">
        <v>7.75E-5</v>
      </c>
      <c r="H28" s="5">
        <v>158355</v>
      </c>
      <c r="I28" s="70">
        <v>4999</v>
      </c>
      <c r="J28" s="76">
        <v>3.1568311704714094E-2</v>
      </c>
      <c r="K28" s="76">
        <v>0.99980000000000002</v>
      </c>
      <c r="L28" s="126">
        <v>1</v>
      </c>
      <c r="M28" s="133">
        <v>6.0069444444444447E-5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6.7847222222222221E-5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9.4571759259259264E-5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1.0140046296296297E-4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1.019212962962963E-4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8.8472222222222221E-5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8.9490740740740744E-5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9.8842592592592591E-5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1.1640046296296297E-4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1.237037037037037E-4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1.1274305555555556E-4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1.0476851851851852E-4</v>
      </c>
      <c r="H32" s="5">
        <v>158</v>
      </c>
      <c r="I32" s="70">
        <v>158</v>
      </c>
      <c r="J32" s="76">
        <v>1</v>
      </c>
      <c r="K32" s="76">
        <v>1</v>
      </c>
      <c r="L32" s="126">
        <v>1</v>
      </c>
      <c r="M32" s="133">
        <v>8.6932870370370367E-5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9.5243055555555554E-5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9.344907407407407E-5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8.1238425925925928E-5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9.1331018518518516E-5</v>
      </c>
    </row>
    <row r="34" spans="1:19" x14ac:dyDescent="0.25">
      <c r="A34" s="3" t="s">
        <v>29</v>
      </c>
      <c r="B34" s="5">
        <v>83</v>
      </c>
      <c r="C34" s="19">
        <v>82</v>
      </c>
      <c r="D34" s="21">
        <v>0.98795180722891562</v>
      </c>
      <c r="E34" s="21">
        <v>0.98795180722891562</v>
      </c>
      <c r="F34" s="110">
        <v>9.3457943925233638E-3</v>
      </c>
      <c r="G34" s="118">
        <v>1.6482638888888889E-4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3.8565368299267258E-4</v>
      </c>
      <c r="M34" s="133">
        <v>1.3347222222222222E-4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1.1905092592592593E-4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2.0242914979757085E-3</v>
      </c>
      <c r="G35" s="118">
        <v>1.4642361111111111E-4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1.2706018518518519E-4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1.0832175925925926E-4</v>
      </c>
    </row>
    <row r="36" spans="1:19" x14ac:dyDescent="0.25">
      <c r="A36" s="3" t="s">
        <v>31</v>
      </c>
      <c r="B36" s="5">
        <v>24</v>
      </c>
      <c r="C36" s="19">
        <v>24</v>
      </c>
      <c r="D36" s="21">
        <v>1</v>
      </c>
      <c r="E36" s="21">
        <v>1</v>
      </c>
      <c r="F36" s="110">
        <v>5.8823529411764705E-3</v>
      </c>
      <c r="G36" s="118">
        <v>1.7254629629629629E-4</v>
      </c>
      <c r="H36" s="5">
        <v>24</v>
      </c>
      <c r="I36" s="70">
        <v>21</v>
      </c>
      <c r="J36" s="76">
        <v>0.875</v>
      </c>
      <c r="K36" s="76">
        <v>0.875</v>
      </c>
      <c r="L36" s="126">
        <v>6.8965517241379309E-3</v>
      </c>
      <c r="M36" s="133">
        <v>1.3547453703703703E-4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1.2853470437017994E-3</v>
      </c>
      <c r="S36" s="124">
        <v>1.1594907407407407E-4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1.6420361247947454E-3</v>
      </c>
      <c r="G37" s="118">
        <v>1.2112268518518518E-4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0.16666666666666666</v>
      </c>
      <c r="M37" s="133">
        <v>9.3136574074074069E-5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1.0092592592592593E-4</v>
      </c>
    </row>
    <row r="38" spans="1:19" x14ac:dyDescent="0.25">
      <c r="A38" s="3" t="s">
        <v>33</v>
      </c>
      <c r="B38" s="5">
        <v>88</v>
      </c>
      <c r="C38" s="19">
        <v>68</v>
      </c>
      <c r="D38" s="21">
        <v>0.77272727272727271</v>
      </c>
      <c r="E38" s="21">
        <v>0.77272727272727271</v>
      </c>
      <c r="F38" s="110">
        <v>3.8022813688212928E-3</v>
      </c>
      <c r="G38" s="118">
        <v>1.5409722222222222E-4</v>
      </c>
      <c r="H38" s="5">
        <v>88</v>
      </c>
      <c r="I38" s="70">
        <v>67</v>
      </c>
      <c r="J38" s="76">
        <v>0.76136363636363635</v>
      </c>
      <c r="K38" s="76">
        <v>0.76136363636363635</v>
      </c>
      <c r="L38" s="126">
        <v>2.5974025974025974E-3</v>
      </c>
      <c r="M38" s="133">
        <v>1.0593749999999999E-4</v>
      </c>
      <c r="N38" s="5">
        <v>88</v>
      </c>
      <c r="O38" s="43">
        <v>66</v>
      </c>
      <c r="P38" s="45">
        <v>0.75</v>
      </c>
      <c r="Q38" s="45">
        <v>0.75</v>
      </c>
      <c r="R38" s="82">
        <v>2.7624309392265192E-3</v>
      </c>
      <c r="S38" s="124">
        <v>1.1322916666666667E-4</v>
      </c>
    </row>
    <row r="39" spans="1:19" x14ac:dyDescent="0.25">
      <c r="A39" s="3" t="s">
        <v>34</v>
      </c>
      <c r="B39" s="5">
        <v>80</v>
      </c>
      <c r="C39" s="19">
        <v>53</v>
      </c>
      <c r="D39" s="21">
        <v>0.66249999999999998</v>
      </c>
      <c r="E39" s="21">
        <v>0.66249999999999998</v>
      </c>
      <c r="F39" s="110">
        <v>1</v>
      </c>
      <c r="G39" s="118">
        <v>8.1215277777777777E-5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7.3854166666666662E-5</v>
      </c>
      <c r="N39" s="5">
        <v>80</v>
      </c>
      <c r="O39" s="43">
        <v>54</v>
      </c>
      <c r="P39" s="45">
        <v>0.67500000000000004</v>
      </c>
      <c r="Q39" s="45">
        <v>0.67500000000000004</v>
      </c>
      <c r="R39" s="82">
        <v>1</v>
      </c>
      <c r="S39" s="124">
        <v>7.3506944444444441E-5</v>
      </c>
    </row>
    <row r="40" spans="1:19" x14ac:dyDescent="0.25">
      <c r="A40" s="3" t="s">
        <v>35</v>
      </c>
      <c r="B40" s="5">
        <v>66</v>
      </c>
      <c r="C40" s="19">
        <v>55</v>
      </c>
      <c r="D40" s="21">
        <v>0.83333333333333337</v>
      </c>
      <c r="E40" s="21">
        <v>0.83333333333333337</v>
      </c>
      <c r="F40" s="110">
        <v>1</v>
      </c>
      <c r="G40" s="118">
        <v>7.4259259259259265E-5</v>
      </c>
      <c r="H40" s="5">
        <v>66</v>
      </c>
      <c r="I40" s="70">
        <v>66</v>
      </c>
      <c r="J40" s="76">
        <v>1</v>
      </c>
      <c r="K40" s="76">
        <v>1</v>
      </c>
      <c r="L40" s="126">
        <v>1</v>
      </c>
      <c r="M40" s="133">
        <v>8.5150462962962965E-5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7.3969907407407402E-5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0.125</v>
      </c>
      <c r="G41" s="118">
        <v>1.0533564814814814E-4</v>
      </c>
      <c r="H41" s="5">
        <v>15</v>
      </c>
      <c r="I41" s="70">
        <v>15</v>
      </c>
      <c r="J41" s="76">
        <v>1</v>
      </c>
      <c r="K41" s="76">
        <v>1</v>
      </c>
      <c r="L41" s="126">
        <v>0.5</v>
      </c>
      <c r="M41" s="133">
        <v>1.0170138888888889E-4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1.0931712962962963E-4</v>
      </c>
    </row>
    <row r="42" spans="1:19" x14ac:dyDescent="0.25">
      <c r="A42" s="3" t="s">
        <v>37</v>
      </c>
      <c r="B42" s="5">
        <v>332</v>
      </c>
      <c r="C42" s="19">
        <v>286</v>
      </c>
      <c r="D42" s="21">
        <v>0.86144578313253017</v>
      </c>
      <c r="E42" s="21">
        <v>0.86144578313253017</v>
      </c>
      <c r="F42" s="110">
        <v>1</v>
      </c>
      <c r="G42" s="118">
        <v>7.5347222222222227E-5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7.4594907407407403E-5</v>
      </c>
      <c r="N42" s="5">
        <v>332</v>
      </c>
      <c r="O42" s="43">
        <v>287</v>
      </c>
      <c r="P42" s="45">
        <v>0.86445783132530118</v>
      </c>
      <c r="Q42" s="45">
        <v>0.86445783132530118</v>
      </c>
      <c r="R42" s="82">
        <v>1</v>
      </c>
      <c r="S42" s="124">
        <v>7.6504629629629628E-5</v>
      </c>
    </row>
    <row r="43" spans="1:19" x14ac:dyDescent="0.25">
      <c r="A43" s="3" t="s">
        <v>38</v>
      </c>
      <c r="B43" s="5">
        <v>39</v>
      </c>
      <c r="C43" s="19">
        <v>32</v>
      </c>
      <c r="D43" s="21">
        <v>0.82051282051282048</v>
      </c>
      <c r="E43" s="21">
        <v>0.82051282051282048</v>
      </c>
      <c r="F43" s="110">
        <v>3.3333333333333333E-2</v>
      </c>
      <c r="G43" s="118">
        <v>1.9488425925925926E-4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4.9261083743842365E-3</v>
      </c>
      <c r="M43" s="133">
        <v>1.226388888888889E-4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0.16666666666666666</v>
      </c>
      <c r="S43" s="124">
        <v>1.3155092592592594E-4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6.369426751592357E-3</v>
      </c>
      <c r="G44" s="118">
        <v>1.1596064814814814E-4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1.0725694444444445E-4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1.1200231481481482E-4</v>
      </c>
    </row>
    <row r="45" spans="1:19" x14ac:dyDescent="0.25">
      <c r="A45" s="3" t="s">
        <v>40</v>
      </c>
      <c r="B45" s="5">
        <v>431</v>
      </c>
      <c r="C45" s="19">
        <v>404</v>
      </c>
      <c r="D45" s="21">
        <v>0.93735498839907194</v>
      </c>
      <c r="E45" s="21">
        <v>0.93735498839907194</v>
      </c>
      <c r="F45" s="110">
        <v>0.125</v>
      </c>
      <c r="G45" s="118">
        <v>1.1775462962962963E-4</v>
      </c>
      <c r="H45" s="5">
        <v>431</v>
      </c>
      <c r="I45" s="70">
        <v>415</v>
      </c>
      <c r="J45" s="76">
        <v>0.96287703016241299</v>
      </c>
      <c r="K45" s="76">
        <v>0.96287703016241299</v>
      </c>
      <c r="L45" s="126">
        <v>0.5</v>
      </c>
      <c r="M45" s="133">
        <v>1.0234953703703704E-4</v>
      </c>
      <c r="N45" s="5">
        <v>431</v>
      </c>
      <c r="O45" s="43">
        <v>410</v>
      </c>
      <c r="P45" s="45">
        <v>0.95127610208816704</v>
      </c>
      <c r="Q45" s="45">
        <v>0.95127610208816704</v>
      </c>
      <c r="R45" s="82">
        <v>2.8571428571428571E-2</v>
      </c>
      <c r="S45" s="124">
        <v>1.081712962962963E-4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7.462686567164179E-3</v>
      </c>
      <c r="G46" s="118">
        <v>1.3349537037037038E-4</v>
      </c>
      <c r="H46" s="5">
        <v>40</v>
      </c>
      <c r="I46" s="70">
        <v>40</v>
      </c>
      <c r="J46" s="76">
        <v>1</v>
      </c>
      <c r="K46" s="76">
        <v>1</v>
      </c>
      <c r="L46" s="126">
        <v>7.6745970836531081E-4</v>
      </c>
      <c r="M46" s="133">
        <v>1.2584490740740742E-4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1.0946759259259259E-4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7.462686567164179E-3</v>
      </c>
      <c r="G47" s="118">
        <v>1.3518518518518518E-4</v>
      </c>
      <c r="H47" s="5">
        <v>40</v>
      </c>
      <c r="I47" s="70">
        <v>40</v>
      </c>
      <c r="J47" s="76">
        <v>1</v>
      </c>
      <c r="K47" s="76">
        <v>1</v>
      </c>
      <c r="L47" s="126">
        <v>5.5555555555555558E-3</v>
      </c>
      <c r="M47" s="133">
        <v>1.0780092592592593E-4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1.0912037037037037E-4</v>
      </c>
    </row>
    <row r="48" spans="1:19" x14ac:dyDescent="0.25">
      <c r="A48" s="3" t="s">
        <v>43</v>
      </c>
      <c r="B48" s="5">
        <v>70752</v>
      </c>
      <c r="C48" s="19">
        <v>361</v>
      </c>
      <c r="D48" s="21">
        <v>5.1023292627770242E-3</v>
      </c>
      <c r="E48" s="21">
        <v>7.22E-2</v>
      </c>
      <c r="F48" s="110">
        <v>1</v>
      </c>
      <c r="G48" s="118">
        <v>9.5057870370370375E-5</v>
      </c>
      <c r="H48" s="5">
        <v>70752</v>
      </c>
      <c r="I48" s="70">
        <v>1272</v>
      </c>
      <c r="J48" s="76">
        <v>1.7978290366350069E-2</v>
      </c>
      <c r="K48" s="76">
        <v>0.25440000000000002</v>
      </c>
      <c r="L48" s="126">
        <v>1</v>
      </c>
      <c r="M48" s="133">
        <v>6.9212962962962964E-5</v>
      </c>
      <c r="N48" s="5">
        <v>70752</v>
      </c>
      <c r="O48" s="43">
        <v>1591</v>
      </c>
      <c r="P48" s="45">
        <v>2.2486996834011761E-2</v>
      </c>
      <c r="Q48" s="45">
        <v>0.31819999999999998</v>
      </c>
      <c r="R48" s="82">
        <v>1</v>
      </c>
      <c r="S48" s="124">
        <v>7.4027777777777772E-5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6.2291666666666672E-5</v>
      </c>
      <c r="H49" s="5">
        <v>1776</v>
      </c>
      <c r="I49" s="70">
        <v>1776</v>
      </c>
      <c r="J49" s="76">
        <v>1</v>
      </c>
      <c r="K49" s="76">
        <v>1</v>
      </c>
      <c r="L49" s="126">
        <v>1</v>
      </c>
      <c r="M49" s="133">
        <v>5.9340277777777781E-5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6.3692129629629635E-5</v>
      </c>
    </row>
    <row r="50" spans="1:19" x14ac:dyDescent="0.25">
      <c r="A50" s="3" t="s">
        <v>45</v>
      </c>
      <c r="B50" s="5">
        <v>9902</v>
      </c>
      <c r="C50" s="19">
        <v>4852</v>
      </c>
      <c r="D50" s="21">
        <v>0.490002019793981</v>
      </c>
      <c r="E50" s="21">
        <v>0.97040000000000004</v>
      </c>
      <c r="F50" s="110">
        <v>0.33333333333333331</v>
      </c>
      <c r="G50" s="118">
        <v>6.2118055555555562E-5</v>
      </c>
      <c r="H50" s="5">
        <v>9902</v>
      </c>
      <c r="I50" s="70">
        <v>4960</v>
      </c>
      <c r="J50" s="76">
        <v>0.50090890729145632</v>
      </c>
      <c r="K50" s="76">
        <v>0.99199999999999999</v>
      </c>
      <c r="L50" s="126">
        <v>1</v>
      </c>
      <c r="M50" s="133">
        <v>5.7638888888888886E-5</v>
      </c>
      <c r="N50" s="5">
        <v>9902</v>
      </c>
      <c r="O50" s="43">
        <v>4991</v>
      </c>
      <c r="P50" s="45">
        <v>0.50403958796202786</v>
      </c>
      <c r="Q50" s="45">
        <v>0.99819999999999998</v>
      </c>
      <c r="R50" s="82">
        <v>0.14285714285714285</v>
      </c>
      <c r="S50" s="124">
        <v>6.3206018518518524E-5</v>
      </c>
    </row>
    <row r="51" spans="1:19" x14ac:dyDescent="0.25">
      <c r="A51" s="3" t="s">
        <v>46</v>
      </c>
      <c r="B51" s="5">
        <v>5365</v>
      </c>
      <c r="C51" s="19">
        <v>2632</v>
      </c>
      <c r="D51" s="21">
        <v>0.49058713886300093</v>
      </c>
      <c r="E51" s="21">
        <v>0.52639999999999998</v>
      </c>
      <c r="F51" s="110">
        <v>1</v>
      </c>
      <c r="G51" s="118">
        <v>6.1805555555555561E-5</v>
      </c>
      <c r="H51" s="5">
        <v>5365</v>
      </c>
      <c r="I51" s="70">
        <v>2898</v>
      </c>
      <c r="J51" s="76">
        <v>0.54016775396085737</v>
      </c>
      <c r="K51" s="76">
        <v>0.5796</v>
      </c>
      <c r="L51" s="126">
        <v>0.1111111111111111</v>
      </c>
      <c r="M51" s="133">
        <v>5.8460648148148148E-5</v>
      </c>
      <c r="N51" s="5">
        <v>5365</v>
      </c>
      <c r="O51" s="43">
        <v>3176</v>
      </c>
      <c r="P51" s="45">
        <v>0.59198508853681264</v>
      </c>
      <c r="Q51" s="45">
        <v>0.63519999999999999</v>
      </c>
      <c r="R51" s="82">
        <v>1.9230769230769232E-2</v>
      </c>
      <c r="S51" s="124">
        <v>6.3206018518518524E-5</v>
      </c>
    </row>
    <row r="52" spans="1:19" x14ac:dyDescent="0.25">
      <c r="A52" s="3" t="s">
        <v>47</v>
      </c>
      <c r="B52" s="5">
        <v>7322</v>
      </c>
      <c r="C52" s="19">
        <v>160</v>
      </c>
      <c r="D52" s="21">
        <v>2.185195301830101E-2</v>
      </c>
      <c r="E52" s="21">
        <v>3.2000000000000001E-2</v>
      </c>
      <c r="F52" s="110">
        <v>2.2222222222222223E-2</v>
      </c>
      <c r="G52" s="118">
        <v>6.2314814814814809E-5</v>
      </c>
      <c r="H52" s="5">
        <v>7322</v>
      </c>
      <c r="I52" s="70">
        <v>134</v>
      </c>
      <c r="J52" s="76">
        <v>1.8301010652827097E-2</v>
      </c>
      <c r="K52" s="76">
        <v>2.6800000000000001E-2</v>
      </c>
      <c r="L52" s="126">
        <v>1</v>
      </c>
      <c r="M52" s="133">
        <v>6.0706018518518517E-5</v>
      </c>
      <c r="N52" s="5">
        <v>7322</v>
      </c>
      <c r="O52" s="43">
        <v>67</v>
      </c>
      <c r="P52" s="45">
        <v>9.1505053264135487E-3</v>
      </c>
      <c r="Q52" s="45">
        <v>1.34E-2</v>
      </c>
      <c r="R52" s="82">
        <v>4.8262548262548264E-4</v>
      </c>
      <c r="S52" s="124">
        <v>6.4872685185185186E-5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2.2222222222222223E-2</v>
      </c>
      <c r="G53" s="118">
        <v>3.2193287037037037E-4</v>
      </c>
      <c r="H53" s="5">
        <v>760</v>
      </c>
      <c r="I53" s="70">
        <v>760</v>
      </c>
      <c r="J53" s="76">
        <v>1</v>
      </c>
      <c r="K53" s="76">
        <v>1</v>
      </c>
      <c r="L53" s="126">
        <v>1.1627906976744186E-2</v>
      </c>
      <c r="M53" s="133">
        <v>1.3995717592592593E-3</v>
      </c>
      <c r="N53" s="5">
        <v>760</v>
      </c>
      <c r="O53" s="43">
        <v>760</v>
      </c>
      <c r="P53" s="45">
        <v>1</v>
      </c>
      <c r="Q53" s="45">
        <v>1</v>
      </c>
      <c r="R53" s="82">
        <v>8.6355785837651119E-4</v>
      </c>
      <c r="S53" s="124">
        <v>8.7997685185185179E-5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0.125</v>
      </c>
      <c r="G54" s="118">
        <v>6.5960648148148147E-5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5.7835648148148147E-5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6.0856481481481483E-5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2.2727272727272728E-2</v>
      </c>
      <c r="G55" s="118">
        <v>1.7273148148148147E-4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1.4410879629629629E-4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1.5457175925925927E-4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2.2222222222222223E-2</v>
      </c>
      <c r="G56" s="118">
        <v>1.6706018518518518E-4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1.438425925925926E-4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1.5929398148148148E-4</v>
      </c>
    </row>
    <row r="57" spans="1:19" x14ac:dyDescent="0.25">
      <c r="A57" s="3" t="s">
        <v>52</v>
      </c>
      <c r="B57" s="5">
        <v>859</v>
      </c>
      <c r="C57" s="19">
        <v>252</v>
      </c>
      <c r="D57" s="21">
        <v>0.29336437718277064</v>
      </c>
      <c r="E57" s="21">
        <v>0.29336437718277064</v>
      </c>
      <c r="F57" s="110">
        <v>0.14285714285714285</v>
      </c>
      <c r="G57" s="118">
        <v>1.0119212962962962E-4</v>
      </c>
      <c r="H57" s="5">
        <v>859</v>
      </c>
      <c r="I57" s="70">
        <v>295</v>
      </c>
      <c r="J57" s="76">
        <v>0.34342258440046564</v>
      </c>
      <c r="K57" s="76">
        <v>0.34342258440046564</v>
      </c>
      <c r="L57" s="126">
        <v>5.8823529411764705E-2</v>
      </c>
      <c r="M57" s="133">
        <v>8.8703703703703701E-5</v>
      </c>
      <c r="N57" s="5">
        <v>859</v>
      </c>
      <c r="O57" s="43">
        <v>845</v>
      </c>
      <c r="P57" s="45">
        <v>0.98370197904540158</v>
      </c>
      <c r="Q57" s="45">
        <v>0.98370197904540158</v>
      </c>
      <c r="R57" s="82">
        <v>1</v>
      </c>
      <c r="S57" s="124">
        <v>8.5023148148148143E-5</v>
      </c>
    </row>
    <row r="58" spans="1:19" x14ac:dyDescent="0.25">
      <c r="A58" s="3" t="s">
        <v>53</v>
      </c>
      <c r="B58" s="5">
        <v>4043</v>
      </c>
      <c r="C58" s="19">
        <v>3048</v>
      </c>
      <c r="D58" s="21">
        <v>0.75389562206282468</v>
      </c>
      <c r="E58" s="21">
        <v>0.75389562206282468</v>
      </c>
      <c r="F58" s="110">
        <v>1</v>
      </c>
      <c r="G58" s="118">
        <v>7.3587962962962962E-5</v>
      </c>
      <c r="H58" s="5">
        <v>4043</v>
      </c>
      <c r="I58" s="70">
        <v>3119</v>
      </c>
      <c r="J58" s="76">
        <v>0.77145683898095474</v>
      </c>
      <c r="K58" s="76">
        <v>0.77145683898095474</v>
      </c>
      <c r="L58" s="126">
        <v>1</v>
      </c>
      <c r="M58" s="133">
        <v>6.2719907407407413E-5</v>
      </c>
      <c r="N58" s="5">
        <v>4043</v>
      </c>
      <c r="O58" s="43">
        <v>3130</v>
      </c>
      <c r="P58" s="45">
        <v>0.7741775908978481</v>
      </c>
      <c r="Q58" s="45">
        <v>0.7741775908978481</v>
      </c>
      <c r="R58" s="82">
        <v>1</v>
      </c>
      <c r="S58" s="124">
        <v>6.8564814814814812E-5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0.2</v>
      </c>
      <c r="G59" s="118">
        <v>7.8912037037037031E-5</v>
      </c>
      <c r="H59" s="5">
        <v>11</v>
      </c>
      <c r="I59" s="70">
        <v>11</v>
      </c>
      <c r="J59" s="76">
        <v>1</v>
      </c>
      <c r="K59" s="76">
        <v>1</v>
      </c>
      <c r="L59" s="126">
        <v>0.1</v>
      </c>
      <c r="M59" s="133">
        <v>8.0405092592592597E-5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8.0046296296296294E-5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9.0613425925925925E-5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8.4317129629629634E-5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8.0694444444444447E-5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8.5069444444444445E-5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0.25</v>
      </c>
      <c r="M61" s="133">
        <v>8.1909722222222217E-5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7.8854166666666661E-5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1.6129032258064516E-2</v>
      </c>
      <c r="G62" s="118">
        <v>6.649305555555556E-5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6.0636574074074072E-5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6.5821759259259257E-5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0.2</v>
      </c>
      <c r="G63" s="118">
        <v>2.1230324074074074E-4</v>
      </c>
      <c r="H63" s="5">
        <v>38</v>
      </c>
      <c r="I63" s="70">
        <v>38</v>
      </c>
      <c r="J63" s="76">
        <v>1</v>
      </c>
      <c r="K63" s="76">
        <v>1</v>
      </c>
      <c r="L63" s="126">
        <v>7.7519379844961239E-3</v>
      </c>
      <c r="M63" s="133">
        <v>1.7409722222222222E-4</v>
      </c>
      <c r="N63" s="5">
        <v>38</v>
      </c>
      <c r="O63" s="43">
        <v>38</v>
      </c>
      <c r="P63" s="45">
        <v>1</v>
      </c>
      <c r="Q63" s="45">
        <v>1</v>
      </c>
      <c r="R63" s="82">
        <v>3.7037037037037035E-2</v>
      </c>
      <c r="S63" s="124">
        <v>1.8483796296296296E-4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1.8894675925925925E-4</v>
      </c>
      <c r="H64" s="5">
        <v>34</v>
      </c>
      <c r="I64" s="70">
        <v>34</v>
      </c>
      <c r="J64" s="76">
        <v>1</v>
      </c>
      <c r="K64" s="76">
        <v>1</v>
      </c>
      <c r="L64" s="126">
        <v>2.3255813953488372E-2</v>
      </c>
      <c r="M64" s="133">
        <v>1.7233796296296295E-4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1.6703703703703705E-4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0.33333333333333331</v>
      </c>
      <c r="G65" s="118">
        <v>1.8020833333333333E-4</v>
      </c>
      <c r="H65" s="5">
        <v>4</v>
      </c>
      <c r="I65" s="70">
        <v>4</v>
      </c>
      <c r="J65" s="76">
        <v>1</v>
      </c>
      <c r="K65" s="76">
        <v>1</v>
      </c>
      <c r="L65" s="126">
        <v>0.25</v>
      </c>
      <c r="M65" s="133">
        <v>1.4236111111111112E-4</v>
      </c>
      <c r="N65" s="5">
        <v>4</v>
      </c>
      <c r="O65" s="43">
        <v>4</v>
      </c>
      <c r="P65" s="45">
        <v>1</v>
      </c>
      <c r="Q65" s="45">
        <v>1</v>
      </c>
      <c r="R65" s="82">
        <v>0.25</v>
      </c>
      <c r="S65" s="124">
        <v>1.5493055555555556E-4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0.25</v>
      </c>
      <c r="G66" s="118">
        <v>9.6041666666666666E-5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8.7824074074074069E-5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9.2916666666666671E-5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0.1</v>
      </c>
      <c r="G67" s="118">
        <v>9.3460648148148152E-5</v>
      </c>
      <c r="H67" s="5">
        <v>1</v>
      </c>
      <c r="I67" s="70">
        <v>1</v>
      </c>
      <c r="J67" s="76">
        <v>1</v>
      </c>
      <c r="K67" s="76">
        <v>1</v>
      </c>
      <c r="L67" s="126">
        <v>0.14285714285714285</v>
      </c>
      <c r="M67" s="133">
        <v>8.2314814814814821E-5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9.364583333333333E-5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0.125</v>
      </c>
      <c r="G68" s="118">
        <v>9.6226851851851858E-5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7.7835648148148152E-5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9.356481481481481E-5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1.3416666666666666E-4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1.2609953703703703E-4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1.5239583333333332E-4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0.125</v>
      </c>
      <c r="G70" s="118">
        <v>1.2479166666666666E-4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33">
        <v>1.2584490740740742E-4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1.4929398148148148E-4</v>
      </c>
    </row>
    <row r="71" spans="1:19" x14ac:dyDescent="0.25">
      <c r="A71" s="3" t="s">
        <v>66</v>
      </c>
      <c r="B71" s="5">
        <v>2955</v>
      </c>
      <c r="C71" s="19">
        <v>2927</v>
      </c>
      <c r="D71" s="21">
        <v>0.99052453468697121</v>
      </c>
      <c r="E71" s="21">
        <v>0.99052453468697121</v>
      </c>
      <c r="F71" s="110">
        <v>1</v>
      </c>
      <c r="G71" s="118">
        <v>1.5020833333333333E-4</v>
      </c>
      <c r="H71" s="5">
        <v>2955</v>
      </c>
      <c r="I71" s="70">
        <v>2910</v>
      </c>
      <c r="J71" s="76">
        <v>0.98477157360406087</v>
      </c>
      <c r="K71" s="76">
        <v>0.98477157360406087</v>
      </c>
      <c r="L71" s="126">
        <v>0.33333333333333331</v>
      </c>
      <c r="M71" s="133">
        <v>1.1739583333333334E-4</v>
      </c>
      <c r="N71" s="5">
        <v>2955</v>
      </c>
      <c r="O71" s="43">
        <v>2898</v>
      </c>
      <c r="P71" s="45">
        <v>0.98071065989847717</v>
      </c>
      <c r="Q71" s="45">
        <v>0.98071065989847717</v>
      </c>
      <c r="R71" s="82">
        <v>0.33333333333333331</v>
      </c>
      <c r="S71" s="124">
        <v>1.3020833333333333E-4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1.2658227848101266E-2</v>
      </c>
      <c r="G72" s="118">
        <v>1.3864583333333334E-4</v>
      </c>
      <c r="H72" s="5">
        <v>554</v>
      </c>
      <c r="I72" s="70">
        <v>546</v>
      </c>
      <c r="J72" s="76">
        <v>0.98555956678700363</v>
      </c>
      <c r="K72" s="76">
        <v>0.98555956678700363</v>
      </c>
      <c r="L72" s="126">
        <v>1</v>
      </c>
      <c r="M72" s="133">
        <v>1.175E-4</v>
      </c>
      <c r="N72" s="5">
        <v>554</v>
      </c>
      <c r="O72" s="43">
        <v>547</v>
      </c>
      <c r="P72" s="45">
        <v>0.9873646209386282</v>
      </c>
      <c r="Q72" s="45">
        <v>0.9873646209386282</v>
      </c>
      <c r="R72" s="82">
        <v>1</v>
      </c>
      <c r="S72" s="124">
        <v>1.3355324074074075E-4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0.05</v>
      </c>
      <c r="G73" s="118">
        <v>1.2172453703703704E-4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1.0642361111111112E-4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1.1599537037037038E-4</v>
      </c>
    </row>
    <row r="74" spans="1:19" x14ac:dyDescent="0.25">
      <c r="A74" s="3" t="s">
        <v>69</v>
      </c>
      <c r="B74" s="5">
        <v>1003</v>
      </c>
      <c r="C74" s="19">
        <v>874</v>
      </c>
      <c r="D74" s="21">
        <v>0.87138584247258222</v>
      </c>
      <c r="E74" s="21">
        <v>0.87138584247258222</v>
      </c>
      <c r="F74" s="110">
        <v>0.5</v>
      </c>
      <c r="G74" s="118">
        <v>9.9699074074074073E-5</v>
      </c>
      <c r="H74" s="5">
        <v>1003</v>
      </c>
      <c r="I74" s="70">
        <v>1003</v>
      </c>
      <c r="J74" s="76">
        <v>1</v>
      </c>
      <c r="K74" s="76">
        <v>1</v>
      </c>
      <c r="L74" s="126">
        <v>1</v>
      </c>
      <c r="M74" s="133">
        <v>1.04375E-4</v>
      </c>
      <c r="N74" s="5">
        <v>1003</v>
      </c>
      <c r="O74" s="43">
        <v>1003</v>
      </c>
      <c r="P74" s="45">
        <v>1</v>
      </c>
      <c r="Q74" s="45">
        <v>1</v>
      </c>
      <c r="R74" s="82">
        <v>1</v>
      </c>
      <c r="S74" s="124">
        <v>1.1167824074074073E-4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1.7857142857142856E-2</v>
      </c>
      <c r="G75" s="118">
        <v>9.806712962962963E-5</v>
      </c>
      <c r="H75" s="5">
        <v>95</v>
      </c>
      <c r="I75" s="70">
        <v>95</v>
      </c>
      <c r="J75" s="76">
        <v>1</v>
      </c>
      <c r="K75" s="76">
        <v>1</v>
      </c>
      <c r="L75" s="126">
        <v>1.5384615384615385E-2</v>
      </c>
      <c r="M75" s="133">
        <v>9.7696759259259259E-5</v>
      </c>
      <c r="N75" s="5">
        <v>95</v>
      </c>
      <c r="O75" s="43">
        <v>95</v>
      </c>
      <c r="P75" s="45">
        <v>1</v>
      </c>
      <c r="Q75" s="45">
        <v>1</v>
      </c>
      <c r="R75" s="82">
        <v>1.6666666666666666E-2</v>
      </c>
      <c r="S75" s="124">
        <v>9.8680555555555549E-5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1.0863425925925926E-4</v>
      </c>
      <c r="H76" s="5">
        <v>5</v>
      </c>
      <c r="I76" s="70">
        <v>5</v>
      </c>
      <c r="J76" s="76">
        <v>1</v>
      </c>
      <c r="K76" s="76">
        <v>1</v>
      </c>
      <c r="L76" s="126">
        <v>0.2</v>
      </c>
      <c r="M76" s="133">
        <v>9.8483796296296302E-5</v>
      </c>
      <c r="N76" s="5">
        <v>5</v>
      </c>
      <c r="O76" s="43">
        <v>5</v>
      </c>
      <c r="P76" s="45">
        <v>1</v>
      </c>
      <c r="Q76" s="45">
        <v>1</v>
      </c>
      <c r="R76" s="82">
        <v>0.25</v>
      </c>
      <c r="S76" s="124">
        <v>9.5185185185185184E-5</v>
      </c>
    </row>
    <row r="77" spans="1:19" x14ac:dyDescent="0.25">
      <c r="A77" s="3" t="s">
        <v>72</v>
      </c>
      <c r="B77" s="5">
        <v>4079</v>
      </c>
      <c r="C77" s="19">
        <v>487</v>
      </c>
      <c r="D77" s="21">
        <v>0.11939200784506006</v>
      </c>
      <c r="E77" s="21">
        <v>0.11939200784506006</v>
      </c>
      <c r="F77" s="110">
        <v>1</v>
      </c>
      <c r="G77" s="118">
        <v>1.1834490740740741E-4</v>
      </c>
      <c r="H77" s="5">
        <v>4079</v>
      </c>
      <c r="I77" s="70">
        <v>664</v>
      </c>
      <c r="J77" s="76">
        <v>0.16278499632262811</v>
      </c>
      <c r="K77" s="76">
        <v>0.16278499632262811</v>
      </c>
      <c r="L77" s="126">
        <v>1</v>
      </c>
      <c r="M77" s="133">
        <v>1.1341435185185185E-4</v>
      </c>
      <c r="N77" s="5">
        <v>4079</v>
      </c>
      <c r="O77" s="43">
        <v>509</v>
      </c>
      <c r="P77" s="45">
        <v>0.12478548663888207</v>
      </c>
      <c r="Q77" s="45">
        <v>0.12478548663888207</v>
      </c>
      <c r="R77" s="82">
        <v>0.5</v>
      </c>
      <c r="S77" s="124">
        <v>1.2304398148148149E-4</v>
      </c>
    </row>
    <row r="78" spans="1:19" x14ac:dyDescent="0.25">
      <c r="A78" s="3" t="s">
        <v>73</v>
      </c>
      <c r="B78" s="5">
        <v>50</v>
      </c>
      <c r="C78" s="19">
        <v>2</v>
      </c>
      <c r="D78" s="21">
        <v>0.04</v>
      </c>
      <c r="E78" s="21">
        <v>0.04</v>
      </c>
      <c r="F78" s="110">
        <v>6.5359477124183009E-3</v>
      </c>
      <c r="G78" s="118">
        <v>1.5879629629629628E-4</v>
      </c>
      <c r="H78" s="5">
        <v>50</v>
      </c>
      <c r="I78" s="70">
        <v>0</v>
      </c>
      <c r="J78" s="76">
        <v>0</v>
      </c>
      <c r="K78" s="76">
        <v>0</v>
      </c>
      <c r="L78" s="126">
        <v>0</v>
      </c>
      <c r="M78" s="133">
        <v>1.2748842592592591E-4</v>
      </c>
      <c r="N78" s="5">
        <v>50</v>
      </c>
      <c r="O78" s="43">
        <v>35</v>
      </c>
      <c r="P78" s="45">
        <v>0.7</v>
      </c>
      <c r="Q78" s="45">
        <v>0.7</v>
      </c>
      <c r="R78" s="82">
        <v>0.25</v>
      </c>
      <c r="S78" s="124">
        <v>8.304398148148148E-5</v>
      </c>
    </row>
    <row r="79" spans="1:19" x14ac:dyDescent="0.25">
      <c r="A79" s="3" t="s">
        <v>74</v>
      </c>
      <c r="B79" s="5">
        <v>2505</v>
      </c>
      <c r="C79" s="19">
        <v>89</v>
      </c>
      <c r="D79" s="21">
        <v>3.5528942115768465E-2</v>
      </c>
      <c r="E79" s="21">
        <v>3.5528942115768465E-2</v>
      </c>
      <c r="F79" s="110">
        <v>0.33333333333333331</v>
      </c>
      <c r="G79" s="118">
        <v>7.1585648148148149E-5</v>
      </c>
      <c r="H79" s="5">
        <v>2505</v>
      </c>
      <c r="I79" s="70">
        <v>56</v>
      </c>
      <c r="J79" s="76">
        <v>2.2355289421157686E-2</v>
      </c>
      <c r="K79" s="76">
        <v>2.2355289421157686E-2</v>
      </c>
      <c r="L79" s="126">
        <v>3.8610038610038611E-3</v>
      </c>
      <c r="M79" s="133">
        <v>6.137731481481482E-5</v>
      </c>
      <c r="N79" s="5">
        <v>2505</v>
      </c>
      <c r="O79" s="43">
        <v>41</v>
      </c>
      <c r="P79" s="45">
        <v>1.6367265469061875E-2</v>
      </c>
      <c r="Q79" s="45">
        <v>1.6367265469061875E-2</v>
      </c>
      <c r="R79" s="82">
        <v>3.8461538461538464E-2</v>
      </c>
      <c r="S79" s="124">
        <v>6.8043981481481482E-5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0.16666666666666666</v>
      </c>
      <c r="G80" s="118">
        <v>1.0282407407407408E-4</v>
      </c>
      <c r="H80" s="5">
        <v>3</v>
      </c>
      <c r="I80" s="70">
        <v>3</v>
      </c>
      <c r="J80" s="76">
        <v>1</v>
      </c>
      <c r="K80" s="76">
        <v>1</v>
      </c>
      <c r="L80" s="126">
        <v>0.25</v>
      </c>
      <c r="M80" s="133">
        <v>9.3125E-5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9.8020833333333328E-5</v>
      </c>
    </row>
    <row r="81" spans="1:19" x14ac:dyDescent="0.25">
      <c r="A81" s="3" t="s">
        <v>76</v>
      </c>
      <c r="B81" s="5">
        <v>13</v>
      </c>
      <c r="C81" s="19">
        <v>2</v>
      </c>
      <c r="D81" s="21">
        <v>0.15384615384615385</v>
      </c>
      <c r="E81" s="21">
        <v>0.15384615384615385</v>
      </c>
      <c r="F81" s="110">
        <v>2.7777777777777779E-3</v>
      </c>
      <c r="G81" s="118">
        <v>3.111689814814815E-4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1.5261574074074073E-4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1.0642361111111112E-4</v>
      </c>
    </row>
    <row r="82" spans="1:19" x14ac:dyDescent="0.25">
      <c r="A82" s="3" t="s">
        <v>77</v>
      </c>
      <c r="B82" s="5">
        <v>1763</v>
      </c>
      <c r="C82" s="19">
        <v>215</v>
      </c>
      <c r="D82" s="21">
        <v>0.12195121951219512</v>
      </c>
      <c r="E82" s="21">
        <v>0.12195121951219512</v>
      </c>
      <c r="F82" s="110">
        <v>7.874015748031496E-3</v>
      </c>
      <c r="G82" s="118">
        <v>1.6414351851851852E-4</v>
      </c>
      <c r="H82" s="5">
        <v>1763</v>
      </c>
      <c r="I82" s="70">
        <v>80</v>
      </c>
      <c r="J82" s="76">
        <v>4.537719795802609E-2</v>
      </c>
      <c r="K82" s="76">
        <v>4.537719795802609E-2</v>
      </c>
      <c r="L82" s="126">
        <v>1.4705882352941176E-2</v>
      </c>
      <c r="M82" s="133">
        <v>1.3025462962962963E-4</v>
      </c>
      <c r="N82" s="5">
        <v>1763</v>
      </c>
      <c r="O82" s="43">
        <v>525</v>
      </c>
      <c r="P82" s="45">
        <v>0.29778786159954623</v>
      </c>
      <c r="Q82" s="45">
        <v>0.29778786159954623</v>
      </c>
      <c r="R82" s="82">
        <v>0.5</v>
      </c>
      <c r="S82" s="124">
        <v>9.6388888888888886E-5</v>
      </c>
    </row>
    <row r="83" spans="1:19" x14ac:dyDescent="0.25">
      <c r="A83" s="3" t="s">
        <v>78</v>
      </c>
      <c r="B83" s="5">
        <v>2917</v>
      </c>
      <c r="C83" s="19">
        <v>103</v>
      </c>
      <c r="D83" s="23">
        <v>3.5310250257113471E-2</v>
      </c>
      <c r="E83" s="21">
        <v>3.5310250257113471E-2</v>
      </c>
      <c r="F83" s="110">
        <v>5.4945054945054949E-3</v>
      </c>
      <c r="G83" s="118">
        <v>1.4241898148148149E-4</v>
      </c>
      <c r="H83" s="5">
        <v>2917</v>
      </c>
      <c r="I83" s="70">
        <v>429</v>
      </c>
      <c r="J83" s="77">
        <v>0.14706890641069592</v>
      </c>
      <c r="K83" s="76">
        <v>0.14706890641069592</v>
      </c>
      <c r="L83" s="126">
        <v>1</v>
      </c>
      <c r="M83" s="133">
        <v>1.1496527777777778E-4</v>
      </c>
      <c r="N83" s="5">
        <v>2917</v>
      </c>
      <c r="O83" s="43">
        <v>1110</v>
      </c>
      <c r="P83" s="47">
        <v>0.38052793966403842</v>
      </c>
      <c r="Q83" s="45">
        <v>0.38052793966403842</v>
      </c>
      <c r="R83" s="82">
        <v>0.5</v>
      </c>
      <c r="S83" s="124">
        <v>8.8055555555555562E-5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38753</v>
      </c>
      <c r="D84" s="59">
        <f t="shared" ref="D84:F84" si="0">AVERAGE(D14:D83)</f>
        <v>0.75873406215799266</v>
      </c>
      <c r="E84" s="59">
        <f t="shared" si="0"/>
        <v>0.79239044384580526</v>
      </c>
      <c r="F84" s="119">
        <f t="shared" si="0"/>
        <v>0.37839746427019261</v>
      </c>
      <c r="G84" s="120">
        <f>AVERAGE(G14:G83)</f>
        <v>1.2117394179894177E-4</v>
      </c>
      <c r="H84" s="34">
        <f>SUM(H14:H83)</f>
        <v>425476</v>
      </c>
      <c r="I84" s="107">
        <f>SUM(I14:I83)</f>
        <v>36988</v>
      </c>
      <c r="J84" s="108">
        <f t="shared" ref="J84:L84" si="1">AVERAGE(J14:J83)</f>
        <v>0.74360119988802997</v>
      </c>
      <c r="K84" s="108">
        <f t="shared" si="1"/>
        <v>0.77390204914323868</v>
      </c>
      <c r="L84" s="52">
        <f t="shared" si="1"/>
        <v>0.55029122735761971</v>
      </c>
      <c r="M84" s="122">
        <f>AVERAGE(M14:M83)</f>
        <v>1.213191137566138E-4</v>
      </c>
      <c r="N84" s="34">
        <f>SUM(N14:N83)</f>
        <v>425476</v>
      </c>
      <c r="O84" s="57">
        <f>SUM(O14:O83)</f>
        <v>43726</v>
      </c>
      <c r="P84" s="60">
        <f t="shared" ref="P84:R84" si="2">AVERAGE(P14:P83)</f>
        <v>0.76467758054183732</v>
      </c>
      <c r="Q84" s="60">
        <f t="shared" si="2"/>
        <v>0.80753168808977471</v>
      </c>
      <c r="R84" s="123">
        <f t="shared" si="2"/>
        <v>0.62884325754997816</v>
      </c>
      <c r="S84" s="125">
        <f>AVERAGE(S14:S83)</f>
        <v>1.0547982804232805E-4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Multiply by 513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0.75873406215799266</v>
      </c>
      <c r="C88" s="37"/>
      <c r="D88" s="37"/>
    </row>
    <row r="89" spans="1:19" x14ac:dyDescent="0.25">
      <c r="A89" s="25" t="s">
        <v>88</v>
      </c>
      <c r="B89" s="61">
        <f>E84</f>
        <v>0.79239044384580526</v>
      </c>
    </row>
    <row r="90" spans="1:19" x14ac:dyDescent="0.25">
      <c r="A90" s="25" t="s">
        <v>89</v>
      </c>
      <c r="B90" s="67">
        <f>F84</f>
        <v>0.37839746427019261</v>
      </c>
    </row>
    <row r="91" spans="1:19" x14ac:dyDescent="0.25">
      <c r="A91" s="25" t="s">
        <v>120</v>
      </c>
      <c r="B91" s="130">
        <f>G84</f>
        <v>1.2117394179894177E-4</v>
      </c>
    </row>
    <row r="92" spans="1:19" ht="20.25" thickBot="1" x14ac:dyDescent="0.35">
      <c r="A92" s="38" t="str">
        <f>I1</f>
        <v>Using neighbour extractor</v>
      </c>
      <c r="B92" s="38"/>
    </row>
    <row r="93" spans="1:19" ht="15.75" thickTop="1" x14ac:dyDescent="0.25">
      <c r="A93" s="32" t="s">
        <v>82</v>
      </c>
      <c r="B93" s="64">
        <f>J84</f>
        <v>0.74360119988802997</v>
      </c>
    </row>
    <row r="94" spans="1:19" x14ac:dyDescent="0.25">
      <c r="A94" s="32" t="s">
        <v>88</v>
      </c>
      <c r="B94" s="64">
        <f>K84</f>
        <v>0.77390204914323868</v>
      </c>
    </row>
    <row r="95" spans="1:19" x14ac:dyDescent="0.25">
      <c r="A95" s="32" t="s">
        <v>89</v>
      </c>
      <c r="B95" s="68">
        <f>L84</f>
        <v>0.55029122735761971</v>
      </c>
    </row>
    <row r="96" spans="1:19" x14ac:dyDescent="0.25">
      <c r="A96" s="32" t="s">
        <v>120</v>
      </c>
      <c r="B96" s="131">
        <f>M84</f>
        <v>1.213191137566138E-4</v>
      </c>
    </row>
    <row r="97" spans="1:2" ht="20.25" thickBot="1" x14ac:dyDescent="0.35">
      <c r="A97" s="50" t="str">
        <f>O1</f>
        <v>Using node extract</v>
      </c>
      <c r="B97" s="50"/>
    </row>
    <row r="98" spans="1:2" ht="15.75" thickTop="1" x14ac:dyDescent="0.25">
      <c r="A98" s="51" t="s">
        <v>82</v>
      </c>
      <c r="B98" s="66">
        <f>P84</f>
        <v>0.76467758054183732</v>
      </c>
    </row>
    <row r="99" spans="1:2" x14ac:dyDescent="0.25">
      <c r="A99" s="51" t="s">
        <v>88</v>
      </c>
      <c r="B99" s="66">
        <f>Q84</f>
        <v>0.80753168808977471</v>
      </c>
    </row>
    <row r="100" spans="1:2" x14ac:dyDescent="0.25">
      <c r="A100" s="51" t="s">
        <v>89</v>
      </c>
      <c r="B100" s="69">
        <f>R84</f>
        <v>0.62884325754997816</v>
      </c>
    </row>
    <row r="101" spans="1:2" x14ac:dyDescent="0.25">
      <c r="A101" s="51" t="s">
        <v>120</v>
      </c>
      <c r="B101" s="132">
        <f>S84</f>
        <v>1.0547982804232805E-4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Using node extract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{209BA9EB-6D6F-4B28-A155-815107969A0C}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{7ED3D5F1-6980-4AB9-9123-AB8E26488108}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{F62B5048-ED31-45A0-B7B5-734E78C3509A}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{48AE045C-F1FB-40F3-8162-989DC5CCE248}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{DCCC934E-2247-4FCA-BF81-A19F48878BF8}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{07DF0713-C15D-43A4-A1F6-C9F0189A5132}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{78E4E64A-9AD2-4564-BEAE-723E3A3A68F5}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{33763085-F712-4792-B0E1-FACE97DEB859}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{CDB09356-1DA0-427B-9763-48388AFCF77D}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9BA9EB-6D6F-4B28-A155-815107969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7ED3D5F1-6980-4AB9-9123-AB8E26488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F62B5048-ED31-45A0-B7B5-734E78C35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48AE045C-F1FB-40F3-8162-989DC5CCE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DCCC934E-2247-4FCA-BF81-A19F48878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07DF0713-C15D-43A4-A1F6-C9F0189A5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78E4E64A-9AD2-4564-BEAE-723E3A3A6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33763085-F712-4792-B0E1-FACE97DEB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CDB09356-1DA0-427B-9763-48388AFCF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AC2C-46F0-42DB-AD67-220E4D09FB28}">
  <sheetPr>
    <tabColor theme="9" tint="0.79998168889431442"/>
  </sheetPr>
  <dimension ref="A1:S106"/>
  <sheetViews>
    <sheetView tabSelected="1" topLeftCell="A31" zoomScaleNormal="100" workbookViewId="0">
      <selection activeCell="D40" sqref="A40:D4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92" t="s">
        <v>135</v>
      </c>
      <c r="D1" s="193"/>
      <c r="E1" s="193"/>
      <c r="F1" s="193"/>
      <c r="G1" s="194"/>
      <c r="H1" s="27"/>
      <c r="I1" s="175" t="s">
        <v>138</v>
      </c>
      <c r="J1" s="171"/>
      <c r="K1" s="171"/>
      <c r="L1" s="171"/>
      <c r="M1" s="176"/>
      <c r="N1" s="27"/>
      <c r="O1" s="172" t="s">
        <v>135</v>
      </c>
      <c r="P1" s="173"/>
      <c r="Q1" s="173"/>
      <c r="R1" s="173"/>
      <c r="S1" s="17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57" t="s">
        <v>0</v>
      </c>
      <c r="J3" s="157"/>
      <c r="K3" s="182" t="s">
        <v>139</v>
      </c>
      <c r="L3" s="182"/>
      <c r="M3" s="183"/>
      <c r="N3" s="28"/>
      <c r="O3" s="159" t="s">
        <v>0</v>
      </c>
      <c r="P3" s="160"/>
      <c r="Q3" s="160" t="s">
        <v>136</v>
      </c>
      <c r="R3" s="160"/>
      <c r="S3" s="184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57" t="s">
        <v>1</v>
      </c>
      <c r="J4" s="157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4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57" t="s">
        <v>2</v>
      </c>
      <c r="J5" s="157"/>
      <c r="K5" s="182">
        <v>256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4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57" t="s">
        <v>3</v>
      </c>
      <c r="J6" s="157"/>
      <c r="K6" s="182">
        <v>768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4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57" t="s">
        <v>4</v>
      </c>
      <c r="J7" s="157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4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57" t="s">
        <v>5</v>
      </c>
      <c r="J8" s="157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4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57" t="s">
        <v>6</v>
      </c>
      <c r="J9" s="157"/>
      <c r="K9" s="182">
        <v>1</v>
      </c>
      <c r="L9" s="182"/>
      <c r="M9" s="183"/>
      <c r="N9" s="28"/>
      <c r="O9" s="159" t="s">
        <v>6</v>
      </c>
      <c r="P9" s="160"/>
      <c r="Q9" s="190">
        <v>1</v>
      </c>
      <c r="R9" s="190"/>
      <c r="S9" s="191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57" t="s">
        <v>7</v>
      </c>
      <c r="J10" s="157"/>
      <c r="K10" s="32"/>
      <c r="L10" s="32"/>
      <c r="M10" s="32"/>
      <c r="N10" s="28"/>
      <c r="O10" s="159" t="s">
        <v>7</v>
      </c>
      <c r="P10" s="160"/>
      <c r="Q10" s="160"/>
      <c r="R10" s="160"/>
      <c r="S10" s="184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1">
        <v>1</v>
      </c>
      <c r="D12" s="162"/>
      <c r="E12" s="162"/>
      <c r="F12" s="162"/>
      <c r="G12" s="163"/>
      <c r="H12" s="31" t="s">
        <v>85</v>
      </c>
      <c r="I12" s="164">
        <v>1</v>
      </c>
      <c r="J12" s="165"/>
      <c r="K12" s="165"/>
      <c r="L12" s="165"/>
      <c r="M12" s="166"/>
      <c r="N12" s="31" t="s">
        <v>85</v>
      </c>
      <c r="O12" s="167">
        <v>1</v>
      </c>
      <c r="P12" s="167"/>
      <c r="Q12" s="167"/>
      <c r="R12" s="167"/>
      <c r="S12" s="16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4.8947626040137058E-4</v>
      </c>
      <c r="M14" s="133">
        <v>2.1988425925925927E-4</v>
      </c>
      <c r="N14" s="5">
        <v>9</v>
      </c>
      <c r="O14" s="43">
        <v>9</v>
      </c>
      <c r="P14" s="44">
        <v>1</v>
      </c>
      <c r="Q14" s="45">
        <v>1</v>
      </c>
      <c r="R14" s="82">
        <v>5.7803468208092483E-3</v>
      </c>
      <c r="S14" s="124">
        <v>1.6439814814814813E-4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646</v>
      </c>
      <c r="J15" s="76">
        <v>0.55689655172413788</v>
      </c>
      <c r="K15" s="76">
        <v>0.55689655172413788</v>
      </c>
      <c r="L15" s="126">
        <v>1</v>
      </c>
      <c r="M15" s="133">
        <v>1.4797453703703704E-4</v>
      </c>
      <c r="N15" s="5">
        <v>1160</v>
      </c>
      <c r="O15" s="43">
        <v>696</v>
      </c>
      <c r="P15" s="45">
        <v>0.6</v>
      </c>
      <c r="Q15" s="45">
        <v>0.6</v>
      </c>
      <c r="R15" s="82">
        <v>1</v>
      </c>
      <c r="S15" s="124">
        <v>1.2982638888888888E-4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676</v>
      </c>
      <c r="J16" s="76">
        <v>0.43500643500643499</v>
      </c>
      <c r="K16" s="76">
        <v>0.43500643500643499</v>
      </c>
      <c r="L16" s="126">
        <v>5.5555555555555552E-2</v>
      </c>
      <c r="M16" s="133">
        <v>1.4641203703703705E-4</v>
      </c>
      <c r="N16" s="5">
        <v>1554</v>
      </c>
      <c r="O16" s="43">
        <v>736</v>
      </c>
      <c r="P16" s="45">
        <v>0.47361647361647363</v>
      </c>
      <c r="Q16" s="45">
        <v>0.47361647361647363</v>
      </c>
      <c r="R16" s="82">
        <v>0.2</v>
      </c>
      <c r="S16" s="124">
        <v>1.5224537037037038E-4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24</v>
      </c>
      <c r="J17" s="76">
        <v>0.8571428571428571</v>
      </c>
      <c r="K17" s="76">
        <v>0.8571428571428571</v>
      </c>
      <c r="L17" s="126">
        <v>2.7948574622694243E-4</v>
      </c>
      <c r="M17" s="133">
        <v>1.5748842592592594E-4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6.25E-2</v>
      </c>
      <c r="S17" s="124">
        <v>1.3372685185185186E-4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67</v>
      </c>
      <c r="J18" s="76">
        <v>0.12115732368896925</v>
      </c>
      <c r="K18" s="76">
        <v>0.12115732368896925</v>
      </c>
      <c r="L18" s="126">
        <v>1.0101010101010102E-2</v>
      </c>
      <c r="M18" s="133">
        <v>2.0269675925925926E-4</v>
      </c>
      <c r="N18" s="5">
        <v>553</v>
      </c>
      <c r="O18" s="43">
        <v>178</v>
      </c>
      <c r="P18" s="45">
        <v>0.32188065099457502</v>
      </c>
      <c r="Q18" s="45">
        <v>0.32188065099457502</v>
      </c>
      <c r="R18" s="82">
        <v>1</v>
      </c>
      <c r="S18" s="124">
        <v>1.8519675925925927E-4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153</v>
      </c>
      <c r="J19" s="76">
        <v>0.35498839907192575</v>
      </c>
      <c r="K19" s="76">
        <v>0.35498839907192575</v>
      </c>
      <c r="L19" s="126">
        <v>1</v>
      </c>
      <c r="M19" s="133">
        <v>1.3252314814814816E-4</v>
      </c>
      <c r="N19" s="5">
        <v>431</v>
      </c>
      <c r="O19" s="43">
        <v>190</v>
      </c>
      <c r="P19" s="45">
        <v>0.44083526682134572</v>
      </c>
      <c r="Q19" s="45">
        <v>0.44083526682134572</v>
      </c>
      <c r="R19" s="82">
        <v>1</v>
      </c>
      <c r="S19" s="124">
        <v>2.0234953703703704E-4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2657</v>
      </c>
      <c r="J20" s="76">
        <v>2.7176581294493084E-2</v>
      </c>
      <c r="K20" s="76">
        <v>0.53139999999999998</v>
      </c>
      <c r="L20" s="126">
        <v>0.5</v>
      </c>
      <c r="M20" s="133">
        <v>9.1238425925925927E-5</v>
      </c>
      <c r="N20" s="5">
        <v>97768</v>
      </c>
      <c r="O20" s="43">
        <v>2354</v>
      </c>
      <c r="P20" s="45">
        <v>2.4077407740774076E-2</v>
      </c>
      <c r="Q20" s="45">
        <v>0.4708</v>
      </c>
      <c r="R20" s="82">
        <v>0.5</v>
      </c>
      <c r="S20" s="124">
        <v>1.1140046296296297E-4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28</v>
      </c>
      <c r="J21" s="76">
        <v>1</v>
      </c>
      <c r="K21" s="76">
        <v>1</v>
      </c>
      <c r="L21" s="126">
        <v>1</v>
      </c>
      <c r="M21" s="133">
        <v>7.7986111111111111E-5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8.9097222222222223E-5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713</v>
      </c>
      <c r="J22" s="76">
        <v>0.45881595881595882</v>
      </c>
      <c r="K22" s="76">
        <v>0.45881595881595882</v>
      </c>
      <c r="L22" s="126">
        <v>0.33333333333333331</v>
      </c>
      <c r="M22" s="133">
        <v>7.5821759259259256E-5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0.33333333333333331</v>
      </c>
      <c r="S22" s="124">
        <v>7.8715277777777784E-5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123</v>
      </c>
      <c r="J23" s="76">
        <v>1</v>
      </c>
      <c r="K23" s="76">
        <v>1</v>
      </c>
      <c r="L23" s="126">
        <v>5.8823529411764705E-3</v>
      </c>
      <c r="M23" s="133">
        <v>1.1452546296296296E-4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8.0219907407407404E-5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1576</v>
      </c>
      <c r="J24" s="76">
        <v>3.8927998023959492E-2</v>
      </c>
      <c r="K24" s="76">
        <v>0.31519999999999998</v>
      </c>
      <c r="L24" s="126">
        <v>1</v>
      </c>
      <c r="M24" s="133">
        <v>1.1138888888888888E-4</v>
      </c>
      <c r="N24" s="5">
        <v>40485</v>
      </c>
      <c r="O24" s="43">
        <v>4263</v>
      </c>
      <c r="P24" s="45">
        <v>0.10529825861430159</v>
      </c>
      <c r="Q24" s="45">
        <v>0.85260000000000002</v>
      </c>
      <c r="R24" s="82">
        <v>1.1363636363636364E-2</v>
      </c>
      <c r="S24" s="124">
        <v>7.8229166666666673E-5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355</v>
      </c>
      <c r="J25" s="76">
        <v>0.91494845360824739</v>
      </c>
      <c r="K25" s="76">
        <v>0.91494845360824739</v>
      </c>
      <c r="L25" s="126">
        <v>7.1428571428571425E-2</v>
      </c>
      <c r="M25" s="133">
        <v>1.143287037037037E-4</v>
      </c>
      <c r="N25" s="5">
        <v>388</v>
      </c>
      <c r="O25" s="43">
        <v>362</v>
      </c>
      <c r="P25" s="45">
        <v>0.9329896907216495</v>
      </c>
      <c r="Q25" s="45">
        <v>0.9329896907216495</v>
      </c>
      <c r="R25" s="82">
        <v>7.6923076923076927E-2</v>
      </c>
      <c r="S25" s="124">
        <v>1.1340277777777778E-4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530</v>
      </c>
      <c r="J26" s="76">
        <v>0.91854419410745236</v>
      </c>
      <c r="K26" s="76">
        <v>0.91854419410745236</v>
      </c>
      <c r="L26" s="126">
        <v>1</v>
      </c>
      <c r="M26" s="133">
        <v>7.5266203703703706E-5</v>
      </c>
      <c r="N26" s="5">
        <v>577</v>
      </c>
      <c r="O26" s="43">
        <v>473</v>
      </c>
      <c r="P26" s="45">
        <v>0.81975736568457536</v>
      </c>
      <c r="Q26" s="45">
        <v>0.81975736568457536</v>
      </c>
      <c r="R26" s="82">
        <v>1</v>
      </c>
      <c r="S26" s="124">
        <v>7.6562499999999998E-5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8.6006944444444447E-5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7.1527777777777779E-5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6.7754629629629632E-5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6.7847222222222221E-5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9.7523148148148149E-5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1.019212962962963E-4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1.0822916666666667E-4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9.8842592592592591E-5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1.4082175925925926E-4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1.1274305555555556E-4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158</v>
      </c>
      <c r="J32" s="76">
        <v>1</v>
      </c>
      <c r="K32" s="76">
        <v>1</v>
      </c>
      <c r="L32" s="126">
        <v>1</v>
      </c>
      <c r="M32" s="133">
        <v>9.7881944444444451E-5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9.5243055555555554E-5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1.0320601851851852E-4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9.1331018518518516E-5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3.6153289949385393E-4</v>
      </c>
      <c r="M34" s="133">
        <v>1.4928240740740741E-4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1.1905092592592593E-4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1.3622685185185184E-4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1.0832175925925926E-4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21</v>
      </c>
      <c r="J36" s="76">
        <v>0.875</v>
      </c>
      <c r="K36" s="76">
        <v>0.875</v>
      </c>
      <c r="L36" s="126">
        <v>4.807692307692308E-3</v>
      </c>
      <c r="M36" s="133">
        <v>1.4999999999999999E-4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1.2853470437017994E-3</v>
      </c>
      <c r="S36" s="124">
        <v>1.1594907407407407E-4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1</v>
      </c>
      <c r="M37" s="133">
        <v>1.013425925925926E-4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1.0092592592592593E-4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67</v>
      </c>
      <c r="J38" s="76">
        <v>0.76136363636363635</v>
      </c>
      <c r="K38" s="76">
        <v>0.76136363636363635</v>
      </c>
      <c r="L38" s="126">
        <v>2.1834061135371178E-3</v>
      </c>
      <c r="M38" s="133">
        <v>1.1981481481481481E-4</v>
      </c>
      <c r="N38" s="5">
        <v>88</v>
      </c>
      <c r="O38" s="43">
        <v>66</v>
      </c>
      <c r="P38" s="45">
        <v>0.75</v>
      </c>
      <c r="Q38" s="45">
        <v>0.75</v>
      </c>
      <c r="R38" s="82">
        <v>2.7624309392265192E-3</v>
      </c>
      <c r="S38" s="124">
        <v>1.1322916666666667E-4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7.7430555555555561E-5</v>
      </c>
      <c r="N39" s="5">
        <v>80</v>
      </c>
      <c r="O39" s="43">
        <v>54</v>
      </c>
      <c r="P39" s="45">
        <v>0.67500000000000004</v>
      </c>
      <c r="Q39" s="45">
        <v>0.67500000000000004</v>
      </c>
      <c r="R39" s="82">
        <v>1</v>
      </c>
      <c r="S39" s="124">
        <v>7.3506944444444441E-5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54</v>
      </c>
      <c r="J40" s="76">
        <v>0.81818181818181823</v>
      </c>
      <c r="K40" s="76">
        <v>0.81818181818181823</v>
      </c>
      <c r="L40" s="126">
        <v>1</v>
      </c>
      <c r="M40" s="133">
        <v>7.4363425925925923E-5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7.3969907407407402E-5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0.16666666666666666</v>
      </c>
      <c r="M41" s="133">
        <v>1.0394675925925926E-4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1.0931712962962963E-4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9.6087962962962967E-5</v>
      </c>
      <c r="N42" s="5">
        <v>332</v>
      </c>
      <c r="O42" s="43">
        <v>287</v>
      </c>
      <c r="P42" s="45">
        <v>0.86445783132530118</v>
      </c>
      <c r="Q42" s="45">
        <v>0.86445783132530118</v>
      </c>
      <c r="R42" s="82">
        <v>1</v>
      </c>
      <c r="S42" s="124">
        <v>7.6504629629629628E-5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30</v>
      </c>
      <c r="J43" s="76">
        <v>0.76923076923076927</v>
      </c>
      <c r="K43" s="76">
        <v>0.76923076923076927</v>
      </c>
      <c r="L43" s="126">
        <v>2.2883295194508009E-3</v>
      </c>
      <c r="M43" s="133">
        <v>1.3231481481481482E-4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0.16666666666666666</v>
      </c>
      <c r="S43" s="124">
        <v>1.3155092592592594E-4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1.0931712962962963E-4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1.1200231481481482E-4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419</v>
      </c>
      <c r="J45" s="76">
        <v>0.97215777262180969</v>
      </c>
      <c r="K45" s="76">
        <v>0.97215777262180969</v>
      </c>
      <c r="L45" s="126">
        <v>0.2</v>
      </c>
      <c r="M45" s="133">
        <v>1.1342592592592593E-4</v>
      </c>
      <c r="N45" s="5">
        <v>431</v>
      </c>
      <c r="O45" s="43">
        <v>410</v>
      </c>
      <c r="P45" s="45">
        <v>0.95127610208816704</v>
      </c>
      <c r="Q45" s="45">
        <v>0.95127610208816704</v>
      </c>
      <c r="R45" s="82">
        <v>2.8571428571428571E-2</v>
      </c>
      <c r="S45" s="124">
        <v>1.081712962962963E-4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7.1123755334281653E-4</v>
      </c>
      <c r="M46" s="133">
        <v>1.35E-4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1.0946759259259259E-4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3.5335689045936395E-3</v>
      </c>
      <c r="M47" s="133">
        <v>1.1502314814814815E-4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1.0912037037037037E-4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1430</v>
      </c>
      <c r="J48" s="76">
        <v>2.0211442786069653E-2</v>
      </c>
      <c r="K48" s="76">
        <v>0.28599999999999998</v>
      </c>
      <c r="L48" s="126">
        <v>0.33333333333333331</v>
      </c>
      <c r="M48" s="133">
        <v>7.3865740740740744E-5</v>
      </c>
      <c r="N48" s="5">
        <v>70752</v>
      </c>
      <c r="O48" s="43">
        <v>1591</v>
      </c>
      <c r="P48" s="45">
        <v>2.2486996834011761E-2</v>
      </c>
      <c r="Q48" s="45">
        <v>0.31819999999999998</v>
      </c>
      <c r="R48" s="82">
        <v>1</v>
      </c>
      <c r="S48" s="124">
        <v>7.4027777777777772E-5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1776</v>
      </c>
      <c r="J49" s="76">
        <v>1</v>
      </c>
      <c r="K49" s="76">
        <v>1</v>
      </c>
      <c r="L49" s="126">
        <v>1</v>
      </c>
      <c r="M49" s="133">
        <v>6.1863425925925931E-5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6.3692129629629635E-5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4846</v>
      </c>
      <c r="J50" s="76">
        <v>0.48939608159967685</v>
      </c>
      <c r="K50" s="76">
        <v>0.96919999999999995</v>
      </c>
      <c r="L50" s="126">
        <v>1</v>
      </c>
      <c r="M50" s="133">
        <v>6.3703703703703703E-5</v>
      </c>
      <c r="N50" s="5">
        <v>9902</v>
      </c>
      <c r="O50" s="43">
        <v>4991</v>
      </c>
      <c r="P50" s="45">
        <v>0.50403958796202786</v>
      </c>
      <c r="Q50" s="45">
        <v>0.99819999999999998</v>
      </c>
      <c r="R50" s="82">
        <v>0.14285714285714285</v>
      </c>
      <c r="S50" s="124">
        <v>6.3206018518518524E-5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2158</v>
      </c>
      <c r="J51" s="76">
        <v>0.4022367194780988</v>
      </c>
      <c r="K51" s="76">
        <v>0.43159999999999998</v>
      </c>
      <c r="L51" s="126">
        <v>1</v>
      </c>
      <c r="M51" s="133">
        <v>6.4548611111111116E-5</v>
      </c>
      <c r="N51" s="5">
        <v>5365</v>
      </c>
      <c r="O51" s="43">
        <v>3176</v>
      </c>
      <c r="P51" s="45">
        <v>0.59198508853681264</v>
      </c>
      <c r="Q51" s="45">
        <v>0.63519999999999999</v>
      </c>
      <c r="R51" s="82">
        <v>1.9230769230769232E-2</v>
      </c>
      <c r="S51" s="124">
        <v>6.3206018518518524E-5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569</v>
      </c>
      <c r="J52" s="76">
        <v>7.7711007921332967E-2</v>
      </c>
      <c r="K52" s="76">
        <v>0.1138</v>
      </c>
      <c r="L52" s="126">
        <v>0.2</v>
      </c>
      <c r="M52" s="133">
        <v>6.4270833333333335E-5</v>
      </c>
      <c r="N52" s="5">
        <v>7322</v>
      </c>
      <c r="O52" s="43">
        <v>67</v>
      </c>
      <c r="P52" s="45">
        <v>9.1505053264135487E-3</v>
      </c>
      <c r="Q52" s="45">
        <v>1.34E-2</v>
      </c>
      <c r="R52" s="82">
        <v>4.8262548262548264E-4</v>
      </c>
      <c r="S52" s="124">
        <v>6.4872685185185186E-5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0.125</v>
      </c>
      <c r="M53" s="133">
        <v>1.5213078703703703E-3</v>
      </c>
      <c r="N53" s="5">
        <v>760</v>
      </c>
      <c r="O53" s="43">
        <v>760</v>
      </c>
      <c r="P53" s="45">
        <v>1</v>
      </c>
      <c r="Q53" s="45">
        <v>1</v>
      </c>
      <c r="R53" s="82">
        <v>8.6355785837651119E-4</v>
      </c>
      <c r="S53" s="124">
        <v>8.7997685185185179E-5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6.3368055555555552E-5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6.0856481481481483E-5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1.5653935185185185E-4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1.5457175925925927E-4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0.5</v>
      </c>
      <c r="M56" s="133">
        <v>1.5660879629629629E-4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1.5929398148148148E-4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232</v>
      </c>
      <c r="J57" s="76">
        <v>0.270081490104773</v>
      </c>
      <c r="K57" s="76">
        <v>0.270081490104773</v>
      </c>
      <c r="L57" s="126">
        <v>1</v>
      </c>
      <c r="M57" s="133">
        <v>1.0009259259259259E-4</v>
      </c>
      <c r="N57" s="5">
        <v>859</v>
      </c>
      <c r="O57" s="43">
        <v>845</v>
      </c>
      <c r="P57" s="45">
        <v>0.98370197904540158</v>
      </c>
      <c r="Q57" s="45">
        <v>0.98370197904540158</v>
      </c>
      <c r="R57" s="82">
        <v>1</v>
      </c>
      <c r="S57" s="124">
        <v>8.5023148148148143E-5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3011</v>
      </c>
      <c r="J58" s="76">
        <v>0.7447440019787287</v>
      </c>
      <c r="K58" s="76">
        <v>0.7447440019787287</v>
      </c>
      <c r="L58" s="126">
        <v>1</v>
      </c>
      <c r="M58" s="133">
        <v>7.0821759259259256E-5</v>
      </c>
      <c r="N58" s="5">
        <v>4043</v>
      </c>
      <c r="O58" s="43">
        <v>3130</v>
      </c>
      <c r="P58" s="45">
        <v>0.7741775908978481</v>
      </c>
      <c r="Q58" s="45">
        <v>0.7741775908978481</v>
      </c>
      <c r="R58" s="82">
        <v>1</v>
      </c>
      <c r="S58" s="124">
        <v>6.8564814814814812E-5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3.5714285714285712E-2</v>
      </c>
      <c r="M59" s="133">
        <v>9.9456018518518524E-5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8.0046296296296294E-5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658</v>
      </c>
      <c r="J60" s="76">
        <v>0.98208955223880601</v>
      </c>
      <c r="K60" s="76">
        <v>0.98208955223880601</v>
      </c>
      <c r="L60" s="126">
        <v>1</v>
      </c>
      <c r="M60" s="133">
        <v>9.5416666666666664E-5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8.0694444444444447E-5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0.1</v>
      </c>
      <c r="M61" s="133">
        <v>9.4050925925925921E-5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7.8854166666666661E-5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6.4976851851851857E-5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6.5821759259259257E-5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2.7027027027027029E-2</v>
      </c>
      <c r="M63" s="133">
        <v>1.9523148148148148E-4</v>
      </c>
      <c r="N63" s="5">
        <v>38</v>
      </c>
      <c r="O63" s="43">
        <v>38</v>
      </c>
      <c r="P63" s="45">
        <v>1</v>
      </c>
      <c r="Q63" s="45">
        <v>1</v>
      </c>
      <c r="R63" s="82">
        <v>3.7037037037037035E-2</v>
      </c>
      <c r="S63" s="124">
        <v>1.8483796296296296E-4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0.04</v>
      </c>
      <c r="M64" s="133">
        <v>1.856712962962963E-4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1.6703703703703705E-4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1.6840277777777779E-4</v>
      </c>
      <c r="N65" s="5">
        <v>4</v>
      </c>
      <c r="O65" s="43">
        <v>4</v>
      </c>
      <c r="P65" s="45">
        <v>1</v>
      </c>
      <c r="Q65" s="45">
        <v>1</v>
      </c>
      <c r="R65" s="82">
        <v>0.25</v>
      </c>
      <c r="S65" s="124">
        <v>1.5493055555555556E-4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9.6377314814814817E-5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9.2916666666666671E-5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9.0312500000000006E-5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9.364583333333333E-5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9.5254629629629636E-5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9.356481481481481E-5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1.5958333333333333E-4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1.5239583333333332E-4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1.6876157407407408E-4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1.4929398148148148E-4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2455</v>
      </c>
      <c r="J71" s="76">
        <v>0.83079526226734346</v>
      </c>
      <c r="K71" s="76">
        <v>0.83079526226734346</v>
      </c>
      <c r="L71" s="126">
        <v>1</v>
      </c>
      <c r="M71" s="133">
        <v>1.5689814814814814E-4</v>
      </c>
      <c r="N71" s="5">
        <v>2955</v>
      </c>
      <c r="O71" s="43">
        <v>2898</v>
      </c>
      <c r="P71" s="45">
        <v>0.98071065989847717</v>
      </c>
      <c r="Q71" s="45">
        <v>0.98071065989847717</v>
      </c>
      <c r="R71" s="82">
        <v>0.33333333333333331</v>
      </c>
      <c r="S71" s="124">
        <v>1.3020833333333333E-4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548</v>
      </c>
      <c r="J72" s="76">
        <v>0.98916967509025266</v>
      </c>
      <c r="K72" s="76">
        <v>0.98916967509025266</v>
      </c>
      <c r="L72" s="126">
        <v>1</v>
      </c>
      <c r="M72" s="133">
        <v>1.295949074074074E-4</v>
      </c>
      <c r="N72" s="5">
        <v>554</v>
      </c>
      <c r="O72" s="43">
        <v>547</v>
      </c>
      <c r="P72" s="45">
        <v>0.9873646209386282</v>
      </c>
      <c r="Q72" s="45">
        <v>0.9873646209386282</v>
      </c>
      <c r="R72" s="82">
        <v>1</v>
      </c>
      <c r="S72" s="124">
        <v>1.3355324074074075E-4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1.1392361111111111E-4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1.1599537037037038E-4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1003</v>
      </c>
      <c r="J74" s="76">
        <v>1</v>
      </c>
      <c r="K74" s="76">
        <v>1</v>
      </c>
      <c r="L74" s="126">
        <v>1</v>
      </c>
      <c r="M74" s="133">
        <v>1.261111111111111E-4</v>
      </c>
      <c r="N74" s="5">
        <v>1003</v>
      </c>
      <c r="O74" s="43">
        <v>1003</v>
      </c>
      <c r="P74" s="45">
        <v>1</v>
      </c>
      <c r="Q74" s="45">
        <v>1</v>
      </c>
      <c r="R74" s="82">
        <v>1</v>
      </c>
      <c r="S74" s="124">
        <v>1.1167824074074073E-4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95</v>
      </c>
      <c r="J75" s="76">
        <v>1</v>
      </c>
      <c r="K75" s="76">
        <v>1</v>
      </c>
      <c r="L75" s="126">
        <v>1.3513513513513514E-2</v>
      </c>
      <c r="M75" s="133">
        <v>1.1850694444444445E-4</v>
      </c>
      <c r="N75" s="5">
        <v>95</v>
      </c>
      <c r="O75" s="43">
        <v>95</v>
      </c>
      <c r="P75" s="45">
        <v>1</v>
      </c>
      <c r="Q75" s="45">
        <v>1</v>
      </c>
      <c r="R75" s="82">
        <v>1.6666666666666666E-2</v>
      </c>
      <c r="S75" s="124">
        <v>9.8680555555555549E-5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4</v>
      </c>
      <c r="J76" s="76">
        <v>0.8</v>
      </c>
      <c r="K76" s="76">
        <v>0.8</v>
      </c>
      <c r="L76" s="126">
        <v>1</v>
      </c>
      <c r="M76" s="133">
        <v>1.0173611111111111E-4</v>
      </c>
      <c r="N76" s="5">
        <v>5</v>
      </c>
      <c r="O76" s="43">
        <v>5</v>
      </c>
      <c r="P76" s="45">
        <v>1</v>
      </c>
      <c r="Q76" s="45">
        <v>1</v>
      </c>
      <c r="R76" s="82">
        <v>0.25</v>
      </c>
      <c r="S76" s="124">
        <v>9.5185185185185184E-5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605</v>
      </c>
      <c r="J77" s="76">
        <v>0.14832066683010542</v>
      </c>
      <c r="K77" s="76">
        <v>0.14832066683010542</v>
      </c>
      <c r="L77" s="126">
        <v>1</v>
      </c>
      <c r="M77" s="133">
        <v>1.3746527777777778E-4</v>
      </c>
      <c r="N77" s="5">
        <v>4079</v>
      </c>
      <c r="O77" s="43">
        <v>509</v>
      </c>
      <c r="P77" s="45">
        <v>0.12478548663888207</v>
      </c>
      <c r="Q77" s="45">
        <v>0.12478548663888207</v>
      </c>
      <c r="R77" s="82">
        <v>0.5</v>
      </c>
      <c r="S77" s="124">
        <v>1.2304398148148149E-4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0</v>
      </c>
      <c r="J78" s="76">
        <v>0</v>
      </c>
      <c r="K78" s="76">
        <v>0</v>
      </c>
      <c r="L78" s="126">
        <v>0</v>
      </c>
      <c r="M78" s="133">
        <v>1.2434027777777777E-4</v>
      </c>
      <c r="N78" s="5">
        <v>50</v>
      </c>
      <c r="O78" s="43">
        <v>35</v>
      </c>
      <c r="P78" s="45">
        <v>0.7</v>
      </c>
      <c r="Q78" s="45">
        <v>0.7</v>
      </c>
      <c r="R78" s="82">
        <v>0.25</v>
      </c>
      <c r="S78" s="124">
        <v>8.304398148148148E-5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70</v>
      </c>
      <c r="J79" s="76">
        <v>2.7944111776447105E-2</v>
      </c>
      <c r="K79" s="76">
        <v>2.7944111776447105E-2</v>
      </c>
      <c r="L79" s="126">
        <v>3.472222222222222E-3</v>
      </c>
      <c r="M79" s="133">
        <v>7.663194444444445E-5</v>
      </c>
      <c r="N79" s="5">
        <v>2505</v>
      </c>
      <c r="O79" s="43">
        <v>41</v>
      </c>
      <c r="P79" s="45">
        <v>1.6367265469061875E-2</v>
      </c>
      <c r="Q79" s="45">
        <v>1.6367265469061875E-2</v>
      </c>
      <c r="R79" s="82">
        <v>3.8461538461538464E-2</v>
      </c>
      <c r="S79" s="124">
        <v>6.8043981481481482E-5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0.16666666666666666</v>
      </c>
      <c r="M80" s="133">
        <v>1.1184027777777778E-4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9.8020833333333328E-5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1.8628472222222223E-4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1.0642361111111112E-4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83</v>
      </c>
      <c r="J82" s="76">
        <v>4.7078842881452074E-2</v>
      </c>
      <c r="K82" s="76">
        <v>4.7078842881452074E-2</v>
      </c>
      <c r="L82" s="126">
        <v>2.5252525252525255E-3</v>
      </c>
      <c r="M82" s="133">
        <v>1.4378472222222223E-4</v>
      </c>
      <c r="N82" s="5">
        <v>1763</v>
      </c>
      <c r="O82" s="43">
        <v>525</v>
      </c>
      <c r="P82" s="45">
        <v>0.29778786159954623</v>
      </c>
      <c r="Q82" s="45">
        <v>0.29778786159954623</v>
      </c>
      <c r="R82" s="82">
        <v>0.5</v>
      </c>
      <c r="S82" s="124">
        <v>9.6388888888888886E-5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436</v>
      </c>
      <c r="J83" s="77">
        <v>0.149468632156325</v>
      </c>
      <c r="K83" s="76">
        <v>0.149468632156325</v>
      </c>
      <c r="L83" s="126">
        <v>1</v>
      </c>
      <c r="M83" s="133">
        <v>1.1582175925925927E-4</v>
      </c>
      <c r="N83" s="5">
        <v>2917</v>
      </c>
      <c r="O83" s="43">
        <v>1110</v>
      </c>
      <c r="P83" s="47">
        <v>0.38052793966403842</v>
      </c>
      <c r="Q83" s="45">
        <v>0.38052793966403842</v>
      </c>
      <c r="R83" s="82">
        <v>0.5</v>
      </c>
      <c r="S83" s="124">
        <v>8.8055555555555562E-5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38154</v>
      </c>
      <c r="J84" s="108">
        <f t="shared" ref="J84:L84" si="1">AVERAGE(J14:J83)</f>
        <v>0.73371299833793935</v>
      </c>
      <c r="K84" s="108">
        <f t="shared" si="1"/>
        <v>0.77028393465602985</v>
      </c>
      <c r="L84" s="52">
        <f t="shared" si="1"/>
        <v>0.59387915981428596</v>
      </c>
      <c r="M84" s="122">
        <f>AVERAGE(M14:M83)</f>
        <v>1.3622800925925928E-4</v>
      </c>
      <c r="N84" s="34">
        <f>SUM(N14:N83)</f>
        <v>425476</v>
      </c>
      <c r="O84" s="57">
        <f>SUM(O14:O83)</f>
        <v>43726</v>
      </c>
      <c r="P84" s="60">
        <f t="shared" ref="P84:R84" si="2">AVERAGE(P14:P83)</f>
        <v>0.76467758054183732</v>
      </c>
      <c r="Q84" s="60">
        <f t="shared" si="2"/>
        <v>0.80753168808977471</v>
      </c>
      <c r="R84" s="123">
        <f t="shared" si="2"/>
        <v>0.62884325754997816</v>
      </c>
      <c r="S84" s="125">
        <f>AVERAGE(S14:S83)</f>
        <v>1.0547982804232805E-4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Using node extract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Also neighbour extractor</v>
      </c>
      <c r="B92" s="38"/>
    </row>
    <row r="93" spans="1:19" ht="15.75" thickTop="1" x14ac:dyDescent="0.25">
      <c r="A93" s="32" t="s">
        <v>82</v>
      </c>
      <c r="B93" s="64">
        <f>J84</f>
        <v>0.73371299833793935</v>
      </c>
    </row>
    <row r="94" spans="1:19" x14ac:dyDescent="0.25">
      <c r="A94" s="32" t="s">
        <v>88</v>
      </c>
      <c r="B94" s="64">
        <f>K84</f>
        <v>0.77028393465602985</v>
      </c>
    </row>
    <row r="95" spans="1:19" x14ac:dyDescent="0.25">
      <c r="A95" s="32" t="s">
        <v>89</v>
      </c>
      <c r="B95" s="68">
        <f>L84</f>
        <v>0.59387915981428596</v>
      </c>
    </row>
    <row r="96" spans="1:19" x14ac:dyDescent="0.25">
      <c r="A96" s="32" t="s">
        <v>120</v>
      </c>
      <c r="B96" s="131">
        <f>M84</f>
        <v>1.3622800925925928E-4</v>
      </c>
    </row>
    <row r="97" spans="1:2" ht="20.25" thickBot="1" x14ac:dyDescent="0.35">
      <c r="A97" s="50" t="str">
        <f>O1</f>
        <v>Using node extract</v>
      </c>
      <c r="B97" s="50"/>
    </row>
    <row r="98" spans="1:2" ht="15.75" thickTop="1" x14ac:dyDescent="0.25">
      <c r="A98" s="51" t="s">
        <v>82</v>
      </c>
      <c r="B98" s="66">
        <f>P84</f>
        <v>0.76467758054183732</v>
      </c>
    </row>
    <row r="99" spans="1:2" x14ac:dyDescent="0.25">
      <c r="A99" s="51" t="s">
        <v>88</v>
      </c>
      <c r="B99" s="66">
        <f>Q84</f>
        <v>0.80753168808977471</v>
      </c>
    </row>
    <row r="100" spans="1:2" x14ac:dyDescent="0.25">
      <c r="A100" s="51" t="s">
        <v>89</v>
      </c>
      <c r="B100" s="69">
        <f>R84</f>
        <v>0.62884325754997816</v>
      </c>
    </row>
    <row r="101" spans="1:2" x14ac:dyDescent="0.25">
      <c r="A101" s="51" t="s">
        <v>120</v>
      </c>
      <c r="B101" s="132">
        <f>S84</f>
        <v>1.0547982804232805E-4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Using node extract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{5FDBD668-B06D-41E8-87FB-89324A962AB6}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{AFC41E92-5D81-4F5D-818E-65F2A5BD6A5D}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{03145539-8891-47EB-AF0A-C01E6600B8A1}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{E73ACFC3-CB86-4056-B3B2-1AB0D46A42AF}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{8170854D-9B7A-4D83-9D45-55736346E3B5}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{7A247ED5-CCA9-4B86-A0CB-C7E282E6FB6C}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{6B152E66-E68D-441C-94A3-F8A789B46BFC}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{DC42A286-9FDA-4AEA-B721-2EB5BDE9C744}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{7ECF6BC1-1C4A-4EFE-92FB-99A43C957DD6}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BD668-B06D-41E8-87FB-89324A962A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AFC41E92-5D81-4F5D-818E-65F2A5BD6A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3145539-8891-47EB-AF0A-C01E6600B8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E73ACFC3-CB86-4056-B3B2-1AB0D46A4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8170854D-9B7A-4D83-9D45-55736346E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A247ED5-CCA9-4B86-A0CB-C7E282E6F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6B152E66-E68D-441C-94A3-F8A789B46B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DC42A286-9FDA-4AEA-B721-2EB5BDE9C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7ECF6BC1-1C4A-4EFE-92FB-99A43C957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46DA-B27C-45F6-BEC8-10574FC8EBAB}">
  <sheetPr>
    <tabColor theme="9" tint="0.79998168889431442"/>
  </sheetPr>
  <dimension ref="A1:S106"/>
  <sheetViews>
    <sheetView topLeftCell="B62" zoomScaleNormal="100" workbookViewId="0">
      <selection activeCell="N90" sqref="N9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144</v>
      </c>
      <c r="B1" s="27"/>
      <c r="C1" s="192" t="s">
        <v>109</v>
      </c>
      <c r="D1" s="193"/>
      <c r="E1" s="193"/>
      <c r="F1" s="193"/>
      <c r="G1" s="194"/>
      <c r="H1" s="27"/>
      <c r="I1" s="175" t="s">
        <v>145</v>
      </c>
      <c r="J1" s="171"/>
      <c r="K1" s="171"/>
      <c r="L1" s="171"/>
      <c r="M1" s="176"/>
      <c r="N1" s="27"/>
      <c r="O1" s="172" t="s">
        <v>135</v>
      </c>
      <c r="P1" s="173"/>
      <c r="Q1" s="173"/>
      <c r="R1" s="173"/>
      <c r="S1" s="17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57" t="s">
        <v>0</v>
      </c>
      <c r="J3" s="157"/>
      <c r="K3" s="182" t="s">
        <v>137</v>
      </c>
      <c r="L3" s="182"/>
      <c r="M3" s="183"/>
      <c r="N3" s="28"/>
      <c r="O3" s="159" t="s">
        <v>0</v>
      </c>
      <c r="P3" s="160"/>
      <c r="Q3" s="160" t="s">
        <v>136</v>
      </c>
      <c r="R3" s="160"/>
      <c r="S3" s="184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57" t="s">
        <v>1</v>
      </c>
      <c r="J4" s="157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4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57" t="s">
        <v>2</v>
      </c>
      <c r="J5" s="157"/>
      <c r="K5" s="182">
        <v>256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4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57" t="s">
        <v>3</v>
      </c>
      <c r="J6" s="157"/>
      <c r="K6" s="182">
        <v>768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4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57" t="s">
        <v>4</v>
      </c>
      <c r="J7" s="157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4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57" t="s">
        <v>5</v>
      </c>
      <c r="J8" s="157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4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57" t="s">
        <v>6</v>
      </c>
      <c r="J9" s="157"/>
      <c r="K9" s="182">
        <v>1</v>
      </c>
      <c r="L9" s="182"/>
      <c r="M9" s="183"/>
      <c r="N9" s="28"/>
      <c r="O9" s="159" t="s">
        <v>6</v>
      </c>
      <c r="P9" s="160"/>
      <c r="Q9" s="190">
        <v>1</v>
      </c>
      <c r="R9" s="190"/>
      <c r="S9" s="191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57" t="s">
        <v>7</v>
      </c>
      <c r="J10" s="157"/>
      <c r="K10" s="32"/>
      <c r="L10" s="32"/>
      <c r="M10" s="32"/>
      <c r="N10" s="28"/>
      <c r="O10" s="159" t="s">
        <v>7</v>
      </c>
      <c r="P10" s="160"/>
      <c r="Q10" s="160"/>
      <c r="R10" s="160"/>
      <c r="S10" s="184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1">
        <v>1</v>
      </c>
      <c r="D12" s="162"/>
      <c r="E12" s="162"/>
      <c r="F12" s="162"/>
      <c r="G12" s="163"/>
      <c r="H12" s="31" t="s">
        <v>85</v>
      </c>
      <c r="I12" s="164">
        <v>1</v>
      </c>
      <c r="J12" s="165"/>
      <c r="K12" s="165"/>
      <c r="L12" s="165"/>
      <c r="M12" s="166"/>
      <c r="N12" s="31" t="s">
        <v>85</v>
      </c>
      <c r="O12" s="167">
        <v>1</v>
      </c>
      <c r="P12" s="167"/>
      <c r="Q12" s="167"/>
      <c r="R12" s="167"/>
      <c r="S12" s="16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0.1111111111111111</v>
      </c>
      <c r="M14" s="133">
        <v>1.7148148148148147E-4</v>
      </c>
      <c r="N14" s="5">
        <v>9</v>
      </c>
      <c r="O14" s="43">
        <v>9</v>
      </c>
      <c r="P14" s="44">
        <v>1</v>
      </c>
      <c r="Q14" s="45">
        <v>1</v>
      </c>
      <c r="R14" s="82">
        <v>1.8181818181818181E-2</v>
      </c>
      <c r="S14" s="124">
        <v>1.4113425925925925E-4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739</v>
      </c>
      <c r="J15" s="76">
        <v>0.63706896551724135</v>
      </c>
      <c r="K15" s="76">
        <v>0.63706896551724135</v>
      </c>
      <c r="L15" s="126">
        <v>0.5</v>
      </c>
      <c r="M15" s="133">
        <v>1.9123842592592592E-4</v>
      </c>
      <c r="N15" s="5">
        <v>1160</v>
      </c>
      <c r="O15" s="43">
        <v>695</v>
      </c>
      <c r="P15" s="45">
        <v>0.59913793103448276</v>
      </c>
      <c r="Q15" s="45">
        <v>0.59913793103448276</v>
      </c>
      <c r="R15" s="82">
        <v>0.5</v>
      </c>
      <c r="S15" s="124">
        <v>3.122222222222222E-4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515</v>
      </c>
      <c r="J16" s="76">
        <v>0.33140283140283139</v>
      </c>
      <c r="K16" s="76">
        <v>0.33140283140283139</v>
      </c>
      <c r="L16" s="126">
        <v>0.25</v>
      </c>
      <c r="M16" s="133">
        <v>3.1718749999999998E-4</v>
      </c>
      <c r="N16" s="5">
        <v>1554</v>
      </c>
      <c r="O16" s="43">
        <v>646</v>
      </c>
      <c r="P16" s="45">
        <v>0.41570141570141572</v>
      </c>
      <c r="Q16" s="45">
        <v>0.41570141570141572</v>
      </c>
      <c r="R16" s="82">
        <v>0.33333333333333331</v>
      </c>
      <c r="S16" s="124">
        <v>2.1916666666666666E-4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0.25</v>
      </c>
      <c r="M17" s="133">
        <v>1.2761574074074075E-4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9.9375000000000003E-5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74</v>
      </c>
      <c r="J18" s="76">
        <v>0.13381555153707053</v>
      </c>
      <c r="K18" s="76">
        <v>0.13381555153707053</v>
      </c>
      <c r="L18" s="126">
        <v>1</v>
      </c>
      <c r="M18" s="133">
        <v>2.2010416666666668E-4</v>
      </c>
      <c r="N18" s="5">
        <v>553</v>
      </c>
      <c r="O18" s="43">
        <v>200</v>
      </c>
      <c r="P18" s="45">
        <v>0.36166365280289331</v>
      </c>
      <c r="Q18" s="45">
        <v>0.36166365280289331</v>
      </c>
      <c r="R18" s="82">
        <v>1</v>
      </c>
      <c r="S18" s="124">
        <v>1.8898148148148149E-4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167</v>
      </c>
      <c r="J19" s="76">
        <v>0.38747099767981441</v>
      </c>
      <c r="K19" s="76">
        <v>0.38747099767981441</v>
      </c>
      <c r="L19" s="126">
        <v>1</v>
      </c>
      <c r="M19" s="133">
        <v>1.2898148148148149E-4</v>
      </c>
      <c r="N19" s="5">
        <v>431</v>
      </c>
      <c r="O19" s="43">
        <v>229</v>
      </c>
      <c r="P19" s="45">
        <v>0.53132250580046403</v>
      </c>
      <c r="Q19" s="45">
        <v>0.53132250580046403</v>
      </c>
      <c r="R19" s="82">
        <v>1</v>
      </c>
      <c r="S19" s="124">
        <v>1.1738425925925926E-4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3728</v>
      </c>
      <c r="J20" s="76">
        <v>3.813108583585631E-2</v>
      </c>
      <c r="K20" s="76">
        <v>0.74560000000000004</v>
      </c>
      <c r="L20" s="126">
        <v>1</v>
      </c>
      <c r="M20" s="133">
        <v>8.7592592592592588E-5</v>
      </c>
      <c r="N20" s="5">
        <v>97768</v>
      </c>
      <c r="O20" s="43">
        <v>2572</v>
      </c>
      <c r="P20" s="45">
        <v>2.6307176172162671E-2</v>
      </c>
      <c r="Q20" s="45">
        <v>0.51439999999999997</v>
      </c>
      <c r="R20" s="82">
        <v>1</v>
      </c>
      <c r="S20" s="124">
        <v>8.4340277777777772E-5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8.2488425925925931E-5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7.2291666666666671E-5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711</v>
      </c>
      <c r="J22" s="76">
        <v>0.4575289575289575</v>
      </c>
      <c r="K22" s="76">
        <v>0.4575289575289575</v>
      </c>
      <c r="L22" s="126">
        <v>1</v>
      </c>
      <c r="M22" s="133">
        <v>8.1435185185185188E-5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1</v>
      </c>
      <c r="S22" s="124">
        <v>7.3750000000000004E-5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120</v>
      </c>
      <c r="J23" s="76">
        <v>0.97560975609756095</v>
      </c>
      <c r="K23" s="76">
        <v>0.97560975609756095</v>
      </c>
      <c r="L23" s="126">
        <v>9.0909090909090912E-2</v>
      </c>
      <c r="M23" s="133">
        <v>8.6111111111111105E-5</v>
      </c>
      <c r="N23" s="5">
        <v>123</v>
      </c>
      <c r="O23" s="43">
        <v>120</v>
      </c>
      <c r="P23" s="45">
        <v>0.97560975609756095</v>
      </c>
      <c r="Q23" s="45">
        <v>0.97560975609756095</v>
      </c>
      <c r="R23" s="82">
        <v>9.0909090909090912E-2</v>
      </c>
      <c r="S23" s="124">
        <v>7.3356481481481482E-5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4311</v>
      </c>
      <c r="J24" s="76">
        <v>0.10648388291959986</v>
      </c>
      <c r="K24" s="76">
        <v>0.86219999999999997</v>
      </c>
      <c r="L24" s="126">
        <v>5.3191489361702126E-3</v>
      </c>
      <c r="M24" s="133">
        <v>1.273263888888889E-4</v>
      </c>
      <c r="N24" s="5">
        <v>40485</v>
      </c>
      <c r="O24" s="43">
        <v>4308</v>
      </c>
      <c r="P24" s="45">
        <v>0.10640978140051871</v>
      </c>
      <c r="Q24" s="45">
        <v>0.86160000000000003</v>
      </c>
      <c r="R24" s="82">
        <v>5.3191489361702126E-3</v>
      </c>
      <c r="S24" s="124">
        <v>7.1932870370370369E-5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358</v>
      </c>
      <c r="J25" s="76">
        <v>0.92268041237113407</v>
      </c>
      <c r="K25" s="76">
        <v>0.92268041237113407</v>
      </c>
      <c r="L25" s="126">
        <v>7.6923076923076927E-2</v>
      </c>
      <c r="M25" s="133">
        <v>1.6922453703703704E-4</v>
      </c>
      <c r="N25" s="5">
        <v>388</v>
      </c>
      <c r="O25" s="43">
        <v>356</v>
      </c>
      <c r="P25" s="45">
        <v>0.91752577319587625</v>
      </c>
      <c r="Q25" s="45">
        <v>0.91752577319587625</v>
      </c>
      <c r="R25" s="82">
        <v>7.6923076923076927E-2</v>
      </c>
      <c r="S25" s="124">
        <v>1.0680555555555556E-4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443</v>
      </c>
      <c r="J26" s="76">
        <v>0.76776429809358748</v>
      </c>
      <c r="K26" s="76">
        <v>0.76776429809358748</v>
      </c>
      <c r="L26" s="126">
        <v>1</v>
      </c>
      <c r="M26" s="133">
        <v>1.1241898148148148E-4</v>
      </c>
      <c r="N26" s="5">
        <v>577</v>
      </c>
      <c r="O26" s="43">
        <v>459</v>
      </c>
      <c r="P26" s="45">
        <v>0.79549393414211433</v>
      </c>
      <c r="Q26" s="45">
        <v>0.79549393414211433</v>
      </c>
      <c r="R26" s="82">
        <v>1</v>
      </c>
      <c r="S26" s="124">
        <v>1.1135416666666667E-4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1.3130787037037036E-4</v>
      </c>
      <c r="N27" s="5">
        <v>142</v>
      </c>
      <c r="O27" s="43">
        <v>3</v>
      </c>
      <c r="P27" s="45">
        <v>2.1126760563380281E-2</v>
      </c>
      <c r="Q27" s="45">
        <v>2.1126760563380281E-2</v>
      </c>
      <c r="R27" s="82">
        <v>1</v>
      </c>
      <c r="S27" s="124">
        <v>1.4636574074074074E-4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1.0596064814814814E-4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1.0333333333333333E-4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1.7048611111111111E-4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1.4269675925925927E-4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1.6134259259259259E-4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1.4711805555555555E-4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1.822337962962963E-4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1.5583333333333334E-4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153</v>
      </c>
      <c r="J32" s="76">
        <v>0.96835443037974689</v>
      </c>
      <c r="K32" s="76">
        <v>0.96835443037974689</v>
      </c>
      <c r="L32" s="126">
        <v>1</v>
      </c>
      <c r="M32" s="133">
        <v>1.6145833333333333E-4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1.3203703703703704E-4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236</v>
      </c>
      <c r="J33" s="76">
        <v>0.95546558704453444</v>
      </c>
      <c r="K33" s="76">
        <v>0.95546558704453444</v>
      </c>
      <c r="L33" s="126">
        <v>1</v>
      </c>
      <c r="M33" s="133">
        <v>1.4070601851851852E-4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1.3381944444444444E-4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1.5005787037037036E-4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1.3881944444444445E-4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1.4322916666666667E-4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1.0247685185185185E-4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20</v>
      </c>
      <c r="J36" s="76">
        <v>0.83333333333333337</v>
      </c>
      <c r="K36" s="76">
        <v>0.83333333333333337</v>
      </c>
      <c r="L36" s="126">
        <v>6.9060773480662981E-4</v>
      </c>
      <c r="M36" s="133">
        <v>1.6518518518518518E-4</v>
      </c>
      <c r="N36" s="5">
        <v>24</v>
      </c>
      <c r="O36" s="43">
        <v>16</v>
      </c>
      <c r="P36" s="45">
        <v>0.66666666666666663</v>
      </c>
      <c r="Q36" s="45">
        <v>0.66666666666666663</v>
      </c>
      <c r="R36" s="82">
        <v>7.2833211944646763E-4</v>
      </c>
      <c r="S36" s="124">
        <v>1.2912037037037037E-4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33</v>
      </c>
      <c r="J37" s="76">
        <v>0.94285714285714284</v>
      </c>
      <c r="K37" s="76">
        <v>0.94285714285714284</v>
      </c>
      <c r="L37" s="126">
        <v>0.2</v>
      </c>
      <c r="M37" s="133">
        <v>9.9756944444444443E-5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1.2619212962962964E-4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60</v>
      </c>
      <c r="J38" s="76">
        <v>0.68181818181818177</v>
      </c>
      <c r="K38" s="76">
        <v>0.68181818181818177</v>
      </c>
      <c r="L38" s="126">
        <v>3.105590062111801E-3</v>
      </c>
      <c r="M38" s="133">
        <v>1.4166666666666668E-4</v>
      </c>
      <c r="N38" s="5">
        <v>88</v>
      </c>
      <c r="O38" s="43">
        <v>65</v>
      </c>
      <c r="P38" s="45">
        <v>0.73863636363636365</v>
      </c>
      <c r="Q38" s="45">
        <v>0.73863636363636365</v>
      </c>
      <c r="R38" s="82">
        <v>2.4937655860349127E-3</v>
      </c>
      <c r="S38" s="124">
        <v>1.4449074074074074E-4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59</v>
      </c>
      <c r="J39" s="76">
        <v>0.73750000000000004</v>
      </c>
      <c r="K39" s="76">
        <v>0.73750000000000004</v>
      </c>
      <c r="L39" s="126">
        <v>1</v>
      </c>
      <c r="M39" s="133">
        <v>8.5925925925925926E-5</v>
      </c>
      <c r="N39" s="5">
        <v>80</v>
      </c>
      <c r="O39" s="43">
        <v>55</v>
      </c>
      <c r="P39" s="45">
        <v>0.6875</v>
      </c>
      <c r="Q39" s="45">
        <v>0.6875</v>
      </c>
      <c r="R39" s="82">
        <v>1</v>
      </c>
      <c r="S39" s="124">
        <v>1.0768518518518519E-4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8.3842592592592592E-5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1.1121527777777777E-4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0.2</v>
      </c>
      <c r="M41" s="133">
        <v>1.1581018518518518E-4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1.7131944444444445E-4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286</v>
      </c>
      <c r="J42" s="76">
        <v>0.86144578313253017</v>
      </c>
      <c r="K42" s="76">
        <v>0.86144578313253017</v>
      </c>
      <c r="L42" s="126">
        <v>1</v>
      </c>
      <c r="M42" s="133">
        <v>8.3449074074074071E-5</v>
      </c>
      <c r="N42" s="5">
        <v>332</v>
      </c>
      <c r="O42" s="43">
        <v>288</v>
      </c>
      <c r="P42" s="45">
        <v>0.86746987951807231</v>
      </c>
      <c r="Q42" s="45">
        <v>0.86746987951807231</v>
      </c>
      <c r="R42" s="82">
        <v>1</v>
      </c>
      <c r="S42" s="124">
        <v>1.285300925925926E-4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28</v>
      </c>
      <c r="J43" s="76">
        <v>0.71794871794871795</v>
      </c>
      <c r="K43" s="76">
        <v>0.71794871794871795</v>
      </c>
      <c r="L43" s="126">
        <v>0.25</v>
      </c>
      <c r="M43" s="133">
        <v>1.283912037037037E-4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0.2</v>
      </c>
      <c r="S43" s="124">
        <v>1.9710648148148148E-4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0.5</v>
      </c>
      <c r="M44" s="133">
        <v>1.0284722222222222E-4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1.2649305555555555E-4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414</v>
      </c>
      <c r="J45" s="76">
        <v>0.96055684454756385</v>
      </c>
      <c r="K45" s="76">
        <v>0.96055684454756385</v>
      </c>
      <c r="L45" s="126">
        <v>1</v>
      </c>
      <c r="M45" s="133">
        <v>9.7384259259259258E-5</v>
      </c>
      <c r="N45" s="5">
        <v>431</v>
      </c>
      <c r="O45" s="43">
        <v>412</v>
      </c>
      <c r="P45" s="45">
        <v>0.95591647331786544</v>
      </c>
      <c r="Q45" s="45">
        <v>0.95591647331786544</v>
      </c>
      <c r="R45" s="82">
        <v>0.25</v>
      </c>
      <c r="S45" s="124">
        <v>8.8171296296296302E-5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1.0175925925925926E-4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9.1307870370370365E-5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1.0105324074074075E-4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1.2265046296296297E-4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1141</v>
      </c>
      <c r="J48" s="76">
        <v>1.6126752600633197E-2</v>
      </c>
      <c r="K48" s="76">
        <v>0.22819999999999999</v>
      </c>
      <c r="L48" s="126">
        <v>0.5</v>
      </c>
      <c r="M48" s="133">
        <v>7.2407407407407411E-5</v>
      </c>
      <c r="N48" s="5">
        <v>70752</v>
      </c>
      <c r="O48" s="43">
        <v>1099</v>
      </c>
      <c r="P48" s="45">
        <v>1.5533129805517866E-2</v>
      </c>
      <c r="Q48" s="45">
        <v>0.2198</v>
      </c>
      <c r="R48" s="82">
        <v>0.5</v>
      </c>
      <c r="S48" s="124">
        <v>1.0712962962962963E-4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6.2384259259259261E-5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9.7939814814814821E-5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4988</v>
      </c>
      <c r="J50" s="76">
        <v>0.50373661886487575</v>
      </c>
      <c r="K50" s="76">
        <v>0.99760000000000004</v>
      </c>
      <c r="L50" s="126">
        <v>1</v>
      </c>
      <c r="M50" s="133">
        <v>6.2418981481481481E-5</v>
      </c>
      <c r="N50" s="5">
        <v>9902</v>
      </c>
      <c r="O50" s="43">
        <v>5000</v>
      </c>
      <c r="P50" s="45">
        <v>0.50494849525348418</v>
      </c>
      <c r="Q50" s="45">
        <v>1</v>
      </c>
      <c r="R50" s="82">
        <v>1</v>
      </c>
      <c r="S50" s="124">
        <v>9.6874999999999997E-5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4877</v>
      </c>
      <c r="J51" s="76">
        <v>0.90904007455731595</v>
      </c>
      <c r="K51" s="76">
        <v>0.97540000000000004</v>
      </c>
      <c r="L51" s="126">
        <v>0.01</v>
      </c>
      <c r="M51" s="133">
        <v>6.3101851851851852E-5</v>
      </c>
      <c r="N51" s="5">
        <v>5365</v>
      </c>
      <c r="O51" s="43">
        <v>5000</v>
      </c>
      <c r="P51" s="45">
        <v>0.93196644920782856</v>
      </c>
      <c r="Q51" s="45">
        <v>1</v>
      </c>
      <c r="R51" s="82">
        <v>1</v>
      </c>
      <c r="S51" s="124">
        <v>9.9212962962962962E-5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4975</v>
      </c>
      <c r="J52" s="76">
        <v>0.67945916416279706</v>
      </c>
      <c r="K52" s="76">
        <v>0.995</v>
      </c>
      <c r="L52" s="126">
        <v>6.6666666666666666E-2</v>
      </c>
      <c r="M52" s="133">
        <v>6.5451388888888886E-5</v>
      </c>
      <c r="N52" s="5">
        <v>7322</v>
      </c>
      <c r="O52" s="43">
        <v>4985</v>
      </c>
      <c r="P52" s="45">
        <v>0.68082491122644084</v>
      </c>
      <c r="Q52" s="45">
        <v>0.997</v>
      </c>
      <c r="R52" s="82">
        <v>7.1428571428571425E-2</v>
      </c>
      <c r="S52" s="124">
        <v>1.0067129629629629E-4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0.5</v>
      </c>
      <c r="M53" s="133">
        <v>4.4765046296296295E-4</v>
      </c>
      <c r="N53" s="5">
        <v>760</v>
      </c>
      <c r="O53" s="43">
        <v>760</v>
      </c>
      <c r="P53" s="45">
        <v>1</v>
      </c>
      <c r="Q53" s="45">
        <v>1</v>
      </c>
      <c r="R53" s="82">
        <v>1</v>
      </c>
      <c r="S53" s="124">
        <v>4.9400462962962961E-4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6.2314814814814809E-5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1.0440972222222222E-4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1.6783564814814816E-4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1.8003472222222222E-4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1.66875E-4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2.3385416666666666E-4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233</v>
      </c>
      <c r="J57" s="76">
        <v>0.27124563445867289</v>
      </c>
      <c r="K57" s="76">
        <v>0.27124563445867289</v>
      </c>
      <c r="L57" s="126">
        <v>1</v>
      </c>
      <c r="M57" s="133">
        <v>1.016087962962963E-4</v>
      </c>
      <c r="N57" s="5">
        <v>859</v>
      </c>
      <c r="O57" s="43">
        <v>849</v>
      </c>
      <c r="P57" s="45">
        <v>0.98835855646100113</v>
      </c>
      <c r="Q57" s="45">
        <v>0.98835855646100113</v>
      </c>
      <c r="R57" s="82">
        <v>1</v>
      </c>
      <c r="S57" s="124">
        <v>1.897800925925926E-4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3096</v>
      </c>
      <c r="J58" s="76">
        <v>0.76576799406381402</v>
      </c>
      <c r="K58" s="76">
        <v>0.76576799406381402</v>
      </c>
      <c r="L58" s="126">
        <v>1</v>
      </c>
      <c r="M58" s="133">
        <v>6.666666666666667E-5</v>
      </c>
      <c r="N58" s="5">
        <v>4043</v>
      </c>
      <c r="O58" s="43">
        <v>3099</v>
      </c>
      <c r="P58" s="45">
        <v>0.7665100173138758</v>
      </c>
      <c r="Q58" s="45">
        <v>0.7665100173138758</v>
      </c>
      <c r="R58" s="82">
        <v>1</v>
      </c>
      <c r="S58" s="124">
        <v>8.5578703703703706E-5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9.9803240740740744E-5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9.1932870370370367E-5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669</v>
      </c>
      <c r="J60" s="76">
        <v>0.9985074626865672</v>
      </c>
      <c r="K60" s="76">
        <v>0.9985074626865672</v>
      </c>
      <c r="L60" s="126">
        <v>1</v>
      </c>
      <c r="M60" s="133">
        <v>1.0287037037037037E-4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9.4108796296296291E-5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1</v>
      </c>
      <c r="M61" s="133">
        <v>1.1099537037037038E-4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9.9988425925925923E-5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7.9201388888888895E-5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7.3101851851851851E-5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9.7087378640776691E-3</v>
      </c>
      <c r="M63" s="133">
        <v>2.2075231481481482E-4</v>
      </c>
      <c r="N63" s="5">
        <v>38</v>
      </c>
      <c r="O63" s="43">
        <v>38</v>
      </c>
      <c r="P63" s="45">
        <v>1</v>
      </c>
      <c r="Q63" s="45">
        <v>1</v>
      </c>
      <c r="R63" s="82">
        <v>2.8571428571428571E-2</v>
      </c>
      <c r="S63" s="124">
        <v>2.0743055555555556E-4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2.292361111111111E-4</v>
      </c>
      <c r="N64" s="5">
        <v>34</v>
      </c>
      <c r="O64" s="43">
        <v>34</v>
      </c>
      <c r="P64" s="45">
        <v>1</v>
      </c>
      <c r="Q64" s="45">
        <v>1</v>
      </c>
      <c r="R64" s="82">
        <v>1</v>
      </c>
      <c r="S64" s="124">
        <v>2.169675925925926E-4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2.3944444444444444E-4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2.1482638888888888E-4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1.0672453703703704E-4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1.3677083333333334E-4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0.14285714285714285</v>
      </c>
      <c r="M67" s="133">
        <v>1.1157407407407408E-4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1.2187499999999999E-4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9.9953703703703703E-5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1.2951388888888889E-4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1.5665509259259259E-4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1.7790509259259259E-4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1.837962962962963E-4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2.3087962962962963E-4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2910</v>
      </c>
      <c r="J71" s="76">
        <v>0.98477157360406087</v>
      </c>
      <c r="K71" s="76">
        <v>0.98477157360406087</v>
      </c>
      <c r="L71" s="126">
        <v>0.5</v>
      </c>
      <c r="M71" s="133">
        <v>1.5056712962962962E-4</v>
      </c>
      <c r="N71" s="5">
        <v>2955</v>
      </c>
      <c r="O71" s="43">
        <v>2911</v>
      </c>
      <c r="P71" s="45">
        <v>0.98510998307952624</v>
      </c>
      <c r="Q71" s="45">
        <v>0.98510998307952624</v>
      </c>
      <c r="R71" s="82">
        <v>0.33333333333333331</v>
      </c>
      <c r="S71" s="124">
        <v>1.8476851851851852E-4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544</v>
      </c>
      <c r="J72" s="76">
        <v>0.98194945848375448</v>
      </c>
      <c r="K72" s="76">
        <v>0.98194945848375448</v>
      </c>
      <c r="L72" s="126">
        <v>1</v>
      </c>
      <c r="M72" s="133">
        <v>1.832638888888889E-4</v>
      </c>
      <c r="N72" s="5">
        <v>554</v>
      </c>
      <c r="O72" s="43">
        <v>548</v>
      </c>
      <c r="P72" s="45">
        <v>0.98916967509025266</v>
      </c>
      <c r="Q72" s="45">
        <v>0.98916967509025266</v>
      </c>
      <c r="R72" s="82">
        <v>1</v>
      </c>
      <c r="S72" s="124">
        <v>1.8393518518518517E-4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1.9783564814814815E-4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1.4877314814814815E-4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525</v>
      </c>
      <c r="J74" s="76">
        <v>0.52342971086739776</v>
      </c>
      <c r="K74" s="76">
        <v>0.52342971086739776</v>
      </c>
      <c r="L74" s="126">
        <v>0.5</v>
      </c>
      <c r="M74" s="133">
        <v>1.4166666666666668E-4</v>
      </c>
      <c r="N74" s="5">
        <v>1003</v>
      </c>
      <c r="O74" s="43">
        <v>830</v>
      </c>
      <c r="P74" s="45">
        <v>0.82751744765702895</v>
      </c>
      <c r="Q74" s="45">
        <v>0.82751744765702895</v>
      </c>
      <c r="R74" s="82">
        <v>1</v>
      </c>
      <c r="S74" s="124">
        <v>1.3380787037037037E-4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70</v>
      </c>
      <c r="J75" s="76">
        <v>0.73684210526315785</v>
      </c>
      <c r="K75" s="76">
        <v>0.73684210526315785</v>
      </c>
      <c r="L75" s="126">
        <v>1.2500000000000001E-2</v>
      </c>
      <c r="M75" s="133">
        <v>1.4092592592592594E-4</v>
      </c>
      <c r="N75" s="5">
        <v>95</v>
      </c>
      <c r="O75" s="43">
        <v>95</v>
      </c>
      <c r="P75" s="45">
        <v>1</v>
      </c>
      <c r="Q75" s="45">
        <v>1</v>
      </c>
      <c r="R75" s="82">
        <v>1.1363636363636364E-2</v>
      </c>
      <c r="S75" s="124">
        <v>1.4187499999999999E-4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4</v>
      </c>
      <c r="J76" s="76">
        <v>0.8</v>
      </c>
      <c r="K76" s="76">
        <v>0.8</v>
      </c>
      <c r="L76" s="126">
        <v>0.25</v>
      </c>
      <c r="M76" s="133">
        <v>1.3217592592592594E-4</v>
      </c>
      <c r="N76" s="5">
        <v>5</v>
      </c>
      <c r="O76" s="43">
        <v>4</v>
      </c>
      <c r="P76" s="45">
        <v>0.8</v>
      </c>
      <c r="Q76" s="45">
        <v>0.8</v>
      </c>
      <c r="R76" s="82">
        <v>1</v>
      </c>
      <c r="S76" s="124">
        <v>1.3460648148148148E-4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332</v>
      </c>
      <c r="J77" s="76">
        <v>8.1392498161314053E-2</v>
      </c>
      <c r="K77" s="76">
        <v>8.1392498161314053E-2</v>
      </c>
      <c r="L77" s="126">
        <v>1</v>
      </c>
      <c r="M77" s="133">
        <v>1.3668981481481483E-4</v>
      </c>
      <c r="N77" s="5">
        <v>4079</v>
      </c>
      <c r="O77" s="43">
        <v>503</v>
      </c>
      <c r="P77" s="45">
        <v>0.12331453787693063</v>
      </c>
      <c r="Q77" s="45">
        <v>0.12331453787693063</v>
      </c>
      <c r="R77" s="82">
        <v>1</v>
      </c>
      <c r="S77" s="124">
        <v>1.7349537037037038E-4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35</v>
      </c>
      <c r="J78" s="76">
        <v>0.7</v>
      </c>
      <c r="K78" s="76">
        <v>0.7</v>
      </c>
      <c r="L78" s="126">
        <v>0.16666666666666666</v>
      </c>
      <c r="M78" s="133">
        <v>1.1627314814814814E-4</v>
      </c>
      <c r="N78" s="5">
        <v>50</v>
      </c>
      <c r="O78" s="43">
        <v>35</v>
      </c>
      <c r="P78" s="45">
        <v>0.7</v>
      </c>
      <c r="Q78" s="45">
        <v>0.7</v>
      </c>
      <c r="R78" s="82">
        <v>1</v>
      </c>
      <c r="S78" s="124">
        <v>1.1118055555555556E-4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30</v>
      </c>
      <c r="J79" s="76">
        <v>1.1976047904191617E-2</v>
      </c>
      <c r="K79" s="76">
        <v>1.1976047904191617E-2</v>
      </c>
      <c r="L79" s="126">
        <v>2.564102564102564E-2</v>
      </c>
      <c r="M79" s="133">
        <v>9.3634259259259262E-5</v>
      </c>
      <c r="N79" s="5">
        <v>2505</v>
      </c>
      <c r="O79" s="43">
        <v>30</v>
      </c>
      <c r="P79" s="45">
        <v>1.1976047904191617E-2</v>
      </c>
      <c r="Q79" s="45">
        <v>1.1976047904191617E-2</v>
      </c>
      <c r="R79" s="82">
        <v>0.5</v>
      </c>
      <c r="S79" s="124">
        <v>9.9398148148148154E-5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0.5</v>
      </c>
      <c r="M80" s="133">
        <v>1.6399305555555554E-4</v>
      </c>
      <c r="N80" s="5">
        <v>3</v>
      </c>
      <c r="O80" s="43">
        <v>3</v>
      </c>
      <c r="P80" s="45">
        <v>1</v>
      </c>
      <c r="Q80" s="45">
        <v>1</v>
      </c>
      <c r="R80" s="82">
        <v>1</v>
      </c>
      <c r="S80" s="124">
        <v>1.4229166666666668E-4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3</v>
      </c>
      <c r="J81" s="76">
        <v>0.23076923076923078</v>
      </c>
      <c r="K81" s="76">
        <v>0.23076923076923078</v>
      </c>
      <c r="L81" s="126">
        <v>5.5834729201563373E-4</v>
      </c>
      <c r="M81" s="133">
        <v>1.7248842592592592E-4</v>
      </c>
      <c r="N81" s="5">
        <v>13</v>
      </c>
      <c r="O81" s="43">
        <v>6</v>
      </c>
      <c r="P81" s="45">
        <v>0.46153846153846156</v>
      </c>
      <c r="Q81" s="45">
        <v>0.46153846153846156</v>
      </c>
      <c r="R81" s="82">
        <v>6.93000693000693E-4</v>
      </c>
      <c r="S81" s="124">
        <v>1.8244212962962962E-4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533</v>
      </c>
      <c r="J82" s="76">
        <v>0.30232558139534882</v>
      </c>
      <c r="K82" s="76">
        <v>0.30232558139534882</v>
      </c>
      <c r="L82" s="126">
        <v>1.0309278350515464E-2</v>
      </c>
      <c r="M82" s="133">
        <v>1.1618055555555555E-4</v>
      </c>
      <c r="N82" s="5">
        <v>1763</v>
      </c>
      <c r="O82" s="43">
        <v>564</v>
      </c>
      <c r="P82" s="45">
        <v>0.31990924560408396</v>
      </c>
      <c r="Q82" s="45">
        <v>0.31990924560408396</v>
      </c>
      <c r="R82" s="82">
        <v>0.25</v>
      </c>
      <c r="S82" s="124">
        <v>1.1593750000000001E-4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1089</v>
      </c>
      <c r="J83" s="77">
        <v>0.37332876242715118</v>
      </c>
      <c r="K83" s="76">
        <v>0.37332876242715118</v>
      </c>
      <c r="L83" s="126">
        <v>7.6923076923076927E-2</v>
      </c>
      <c r="M83" s="133">
        <v>1.0979166666666666E-4</v>
      </c>
      <c r="N83" s="5">
        <v>2917</v>
      </c>
      <c r="O83" s="43">
        <v>1080</v>
      </c>
      <c r="P83" s="47">
        <v>0.37024340075419954</v>
      </c>
      <c r="Q83" s="45">
        <v>0.37024340075419954</v>
      </c>
      <c r="R83" s="82">
        <v>0.16666666666666666</v>
      </c>
      <c r="S83" s="124">
        <v>1.1746527777777778E-4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49554</v>
      </c>
      <c r="J84" s="108">
        <f t="shared" ref="J84:L84" si="1">AVERAGE(J14:J83)</f>
        <v>0.74678018858662443</v>
      </c>
      <c r="K84" s="108">
        <f t="shared" si="1"/>
        <v>0.79705801422132261</v>
      </c>
      <c r="L84" s="52">
        <f t="shared" si="1"/>
        <v>0.64823651763720325</v>
      </c>
      <c r="M84" s="122">
        <f>AVERAGE(M14:M83)</f>
        <v>1.35603835978836E-4</v>
      </c>
      <c r="N84" s="34">
        <f>SUM(N14:N83)</f>
        <v>425476</v>
      </c>
      <c r="O84" s="57">
        <f>SUM(O14:O83)</f>
        <v>49949</v>
      </c>
      <c r="P84" s="60">
        <f t="shared" ref="P84:R84" si="2">AVERAGE(P14:P83)</f>
        <v>0.77440949976549744</v>
      </c>
      <c r="Q84" s="60">
        <f t="shared" si="2"/>
        <v>0.82148429162698322</v>
      </c>
      <c r="R84" s="123">
        <f t="shared" si="2"/>
        <v>0.73866588385303245</v>
      </c>
      <c r="S84" s="125">
        <f>AVERAGE(S14:S83)</f>
        <v>1.4105208333333333E-4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Counting features vertically</v>
      </c>
      <c r="B92" s="38"/>
    </row>
    <row r="93" spans="1:19" ht="15.75" thickTop="1" x14ac:dyDescent="0.25">
      <c r="A93" s="32" t="s">
        <v>82</v>
      </c>
      <c r="B93" s="64">
        <f>J84</f>
        <v>0.74678018858662443</v>
      </c>
    </row>
    <row r="94" spans="1:19" x14ac:dyDescent="0.25">
      <c r="A94" s="32" t="s">
        <v>88</v>
      </c>
      <c r="B94" s="64">
        <f>K84</f>
        <v>0.79705801422132261</v>
      </c>
    </row>
    <row r="95" spans="1:19" x14ac:dyDescent="0.25">
      <c r="A95" s="32" t="s">
        <v>89</v>
      </c>
      <c r="B95" s="68">
        <f>L84</f>
        <v>0.64823651763720325</v>
      </c>
    </row>
    <row r="96" spans="1:19" x14ac:dyDescent="0.25">
      <c r="A96" s="32" t="s">
        <v>120</v>
      </c>
      <c r="B96" s="131">
        <f>M84</f>
        <v>1.35603835978836E-4</v>
      </c>
    </row>
    <row r="97" spans="1:2" ht="20.25" thickBot="1" x14ac:dyDescent="0.35">
      <c r="A97" s="50" t="str">
        <f>O1</f>
        <v>Using node extract</v>
      </c>
      <c r="B97" s="50"/>
    </row>
    <row r="98" spans="1:2" ht="15.75" thickTop="1" x14ac:dyDescent="0.25">
      <c r="A98" s="51" t="s">
        <v>82</v>
      </c>
      <c r="B98" s="66">
        <f>P84</f>
        <v>0.77440949976549744</v>
      </c>
    </row>
    <row r="99" spans="1:2" x14ac:dyDescent="0.25">
      <c r="A99" s="51" t="s">
        <v>88</v>
      </c>
      <c r="B99" s="66">
        <f>Q84</f>
        <v>0.82148429162698322</v>
      </c>
    </row>
    <row r="100" spans="1:2" x14ac:dyDescent="0.25">
      <c r="A100" s="51" t="s">
        <v>89</v>
      </c>
      <c r="B100" s="69">
        <f>R84</f>
        <v>0.73866588385303245</v>
      </c>
    </row>
    <row r="101" spans="1:2" x14ac:dyDescent="0.25">
      <c r="A101" s="51" t="s">
        <v>120</v>
      </c>
      <c r="B101" s="132">
        <f>S84</f>
        <v>1.4105208333333333E-4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Default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{E2DB6534-69DA-4629-B462-C784163BE25F}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{84969EED-E273-4414-8046-501187083162}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{DBE953A5-682A-4FCB-983B-41DC4D1E8108}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{771D1F17-B951-45F0-B6CC-45EC73B6EE19}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{075D6B80-4A09-48ED-A987-4B8F213BEBD3}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{5BF89624-FD30-4974-A94A-1506FB5A65F8}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{5E781EB9-9480-48B1-BD9E-AF24E721BDA3}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{D13A99BB-D5F4-41A2-A9FC-ADC190C2911F}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{B493305E-1573-4265-A9AB-BC7E3C64537E}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DB6534-69DA-4629-B462-C784163BE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84969EED-E273-4414-8046-501187083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DBE953A5-682A-4FCB-983B-41DC4D1E8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771D1F17-B951-45F0-B6CC-45EC73B6E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075D6B80-4A09-48ED-A987-4B8F213BE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5BF89624-FD30-4974-A94A-1506FB5A6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5E781EB9-9480-48B1-BD9E-AF24E721B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D13A99BB-D5F4-41A2-A9FC-ADC190C29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B493305E-1573-4265-A9AB-BC7E3C645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C567-DB0F-47CC-8FD1-9ED5D5426CA5}">
  <sheetPr>
    <tabColor theme="9" tint="0.79998168889431442"/>
  </sheetPr>
  <dimension ref="A1:S106"/>
  <sheetViews>
    <sheetView topLeftCell="A40" zoomScaleNormal="100" workbookViewId="0">
      <selection activeCell="A52" sqref="A52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92" t="s">
        <v>135</v>
      </c>
      <c r="D1" s="193"/>
      <c r="E1" s="193"/>
      <c r="F1" s="193"/>
      <c r="G1" s="194"/>
      <c r="H1" s="27"/>
      <c r="I1" s="175" t="s">
        <v>141</v>
      </c>
      <c r="J1" s="171"/>
      <c r="K1" s="171"/>
      <c r="L1" s="171"/>
      <c r="M1" s="176"/>
      <c r="N1" s="27"/>
      <c r="O1" s="172" t="s">
        <v>143</v>
      </c>
      <c r="P1" s="195"/>
      <c r="Q1" s="195"/>
      <c r="R1" s="195"/>
      <c r="S1" s="17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57" t="s">
        <v>0</v>
      </c>
      <c r="J3" s="157"/>
      <c r="K3" s="182" t="s">
        <v>140</v>
      </c>
      <c r="L3" s="182"/>
      <c r="M3" s="183"/>
      <c r="N3" s="28"/>
      <c r="O3" s="159" t="s">
        <v>0</v>
      </c>
      <c r="P3" s="160"/>
      <c r="Q3" s="160" t="s">
        <v>142</v>
      </c>
      <c r="R3" s="160"/>
      <c r="S3" s="184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57" t="s">
        <v>1</v>
      </c>
      <c r="J4" s="157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4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57" t="s">
        <v>2</v>
      </c>
      <c r="J5" s="157"/>
      <c r="K5" s="182">
        <v>128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4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57" t="s">
        <v>3</v>
      </c>
      <c r="J6" s="157"/>
      <c r="K6" s="182">
        <v>512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4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57" t="s">
        <v>4</v>
      </c>
      <c r="J7" s="157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4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57" t="s">
        <v>5</v>
      </c>
      <c r="J8" s="157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4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57" t="s">
        <v>6</v>
      </c>
      <c r="J9" s="157"/>
      <c r="K9" s="182">
        <v>1</v>
      </c>
      <c r="L9" s="182"/>
      <c r="M9" s="183"/>
      <c r="N9" s="28"/>
      <c r="O9" s="159" t="s">
        <v>6</v>
      </c>
      <c r="P9" s="160"/>
      <c r="Q9" s="190">
        <v>1</v>
      </c>
      <c r="R9" s="190"/>
      <c r="S9" s="191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57" t="s">
        <v>7</v>
      </c>
      <c r="J10" s="157"/>
      <c r="K10" s="32"/>
      <c r="L10" s="32"/>
      <c r="M10" s="32"/>
      <c r="N10" s="28"/>
      <c r="O10" s="159" t="s">
        <v>7</v>
      </c>
      <c r="P10" s="160"/>
      <c r="Q10" s="160"/>
      <c r="R10" s="160"/>
      <c r="S10" s="184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1">
        <v>1</v>
      </c>
      <c r="D12" s="162"/>
      <c r="E12" s="162"/>
      <c r="F12" s="162"/>
      <c r="G12" s="163"/>
      <c r="H12" s="31" t="s">
        <v>85</v>
      </c>
      <c r="I12" s="164">
        <v>1</v>
      </c>
      <c r="J12" s="165"/>
      <c r="K12" s="165"/>
      <c r="L12" s="165"/>
      <c r="M12" s="166"/>
      <c r="N12" s="31" t="s">
        <v>85</v>
      </c>
      <c r="O12" s="167">
        <v>1</v>
      </c>
      <c r="P12" s="167"/>
      <c r="Q12" s="167"/>
      <c r="R12" s="167"/>
      <c r="S12" s="168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0.5</v>
      </c>
      <c r="M14" s="133">
        <v>2.4037037037037036E-4</v>
      </c>
      <c r="N14" s="5">
        <v>9</v>
      </c>
      <c r="O14" s="43">
        <v>9</v>
      </c>
      <c r="P14" s="44">
        <v>1</v>
      </c>
      <c r="Q14" s="45">
        <v>1</v>
      </c>
      <c r="R14" s="82">
        <v>1.7241379310344827E-2</v>
      </c>
      <c r="S14" s="124">
        <v>1.8585648148148148E-4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674</v>
      </c>
      <c r="J15" s="76">
        <v>0.58103448275862069</v>
      </c>
      <c r="K15" s="76">
        <v>0.58103448275862069</v>
      </c>
      <c r="L15" s="126">
        <v>0.25</v>
      </c>
      <c r="M15" s="133">
        <v>1.116550925925926E-4</v>
      </c>
      <c r="N15" s="5">
        <v>1160</v>
      </c>
      <c r="O15" s="43">
        <v>619</v>
      </c>
      <c r="P15" s="45">
        <v>0.5336206896551724</v>
      </c>
      <c r="Q15" s="45">
        <v>0.5336206896551724</v>
      </c>
      <c r="R15" s="82">
        <v>0.16666666666666666</v>
      </c>
      <c r="S15" s="124">
        <v>1.325E-4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451</v>
      </c>
      <c r="J16" s="76">
        <v>0.29021879021879021</v>
      </c>
      <c r="K16" s="76">
        <v>0.29021879021879021</v>
      </c>
      <c r="L16" s="126">
        <v>0.33333333333333331</v>
      </c>
      <c r="M16" s="133">
        <v>1.5027777777777777E-4</v>
      </c>
      <c r="N16" s="5">
        <v>1554</v>
      </c>
      <c r="O16" s="43">
        <v>661</v>
      </c>
      <c r="P16" s="45">
        <v>0.42535392535392536</v>
      </c>
      <c r="Q16" s="45">
        <v>0.42535392535392536</v>
      </c>
      <c r="R16" s="82">
        <v>7.1428571428571425E-2</v>
      </c>
      <c r="S16" s="124">
        <v>1.3395833333333334E-4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33">
        <v>1.0377314814814815E-4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7.2992700729927005E-3</v>
      </c>
      <c r="S17" s="124">
        <v>1.1182870370370371E-4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85</v>
      </c>
      <c r="J18" s="76">
        <v>0.15370705244122965</v>
      </c>
      <c r="K18" s="76">
        <v>0.15370705244122965</v>
      </c>
      <c r="L18" s="126">
        <v>1</v>
      </c>
      <c r="M18" s="133">
        <v>2.3486111111111112E-4</v>
      </c>
      <c r="N18" s="5">
        <v>553</v>
      </c>
      <c r="O18" s="43">
        <v>136</v>
      </c>
      <c r="P18" s="45">
        <v>0.24593128390596744</v>
      </c>
      <c r="Q18" s="45">
        <v>0.24593128390596744</v>
      </c>
      <c r="R18" s="82">
        <v>0.5</v>
      </c>
      <c r="S18" s="124">
        <v>1.8652777777777778E-4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82</v>
      </c>
      <c r="J19" s="76">
        <v>0.1902552204176334</v>
      </c>
      <c r="K19" s="76">
        <v>0.1902552204176334</v>
      </c>
      <c r="L19" s="126">
        <v>1</v>
      </c>
      <c r="M19" s="133">
        <v>1.1484953703703703E-4</v>
      </c>
      <c r="N19" s="5">
        <v>431</v>
      </c>
      <c r="O19" s="43">
        <v>165</v>
      </c>
      <c r="P19" s="45">
        <v>0.38283062645011601</v>
      </c>
      <c r="Q19" s="45">
        <v>0.38283062645011601</v>
      </c>
      <c r="R19" s="82">
        <v>1</v>
      </c>
      <c r="S19" s="124">
        <v>1.1306712962962963E-4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3856</v>
      </c>
      <c r="J20" s="76">
        <v>3.9440307667130352E-2</v>
      </c>
      <c r="K20" s="76">
        <v>0.7712</v>
      </c>
      <c r="L20" s="126">
        <v>1</v>
      </c>
      <c r="M20" s="133">
        <v>7.7060185185185191E-5</v>
      </c>
      <c r="N20" s="5">
        <v>97768</v>
      </c>
      <c r="O20" s="43">
        <v>1754</v>
      </c>
      <c r="P20" s="45">
        <v>1.7940430406677033E-2</v>
      </c>
      <c r="Q20" s="45">
        <v>0.3508</v>
      </c>
      <c r="R20" s="82">
        <v>1</v>
      </c>
      <c r="S20" s="124">
        <v>9.364583333333333E-5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28</v>
      </c>
      <c r="J21" s="76">
        <v>1</v>
      </c>
      <c r="K21" s="76">
        <v>1</v>
      </c>
      <c r="L21" s="126">
        <v>1</v>
      </c>
      <c r="M21" s="133">
        <v>1.146875E-4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0.5</v>
      </c>
      <c r="S21" s="124">
        <v>7.9803240740740746E-5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265</v>
      </c>
      <c r="J22" s="76">
        <v>0.17052767052767054</v>
      </c>
      <c r="K22" s="76">
        <v>0.17052767052767054</v>
      </c>
      <c r="L22" s="126">
        <v>4.7619047619047616E-2</v>
      </c>
      <c r="M22" s="133">
        <v>6.8692129629629634E-5</v>
      </c>
      <c r="N22" s="5">
        <v>1554</v>
      </c>
      <c r="O22" s="43">
        <v>276</v>
      </c>
      <c r="P22" s="45">
        <v>0.17760617760617761</v>
      </c>
      <c r="Q22" s="45">
        <v>0.17760617760617761</v>
      </c>
      <c r="R22" s="82">
        <v>0.5</v>
      </c>
      <c r="S22" s="124">
        <v>8.3576388888888893E-5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122</v>
      </c>
      <c r="J23" s="76">
        <v>0.99186991869918695</v>
      </c>
      <c r="K23" s="76">
        <v>0.99186991869918695</v>
      </c>
      <c r="L23" s="126">
        <v>1</v>
      </c>
      <c r="M23" s="133">
        <v>1.1820601851851852E-4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8.246527777777778E-5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4143</v>
      </c>
      <c r="J24" s="76">
        <v>0.10233419785105595</v>
      </c>
      <c r="K24" s="76">
        <v>0.8286</v>
      </c>
      <c r="L24" s="126">
        <v>3.125E-2</v>
      </c>
      <c r="M24" s="133">
        <v>6.8252314814814811E-5</v>
      </c>
      <c r="N24" s="5">
        <v>40485</v>
      </c>
      <c r="O24" s="43">
        <v>4299</v>
      </c>
      <c r="P24" s="45">
        <v>0.10618747684327529</v>
      </c>
      <c r="Q24" s="45">
        <v>0.85980000000000001</v>
      </c>
      <c r="R24" s="82">
        <v>2.0408163265306121E-2</v>
      </c>
      <c r="S24" s="124">
        <v>8.0891203703703708E-5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323</v>
      </c>
      <c r="J25" s="76">
        <v>0.83247422680412375</v>
      </c>
      <c r="K25" s="76">
        <v>0.83247422680412375</v>
      </c>
      <c r="L25" s="126">
        <v>1</v>
      </c>
      <c r="M25" s="133">
        <v>1.0331018518518519E-4</v>
      </c>
      <c r="N25" s="5">
        <v>388</v>
      </c>
      <c r="O25" s="43">
        <v>322</v>
      </c>
      <c r="P25" s="45">
        <v>0.82989690721649489</v>
      </c>
      <c r="Q25" s="45">
        <v>0.82989690721649489</v>
      </c>
      <c r="R25" s="82">
        <v>7.6923076923076927E-2</v>
      </c>
      <c r="S25" s="124">
        <v>1.0777777777777778E-4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460</v>
      </c>
      <c r="J26" s="76">
        <v>0.79722703639514736</v>
      </c>
      <c r="K26" s="76">
        <v>0.79722703639514736</v>
      </c>
      <c r="L26" s="126">
        <v>1</v>
      </c>
      <c r="M26" s="133">
        <v>6.3391203703703702E-5</v>
      </c>
      <c r="N26" s="5">
        <v>577</v>
      </c>
      <c r="O26" s="43">
        <v>465</v>
      </c>
      <c r="P26" s="45">
        <v>0.80589254766031193</v>
      </c>
      <c r="Q26" s="45">
        <v>0.80589254766031193</v>
      </c>
      <c r="R26" s="82">
        <v>1</v>
      </c>
      <c r="S26" s="124">
        <v>7.9791666666666664E-5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62</v>
      </c>
      <c r="J27" s="76">
        <v>0.43661971830985913</v>
      </c>
      <c r="K27" s="76">
        <v>0.43661971830985913</v>
      </c>
      <c r="L27" s="126">
        <v>1</v>
      </c>
      <c r="M27" s="133">
        <v>5.87962962962963E-5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7.4594907407407403E-5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5.6192129629629628E-5</v>
      </c>
      <c r="N28" s="5">
        <v>158355</v>
      </c>
      <c r="O28" s="43">
        <v>4998</v>
      </c>
      <c r="P28" s="45">
        <v>3.1561996779388084E-2</v>
      </c>
      <c r="Q28" s="45">
        <v>0.99960000000000004</v>
      </c>
      <c r="R28" s="82">
        <v>1</v>
      </c>
      <c r="S28" s="124">
        <v>7.288194444444444E-5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224</v>
      </c>
      <c r="J29" s="76">
        <v>0.69349845201238391</v>
      </c>
      <c r="K29" s="76">
        <v>0.69349845201238391</v>
      </c>
      <c r="L29" s="126">
        <v>1</v>
      </c>
      <c r="M29" s="133">
        <v>7.2465277777777781E-5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1.043287037037037E-4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4</v>
      </c>
      <c r="J30" s="76">
        <v>0.8</v>
      </c>
      <c r="K30" s="76">
        <v>0.8</v>
      </c>
      <c r="L30" s="126">
        <v>0.5</v>
      </c>
      <c r="M30" s="133">
        <v>8.2129629629629629E-5</v>
      </c>
      <c r="N30" s="5">
        <v>5</v>
      </c>
      <c r="O30" s="43">
        <v>5</v>
      </c>
      <c r="P30" s="45">
        <v>1</v>
      </c>
      <c r="Q30" s="45">
        <v>1</v>
      </c>
      <c r="R30" s="82">
        <v>0.33333333333333331</v>
      </c>
      <c r="S30" s="124">
        <v>1.0182870370370371E-4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1.1434027777777778E-4</v>
      </c>
      <c r="N31" s="5">
        <v>13</v>
      </c>
      <c r="O31" s="43">
        <v>13</v>
      </c>
      <c r="P31" s="45">
        <v>1</v>
      </c>
      <c r="Q31" s="45">
        <v>1</v>
      </c>
      <c r="R31" s="82">
        <v>0.5</v>
      </c>
      <c r="S31" s="124">
        <v>1.468287037037037E-4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139</v>
      </c>
      <c r="J32" s="76">
        <v>0.879746835443038</v>
      </c>
      <c r="K32" s="76">
        <v>0.879746835443038</v>
      </c>
      <c r="L32" s="126">
        <v>1</v>
      </c>
      <c r="M32" s="133">
        <v>8.0706018518518515E-5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1.0725694444444445E-4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215</v>
      </c>
      <c r="J33" s="76">
        <v>0.87044534412955465</v>
      </c>
      <c r="K33" s="76">
        <v>0.87044534412955465</v>
      </c>
      <c r="L33" s="126">
        <v>1</v>
      </c>
      <c r="M33" s="133">
        <v>8.9224537037037031E-5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9.7592592592592588E-5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63</v>
      </c>
      <c r="J34" s="76">
        <v>0.75903614457831325</v>
      </c>
      <c r="K34" s="76">
        <v>0.75903614457831325</v>
      </c>
      <c r="L34" s="126">
        <v>1</v>
      </c>
      <c r="M34" s="133">
        <v>1.3025462962962963E-4</v>
      </c>
      <c r="N34" s="5">
        <v>83</v>
      </c>
      <c r="O34" s="43">
        <v>69</v>
      </c>
      <c r="P34" s="45">
        <v>0.83132530120481929</v>
      </c>
      <c r="Q34" s="45">
        <v>0.83132530120481929</v>
      </c>
      <c r="R34" s="82">
        <v>6.6666666666666666E-2</v>
      </c>
      <c r="S34" s="124">
        <v>1.4141203703703703E-4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2.3140046296296296E-4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1.2090277777777777E-4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21</v>
      </c>
      <c r="J36" s="76">
        <v>0.875</v>
      </c>
      <c r="K36" s="76">
        <v>0.875</v>
      </c>
      <c r="L36" s="126">
        <v>7.5187969924812026E-3</v>
      </c>
      <c r="M36" s="133">
        <v>2.0202546296296296E-4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1.2690355329949238E-3</v>
      </c>
      <c r="S36" s="124">
        <v>1.2679398148148147E-4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33</v>
      </c>
      <c r="J37" s="76">
        <v>0.94285714285714284</v>
      </c>
      <c r="K37" s="76">
        <v>0.94285714285714284</v>
      </c>
      <c r="L37" s="126">
        <v>1</v>
      </c>
      <c r="M37" s="133">
        <v>1.5546296296296296E-4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7.6923076923076927E-2</v>
      </c>
      <c r="S37" s="124">
        <v>1.1795138888888889E-4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71</v>
      </c>
      <c r="J38" s="76">
        <v>0.80681818181818177</v>
      </c>
      <c r="K38" s="76">
        <v>0.80681818181818177</v>
      </c>
      <c r="L38" s="126">
        <v>1.5625E-2</v>
      </c>
      <c r="M38" s="133">
        <v>1.6969907407407407E-4</v>
      </c>
      <c r="N38" s="5">
        <v>88</v>
      </c>
      <c r="O38" s="43">
        <v>67</v>
      </c>
      <c r="P38" s="45">
        <v>0.76136363636363635</v>
      </c>
      <c r="Q38" s="45">
        <v>0.76136363636363635</v>
      </c>
      <c r="R38" s="82">
        <v>2.631578947368421E-3</v>
      </c>
      <c r="S38" s="124">
        <v>1.2162037037037036E-4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54</v>
      </c>
      <c r="J39" s="76">
        <v>0.67500000000000004</v>
      </c>
      <c r="K39" s="76">
        <v>0.67500000000000004</v>
      </c>
      <c r="L39" s="126">
        <v>1</v>
      </c>
      <c r="M39" s="133">
        <v>1.0350694444444444E-4</v>
      </c>
      <c r="N39" s="5">
        <v>80</v>
      </c>
      <c r="O39" s="43">
        <v>53</v>
      </c>
      <c r="P39" s="45">
        <v>0.66249999999999998</v>
      </c>
      <c r="Q39" s="45">
        <v>0.66249999999999998</v>
      </c>
      <c r="R39" s="82">
        <v>1</v>
      </c>
      <c r="S39" s="124">
        <v>7.6493055555555559E-5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1.0121527777777778E-4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1</v>
      </c>
      <c r="S40" s="124">
        <v>8.0833333333333338E-5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11</v>
      </c>
      <c r="J41" s="76">
        <v>0.73333333333333328</v>
      </c>
      <c r="K41" s="76">
        <v>0.73333333333333328</v>
      </c>
      <c r="L41" s="126">
        <v>1</v>
      </c>
      <c r="M41" s="133">
        <v>1.6413194444444445E-4</v>
      </c>
      <c r="N41" s="5">
        <v>15</v>
      </c>
      <c r="O41" s="43">
        <v>8</v>
      </c>
      <c r="P41" s="45">
        <v>0.53333333333333333</v>
      </c>
      <c r="Q41" s="45">
        <v>0.53333333333333333</v>
      </c>
      <c r="R41" s="82">
        <v>0.2</v>
      </c>
      <c r="S41" s="124">
        <v>9.3206018518518521E-5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275</v>
      </c>
      <c r="J42" s="76">
        <v>0.82831325301204817</v>
      </c>
      <c r="K42" s="76">
        <v>0.82831325301204817</v>
      </c>
      <c r="L42" s="126">
        <v>1</v>
      </c>
      <c r="M42" s="133">
        <v>1.0203703703703704E-4</v>
      </c>
      <c r="N42" s="5">
        <v>332</v>
      </c>
      <c r="O42" s="43">
        <v>284</v>
      </c>
      <c r="P42" s="45">
        <v>0.85542168674698793</v>
      </c>
      <c r="Q42" s="45">
        <v>0.85542168674698793</v>
      </c>
      <c r="R42" s="82">
        <v>1</v>
      </c>
      <c r="S42" s="124">
        <v>7.9872685185185184E-5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11</v>
      </c>
      <c r="J43" s="76">
        <v>0.28205128205128205</v>
      </c>
      <c r="K43" s="76">
        <v>0.28205128205128205</v>
      </c>
      <c r="L43" s="126">
        <v>7.4074074074074077E-3</v>
      </c>
      <c r="M43" s="133">
        <v>1.968287037037037E-4</v>
      </c>
      <c r="N43" s="5">
        <v>39</v>
      </c>
      <c r="O43" s="43">
        <v>19</v>
      </c>
      <c r="P43" s="45">
        <v>0.48717948717948717</v>
      </c>
      <c r="Q43" s="45">
        <v>0.48717948717948717</v>
      </c>
      <c r="R43" s="82">
        <v>0.25</v>
      </c>
      <c r="S43" s="124">
        <v>1.5045138888888888E-4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1.9039351851851853E-4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1.3015046296296296E-4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176</v>
      </c>
      <c r="J45" s="76">
        <v>0.40835266821345706</v>
      </c>
      <c r="K45" s="76">
        <v>0.40835266821345706</v>
      </c>
      <c r="L45" s="126">
        <v>1</v>
      </c>
      <c r="M45" s="133">
        <v>1.7053240740740741E-4</v>
      </c>
      <c r="N45" s="5">
        <v>431</v>
      </c>
      <c r="O45" s="43">
        <v>276</v>
      </c>
      <c r="P45" s="45">
        <v>0.6403712296983759</v>
      </c>
      <c r="Q45" s="45">
        <v>0.6403712296983759</v>
      </c>
      <c r="R45" s="82">
        <v>0.5</v>
      </c>
      <c r="S45" s="124">
        <v>1.1576388888888888E-4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1.8188657407407408E-4</v>
      </c>
      <c r="N46" s="5">
        <v>40</v>
      </c>
      <c r="O46" s="43">
        <v>27</v>
      </c>
      <c r="P46" s="45">
        <v>0.67500000000000004</v>
      </c>
      <c r="Q46" s="45">
        <v>0.67500000000000004</v>
      </c>
      <c r="R46" s="82">
        <v>1</v>
      </c>
      <c r="S46" s="124">
        <v>1.1822916666666667E-4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1.7478009259259259E-4</v>
      </c>
      <c r="N47" s="5">
        <v>40</v>
      </c>
      <c r="O47" s="43">
        <v>27</v>
      </c>
      <c r="P47" s="45">
        <v>0.67500000000000004</v>
      </c>
      <c r="Q47" s="45">
        <v>0.67500000000000004</v>
      </c>
      <c r="R47" s="82">
        <v>1</v>
      </c>
      <c r="S47" s="124">
        <v>1.1815972222222222E-4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2869</v>
      </c>
      <c r="J48" s="76">
        <v>4.0550090456806874E-2</v>
      </c>
      <c r="K48" s="76">
        <v>0.57379999999999998</v>
      </c>
      <c r="L48" s="126">
        <v>1</v>
      </c>
      <c r="M48" s="133">
        <v>6.6921296296296301E-5</v>
      </c>
      <c r="N48" s="5">
        <v>70752</v>
      </c>
      <c r="O48" s="43">
        <v>2208</v>
      </c>
      <c r="P48" s="45">
        <v>3.1207598371777476E-2</v>
      </c>
      <c r="Q48" s="45">
        <v>0.44159999999999999</v>
      </c>
      <c r="R48" s="82">
        <v>1</v>
      </c>
      <c r="S48" s="124">
        <v>8.1018518518518516E-5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5.6481481481481479E-5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6.655092592592593E-5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4905</v>
      </c>
      <c r="J50" s="76">
        <v>0.49535447384366793</v>
      </c>
      <c r="K50" s="76">
        <v>0.98099999999999998</v>
      </c>
      <c r="L50" s="126">
        <v>1</v>
      </c>
      <c r="M50" s="133">
        <v>5.1655092592592596E-5</v>
      </c>
      <c r="N50" s="5">
        <v>9902</v>
      </c>
      <c r="O50" s="43">
        <v>4876</v>
      </c>
      <c r="P50" s="45">
        <v>0.49242577257119774</v>
      </c>
      <c r="Q50" s="45">
        <v>0.97519999999999996</v>
      </c>
      <c r="R50" s="82">
        <v>1</v>
      </c>
      <c r="S50" s="124">
        <v>6.6273148148148148E-5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2340</v>
      </c>
      <c r="J51" s="76">
        <v>0.43616029822926372</v>
      </c>
      <c r="K51" s="76">
        <v>0.46800000000000003</v>
      </c>
      <c r="L51" s="126">
        <v>6.1349693251533744E-3</v>
      </c>
      <c r="M51" s="133">
        <v>5.1296296296296294E-5</v>
      </c>
      <c r="N51" s="5">
        <v>5365</v>
      </c>
      <c r="O51" s="43">
        <v>2641</v>
      </c>
      <c r="P51" s="45">
        <v>0.49226467847157501</v>
      </c>
      <c r="Q51" s="45">
        <v>0.5282</v>
      </c>
      <c r="R51" s="82">
        <v>1</v>
      </c>
      <c r="S51" s="124">
        <v>6.7256944444444439E-5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549</v>
      </c>
      <c r="J52" s="76">
        <v>7.4979513794045341E-2</v>
      </c>
      <c r="K52" s="76">
        <v>0.10979999999999999</v>
      </c>
      <c r="L52" s="126">
        <v>9.2592592592592596E-4</v>
      </c>
      <c r="M52" s="133">
        <v>5.164351851851852E-5</v>
      </c>
      <c r="N52" s="5">
        <v>7322</v>
      </c>
      <c r="O52" s="43">
        <v>129</v>
      </c>
      <c r="P52" s="45">
        <v>1.7618137121005191E-2</v>
      </c>
      <c r="Q52" s="45">
        <v>2.58E-2</v>
      </c>
      <c r="R52" s="82">
        <v>5.208333333333333E-3</v>
      </c>
      <c r="S52" s="124">
        <v>6.9745370370370377E-5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468</v>
      </c>
      <c r="J53" s="76">
        <v>0.61578947368421055</v>
      </c>
      <c r="K53" s="76">
        <v>0.61578947368421055</v>
      </c>
      <c r="L53" s="126">
        <v>4.7619047619047616E-2</v>
      </c>
      <c r="M53" s="133">
        <v>2.828275462962963E-3</v>
      </c>
      <c r="N53" s="5">
        <v>760</v>
      </c>
      <c r="O53" s="43">
        <v>760</v>
      </c>
      <c r="P53" s="45">
        <v>1</v>
      </c>
      <c r="Q53" s="45">
        <v>1</v>
      </c>
      <c r="R53" s="82">
        <v>4.5454545454545456E-2</v>
      </c>
      <c r="S53" s="124">
        <v>1.4444444444444444E-4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1.0413194444444444E-4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6.4456018518518513E-5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2.1452546296296297E-4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1.620949074074074E-4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2.1898148148148148E-4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1.6314814814814816E-4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854</v>
      </c>
      <c r="J57" s="76">
        <v>0.99417927823050056</v>
      </c>
      <c r="K57" s="76">
        <v>0.99417927823050056</v>
      </c>
      <c r="L57" s="126">
        <v>1</v>
      </c>
      <c r="M57" s="133">
        <v>9.2789351851851849E-5</v>
      </c>
      <c r="N57" s="5">
        <v>859</v>
      </c>
      <c r="O57" s="43">
        <v>817</v>
      </c>
      <c r="P57" s="45">
        <v>0.95110593713620484</v>
      </c>
      <c r="Q57" s="45">
        <v>0.95110593713620484</v>
      </c>
      <c r="R57" s="82">
        <v>1</v>
      </c>
      <c r="S57" s="124">
        <v>9.719907407407408E-5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2509</v>
      </c>
      <c r="J58" s="76">
        <v>0.62057877813504825</v>
      </c>
      <c r="K58" s="76">
        <v>0.62057877813504825</v>
      </c>
      <c r="L58" s="126">
        <v>0.33333333333333331</v>
      </c>
      <c r="M58" s="133">
        <v>5.978009259259259E-5</v>
      </c>
      <c r="N58" s="5">
        <v>4043</v>
      </c>
      <c r="O58" s="43">
        <v>3110</v>
      </c>
      <c r="P58" s="45">
        <v>0.76923076923076927</v>
      </c>
      <c r="Q58" s="45">
        <v>0.76923076923076927</v>
      </c>
      <c r="R58" s="82">
        <v>1</v>
      </c>
      <c r="S58" s="124">
        <v>7.5347222222222227E-5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0.5</v>
      </c>
      <c r="M59" s="133">
        <v>8.4097222222222223E-5</v>
      </c>
      <c r="N59" s="5">
        <v>11</v>
      </c>
      <c r="O59" s="43">
        <v>11</v>
      </c>
      <c r="P59" s="45">
        <v>1</v>
      </c>
      <c r="Q59" s="45">
        <v>1</v>
      </c>
      <c r="R59" s="82">
        <v>0.25</v>
      </c>
      <c r="S59" s="124">
        <v>8.725694444444445E-5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646</v>
      </c>
      <c r="J60" s="76">
        <v>0.9641791044776119</v>
      </c>
      <c r="K60" s="76">
        <v>0.9641791044776119</v>
      </c>
      <c r="L60" s="126">
        <v>1</v>
      </c>
      <c r="M60" s="133">
        <v>8.9467592592592593E-5</v>
      </c>
      <c r="N60" s="5">
        <v>670</v>
      </c>
      <c r="O60" s="43">
        <v>649</v>
      </c>
      <c r="P60" s="45">
        <v>0.9686567164179104</v>
      </c>
      <c r="Q60" s="45">
        <v>0.9686567164179104</v>
      </c>
      <c r="R60" s="82">
        <v>1</v>
      </c>
      <c r="S60" s="124">
        <v>8.6793981481481477E-5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21</v>
      </c>
      <c r="J61" s="76">
        <v>1</v>
      </c>
      <c r="K61" s="76">
        <v>1</v>
      </c>
      <c r="L61" s="126">
        <v>1</v>
      </c>
      <c r="M61" s="133">
        <v>9.5127314814814814E-5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3.0303030303030304E-2</v>
      </c>
      <c r="S61" s="124">
        <v>8.3900462962962962E-5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1</v>
      </c>
      <c r="J62" s="76">
        <v>0.5</v>
      </c>
      <c r="K62" s="76">
        <v>0.5</v>
      </c>
      <c r="L62" s="126">
        <v>1</v>
      </c>
      <c r="M62" s="133">
        <v>5.675925925925926E-5</v>
      </c>
      <c r="N62" s="5">
        <v>2</v>
      </c>
      <c r="O62" s="43">
        <v>1</v>
      </c>
      <c r="P62" s="45">
        <v>0.5</v>
      </c>
      <c r="Q62" s="45">
        <v>0.5</v>
      </c>
      <c r="R62" s="82">
        <v>1</v>
      </c>
      <c r="S62" s="124">
        <v>7.0902777777777777E-5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35</v>
      </c>
      <c r="J63" s="76">
        <v>0.92105263157894735</v>
      </c>
      <c r="K63" s="76">
        <v>0.92105263157894735</v>
      </c>
      <c r="L63" s="126">
        <v>7.6923076923076927E-3</v>
      </c>
      <c r="M63" s="133">
        <v>1.6903935185185186E-4</v>
      </c>
      <c r="N63" s="5">
        <v>38</v>
      </c>
      <c r="O63" s="43">
        <v>38</v>
      </c>
      <c r="P63" s="45">
        <v>1</v>
      </c>
      <c r="Q63" s="45">
        <v>1</v>
      </c>
      <c r="R63" s="82">
        <v>0.04</v>
      </c>
      <c r="S63" s="124">
        <v>2.0464120370370371E-4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31</v>
      </c>
      <c r="J64" s="76">
        <v>0.91176470588235292</v>
      </c>
      <c r="K64" s="76">
        <v>0.91176470588235292</v>
      </c>
      <c r="L64" s="126">
        <v>0.25</v>
      </c>
      <c r="M64" s="133">
        <v>1.7570601851851851E-4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1.9399305555555557E-4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0.25</v>
      </c>
      <c r="M65" s="133">
        <v>1.6486111111111112E-4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1.6431712962962963E-4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1.1199074074074074E-4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1.0085648148148149E-4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9.9571759259259264E-5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1.0206018518518519E-4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8.740740740740741E-5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1.2298611111111112E-4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0.16666666666666666</v>
      </c>
      <c r="M69" s="133">
        <v>1.5783564814814816E-4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1.6862268518518517E-4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1</v>
      </c>
      <c r="M70" s="133">
        <v>1.6542824074074075E-4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1.3396990740740741E-4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2913</v>
      </c>
      <c r="J71" s="76">
        <v>0.98578680203045688</v>
      </c>
      <c r="K71" s="76">
        <v>0.98578680203045688</v>
      </c>
      <c r="L71" s="126">
        <v>1</v>
      </c>
      <c r="M71" s="133">
        <v>1.2347222222222222E-4</v>
      </c>
      <c r="N71" s="5">
        <v>2955</v>
      </c>
      <c r="O71" s="43">
        <v>2888</v>
      </c>
      <c r="P71" s="45">
        <v>0.97732656514382399</v>
      </c>
      <c r="Q71" s="45">
        <v>0.97732656514382399</v>
      </c>
      <c r="R71" s="82">
        <v>0.5</v>
      </c>
      <c r="S71" s="124">
        <v>1.3097222222222221E-4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6</v>
      </c>
      <c r="J72" s="76">
        <v>1.0830324909747292E-2</v>
      </c>
      <c r="K72" s="76">
        <v>1.0830324909747292E-2</v>
      </c>
      <c r="L72" s="126">
        <v>1</v>
      </c>
      <c r="M72" s="133">
        <v>1.4385416666666667E-4</v>
      </c>
      <c r="N72" s="5">
        <v>554</v>
      </c>
      <c r="O72" s="43">
        <v>546</v>
      </c>
      <c r="P72" s="45">
        <v>0.98555956678700363</v>
      </c>
      <c r="Q72" s="45">
        <v>0.98555956678700363</v>
      </c>
      <c r="R72" s="82">
        <v>1</v>
      </c>
      <c r="S72" s="124">
        <v>1.2754629629629628E-4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2</v>
      </c>
      <c r="J73" s="76">
        <v>0.4</v>
      </c>
      <c r="K73" s="76">
        <v>0.4</v>
      </c>
      <c r="L73" s="126">
        <v>7.1428571428571425E-2</v>
      </c>
      <c r="M73" s="133">
        <v>8.4097222222222223E-5</v>
      </c>
      <c r="N73" s="5">
        <v>5</v>
      </c>
      <c r="O73" s="43">
        <v>2</v>
      </c>
      <c r="P73" s="45">
        <v>0.4</v>
      </c>
      <c r="Q73" s="45">
        <v>0.4</v>
      </c>
      <c r="R73" s="82">
        <v>5.5555555555555552E-2</v>
      </c>
      <c r="S73" s="124">
        <v>1.0596064814814814E-4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112</v>
      </c>
      <c r="J74" s="76">
        <v>0.11166500498504486</v>
      </c>
      <c r="K74" s="76">
        <v>0.11166500498504486</v>
      </c>
      <c r="L74" s="126">
        <v>1</v>
      </c>
      <c r="M74" s="133">
        <v>1.0703703703703704E-4</v>
      </c>
      <c r="N74" s="5">
        <v>1003</v>
      </c>
      <c r="O74" s="43">
        <v>1002</v>
      </c>
      <c r="P74" s="45">
        <v>0.99900299102691925</v>
      </c>
      <c r="Q74" s="45">
        <v>0.99900299102691925</v>
      </c>
      <c r="R74" s="82">
        <v>0.25</v>
      </c>
      <c r="S74" s="124">
        <v>1.1248842592592593E-4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85</v>
      </c>
      <c r="J75" s="76">
        <v>0.89473684210526316</v>
      </c>
      <c r="K75" s="76">
        <v>0.89473684210526316</v>
      </c>
      <c r="L75" s="126">
        <v>0.5</v>
      </c>
      <c r="M75" s="133">
        <v>1.0862268518518518E-4</v>
      </c>
      <c r="N75" s="5">
        <v>95</v>
      </c>
      <c r="O75" s="43">
        <v>95</v>
      </c>
      <c r="P75" s="45">
        <v>1</v>
      </c>
      <c r="Q75" s="45">
        <v>1</v>
      </c>
      <c r="R75" s="82">
        <v>8.5470085470085479E-3</v>
      </c>
      <c r="S75" s="124">
        <v>9.9502314814814812E-5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1</v>
      </c>
      <c r="J76" s="76">
        <v>0.2</v>
      </c>
      <c r="K76" s="76">
        <v>0.2</v>
      </c>
      <c r="L76" s="126">
        <v>2.0370747606437156E-4</v>
      </c>
      <c r="M76" s="133">
        <v>1.3667824074074073E-4</v>
      </c>
      <c r="N76" s="5">
        <v>5</v>
      </c>
      <c r="O76" s="43">
        <v>5</v>
      </c>
      <c r="P76" s="45">
        <v>1</v>
      </c>
      <c r="Q76" s="45">
        <v>1</v>
      </c>
      <c r="R76" s="82">
        <v>6.25E-2</v>
      </c>
      <c r="S76" s="124">
        <v>9.5543981481481486E-5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247</v>
      </c>
      <c r="J77" s="76">
        <v>6.0554057367001715E-2</v>
      </c>
      <c r="K77" s="76">
        <v>6.0554057367001715E-2</v>
      </c>
      <c r="L77" s="126">
        <v>0.33333333333333331</v>
      </c>
      <c r="M77" s="133">
        <v>9.7384259259259258E-5</v>
      </c>
      <c r="N77" s="5">
        <v>4079</v>
      </c>
      <c r="O77" s="43">
        <v>551</v>
      </c>
      <c r="P77" s="45">
        <v>0.13508212797254229</v>
      </c>
      <c r="Q77" s="45">
        <v>0.13508212797254229</v>
      </c>
      <c r="R77" s="82">
        <v>1</v>
      </c>
      <c r="S77" s="124">
        <v>1.2199074074074073E-4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35</v>
      </c>
      <c r="J78" s="76">
        <v>0.7</v>
      </c>
      <c r="K78" s="76">
        <v>0.7</v>
      </c>
      <c r="L78" s="126">
        <v>0.1111111111111111</v>
      </c>
      <c r="M78" s="133">
        <v>7.1307870370370367E-5</v>
      </c>
      <c r="N78" s="5">
        <v>50</v>
      </c>
      <c r="O78" s="43">
        <v>37</v>
      </c>
      <c r="P78" s="45">
        <v>0.74</v>
      </c>
      <c r="Q78" s="45">
        <v>0.74</v>
      </c>
      <c r="R78" s="82">
        <v>1</v>
      </c>
      <c r="S78" s="124">
        <v>8.3854166666666661E-5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41</v>
      </c>
      <c r="J79" s="76">
        <v>1.6367265469061875E-2</v>
      </c>
      <c r="K79" s="76">
        <v>1.6367265469061875E-2</v>
      </c>
      <c r="L79" s="126">
        <v>2.2727272727272728E-2</v>
      </c>
      <c r="M79" s="133">
        <v>5.6284722222222225E-5</v>
      </c>
      <c r="N79" s="5">
        <v>2505</v>
      </c>
      <c r="O79" s="43">
        <v>41</v>
      </c>
      <c r="P79" s="45">
        <v>1.6367265469061875E-2</v>
      </c>
      <c r="Q79" s="45">
        <v>1.6367265469061875E-2</v>
      </c>
      <c r="R79" s="82">
        <v>0.25</v>
      </c>
      <c r="S79" s="124">
        <v>6.4826388888888884E-5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1</v>
      </c>
      <c r="M80" s="133">
        <v>1.3240740740740742E-4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9.8229166666666671E-5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3</v>
      </c>
      <c r="J81" s="76">
        <v>0.23076923076923078</v>
      </c>
      <c r="K81" s="76">
        <v>0.23076923076923078</v>
      </c>
      <c r="L81" s="126">
        <v>4.2826552462526765E-4</v>
      </c>
      <c r="M81" s="133">
        <v>9.7361111111111107E-5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1.1269675925925926E-4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422</v>
      </c>
      <c r="J82" s="76">
        <v>0.23936471922858762</v>
      </c>
      <c r="K82" s="76">
        <v>0.23936471922858762</v>
      </c>
      <c r="L82" s="126">
        <v>0.1111111111111111</v>
      </c>
      <c r="M82" s="133">
        <v>9.0023148148148143E-5</v>
      </c>
      <c r="N82" s="5">
        <v>1763</v>
      </c>
      <c r="O82" s="43">
        <v>328</v>
      </c>
      <c r="P82" s="45">
        <v>0.18604651162790697</v>
      </c>
      <c r="Q82" s="45">
        <v>0.18604651162790697</v>
      </c>
      <c r="R82" s="82">
        <v>2.4390243902439025E-2</v>
      </c>
      <c r="S82" s="124">
        <v>1.0256944444444445E-4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933</v>
      </c>
      <c r="J83" s="77">
        <v>0.31984916009598902</v>
      </c>
      <c r="K83" s="76">
        <v>0.31984916009598902</v>
      </c>
      <c r="L83" s="126">
        <v>0.125</v>
      </c>
      <c r="M83" s="133">
        <v>8.0208333333333336E-5</v>
      </c>
      <c r="N83" s="5">
        <v>2917</v>
      </c>
      <c r="O83" s="43">
        <v>1051</v>
      </c>
      <c r="P83" s="47">
        <v>0.36030167980802191</v>
      </c>
      <c r="Q83" s="45">
        <v>0.36030167980802191</v>
      </c>
      <c r="R83" s="82">
        <v>0.14285714285714285</v>
      </c>
      <c r="S83" s="124">
        <v>8.8437500000000002E-5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41622</v>
      </c>
      <c r="J84" s="108">
        <f t="shared" ref="J84:L84" si="1">AVERAGE(J14:J83)</f>
        <v>0.6614887530986735</v>
      </c>
      <c r="K84" s="108">
        <f t="shared" si="1"/>
        <v>0.71166027440621615</v>
      </c>
      <c r="L84" s="52">
        <f t="shared" si="1"/>
        <v>0.6790067029803829</v>
      </c>
      <c r="M84" s="122">
        <f>AVERAGE(M14:M83)</f>
        <v>1.568558201058201E-4</v>
      </c>
      <c r="N84" s="34">
        <f>SUM(N14:N83)</f>
        <v>425476</v>
      </c>
      <c r="O84" s="57">
        <f>SUM(O14:O83)</f>
        <v>42032</v>
      </c>
      <c r="P84" s="60">
        <f t="shared" ref="P84:R84" si="2">AVERAGE(P14:P83)</f>
        <v>0.71631085793079374</v>
      </c>
      <c r="Q84" s="60">
        <f t="shared" si="2"/>
        <v>0.75905077092272377</v>
      </c>
      <c r="R84" s="123">
        <f t="shared" si="2"/>
        <v>0.57175294637318619</v>
      </c>
      <c r="S84" s="125">
        <f>AVERAGE(S14:S83)</f>
        <v>1.0987566137566135E-4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Using node extract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Editscript extract</v>
      </c>
      <c r="B92" s="38"/>
    </row>
    <row r="93" spans="1:19" ht="15.75" thickTop="1" x14ac:dyDescent="0.25">
      <c r="A93" s="32" t="s">
        <v>82</v>
      </c>
      <c r="B93" s="64">
        <f>J84</f>
        <v>0.6614887530986735</v>
      </c>
    </row>
    <row r="94" spans="1:19" x14ac:dyDescent="0.25">
      <c r="A94" s="32" t="s">
        <v>88</v>
      </c>
      <c r="B94" s="64">
        <f>K84</f>
        <v>0.71166027440621615</v>
      </c>
    </row>
    <row r="95" spans="1:19" x14ac:dyDescent="0.25">
      <c r="A95" s="32" t="s">
        <v>89</v>
      </c>
      <c r="B95" s="68">
        <f>L84</f>
        <v>0.6790067029803829</v>
      </c>
    </row>
    <row r="96" spans="1:19" x14ac:dyDescent="0.25">
      <c r="A96" s="32" t="s">
        <v>120</v>
      </c>
      <c r="B96" s="131">
        <f>M84</f>
        <v>1.568558201058201E-4</v>
      </c>
    </row>
    <row r="97" spans="1:2" ht="20.25" thickBot="1" x14ac:dyDescent="0.35">
      <c r="A97" s="50" t="str">
        <f>O1</f>
        <v>Only equal</v>
      </c>
      <c r="B97" s="50"/>
    </row>
    <row r="98" spans="1:2" ht="15.75" thickTop="1" x14ac:dyDescent="0.25">
      <c r="A98" s="51" t="s">
        <v>82</v>
      </c>
      <c r="B98" s="66">
        <f>P84</f>
        <v>0.71631085793079374</v>
      </c>
    </row>
    <row r="99" spans="1:2" x14ac:dyDescent="0.25">
      <c r="A99" s="51" t="s">
        <v>88</v>
      </c>
      <c r="B99" s="66">
        <f>Q84</f>
        <v>0.75905077092272377</v>
      </c>
    </row>
    <row r="100" spans="1:2" x14ac:dyDescent="0.25">
      <c r="A100" s="51" t="s">
        <v>89</v>
      </c>
      <c r="B100" s="69">
        <f>R84</f>
        <v>0.57175294637318619</v>
      </c>
    </row>
    <row r="101" spans="1:2" x14ac:dyDescent="0.25">
      <c r="A101" s="51" t="s">
        <v>120</v>
      </c>
      <c r="B101" s="132">
        <f>S84</f>
        <v>1.0987566137566135E-4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Editscript extract</v>
      </c>
    </row>
    <row r="106" spans="1:2" x14ac:dyDescent="0.25">
      <c r="A106" t="s">
        <v>121</v>
      </c>
      <c r="B106" t="str">
        <f>IF(AND(B91 &lt; B96,B91 &lt; B101), $A$87, IF(B96 &lt; B101, $A$92, $A$97))</f>
        <v>Using node extract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{DA9B3E89-A528-4F1D-A81C-DEDFC480CCB7}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{A42472AF-195F-4F4F-B6BB-9A2F1C68C86E}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{4ABF5342-19F6-4C77-B4E7-EB574A17F6A0}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{8E756FA3-B022-4769-B5EC-3EDDD3354469}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{D6FCFC6C-E33F-4556-BD90-D98679A3E7A6}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{7FAAA58A-C6C1-4743-930A-225843A65569}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{6B7E5274-8C29-4CE8-93D5-7E8CCBBEB342}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{BF867CDC-82B3-4C5A-8EEA-47C343953596}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{25DE3BCA-EAAA-4B67-87E7-AD5053F86C36}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9B3E89-A528-4F1D-A81C-DEDFC480C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A42472AF-195F-4F4F-B6BB-9A2F1C68C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4ABF5342-19F6-4C77-B4E7-EB574A17F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E756FA3-B022-4769-B5EC-3EDDD3354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D6FCFC6C-E33F-4556-BD90-D98679A3E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FAAA58A-C6C1-4743-930A-225843A65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6B7E5274-8C29-4CE8-93D5-7E8CCBBEB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BF867CDC-82B3-4C5A-8EEA-47C343953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25DE3BCA-EAAA-4B67-87E7-AD5053F86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D Y A 0 U n l 6 Q E W j A A A A 9 Q A A A B I A H A B D b 2 5 m a W c v U G F j a 2 F n Z S 5 4 b W w g o h g A K K A U A A A A A A A A A A A A A A A A A A A A A A A A A A A A h Y + 9 D o I w H M R f h X T v B 3 U h 5 E 8 Z 1 E 0 S E x P j 2 p Q K j V A M L Z Z 3 c / C R f A U x i r o 5 3 v 3 u k r v 7 9 Q b 5 2 D b R R f f O d D Z D M W E o 0 l Z 1 p b F V h g Z / x A n K B W y l O s l K R 1 P Y u n R 0 J k O 1 9 + e U 0 h A C C Q v S 9 R X l j M X 0 U G x 2 q t a t x M Y 6 L 6 3 S 6 N M q / 7 e Q g P 1 r j O A k S Q h n 0 y S g s w e F s V / O J / a k P y Y s h 8 Y P v R a l x q s 1 0 F k C f V 8 Q D 1 B L A w Q U A A I A C A A N g D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Y A 0 U o A D X T V P A Q A A h A M A A B M A H A B G b 3 J t d W x h c y 9 T Z W N 0 a W 9 u M S 5 t I K I Y A C i g F A A A A A A A A A A A A A A A A A A A A A A A A A A A A M 1 R T U s D M R C 9 L + x / C K u H F t a F 1 l Z B 2 Y P u q n h R 2 6 0 n 4 y H N T m 0 w H y W T V E v p v / G f + M d M W U p F L O K t u U z m v U n m z T w E 7 o T R p G p i 5 z y O 4 g i n z E J N h s D F z B r O 5 J D p 1 y G g l w 5 J T i S 4 O C L h D D x I C Q E p c J 6 V h n s F 2 r W u h Y S s M N q F B F t J c U Y f E S z S B + Y l v d d Q W j E H c k T G b 1 B 7 W j l f C 6 9 o B Q r Q g S W n 9 P K C l m I y q Y B Z P q V o O V V M a G o B j b c c k A Z h T E r 6 q 7 6 M 4 z x p p 0 8 l S K F E + D B P D p O U F E Z 6 p T H v p u R K c 1 M L / Z J 3 u v 2 Q D r x x U L m F h H x 7 z e 6 M h u d 2 2 s x 5 k N z A 5 4 e u w a 4 F j h a z J M w 8 Y u N Q N 7 J M 4 8 R Y 1 T Q I H G C r 2 U u 6 X C Y N 2 g k C X G C I g 3 e 3 S s k G 7 2 5 w 7 d U Y 7 G r V j i O h d / X 8 Y U 3 Y w F 5 a s t X 1 h x X 9 f b P i V r u T X r Z + 9 4 0 4 / u H R l u n t Z P r / 8 / U L U E s B A i 0 A F A A C A A g A D Y A 0 U n l 6 Q E W j A A A A 9 Q A A A B I A A A A A A A A A A A A A A A A A A A A A A E N v b m Z p Z y 9 Q Y W N r Y W d l L n h t b F B L A Q I t A B Q A A g A I A A 2 A N F I P y u m r p A A A A O k A A A A T A A A A A A A A A A A A A A A A A O 8 A A A B b Q 2 9 u d G V u d F 9 U e X B l c 1 0 u e G 1 s U E s B A i 0 A F A A C A A g A D Y A 0 U o A D X T V P A Q A A h A M A A B M A A A A A A A A A A A A A A A A A 4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R E A A A A A A A B v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j a X B y b 2 N h b F J h b m t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j I 6 M z I 6 M D Q u O T I y N T E 3 M 1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l w c m 9 j Y W x S Y W 5 r U m V z d W x 0 c y 9 B d X R v U m V t b 3 Z l Z E N v b H V t b n M x L n t D b 2 x 1 b W 4 x L D B 9 J n F 1 b 3 Q 7 L C Z x d W 9 0 O 1 N l Y 3 R p b 2 4 x L 1 J l Y 2 l w c m 9 j Y W x S Y W 5 r U m V z d W x 0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2 l w c m 9 j Y W x S Y W 5 r U m V z d W x 0 c y 9 B d X R v U m V t b 3 Z l Z E N v b H V t b n M x L n t D b 2 x 1 b W 4 x L D B 9 J n F 1 b 3 Q 7 L C Z x d W 9 0 O 1 N l Y 3 R p b 2 4 x L 1 J l Y 2 l w c m 9 j Y W x S Y W 5 r U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p c H J v Y 2 F s U m F u a 1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a X B y b 2 N h b F J h b m t S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V Q x O T o 0 N j o z M i 4 2 O T M w O D M 3 W i I g L z 4 8 R W 5 0 c n k g V H l w Z T 0 i R m l s b E N v b H V t b l R 5 c G V z I i B W Y W x 1 Z T 0 i c 0 J n T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F s b F J l c 3 V s d H M v Q X V 0 b 1 J l b W 9 2 Z W R D b 2 x 1 b W 5 z M S 5 7 Q 2 9 s d W 1 u M S w w f S Z x d W 9 0 O y w m c X V v d D t T Z W N 0 a W 9 u M S 9 S Z W N h b G x S Z X N 1 b H R z L 0 F 1 d G 9 S Z W 1 v d m V k Q 2 9 s d W 1 u c z E u e 0 N v b H V t b j I s M X 0 m c X V v d D s s J n F 1 b 3 Q 7 U 2 V j d G l v b j E v U m V j Y W x s U m V z d W x 0 c y 9 B d X R v U m V t b 3 Z l Z E N v b H V t b n M x L n t D b 2 x 1 b W 4 z L D J 9 J n F 1 b 3 Q 7 L C Z x d W 9 0 O 1 N l Y 3 R p b 2 4 x L 1 J l Y 2 F s b F J l c 3 V s d H M v Q X V 0 b 1 J l b W 9 2 Z W R D b 2 x 1 b W 5 z M S 5 7 Q 2 9 s d W 1 u N C w z f S Z x d W 9 0 O y w m c X V v d D t T Z W N 0 a W 9 u M S 9 S Z W N h b G x S Z X N 1 b H R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j Y W x s U m V z d W x 0 c y 9 B d X R v U m V t b 3 Z l Z E N v b H V t b n M x L n t D b 2 x 1 b W 4 x L D B 9 J n F 1 b 3 Q 7 L C Z x d W 9 0 O 1 N l Y 3 R p b 2 4 x L 1 J l Y 2 F s b F J l c 3 V s d H M v Q X V 0 b 1 J l b W 9 2 Z W R D b 2 x 1 b W 5 z M S 5 7 Q 2 9 s d W 1 u M i w x f S Z x d W 9 0 O y w m c X V v d D t T Z W N 0 a W 9 u M S 9 S Z W N h b G x S Z X N 1 b H R z L 0 F 1 d G 9 S Z W 1 v d m V k Q 2 9 s d W 1 u c z E u e 0 N v b H V t b j M s M n 0 m c X V v d D s s J n F 1 b 3 Q 7 U 2 V j d G l v b j E v U m V j Y W x s U m V z d W x 0 c y 9 B d X R v U m V t b 3 Z l Z E N v b H V t b n M x L n t D b 2 x 1 b W 4 0 L D N 9 J n F 1 b 3 Q 7 L C Z x d W 9 0 O 1 N l Y 3 R p b 2 4 x L 1 J l Y 2 F s b F J l c 3 V s d H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Y W x s U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p L I X s T t m S b W + f w a k 7 0 Z V A A A A A A I A A A A A A B B m A A A A A Q A A I A A A A L 3 l W f O M w L X 7 Z U w E a x V F H l r 7 J 5 v + u U q t M i Q b I X P 4 m I S 8 A A A A A A 6 A A A A A A g A A I A A A A H J C Y g Z H U f r w 8 l 9 f H R 3 3 W v + b B K B X v i b K i O t w v a s q Y V n n U A A A A N A u U p s G j s e X N O V 2 H r 2 Y G p R j i y L C U m k 0 h M l 7 C E r o 7 2 0 Y Q 8 y W m m k B R q 0 0 D u P e N 3 K n 4 V w l q + a h p 2 G r 7 / q O k t Y h e y 6 E 1 s X s m F F W c P w B A E T Q Y 3 L E Q A A A A K C p F L T h C f u 4 h + e k T N 5 f 3 R X W T k C H p 2 1 H + O g Q d c P w K q q k X e U R C o e Q G E P P Z l B i 3 7 n Z z z I s v 9 Z Q z D c + d w 7 d z 7 L x f 2 o = < / D a t a M a s h u p > 
</file>

<file path=customXml/itemProps1.xml><?xml version="1.0" encoding="utf-8"?>
<ds:datastoreItem xmlns:ds="http://schemas.openxmlformats.org/officeDocument/2006/customXml" ds:itemID="{C30DB219-A83D-47A6-A133-455C1E991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variing k</vt:lpstr>
      <vt:lpstr>feature vector length 2</vt:lpstr>
      <vt:lpstr>using different query extract 3</vt:lpstr>
      <vt:lpstr>Splitting feature extract 3</vt:lpstr>
      <vt:lpstr>multiply query vector</vt:lpstr>
      <vt:lpstr>neighbour features</vt:lpstr>
      <vt:lpstr>other features</vt:lpstr>
      <vt:lpstr>feature counting</vt:lpstr>
      <vt:lpstr>edit script features</vt:lpstr>
      <vt:lpstr>fast dfs</vt:lpstr>
      <vt:lpstr>variing nlist</vt:lpstr>
      <vt:lpstr>Using cosine sim</vt:lpstr>
      <vt:lpstr>range search</vt:lpstr>
      <vt:lpstr>Recall preset (2)</vt:lpstr>
      <vt:lpstr>Recall preset (3)</vt:lpstr>
      <vt:lpstr>Recall preset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Bredl</dc:creator>
  <cp:lastModifiedBy>Paul Bredl</cp:lastModifiedBy>
  <dcterms:created xsi:type="dcterms:W3CDTF">2020-12-02T17:53:58Z</dcterms:created>
  <dcterms:modified xsi:type="dcterms:W3CDTF">2021-01-25T20:22:11Z</dcterms:modified>
</cp:coreProperties>
</file>