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563" documentId="8_{E1C1190B-3C9E-4A5F-AC21-6F7B60D85123}" xr6:coauthVersionLast="46" xr6:coauthVersionMax="46" xr10:uidLastSave="{07A54536-8882-46E8-80C0-8182F2716F4B}"/>
  <bookViews>
    <workbookView xWindow="-120" yWindow="-120" windowWidth="29040" windowHeight="15840" firstSheet="11" activeTab="16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change grammar" sheetId="34" r:id="rId12"/>
    <sheet name="flat index" sheetId="35" r:id="rId13"/>
    <sheet name="node + sibling" sheetId="36" r:id="rId14"/>
    <sheet name="remove duplicates" sheetId="37" r:id="rId15"/>
    <sheet name="longer vectors" sheetId="38" r:id="rId16"/>
    <sheet name="add parent child" sheetId="39" r:id="rId17"/>
    <sheet name="variing nlist" sheetId="5" r:id="rId18"/>
    <sheet name="Using cosine sim" sheetId="15" r:id="rId19"/>
    <sheet name="range search" sheetId="16" r:id="rId20"/>
    <sheet name="Recall preset (2)" sheetId="18" r:id="rId21"/>
    <sheet name="Recall preset (3)" sheetId="17" r:id="rId22"/>
    <sheet name="Recall preset (4)" sheetId="1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39" l="1"/>
  <c r="A92" i="39"/>
  <c r="A87" i="39"/>
  <c r="S84" i="39"/>
  <c r="B101" i="39" s="1"/>
  <c r="R84" i="39"/>
  <c r="B100" i="39" s="1"/>
  <c r="Q84" i="39"/>
  <c r="B99" i="39" s="1"/>
  <c r="P84" i="39"/>
  <c r="B98" i="39" s="1"/>
  <c r="O84" i="39"/>
  <c r="N84" i="39"/>
  <c r="M84" i="39"/>
  <c r="B96" i="39" s="1"/>
  <c r="L84" i="39"/>
  <c r="B95" i="39" s="1"/>
  <c r="K84" i="39"/>
  <c r="B94" i="39" s="1"/>
  <c r="J84" i="39"/>
  <c r="B93" i="39" s="1"/>
  <c r="I84" i="39"/>
  <c r="H84" i="39"/>
  <c r="G84" i="39"/>
  <c r="B91" i="39" s="1"/>
  <c r="F84" i="39"/>
  <c r="B90" i="39" s="1"/>
  <c r="E84" i="39"/>
  <c r="B89" i="39" s="1"/>
  <c r="D84" i="39"/>
  <c r="B88" i="39" s="1"/>
  <c r="C84" i="39"/>
  <c r="B84" i="39"/>
  <c r="A97" i="38"/>
  <c r="A92" i="38"/>
  <c r="A87" i="38"/>
  <c r="S84" i="38"/>
  <c r="B101" i="38" s="1"/>
  <c r="R84" i="38"/>
  <c r="B100" i="38" s="1"/>
  <c r="Q84" i="38"/>
  <c r="B99" i="38" s="1"/>
  <c r="P84" i="38"/>
  <c r="B98" i="38" s="1"/>
  <c r="O84" i="38"/>
  <c r="N84" i="38"/>
  <c r="M84" i="38"/>
  <c r="B96" i="38" s="1"/>
  <c r="L84" i="38"/>
  <c r="B95" i="38" s="1"/>
  <c r="K84" i="38"/>
  <c r="B94" i="38" s="1"/>
  <c r="J84" i="38"/>
  <c r="B93" i="38" s="1"/>
  <c r="I84" i="38"/>
  <c r="H84" i="38"/>
  <c r="G84" i="38"/>
  <c r="B91" i="38" s="1"/>
  <c r="F84" i="38"/>
  <c r="B90" i="38" s="1"/>
  <c r="E84" i="38"/>
  <c r="B89" i="38" s="1"/>
  <c r="D84" i="38"/>
  <c r="B88" i="38" s="1"/>
  <c r="C84" i="38"/>
  <c r="B84" i="38"/>
  <c r="B84" i="37"/>
  <c r="C84" i="37"/>
  <c r="D84" i="37"/>
  <c r="E84" i="37"/>
  <c r="F84" i="37"/>
  <c r="B90" i="37" s="1"/>
  <c r="G84" i="37"/>
  <c r="B91" i="37" s="1"/>
  <c r="A97" i="37"/>
  <c r="A92" i="37"/>
  <c r="B89" i="37"/>
  <c r="A87" i="37"/>
  <c r="S84" i="37"/>
  <c r="B101" i="37" s="1"/>
  <c r="R84" i="37"/>
  <c r="B100" i="37" s="1"/>
  <c r="Q84" i="37"/>
  <c r="B99" i="37" s="1"/>
  <c r="P84" i="37"/>
  <c r="B98" i="37" s="1"/>
  <c r="O84" i="37"/>
  <c r="N84" i="37"/>
  <c r="M84" i="37"/>
  <c r="B96" i="37" s="1"/>
  <c r="L84" i="37"/>
  <c r="B95" i="37" s="1"/>
  <c r="K84" i="37"/>
  <c r="B94" i="37" s="1"/>
  <c r="J84" i="37"/>
  <c r="B93" i="37" s="1"/>
  <c r="I84" i="37"/>
  <c r="H84" i="37"/>
  <c r="B88" i="37"/>
  <c r="A97" i="36"/>
  <c r="A92" i="36"/>
  <c r="B90" i="36"/>
  <c r="A87" i="36"/>
  <c r="S84" i="36"/>
  <c r="B101" i="36" s="1"/>
  <c r="R84" i="36"/>
  <c r="B100" i="36" s="1"/>
  <c r="Q84" i="36"/>
  <c r="B99" i="36" s="1"/>
  <c r="P84" i="36"/>
  <c r="B98" i="36" s="1"/>
  <c r="O84" i="36"/>
  <c r="N84" i="36"/>
  <c r="M84" i="36"/>
  <c r="B96" i="36" s="1"/>
  <c r="L84" i="36"/>
  <c r="B95" i="36" s="1"/>
  <c r="K84" i="36"/>
  <c r="B94" i="36" s="1"/>
  <c r="J84" i="36"/>
  <c r="B93" i="36" s="1"/>
  <c r="I84" i="36"/>
  <c r="H84" i="36"/>
  <c r="G84" i="36"/>
  <c r="B91" i="36" s="1"/>
  <c r="F84" i="36"/>
  <c r="E84" i="36"/>
  <c r="B89" i="36" s="1"/>
  <c r="D84" i="36"/>
  <c r="B88" i="36" s="1"/>
  <c r="C84" i="36"/>
  <c r="B84" i="36"/>
  <c r="A97" i="35"/>
  <c r="A92" i="35"/>
  <c r="B89" i="35"/>
  <c r="A87" i="35"/>
  <c r="S84" i="35"/>
  <c r="B101" i="35" s="1"/>
  <c r="R84" i="35"/>
  <c r="B100" i="35" s="1"/>
  <c r="Q84" i="35"/>
  <c r="B99" i="35" s="1"/>
  <c r="P84" i="35"/>
  <c r="B98" i="35" s="1"/>
  <c r="O84" i="35"/>
  <c r="N84" i="35"/>
  <c r="M84" i="35"/>
  <c r="B96" i="35" s="1"/>
  <c r="L84" i="35"/>
  <c r="B95" i="35" s="1"/>
  <c r="K84" i="35"/>
  <c r="B94" i="35" s="1"/>
  <c r="J84" i="35"/>
  <c r="B93" i="35" s="1"/>
  <c r="I84" i="35"/>
  <c r="H84" i="35"/>
  <c r="G84" i="35"/>
  <c r="B91" i="35" s="1"/>
  <c r="F84" i="35"/>
  <c r="B90" i="35" s="1"/>
  <c r="E84" i="35"/>
  <c r="D84" i="35"/>
  <c r="B88" i="35" s="1"/>
  <c r="C84" i="35"/>
  <c r="B84" i="35"/>
  <c r="I83" i="28"/>
  <c r="J83" i="28"/>
  <c r="K83" i="28"/>
  <c r="L83" i="28"/>
  <c r="M83" i="28"/>
  <c r="B101" i="34"/>
  <c r="B100" i="34"/>
  <c r="B99" i="34"/>
  <c r="B98" i="34"/>
  <c r="A97" i="34"/>
  <c r="A92" i="34"/>
  <c r="A87" i="34"/>
  <c r="S84" i="34"/>
  <c r="R84" i="34"/>
  <c r="Q84" i="34"/>
  <c r="P84" i="34"/>
  <c r="O84" i="34"/>
  <c r="N84" i="34"/>
  <c r="M84" i="34"/>
  <c r="B96" i="34" s="1"/>
  <c r="L84" i="34"/>
  <c r="B95" i="34" s="1"/>
  <c r="K84" i="34"/>
  <c r="B94" i="34" s="1"/>
  <c r="J84" i="34"/>
  <c r="B93" i="34" s="1"/>
  <c r="I84" i="34"/>
  <c r="H84" i="34"/>
  <c r="G84" i="34"/>
  <c r="B91" i="34" s="1"/>
  <c r="F84" i="34"/>
  <c r="B90" i="34" s="1"/>
  <c r="E84" i="34"/>
  <c r="B89" i="34" s="1"/>
  <c r="B104" i="34" s="1"/>
  <c r="D84" i="34"/>
  <c r="B88" i="34" s="1"/>
  <c r="B103" i="34" s="1"/>
  <c r="C84" i="34"/>
  <c r="B84" i="34"/>
  <c r="A97" i="33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6" i="28"/>
  <c r="A91" i="28"/>
  <c r="A86" i="28"/>
  <c r="S83" i="28"/>
  <c r="B100" i="28" s="1"/>
  <c r="R83" i="28"/>
  <c r="B99" i="28" s="1"/>
  <c r="Q83" i="28"/>
  <c r="B98" i="28" s="1"/>
  <c r="P83" i="28"/>
  <c r="B97" i="28" s="1"/>
  <c r="O83" i="28"/>
  <c r="N83" i="28"/>
  <c r="B95" i="28"/>
  <c r="B94" i="28"/>
  <c r="B93" i="28"/>
  <c r="B92" i="28"/>
  <c r="H83" i="28"/>
  <c r="G83" i="28"/>
  <c r="B90" i="28" s="1"/>
  <c r="F83" i="28"/>
  <c r="B89" i="28" s="1"/>
  <c r="E83" i="28"/>
  <c r="B88" i="28" s="1"/>
  <c r="D83" i="28"/>
  <c r="B87" i="28" s="1"/>
  <c r="C83" i="28"/>
  <c r="B83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3" i="39" l="1"/>
  <c r="B105" i="39"/>
  <c r="B104" i="39"/>
  <c r="B106" i="39"/>
  <c r="B103" i="38"/>
  <c r="B104" i="38"/>
  <c r="B105" i="38"/>
  <c r="B106" i="38"/>
  <c r="B103" i="37"/>
  <c r="B104" i="37"/>
  <c r="B105" i="37"/>
  <c r="B106" i="37"/>
  <c r="B105" i="36"/>
  <c r="B103" i="36"/>
  <c r="B106" i="36"/>
  <c r="B104" i="36"/>
  <c r="B103" i="35"/>
  <c r="B104" i="35"/>
  <c r="B106" i="35"/>
  <c r="B105" i="35"/>
  <c r="B105" i="34"/>
  <c r="B106" i="34"/>
  <c r="B104" i="33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2" i="28"/>
  <c r="B103" i="28"/>
  <c r="B105" i="28"/>
  <c r="B104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25B4E16E-A609-45B2-9335-B47C73B712BB}" keepAlive="1" name="Abfrage - RecallResults (3)" description="Verbindung mit der Abfrage 'RecallResults (3)' in der Arbeitsmappe." type="5" refreshedVersion="6" background="1" saveData="1">
    <dbPr connection="Provider=Microsoft.Mashup.OleDb.1;Data Source=$Workbook$;Location=&quot;RecallResults (3)&quot;;Extended Properties=&quot;&quot;" command="SELECT * FROM [RecallResults (3)]"/>
  </connection>
  <connection id="4" xr16:uid="{EE5640CA-340B-41A9-B1C0-C5DF50BD0625}" keepAlive="1" name="Abfrage - RecallResults (4)" description="Verbindung mit der Abfrage 'RecallResults (4)' in der Arbeitsmappe." type="5" refreshedVersion="6" background="1" saveData="1">
    <dbPr connection="Provider=Microsoft.Mashup.OleDb.1;Data Source=$Workbook$;Location=&quot;RecallResults (4)&quot;;Extended Properties=&quot;&quot;" command="SELECT * FROM [RecallResults (4)]"/>
  </connection>
  <connection id="5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<sst xmlns="http://schemas.openxmlformats.org/spreadsheetml/2006/main" count="3491" uniqueCount="171">
  <si>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</si>
  <si>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</si>
  <si>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</si>
  <si>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</si>
  <si>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</si>
  <si>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</si>
  <si>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</si>
  <si>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</si>
  <si>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</si>
  <si>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</si>
  <si>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</si>
  <si>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</si>
  <si>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</si>
  <si>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</si>
  <si>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</si>
  <si>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</si>
  <si>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</si>
  <si>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</si>
  <si>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</si>
  <si>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</si>
  <si>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</si>
  <si>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</si>
  <si>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</si>
  <si>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</si>
  <si>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</si>
  <si>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</si>
  <si>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</si>
  <si>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</si>
  <si>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</si>
  <si>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</si>
  <si>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</si>
  <si>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</si>
  <si>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</si>
  <si>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</si>
  <si>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</si>
  <si>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</si>
  <si>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</si>
  <si>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</si>
  <si>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</si>
  <si>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</si>
  <si>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</si>
  <si>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</si>
  <si>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</si>
  <si>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</si>
  <si>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</si>
  <si>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</si>
  <si>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</si>
  <si>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</si>
  <si>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</si>
  <si>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</si>
  <si>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</si>
  <si>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</si>
  <si>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</si>
  <si>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</si>
  <si>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</si>
  <si>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</si>
  <si>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</si>
  <si>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</si>
  <si>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</si>
  <si>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</si>
  <si>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</si>
  <si>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</si>
  <si>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</si>
  <si>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</si>
  <si>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</si>
  <si>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</si>
  <si>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</si>
  <si>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</si>
  <si>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</si>
  <si>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</si>
  <si>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</si>
  <si>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</si>
  <si>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</si>
  <si>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</si>
  <si>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</si>
  <si>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</si>
  <si>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</si>
  <si>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</si>
  <si>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</si>
  <si>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</si>
  <si>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</si>
  <si>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</si>
  <si>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</si>
  <si>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</si>
  <si>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</si>
  <si>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</si>
  <si>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</si>
  <si>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</si>
  <si>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</si>
  <si>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</si>
  <si>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</si>
  <si>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</si>
  <si>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</si>
  <si>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</si>
  <si>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</si>
  <si>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</si>
  <si>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</si>
  <si>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</si>
  <si>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</si>
  <si>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</si>
  <si>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</si>
  <si>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</si>
  <si>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</si>
  <si>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</si>
  <si>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</si>
  <si>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</si>
  <si>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</si>
  <si>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</si>
  <si>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</si>
  <si>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</si>
  <si>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</si>
  <si>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</si>
  <si>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</si>
  <si>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</si>
  <si>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</si>
  <si>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</si>
  <si>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</si>
  <si>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</si>
  <si>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</si>
  <si>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</si>
  <si>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</si>
  <si>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</si>
  <si>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</si>
  <si>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</si>
  <si>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</si>
  <si>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</si>
  <si>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</si>
  <si>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</si>
  <si>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</si>
  <si>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</si>
  <si>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</si>
  <si>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</si>
  <si>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</si>
  <si>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</si>
  <si>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</si>
  <si>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</si>
  <si>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</si>
  <si>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</si>
  <si>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</si>
  <si>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</si>
  <si>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 script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</si>
  <si>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</si>
  <si>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</si>
  <si>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</si>
  <si>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</si>
  <si>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</si>
  <si>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</si>
  <si>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</si>
  <si>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</si>
  <si>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</si>
  <si>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</si>
  <si>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</si>
  <si>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</si>
  <si>
    <t>Change grammar</t>
  </si>
  <si>
    <t>flat index</t>
  </si>
  <si>
    <t>dont extract parent node</t>
  </si>
  <si>
    <t>Node + Sibling</t>
  </si>
  <si>
    <t>Sibling + Node (splitted)</t>
  </si>
  <si>
    <t>Blacklist some nodes</t>
  </si>
  <si>
    <t>Remove Duplicates in Corpus</t>
  </si>
  <si>
    <t>Sibling + Node + Rule count</t>
  </si>
  <si>
    <t>Count rules</t>
  </si>
  <si>
    <t>Adjustments of grammar</t>
  </si>
  <si>
    <t>Longer vectors</t>
  </si>
  <si>
    <t>Smaller vectors</t>
  </si>
  <si>
    <t>Sibling + Node + Rule count + PC</t>
  </si>
  <si>
    <t>Adding parent child</t>
  </si>
  <si>
    <t>pc, sibling, node, rulecount</t>
  </si>
  <si>
    <t>Range search (bigger range, limit 100k)</t>
  </si>
  <si>
    <t>fixed range: 50</t>
  </si>
  <si>
    <t>dynamic range dep. feature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</si>
</sst>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5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1" fillId="9" borderId="0" xfId="7" applyFill="1"/>
    <xf numFmtId="0" fontId="4" fillId="9" borderId="0" xfId="3" applyFill="1"/>
    <xf numFmtId="0" fontId="0" fillId="11" borderId="25" xfId="0" applyFill="1" applyBorder="1"/>
    <xf numFmtId="0" fontId="0" fillId="0" borderId="25" xfId="0" applyBorder="1"/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4" fillId="9" borderId="3" xfId="3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2" fillId="4" borderId="0" xfId="1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6" t="s">
        <v>95</v>
      </c>
      <c r="D1" s="167"/>
      <c r="E1" s="167"/>
      <c r="F1" s="167"/>
      <c r="G1" s="114"/>
      <c r="H1" s="27"/>
      <c r="I1" s="168" t="s">
        <v>96</v>
      </c>
      <c r="J1" s="168"/>
      <c r="K1" s="168"/>
      <c r="L1" s="168"/>
      <c r="M1" s="115"/>
      <c r="N1" s="27"/>
      <c r="O1" s="169" t="s">
        <v>100</v>
      </c>
      <c r="P1" s="170"/>
      <c r="Q1" s="170"/>
      <c r="R1" s="170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97</v>
      </c>
      <c r="F3" s="162"/>
      <c r="G3" s="117"/>
      <c r="H3" s="28"/>
      <c r="I3" s="165" t="s">
        <v>0</v>
      </c>
      <c r="J3" s="165"/>
      <c r="K3" s="53" t="s">
        <v>97</v>
      </c>
      <c r="L3" s="53"/>
      <c r="M3" s="53"/>
      <c r="N3" s="28"/>
      <c r="O3" s="163" t="s">
        <v>0</v>
      </c>
      <c r="P3" s="164"/>
      <c r="Q3" s="55" t="s">
        <v>97</v>
      </c>
      <c r="R3" s="55"/>
      <c r="S3" s="56"/>
    </row>
    <row r="4" spans="1:19" x14ac:dyDescent="0.25">
      <c r="A4" s="3"/>
      <c r="B4" s="28"/>
      <c r="C4" s="162" t="s">
        <v>1</v>
      </c>
      <c r="D4" s="162"/>
      <c r="E4" s="162">
        <v>1000</v>
      </c>
      <c r="F4" s="162"/>
      <c r="G4" s="117"/>
      <c r="H4" s="28"/>
      <c r="I4" s="165" t="s">
        <v>1</v>
      </c>
      <c r="J4" s="165"/>
      <c r="K4" s="53">
        <v>5000</v>
      </c>
      <c r="L4" s="53"/>
      <c r="M4" s="53"/>
      <c r="N4" s="28"/>
      <c r="O4" s="163" t="s">
        <v>1</v>
      </c>
      <c r="P4" s="164"/>
      <c r="Q4" s="55">
        <v>10000</v>
      </c>
      <c r="R4" s="55"/>
      <c r="S4" s="56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17"/>
      <c r="H5" s="28"/>
      <c r="I5" s="165" t="s">
        <v>2</v>
      </c>
      <c r="J5" s="165"/>
      <c r="K5" s="53">
        <v>512</v>
      </c>
      <c r="L5" s="53"/>
      <c r="M5" s="53"/>
      <c r="N5" s="28"/>
      <c r="O5" s="163" t="s">
        <v>2</v>
      </c>
      <c r="P5" s="164"/>
      <c r="Q5" s="55">
        <v>512</v>
      </c>
      <c r="R5" s="55"/>
      <c r="S5" s="56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17"/>
      <c r="H6" s="28"/>
      <c r="I6" s="165" t="s">
        <v>3</v>
      </c>
      <c r="J6" s="165"/>
      <c r="K6" s="53">
        <v>1024</v>
      </c>
      <c r="L6" s="53"/>
      <c r="M6" s="53"/>
      <c r="N6" s="28"/>
      <c r="O6" s="163" t="s">
        <v>3</v>
      </c>
      <c r="P6" s="164"/>
      <c r="Q6" s="55">
        <v>1024</v>
      </c>
      <c r="R6" s="55"/>
      <c r="S6" s="56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17"/>
      <c r="H7" s="28"/>
      <c r="I7" s="165" t="s">
        <v>4</v>
      </c>
      <c r="J7" s="165"/>
      <c r="K7" s="53" t="s">
        <v>98</v>
      </c>
      <c r="L7" s="53"/>
      <c r="M7" s="53"/>
      <c r="N7" s="28"/>
      <c r="O7" s="163" t="s">
        <v>4</v>
      </c>
      <c r="P7" s="164"/>
      <c r="Q7" s="55" t="s">
        <v>98</v>
      </c>
      <c r="R7" s="55"/>
      <c r="S7" s="56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17"/>
      <c r="H8" s="28"/>
      <c r="I8" s="165" t="s">
        <v>5</v>
      </c>
      <c r="J8" s="165"/>
      <c r="K8" s="53" t="s">
        <v>99</v>
      </c>
      <c r="L8" s="53"/>
      <c r="M8" s="53"/>
      <c r="N8" s="28"/>
      <c r="O8" s="163" t="s">
        <v>5</v>
      </c>
      <c r="P8" s="164"/>
      <c r="Q8" s="55" t="s">
        <v>99</v>
      </c>
      <c r="R8" s="55"/>
      <c r="S8" s="56"/>
    </row>
    <row r="9" spans="1:19" x14ac:dyDescent="0.25">
      <c r="A9" s="3"/>
      <c r="B9" s="28"/>
      <c r="C9" s="162" t="s">
        <v>6</v>
      </c>
      <c r="D9" s="162"/>
      <c r="E9" s="162">
        <v>3</v>
      </c>
      <c r="F9" s="162"/>
      <c r="G9" s="117"/>
      <c r="H9" s="28"/>
      <c r="I9" s="165" t="s">
        <v>6</v>
      </c>
      <c r="J9" s="165"/>
      <c r="K9" s="53">
        <v>3</v>
      </c>
      <c r="L9" s="53"/>
      <c r="M9" s="53"/>
      <c r="N9" s="28"/>
      <c r="O9" s="163" t="s">
        <v>6</v>
      </c>
      <c r="P9" s="164"/>
      <c r="Q9" s="55">
        <v>3</v>
      </c>
      <c r="R9" s="55"/>
      <c r="S9" s="5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I10:J10"/>
    <mergeCell ref="C10:D10"/>
    <mergeCell ref="O10:P10"/>
    <mergeCell ref="C12:G12"/>
    <mergeCell ref="I12:M12"/>
    <mergeCell ref="O12:S12"/>
    <mergeCell ref="C8:D8"/>
    <mergeCell ref="O8:P8"/>
    <mergeCell ref="C9:D9"/>
    <mergeCell ref="O9:P9"/>
    <mergeCell ref="E8:F8"/>
    <mergeCell ref="E9:F9"/>
    <mergeCell ref="I8:J8"/>
    <mergeCell ref="I9:J9"/>
    <mergeCell ref="C6:D6"/>
    <mergeCell ref="O6:P6"/>
    <mergeCell ref="C7:D7"/>
    <mergeCell ref="O7:P7"/>
    <mergeCell ref="E6:F6"/>
    <mergeCell ref="E7:F7"/>
    <mergeCell ref="I6:J6"/>
    <mergeCell ref="I7:J7"/>
    <mergeCell ref="C1:F1"/>
    <mergeCell ref="I1:L1"/>
    <mergeCell ref="O1:R1"/>
    <mergeCell ref="C3:D3"/>
    <mergeCell ref="O3:P3"/>
    <mergeCell ref="E3:F3"/>
    <mergeCell ref="I3:J3"/>
    <mergeCell ref="C4:D4"/>
    <mergeCell ref="O4:P4"/>
    <mergeCell ref="C5:D5"/>
    <mergeCell ref="O5:P5"/>
    <mergeCell ref="E4:F4"/>
    <mergeCell ref="E5:F5"/>
    <mergeCell ref="I4:J4"/>
    <mergeCell ref="I5:J5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144</v>
      </c>
      <c r="J1" s="168"/>
      <c r="K1" s="168"/>
      <c r="L1" s="168"/>
      <c r="M1" s="190"/>
      <c r="N1" s="27"/>
      <c r="O1" s="169" t="s">
        <v>146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137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256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768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3650</v>
      </c>
      <c r="L9" s="186"/>
      <c r="M9" s="187"/>
      <c r="N9" s="28"/>
      <c r="O9" s="163" t="s">
        <v>6</v>
      </c>
      <c r="P9" s="164"/>
      <c r="Q9" s="195">
        <v>3650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53" t="s">
        <v>145</v>
      </c>
      <c r="M10" s="32"/>
      <c r="N10" s="28"/>
      <c r="O10" s="163" t="s">
        <v>7</v>
      </c>
      <c r="P10" s="164"/>
      <c r="Q10" s="164" t="s">
        <v>145</v>
      </c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E46" zoomScale="130" zoomScaleNormal="130" workbookViewId="0">
      <selection activeCell="N20" sqref="N2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7" t="s">
        <v>109</v>
      </c>
      <c r="D1" s="198"/>
      <c r="E1" s="198"/>
      <c r="F1" s="198"/>
      <c r="G1" s="199"/>
      <c r="H1" s="27"/>
      <c r="I1" s="189" t="s">
        <v>152</v>
      </c>
      <c r="J1" s="168"/>
      <c r="K1" s="168"/>
      <c r="L1" s="168"/>
      <c r="M1" s="190"/>
      <c r="N1" s="27"/>
      <c r="O1" s="169" t="s">
        <v>168</v>
      </c>
      <c r="P1" s="200"/>
      <c r="Q1" s="200"/>
      <c r="R1" s="20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167</v>
      </c>
      <c r="L3" s="186"/>
      <c r="M3" s="187"/>
      <c r="N3" s="28"/>
      <c r="O3" s="163" t="s">
        <v>0</v>
      </c>
      <c r="P3" s="164"/>
      <c r="Q3" s="164" t="s">
        <v>140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256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1092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1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 t="s">
        <v>169</v>
      </c>
      <c r="L10" s="32"/>
      <c r="M10" s="32"/>
      <c r="N10" s="28"/>
      <c r="O10" s="163" t="s">
        <v>7</v>
      </c>
      <c r="P10" s="164"/>
      <c r="Q10" s="164" t="s">
        <v>170</v>
      </c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2.1739130434782608E-2</v>
      </c>
      <c r="G14" s="118">
        <v>7.3078703703703701E-5</v>
      </c>
      <c r="H14" s="5">
        <v>9</v>
      </c>
      <c r="I14" s="70">
        <v>9</v>
      </c>
      <c r="J14" s="75">
        <v>1</v>
      </c>
      <c r="K14" s="76">
        <v>1</v>
      </c>
      <c r="L14" s="126">
        <v>4.3971506463811451E-5</v>
      </c>
      <c r="M14" s="133">
        <v>2.8885416666666664E-4</v>
      </c>
      <c r="N14" s="5">
        <v>9</v>
      </c>
      <c r="O14" s="43">
        <v>9</v>
      </c>
      <c r="P14" s="44">
        <v>1</v>
      </c>
      <c r="Q14" s="45">
        <v>1</v>
      </c>
      <c r="R14" s="82">
        <v>3.9726680438582553E-5</v>
      </c>
      <c r="S14" s="124">
        <v>3.39375E-4</v>
      </c>
    </row>
    <row r="15" spans="1:19" x14ac:dyDescent="0.25">
      <c r="A15" s="3" t="s">
        <v>10</v>
      </c>
      <c r="B15" s="5">
        <v>1160</v>
      </c>
      <c r="C15" s="19">
        <v>736</v>
      </c>
      <c r="D15" s="21">
        <v>0.62745098039215685</v>
      </c>
      <c r="E15" s="21">
        <v>0.62745098039215685</v>
      </c>
      <c r="F15" s="110">
        <v>1</v>
      </c>
      <c r="G15" s="118">
        <v>6.1736111111111109E-5</v>
      </c>
      <c r="H15" s="5">
        <v>1160</v>
      </c>
      <c r="I15" s="70">
        <v>1113</v>
      </c>
      <c r="J15" s="76">
        <v>0.94884910485933505</v>
      </c>
      <c r="K15" s="76">
        <v>0.94884910485933505</v>
      </c>
      <c r="L15" s="126">
        <v>2.3923444976076554E-3</v>
      </c>
      <c r="M15" s="133">
        <v>1.3252314814814816E-4</v>
      </c>
      <c r="N15" s="5">
        <v>1160</v>
      </c>
      <c r="O15" s="43">
        <v>1118</v>
      </c>
      <c r="P15" s="45">
        <v>0.95311167945439046</v>
      </c>
      <c r="Q15" s="45">
        <v>0.95311167945439046</v>
      </c>
      <c r="R15" s="82">
        <v>1.869158878504673E-3</v>
      </c>
      <c r="S15" s="124">
        <v>1.6731481481481483E-4</v>
      </c>
    </row>
    <row r="16" spans="1:19" x14ac:dyDescent="0.25">
      <c r="A16" s="3" t="s">
        <v>11</v>
      </c>
      <c r="B16" s="5">
        <v>1554</v>
      </c>
      <c r="C16" s="19">
        <v>815</v>
      </c>
      <c r="D16" s="21">
        <v>0.51452020202020199</v>
      </c>
      <c r="E16" s="21">
        <v>0.51452020202020199</v>
      </c>
      <c r="F16" s="110">
        <v>0.5</v>
      </c>
      <c r="G16" s="118">
        <v>5.4942129629629632E-5</v>
      </c>
      <c r="H16" s="5">
        <v>1554</v>
      </c>
      <c r="I16" s="70">
        <v>1391</v>
      </c>
      <c r="J16" s="76">
        <v>0.87815656565656564</v>
      </c>
      <c r="K16" s="76">
        <v>0.87815656565656564</v>
      </c>
      <c r="L16" s="126">
        <v>2.564102564102564E-2</v>
      </c>
      <c r="M16" s="133">
        <v>1.3292824074074075E-4</v>
      </c>
      <c r="N16" s="5">
        <v>1554</v>
      </c>
      <c r="O16" s="43">
        <v>1492</v>
      </c>
      <c r="P16" s="45">
        <v>0.94191919191919193</v>
      </c>
      <c r="Q16" s="45">
        <v>0.94191919191919193</v>
      </c>
      <c r="R16" s="82">
        <v>2.564102564102564E-2</v>
      </c>
      <c r="S16" s="124">
        <v>1.7082175925925926E-4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7.1428571428571425E-2</v>
      </c>
      <c r="G17" s="118">
        <v>5.0486111111111113E-5</v>
      </c>
      <c r="H17" s="5">
        <v>28</v>
      </c>
      <c r="I17" s="70">
        <v>28</v>
      </c>
      <c r="J17" s="76">
        <v>1</v>
      </c>
      <c r="K17" s="76">
        <v>1</v>
      </c>
      <c r="L17" s="126">
        <v>3.5709184402228255E-5</v>
      </c>
      <c r="M17" s="133">
        <v>5.9302083333333331E-4</v>
      </c>
      <c r="N17" s="5">
        <v>28</v>
      </c>
      <c r="O17" s="43">
        <v>28</v>
      </c>
      <c r="P17" s="45">
        <v>1</v>
      </c>
      <c r="Q17" s="45">
        <v>1</v>
      </c>
      <c r="R17" s="82">
        <v>3.2193677161805424E-5</v>
      </c>
      <c r="S17" s="124">
        <v>6.9307870370370367E-4</v>
      </c>
    </row>
    <row r="18" spans="1:19" x14ac:dyDescent="0.25">
      <c r="A18" s="3" t="s">
        <v>13</v>
      </c>
      <c r="B18" s="5">
        <v>553</v>
      </c>
      <c r="C18" s="19">
        <v>165</v>
      </c>
      <c r="D18" s="21">
        <v>0.28645833333333331</v>
      </c>
      <c r="E18" s="21">
        <v>0.28645833333333331</v>
      </c>
      <c r="F18" s="110">
        <v>2.7777777777777776E-2</v>
      </c>
      <c r="G18" s="118">
        <v>5.3506944444444443E-5</v>
      </c>
      <c r="H18" s="5">
        <v>553</v>
      </c>
      <c r="I18" s="70">
        <v>515</v>
      </c>
      <c r="J18" s="76">
        <v>0.89409722222222221</v>
      </c>
      <c r="K18" s="76">
        <v>0.89409722222222221</v>
      </c>
      <c r="L18" s="126">
        <v>1.282051282051282E-2</v>
      </c>
      <c r="M18" s="133">
        <v>3.2538194444444444E-4</v>
      </c>
      <c r="N18" s="5">
        <v>553</v>
      </c>
      <c r="O18" s="43">
        <v>576</v>
      </c>
      <c r="P18" s="45">
        <v>1</v>
      </c>
      <c r="Q18" s="45">
        <v>1</v>
      </c>
      <c r="R18" s="82">
        <v>1.1764705882352941E-2</v>
      </c>
      <c r="S18" s="124">
        <v>4.1107638888888888E-4</v>
      </c>
    </row>
    <row r="19" spans="1:19" x14ac:dyDescent="0.25">
      <c r="A19" s="3" t="s">
        <v>14</v>
      </c>
      <c r="B19" s="5">
        <v>431</v>
      </c>
      <c r="C19" s="19">
        <v>282</v>
      </c>
      <c r="D19" s="21">
        <v>0.61304347826086958</v>
      </c>
      <c r="E19" s="21">
        <v>0.61304347826086958</v>
      </c>
      <c r="F19" s="110">
        <v>1</v>
      </c>
      <c r="G19" s="118">
        <v>5.9594907407407405E-5</v>
      </c>
      <c r="H19" s="5">
        <v>431</v>
      </c>
      <c r="I19" s="70">
        <v>282</v>
      </c>
      <c r="J19" s="76">
        <v>0.61304347826086958</v>
      </c>
      <c r="K19" s="76">
        <v>0.61304347826086958</v>
      </c>
      <c r="L19" s="126">
        <v>1</v>
      </c>
      <c r="M19" s="133">
        <v>7.1435185185185189E-5</v>
      </c>
      <c r="N19" s="5">
        <v>431</v>
      </c>
      <c r="O19" s="43">
        <v>460</v>
      </c>
      <c r="P19" s="45">
        <v>1</v>
      </c>
      <c r="Q19" s="45">
        <v>1</v>
      </c>
      <c r="R19" s="82">
        <v>0.25</v>
      </c>
      <c r="S19" s="124">
        <v>1.6471064814814815E-4</v>
      </c>
    </row>
    <row r="20" spans="1:19" x14ac:dyDescent="0.25">
      <c r="A20" s="3" t="s">
        <v>15</v>
      </c>
      <c r="B20" s="5">
        <v>97768</v>
      </c>
      <c r="C20" s="19">
        <v>4998</v>
      </c>
      <c r="D20" s="21">
        <v>4.9164363214275177E-2</v>
      </c>
      <c r="E20" s="21">
        <v>0.99960000000000004</v>
      </c>
      <c r="F20" s="110">
        <v>1</v>
      </c>
      <c r="G20" s="118">
        <v>3.4513888888888886E-5</v>
      </c>
      <c r="H20" s="5">
        <v>97768</v>
      </c>
      <c r="I20" s="70">
        <v>12171</v>
      </c>
      <c r="J20" s="76">
        <v>0.1197237824491683</v>
      </c>
      <c r="K20" s="76">
        <v>0.99983570196336158</v>
      </c>
      <c r="L20" s="126">
        <v>1</v>
      </c>
      <c r="M20" s="133">
        <v>4.9282407407407405E-5</v>
      </c>
      <c r="N20" s="5">
        <v>97768</v>
      </c>
      <c r="O20" s="43">
        <v>101659</v>
      </c>
      <c r="P20" s="45">
        <v>1</v>
      </c>
      <c r="Q20" s="45">
        <v>1</v>
      </c>
      <c r="R20" s="82">
        <v>1</v>
      </c>
      <c r="S20" s="124">
        <v>5.6498842592592592E-4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5.3182870370370367E-5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1.2722646310432571E-3</v>
      </c>
      <c r="M21" s="133">
        <v>4.0115740740740743E-5</v>
      </c>
      <c r="N21" s="5">
        <v>28</v>
      </c>
      <c r="O21" s="43">
        <v>28</v>
      </c>
      <c r="P21" s="45">
        <v>1</v>
      </c>
      <c r="Q21" s="45">
        <v>1</v>
      </c>
      <c r="R21" s="82">
        <v>2.5680534155110427E-4</v>
      </c>
      <c r="S21" s="124">
        <v>2.2616898148148149E-4</v>
      </c>
    </row>
    <row r="22" spans="1:19" x14ac:dyDescent="0.25">
      <c r="A22" s="3" t="s">
        <v>17</v>
      </c>
      <c r="B22" s="5">
        <v>1554</v>
      </c>
      <c r="C22" s="19">
        <v>715</v>
      </c>
      <c r="D22" s="21">
        <v>0.46218487394957986</v>
      </c>
      <c r="E22" s="21">
        <v>0.46218487394957986</v>
      </c>
      <c r="F22" s="110">
        <v>1</v>
      </c>
      <c r="G22" s="118">
        <v>4.8993055555555555E-5</v>
      </c>
      <c r="H22" s="5">
        <v>1554</v>
      </c>
      <c r="I22" s="70">
        <v>723</v>
      </c>
      <c r="J22" s="76">
        <v>0.46735617323852618</v>
      </c>
      <c r="K22" s="76">
        <v>0.46735617323852618</v>
      </c>
      <c r="L22" s="126">
        <v>1</v>
      </c>
      <c r="M22" s="133">
        <v>4.4953703703703701E-5</v>
      </c>
      <c r="N22" s="5">
        <v>1554</v>
      </c>
      <c r="O22" s="43">
        <v>1547</v>
      </c>
      <c r="P22" s="45">
        <v>1</v>
      </c>
      <c r="Q22" s="45">
        <v>1</v>
      </c>
      <c r="R22" s="82">
        <v>1</v>
      </c>
      <c r="S22" s="124">
        <v>2.263425925925926E-4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0.99152542372881358</v>
      </c>
      <c r="E23" s="21">
        <v>0.99152542372881358</v>
      </c>
      <c r="F23" s="110">
        <v>1</v>
      </c>
      <c r="G23" s="118">
        <v>3.7152777777777777E-5</v>
      </c>
      <c r="H23" s="5">
        <v>123</v>
      </c>
      <c r="I23" s="70">
        <v>117</v>
      </c>
      <c r="J23" s="76">
        <v>0.99152542372881358</v>
      </c>
      <c r="K23" s="76">
        <v>0.99152542372881358</v>
      </c>
      <c r="L23" s="126">
        <v>2.2271714922048997E-3</v>
      </c>
      <c r="M23" s="133">
        <v>4.2222222222222222E-5</v>
      </c>
      <c r="N23" s="5">
        <v>123</v>
      </c>
      <c r="O23" s="43">
        <v>118</v>
      </c>
      <c r="P23" s="45">
        <v>1</v>
      </c>
      <c r="Q23" s="45">
        <v>1</v>
      </c>
      <c r="R23" s="82">
        <v>4.2607584149978694E-4</v>
      </c>
      <c r="S23" s="124">
        <v>2.2849537037037036E-4</v>
      </c>
    </row>
    <row r="24" spans="1:19" x14ac:dyDescent="0.25">
      <c r="A24" s="3" t="s">
        <v>19</v>
      </c>
      <c r="B24" s="5">
        <v>40485</v>
      </c>
      <c r="C24" s="19">
        <v>1784</v>
      </c>
      <c r="D24" s="21">
        <v>0.22325115755224628</v>
      </c>
      <c r="E24" s="21">
        <v>0.35680000000000001</v>
      </c>
      <c r="F24" s="110">
        <v>1</v>
      </c>
      <c r="G24" s="118">
        <v>3.375E-5</v>
      </c>
      <c r="H24" s="5">
        <v>40485</v>
      </c>
      <c r="I24" s="70">
        <v>2225</v>
      </c>
      <c r="J24" s="76">
        <v>0.27843824302340131</v>
      </c>
      <c r="K24" s="76">
        <v>0.27843824302340131</v>
      </c>
      <c r="L24" s="126">
        <v>1</v>
      </c>
      <c r="M24" s="133">
        <v>4.8842592592592595E-5</v>
      </c>
      <c r="N24" s="5">
        <v>40485</v>
      </c>
      <c r="O24" s="43">
        <v>7991</v>
      </c>
      <c r="P24" s="45">
        <v>1</v>
      </c>
      <c r="Q24" s="45">
        <v>1</v>
      </c>
      <c r="R24" s="82">
        <v>1</v>
      </c>
      <c r="S24" s="124">
        <v>2.3739583333333333E-4</v>
      </c>
    </row>
    <row r="25" spans="1:19" x14ac:dyDescent="0.25">
      <c r="A25" s="3" t="s">
        <v>20</v>
      </c>
      <c r="B25" s="5">
        <v>388</v>
      </c>
      <c r="C25" s="19">
        <v>182</v>
      </c>
      <c r="D25" s="21">
        <v>1</v>
      </c>
      <c r="E25" s="21">
        <v>1</v>
      </c>
      <c r="F25" s="110">
        <v>1</v>
      </c>
      <c r="G25" s="118">
        <v>6.1446759259259259E-5</v>
      </c>
      <c r="H25" s="5">
        <v>388</v>
      </c>
      <c r="I25" s="70">
        <v>182</v>
      </c>
      <c r="J25" s="76">
        <v>1</v>
      </c>
      <c r="K25" s="76">
        <v>1</v>
      </c>
      <c r="L25" s="126">
        <v>1</v>
      </c>
      <c r="M25" s="133">
        <v>8.273148148148148E-5</v>
      </c>
      <c r="N25" s="5">
        <v>388</v>
      </c>
      <c r="O25" s="43">
        <v>182</v>
      </c>
      <c r="P25" s="45">
        <v>1</v>
      </c>
      <c r="Q25" s="45">
        <v>1</v>
      </c>
      <c r="R25" s="82">
        <v>2.0408163265306121E-2</v>
      </c>
      <c r="S25" s="124">
        <v>5.402777777777778E-5</v>
      </c>
    </row>
    <row r="26" spans="1:19" x14ac:dyDescent="0.25">
      <c r="A26" s="3" t="s">
        <v>21</v>
      </c>
      <c r="B26" s="5">
        <v>577</v>
      </c>
      <c r="C26" s="19">
        <v>384</v>
      </c>
      <c r="D26" s="21">
        <v>0.66551126516464476</v>
      </c>
      <c r="E26" s="21">
        <v>0.66551126516464476</v>
      </c>
      <c r="F26" s="110">
        <v>1</v>
      </c>
      <c r="G26" s="118">
        <v>2.9976851851851853E-5</v>
      </c>
      <c r="H26" s="5">
        <v>577</v>
      </c>
      <c r="I26" s="70">
        <v>422</v>
      </c>
      <c r="J26" s="76">
        <v>0.73136915077989606</v>
      </c>
      <c r="K26" s="76">
        <v>0.73136915077989606</v>
      </c>
      <c r="L26" s="126">
        <v>1.1764705882352941E-2</v>
      </c>
      <c r="M26" s="133">
        <v>4.2453703703703702E-5</v>
      </c>
      <c r="N26" s="5">
        <v>577</v>
      </c>
      <c r="O26" s="43">
        <v>540</v>
      </c>
      <c r="P26" s="45">
        <v>0.93587521663778162</v>
      </c>
      <c r="Q26" s="45">
        <v>0.93587521663778162</v>
      </c>
      <c r="R26" s="82">
        <v>4.048582995951417E-3</v>
      </c>
      <c r="S26" s="124">
        <v>8.8136574074074069E-5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0.30845771144278605</v>
      </c>
      <c r="E27" s="21">
        <v>0.30845771144278605</v>
      </c>
      <c r="F27" s="110">
        <v>1</v>
      </c>
      <c r="G27" s="118">
        <v>2.7210648148148147E-5</v>
      </c>
      <c r="H27" s="5">
        <v>142</v>
      </c>
      <c r="I27" s="70">
        <v>64</v>
      </c>
      <c r="J27" s="76">
        <v>0.31840796019900497</v>
      </c>
      <c r="K27" s="76">
        <v>0.31840796019900497</v>
      </c>
      <c r="L27" s="126">
        <v>5.0556117290192115E-4</v>
      </c>
      <c r="M27" s="133">
        <v>5.483796296296296E-5</v>
      </c>
      <c r="N27" s="5">
        <v>142</v>
      </c>
      <c r="O27" s="43">
        <v>65</v>
      </c>
      <c r="P27" s="45">
        <v>0.32338308457711445</v>
      </c>
      <c r="Q27" s="45">
        <v>0.32338308457711445</v>
      </c>
      <c r="R27" s="82">
        <v>3.65764447695684E-4</v>
      </c>
      <c r="S27" s="124">
        <v>1.4596064814814815E-4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3.0772639430829262E-2</v>
      </c>
      <c r="E28" s="21">
        <v>1</v>
      </c>
      <c r="F28" s="110">
        <v>1</v>
      </c>
      <c r="G28" s="118">
        <v>2.3449074074074072E-5</v>
      </c>
      <c r="H28" s="5">
        <v>158355</v>
      </c>
      <c r="I28" s="70">
        <v>65937</v>
      </c>
      <c r="J28" s="76">
        <v>0.40581110523011782</v>
      </c>
      <c r="K28" s="76">
        <v>0.40581110523011782</v>
      </c>
      <c r="L28" s="126">
        <v>1</v>
      </c>
      <c r="M28" s="133">
        <v>1.2467592592592592E-4</v>
      </c>
      <c r="N28" s="5">
        <v>158355</v>
      </c>
      <c r="O28" s="43">
        <v>94999</v>
      </c>
      <c r="P28" s="45">
        <v>0.58467399465786984</v>
      </c>
      <c r="Q28" s="45">
        <v>0.58467399465786984</v>
      </c>
      <c r="R28" s="82">
        <v>1</v>
      </c>
      <c r="S28" s="124">
        <v>3.4233796296296296E-4</v>
      </c>
    </row>
    <row r="29" spans="1:19" x14ac:dyDescent="0.25">
      <c r="A29" s="3" t="s">
        <v>24</v>
      </c>
      <c r="B29" s="5">
        <v>323</v>
      </c>
      <c r="C29" s="19">
        <v>94</v>
      </c>
      <c r="D29" s="21">
        <v>1</v>
      </c>
      <c r="E29" s="21">
        <v>1</v>
      </c>
      <c r="F29" s="110">
        <v>1</v>
      </c>
      <c r="G29" s="118">
        <v>6.9895833333333336E-5</v>
      </c>
      <c r="H29" s="5">
        <v>323</v>
      </c>
      <c r="I29" s="70">
        <v>94</v>
      </c>
      <c r="J29" s="76">
        <v>1</v>
      </c>
      <c r="K29" s="76">
        <v>1</v>
      </c>
      <c r="L29" s="126">
        <v>1</v>
      </c>
      <c r="M29" s="133">
        <v>9.0405092592592596E-5</v>
      </c>
      <c r="N29" s="5">
        <v>323</v>
      </c>
      <c r="O29" s="43">
        <v>91</v>
      </c>
      <c r="P29" s="45">
        <v>0.96808510638297873</v>
      </c>
      <c r="Q29" s="45">
        <v>0.96808510638297873</v>
      </c>
      <c r="R29" s="82">
        <v>1</v>
      </c>
      <c r="S29" s="124">
        <v>6.7951388888888892E-5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1</v>
      </c>
      <c r="E30" s="21">
        <v>1</v>
      </c>
      <c r="F30" s="110">
        <v>0.5</v>
      </c>
      <c r="G30" s="118">
        <v>6.4189814814814814E-5</v>
      </c>
      <c r="H30" s="5">
        <v>5</v>
      </c>
      <c r="I30" s="70">
        <v>1</v>
      </c>
      <c r="J30" s="76">
        <v>1</v>
      </c>
      <c r="K30" s="76">
        <v>1</v>
      </c>
      <c r="L30" s="126">
        <v>0.5</v>
      </c>
      <c r="M30" s="133">
        <v>9.75462962962963E-5</v>
      </c>
      <c r="N30" s="5">
        <v>5</v>
      </c>
      <c r="O30" s="43">
        <v>1</v>
      </c>
      <c r="P30" s="45">
        <v>1</v>
      </c>
      <c r="Q30" s="45">
        <v>1</v>
      </c>
      <c r="R30" s="82">
        <v>0.5</v>
      </c>
      <c r="S30" s="124">
        <v>5.4004629629629629E-5</v>
      </c>
    </row>
    <row r="31" spans="1:19" x14ac:dyDescent="0.25">
      <c r="A31" s="3" t="s">
        <v>26</v>
      </c>
      <c r="B31" s="5">
        <v>13</v>
      </c>
      <c r="C31" s="19">
        <v>7</v>
      </c>
      <c r="D31" s="21">
        <v>1</v>
      </c>
      <c r="E31" s="21">
        <v>1</v>
      </c>
      <c r="F31" s="110">
        <v>1</v>
      </c>
      <c r="G31" s="118">
        <v>6.8333333333333332E-5</v>
      </c>
      <c r="H31" s="5">
        <v>13</v>
      </c>
      <c r="I31" s="70">
        <v>7</v>
      </c>
      <c r="J31" s="76">
        <v>1</v>
      </c>
      <c r="K31" s="76">
        <v>1</v>
      </c>
      <c r="L31" s="126">
        <v>1</v>
      </c>
      <c r="M31" s="133">
        <v>8.9317129629629634E-5</v>
      </c>
      <c r="N31" s="5">
        <v>13</v>
      </c>
      <c r="O31" s="43">
        <v>7</v>
      </c>
      <c r="P31" s="45">
        <v>1</v>
      </c>
      <c r="Q31" s="45">
        <v>1</v>
      </c>
      <c r="R31" s="82">
        <v>0.5</v>
      </c>
      <c r="S31" s="124">
        <v>6.4050925925925923E-5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6.9444444444444444E-5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1.0032407407407407E-4</v>
      </c>
      <c r="N32" s="5">
        <v>158</v>
      </c>
      <c r="O32" s="43">
        <v>149</v>
      </c>
      <c r="P32" s="45">
        <v>0.94303797468354433</v>
      </c>
      <c r="Q32" s="45">
        <v>0.94303797468354433</v>
      </c>
      <c r="R32" s="82">
        <v>1</v>
      </c>
      <c r="S32" s="124">
        <v>6.4479166666666664E-5</v>
      </c>
    </row>
    <row r="33" spans="1:19" x14ac:dyDescent="0.25">
      <c r="A33" s="3" t="s">
        <v>28</v>
      </c>
      <c r="B33" s="5">
        <v>247</v>
      </c>
      <c r="C33" s="19">
        <v>242</v>
      </c>
      <c r="D33" s="21">
        <v>0.97580645161290325</v>
      </c>
      <c r="E33" s="21">
        <v>0.97580645161290325</v>
      </c>
      <c r="F33" s="110">
        <v>1</v>
      </c>
      <c r="G33" s="118">
        <v>6.8125000000000003E-5</v>
      </c>
      <c r="H33" s="5">
        <v>247</v>
      </c>
      <c r="I33" s="70">
        <v>242</v>
      </c>
      <c r="J33" s="76">
        <v>0.97580645161290325</v>
      </c>
      <c r="K33" s="76">
        <v>0.97580645161290325</v>
      </c>
      <c r="L33" s="126">
        <v>1</v>
      </c>
      <c r="M33" s="133">
        <v>8.7627314814814821E-5</v>
      </c>
      <c r="N33" s="5">
        <v>247</v>
      </c>
      <c r="O33" s="43">
        <v>227</v>
      </c>
      <c r="P33" s="45">
        <v>0.91532258064516125</v>
      </c>
      <c r="Q33" s="45">
        <v>0.91532258064516125</v>
      </c>
      <c r="R33" s="82">
        <v>1</v>
      </c>
      <c r="S33" s="124">
        <v>6.6979166666666671E-5</v>
      </c>
    </row>
    <row r="34" spans="1:19" x14ac:dyDescent="0.25">
      <c r="A34" s="3" t="s">
        <v>29</v>
      </c>
      <c r="B34" s="5">
        <v>83</v>
      </c>
      <c r="C34" s="19">
        <v>74</v>
      </c>
      <c r="D34" s="21">
        <v>0.89156626506024095</v>
      </c>
      <c r="E34" s="21">
        <v>0.89156626506024095</v>
      </c>
      <c r="F34" s="110">
        <v>1</v>
      </c>
      <c r="G34" s="118">
        <v>5.6249999999999998E-5</v>
      </c>
      <c r="H34" s="5">
        <v>83</v>
      </c>
      <c r="I34" s="70">
        <v>83</v>
      </c>
      <c r="J34" s="76">
        <v>1</v>
      </c>
      <c r="K34" s="76">
        <v>1</v>
      </c>
      <c r="L34" s="126">
        <v>2.5510204081632651E-3</v>
      </c>
      <c r="M34" s="133">
        <v>1.4949074074074075E-4</v>
      </c>
      <c r="N34" s="5">
        <v>83</v>
      </c>
      <c r="O34" s="43">
        <v>83</v>
      </c>
      <c r="P34" s="45">
        <v>1</v>
      </c>
      <c r="Q34" s="45">
        <v>1</v>
      </c>
      <c r="R34" s="82">
        <v>1.976284584980237E-3</v>
      </c>
      <c r="S34" s="124">
        <v>1.7298611111111112E-4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5.196759259259259E-5</v>
      </c>
      <c r="H35" s="5">
        <v>16</v>
      </c>
      <c r="I35" s="70">
        <v>16</v>
      </c>
      <c r="J35" s="76">
        <v>1</v>
      </c>
      <c r="K35" s="76">
        <v>1</v>
      </c>
      <c r="L35" s="126">
        <v>1.0405827263267431E-3</v>
      </c>
      <c r="M35" s="133">
        <v>1.2094907407407407E-4</v>
      </c>
      <c r="N35" s="5">
        <v>16</v>
      </c>
      <c r="O35" s="43">
        <v>16</v>
      </c>
      <c r="P35" s="45">
        <v>1</v>
      </c>
      <c r="Q35" s="45">
        <v>1</v>
      </c>
      <c r="R35" s="82">
        <v>8.2101806239737272E-4</v>
      </c>
      <c r="S35" s="124">
        <v>1.5981481481481481E-4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0.5</v>
      </c>
      <c r="G36" s="118">
        <v>5.0844907407407409E-5</v>
      </c>
      <c r="H36" s="5">
        <v>24</v>
      </c>
      <c r="I36" s="70">
        <v>18</v>
      </c>
      <c r="J36" s="76">
        <v>0.75</v>
      </c>
      <c r="K36" s="76">
        <v>0.75</v>
      </c>
      <c r="L36" s="126">
        <v>9.2592592592592587E-3</v>
      </c>
      <c r="M36" s="133">
        <v>1.2630787037037038E-4</v>
      </c>
      <c r="N36" s="5">
        <v>24</v>
      </c>
      <c r="O36" s="43">
        <v>24</v>
      </c>
      <c r="P36" s="45">
        <v>1</v>
      </c>
      <c r="Q36" s="45">
        <v>1</v>
      </c>
      <c r="R36" s="82">
        <v>3.205128205128205E-3</v>
      </c>
      <c r="S36" s="124">
        <v>1.7818287037037038E-4</v>
      </c>
    </row>
    <row r="37" spans="1:19" x14ac:dyDescent="0.25">
      <c r="A37" s="3" t="s">
        <v>32</v>
      </c>
      <c r="B37" s="5">
        <v>35</v>
      </c>
      <c r="C37" s="19">
        <v>34</v>
      </c>
      <c r="D37" s="21">
        <v>0.97142857142857142</v>
      </c>
      <c r="E37" s="21">
        <v>0.97142857142857142</v>
      </c>
      <c r="F37" s="110">
        <v>0.5</v>
      </c>
      <c r="G37" s="118">
        <v>5.2233796296296296E-5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0.5</v>
      </c>
      <c r="M37" s="133">
        <v>8.0381944444444446E-5</v>
      </c>
      <c r="N37" s="5">
        <v>35</v>
      </c>
      <c r="O37" s="43">
        <v>35</v>
      </c>
      <c r="P37" s="45">
        <v>1</v>
      </c>
      <c r="Q37" s="45">
        <v>1</v>
      </c>
      <c r="R37" s="82">
        <v>2.9585798816568047E-3</v>
      </c>
      <c r="S37" s="124">
        <v>1.1673611111111112E-4</v>
      </c>
    </row>
    <row r="38" spans="1:19" x14ac:dyDescent="0.25">
      <c r="A38" s="3" t="s">
        <v>33</v>
      </c>
      <c r="B38" s="5">
        <v>88</v>
      </c>
      <c r="C38" s="19">
        <v>67</v>
      </c>
      <c r="D38" s="21">
        <v>0.74444444444444446</v>
      </c>
      <c r="E38" s="21">
        <v>0.74444444444444446</v>
      </c>
      <c r="F38" s="110">
        <v>1</v>
      </c>
      <c r="G38" s="118">
        <v>5.1597222222222219E-5</v>
      </c>
      <c r="H38" s="5">
        <v>88</v>
      </c>
      <c r="I38" s="70">
        <v>67</v>
      </c>
      <c r="J38" s="76">
        <v>0.74444444444444446</v>
      </c>
      <c r="K38" s="76">
        <v>0.74444444444444446</v>
      </c>
      <c r="L38" s="126">
        <v>1</v>
      </c>
      <c r="M38" s="133">
        <v>7.6840277777777779E-5</v>
      </c>
      <c r="N38" s="5">
        <v>88</v>
      </c>
      <c r="O38" s="43">
        <v>90</v>
      </c>
      <c r="P38" s="45">
        <v>1</v>
      </c>
      <c r="Q38" s="45">
        <v>1</v>
      </c>
      <c r="R38" s="82">
        <v>9.2592592592592587E-3</v>
      </c>
      <c r="S38" s="124">
        <v>1.295949074074074E-4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3.9664351851851852E-5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7.2847222222222221E-5</v>
      </c>
      <c r="N39" s="5">
        <v>80</v>
      </c>
      <c r="O39" s="43">
        <v>56</v>
      </c>
      <c r="P39" s="45">
        <v>0.7</v>
      </c>
      <c r="Q39" s="45">
        <v>0.7</v>
      </c>
      <c r="R39" s="82">
        <v>1</v>
      </c>
      <c r="S39" s="124">
        <v>5.5902777777777778E-5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0.82089552238805974</v>
      </c>
      <c r="E40" s="21">
        <v>0.82089552238805974</v>
      </c>
      <c r="F40" s="110">
        <v>1</v>
      </c>
      <c r="G40" s="118">
        <v>3.4108796296296296E-5</v>
      </c>
      <c r="H40" s="5">
        <v>66</v>
      </c>
      <c r="I40" s="70">
        <v>55</v>
      </c>
      <c r="J40" s="76">
        <v>0.82089552238805974</v>
      </c>
      <c r="K40" s="76">
        <v>0.82089552238805974</v>
      </c>
      <c r="L40" s="126">
        <v>1</v>
      </c>
      <c r="M40" s="133">
        <v>6.649305555555556E-5</v>
      </c>
      <c r="N40" s="5">
        <v>66</v>
      </c>
      <c r="O40" s="43">
        <v>54</v>
      </c>
      <c r="P40" s="45">
        <v>0.80597014925373134</v>
      </c>
      <c r="Q40" s="45">
        <v>0.80597014925373134</v>
      </c>
      <c r="R40" s="82">
        <v>1</v>
      </c>
      <c r="S40" s="124">
        <v>5.8645833333333334E-5</v>
      </c>
    </row>
    <row r="41" spans="1:19" x14ac:dyDescent="0.25">
      <c r="A41" s="3" t="s">
        <v>36</v>
      </c>
      <c r="B41" s="5">
        <v>15</v>
      </c>
      <c r="C41" s="19">
        <v>9</v>
      </c>
      <c r="D41" s="21">
        <v>1</v>
      </c>
      <c r="E41" s="21">
        <v>1</v>
      </c>
      <c r="F41" s="110">
        <v>1</v>
      </c>
      <c r="G41" s="118">
        <v>5.2291666666666666E-5</v>
      </c>
      <c r="H41" s="5">
        <v>15</v>
      </c>
      <c r="I41" s="70">
        <v>9</v>
      </c>
      <c r="J41" s="76">
        <v>1</v>
      </c>
      <c r="K41" s="76">
        <v>1</v>
      </c>
      <c r="L41" s="126">
        <v>1</v>
      </c>
      <c r="M41" s="133">
        <v>7.6898148148148149E-5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5.5324074074074071E-5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3.3310185185185184E-5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6.1851851851851849E-5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5.4907407407407406E-5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0.1111111111111111</v>
      </c>
      <c r="G43" s="118">
        <v>8.0671296296296296E-5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0.1111111111111111</v>
      </c>
      <c r="M43" s="133">
        <v>1.013425925925926E-4</v>
      </c>
      <c r="N43" s="5">
        <v>39</v>
      </c>
      <c r="O43" s="43">
        <v>39</v>
      </c>
      <c r="P43" s="45">
        <v>1</v>
      </c>
      <c r="Q43" s="45">
        <v>1</v>
      </c>
      <c r="R43" s="82">
        <v>1.1013215859030838E-3</v>
      </c>
      <c r="S43" s="124">
        <v>2.2383101851851852E-4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6.181712962962963E-5</v>
      </c>
      <c r="H44" s="5">
        <v>1</v>
      </c>
      <c r="I44" s="70">
        <v>1</v>
      </c>
      <c r="J44" s="76">
        <v>1</v>
      </c>
      <c r="K44" s="76">
        <v>1</v>
      </c>
      <c r="L44" s="126">
        <v>1.9305019305019305E-3</v>
      </c>
      <c r="M44" s="133">
        <v>8.6018518518518516E-5</v>
      </c>
      <c r="N44" s="5">
        <v>1</v>
      </c>
      <c r="O44" s="43">
        <v>1</v>
      </c>
      <c r="P44" s="45">
        <v>1</v>
      </c>
      <c r="Q44" s="45">
        <v>1</v>
      </c>
      <c r="R44" s="82">
        <v>1.2610340479192938E-3</v>
      </c>
      <c r="S44" s="124">
        <v>1.9077546296296296E-4</v>
      </c>
    </row>
    <row r="45" spans="1:19" x14ac:dyDescent="0.25">
      <c r="A45" s="3" t="s">
        <v>40</v>
      </c>
      <c r="B45" s="5">
        <v>431</v>
      </c>
      <c r="C45" s="19">
        <v>510</v>
      </c>
      <c r="D45" s="21">
        <v>0.96958174904942962</v>
      </c>
      <c r="E45" s="21">
        <v>0.96958174904942962</v>
      </c>
      <c r="F45" s="110">
        <v>1</v>
      </c>
      <c r="G45" s="118">
        <v>5.710648148148148E-5</v>
      </c>
      <c r="H45" s="5">
        <v>431</v>
      </c>
      <c r="I45" s="70">
        <v>513</v>
      </c>
      <c r="J45" s="76">
        <v>0.97528517110266155</v>
      </c>
      <c r="K45" s="76">
        <v>0.97528517110266155</v>
      </c>
      <c r="L45" s="126">
        <v>1.4705882352941176E-2</v>
      </c>
      <c r="M45" s="133">
        <v>1.3564814814814814E-4</v>
      </c>
      <c r="N45" s="5">
        <v>431</v>
      </c>
      <c r="O45" s="43">
        <v>526</v>
      </c>
      <c r="P45" s="45">
        <v>1</v>
      </c>
      <c r="Q45" s="45">
        <v>1</v>
      </c>
      <c r="R45" s="82">
        <v>4.329004329004329E-3</v>
      </c>
      <c r="S45" s="124">
        <v>3.5836805555555557E-4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5.7488425925925926E-5</v>
      </c>
      <c r="H46" s="5">
        <v>40</v>
      </c>
      <c r="I46" s="70">
        <v>40</v>
      </c>
      <c r="J46" s="76">
        <v>1</v>
      </c>
      <c r="K46" s="76">
        <v>1</v>
      </c>
      <c r="L46" s="126">
        <v>2.242152466367713E-3</v>
      </c>
      <c r="M46" s="133">
        <v>2.0162037037037037E-4</v>
      </c>
      <c r="N46" s="5">
        <v>40</v>
      </c>
      <c r="O46" s="43">
        <v>40</v>
      </c>
      <c r="P46" s="45">
        <v>1</v>
      </c>
      <c r="Q46" s="45">
        <v>1</v>
      </c>
      <c r="R46" s="82">
        <v>1.5723270440251573E-3</v>
      </c>
      <c r="S46" s="124">
        <v>2.9921296296296298E-4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5.8958333333333334E-5</v>
      </c>
      <c r="H47" s="5">
        <v>40</v>
      </c>
      <c r="I47" s="70">
        <v>40</v>
      </c>
      <c r="J47" s="76">
        <v>1</v>
      </c>
      <c r="K47" s="76">
        <v>1</v>
      </c>
      <c r="L47" s="126">
        <v>2.242152466367713E-3</v>
      </c>
      <c r="M47" s="133">
        <v>2.0121527777777778E-4</v>
      </c>
      <c r="N47" s="5">
        <v>40</v>
      </c>
      <c r="O47" s="43">
        <v>40</v>
      </c>
      <c r="P47" s="45">
        <v>1</v>
      </c>
      <c r="Q47" s="45">
        <v>1</v>
      </c>
      <c r="R47" s="82">
        <v>1.5723270440251573E-3</v>
      </c>
      <c r="S47" s="124">
        <v>3.0454861111111112E-4</v>
      </c>
    </row>
    <row r="48" spans="1:19" x14ac:dyDescent="0.25">
      <c r="A48" s="3" t="s">
        <v>43</v>
      </c>
      <c r="B48" s="5">
        <v>70752</v>
      </c>
      <c r="C48" s="19">
        <v>1872</v>
      </c>
      <c r="D48" s="21">
        <v>2.4991989746876001E-2</v>
      </c>
      <c r="E48" s="21">
        <v>0.37440000000000001</v>
      </c>
      <c r="F48" s="110">
        <v>1</v>
      </c>
      <c r="G48" s="118">
        <v>2.4675925925925925E-5</v>
      </c>
      <c r="H48" s="5">
        <v>70752</v>
      </c>
      <c r="I48" s="70">
        <v>5488</v>
      </c>
      <c r="J48" s="76">
        <v>7.3267115240841604E-2</v>
      </c>
      <c r="K48" s="76">
        <v>7.3267115240841604E-2</v>
      </c>
      <c r="L48" s="126">
        <v>5.4054054054054057E-3</v>
      </c>
      <c r="M48" s="133">
        <v>2.2646990740740741E-4</v>
      </c>
      <c r="N48" s="5">
        <v>70752</v>
      </c>
      <c r="O48" s="43">
        <v>74904</v>
      </c>
      <c r="P48" s="45">
        <v>1</v>
      </c>
      <c r="Q48" s="45">
        <v>1</v>
      </c>
      <c r="R48" s="82">
        <v>8.3333333333333329E-2</v>
      </c>
      <c r="S48" s="124">
        <v>1.8947106481481482E-3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2.5057870370370371E-5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5.7997685185185188E-5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3.5405092592592594E-5</v>
      </c>
    </row>
    <row r="50" spans="1:19" x14ac:dyDescent="0.25">
      <c r="A50" s="3" t="s">
        <v>45</v>
      </c>
      <c r="B50" s="5">
        <v>9902</v>
      </c>
      <c r="C50" s="19">
        <v>4988</v>
      </c>
      <c r="D50" s="21">
        <v>0.50373661886487575</v>
      </c>
      <c r="E50" s="21">
        <v>0.99760000000000004</v>
      </c>
      <c r="F50" s="110">
        <v>1</v>
      </c>
      <c r="G50" s="118">
        <v>2.4814814814814816E-5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2.9502314814814815E-5</v>
      </c>
      <c r="N50" s="5">
        <v>9902</v>
      </c>
      <c r="O50" s="43">
        <v>9899</v>
      </c>
      <c r="P50" s="45">
        <v>0.99969703090284789</v>
      </c>
      <c r="Q50" s="45">
        <v>0.99969703090284789</v>
      </c>
      <c r="R50" s="82">
        <v>0.5</v>
      </c>
      <c r="S50" s="124">
        <v>2.8634259259259261E-5</v>
      </c>
    </row>
    <row r="51" spans="1:19" x14ac:dyDescent="0.25">
      <c r="A51" s="3" t="s">
        <v>46</v>
      </c>
      <c r="B51" s="5">
        <v>5365</v>
      </c>
      <c r="C51" s="19">
        <v>4825</v>
      </c>
      <c r="D51" s="21">
        <v>0.89934762348555453</v>
      </c>
      <c r="E51" s="21">
        <v>0.96499999999999997</v>
      </c>
      <c r="F51" s="110">
        <v>1</v>
      </c>
      <c r="G51" s="118">
        <v>2.7106481481481483E-5</v>
      </c>
      <c r="H51" s="5">
        <v>5365</v>
      </c>
      <c r="I51" s="70">
        <v>5365</v>
      </c>
      <c r="J51" s="76">
        <v>1</v>
      </c>
      <c r="K51" s="76">
        <v>1</v>
      </c>
      <c r="L51" s="126">
        <v>8.3333333333333329E-2</v>
      </c>
      <c r="M51" s="133">
        <v>5.5694444444444442E-5</v>
      </c>
      <c r="N51" s="5">
        <v>5365</v>
      </c>
      <c r="O51" s="43">
        <v>5365</v>
      </c>
      <c r="P51" s="45">
        <v>1</v>
      </c>
      <c r="Q51" s="45">
        <v>1</v>
      </c>
      <c r="R51" s="82">
        <v>8.3333333333333329E-2</v>
      </c>
      <c r="S51" s="124">
        <v>5.5879629629629628E-5</v>
      </c>
    </row>
    <row r="52" spans="1:19" x14ac:dyDescent="0.25">
      <c r="A52" s="3" t="s">
        <v>47</v>
      </c>
      <c r="B52" s="5">
        <v>7322</v>
      </c>
      <c r="C52" s="19">
        <v>4886</v>
      </c>
      <c r="D52" s="21">
        <v>0.66730401529636707</v>
      </c>
      <c r="E52" s="21">
        <v>0.97719999999999996</v>
      </c>
      <c r="F52" s="110">
        <v>1</v>
      </c>
      <c r="G52" s="118">
        <v>2.6828703703703705E-5</v>
      </c>
      <c r="H52" s="5">
        <v>7322</v>
      </c>
      <c r="I52" s="70">
        <v>7322</v>
      </c>
      <c r="J52" s="76">
        <v>1</v>
      </c>
      <c r="K52" s="76">
        <v>1</v>
      </c>
      <c r="L52" s="126">
        <v>0.5</v>
      </c>
      <c r="M52" s="133">
        <v>6.0983796296296299E-5</v>
      </c>
      <c r="N52" s="5">
        <v>7322</v>
      </c>
      <c r="O52" s="43">
        <v>7322</v>
      </c>
      <c r="P52" s="45">
        <v>1</v>
      </c>
      <c r="Q52" s="45">
        <v>1</v>
      </c>
      <c r="R52" s="82">
        <v>0.5</v>
      </c>
      <c r="S52" s="124">
        <v>5.4166666666666664E-5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6.9873842592592589E-4</v>
      </c>
      <c r="H53" s="5">
        <v>760</v>
      </c>
      <c r="I53" s="70">
        <v>760</v>
      </c>
      <c r="J53" s="76">
        <v>1</v>
      </c>
      <c r="K53" s="76">
        <v>1</v>
      </c>
      <c r="L53" s="126">
        <v>0.14285714285714285</v>
      </c>
      <c r="M53" s="133">
        <v>1.2890162037037037E-3</v>
      </c>
      <c r="N53" s="5">
        <v>760</v>
      </c>
      <c r="O53" s="43">
        <v>760</v>
      </c>
      <c r="P53" s="45">
        <v>1</v>
      </c>
      <c r="Q53" s="45">
        <v>1</v>
      </c>
      <c r="R53" s="82">
        <v>0.14285714285714285</v>
      </c>
      <c r="S53" s="124">
        <v>1.0548726851851852E-3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2.3518518518518518E-5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6.1736111111111109E-5</v>
      </c>
      <c r="N54" s="5">
        <v>2379</v>
      </c>
      <c r="O54" s="43">
        <v>2379</v>
      </c>
      <c r="P54" s="45">
        <v>1</v>
      </c>
      <c r="Q54" s="45">
        <v>1</v>
      </c>
      <c r="R54" s="82">
        <v>0.5</v>
      </c>
      <c r="S54" s="124">
        <v>2.8564814814814815E-5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118">
        <v>9.3877314814814811E-5</v>
      </c>
      <c r="H55" s="5">
        <v>5</v>
      </c>
      <c r="I55" s="70">
        <v>5</v>
      </c>
      <c r="J55" s="76">
        <v>1</v>
      </c>
      <c r="K55" s="76">
        <v>1</v>
      </c>
      <c r="L55" s="126">
        <v>0.5</v>
      </c>
      <c r="M55" s="133">
        <v>1.3199074074074073E-4</v>
      </c>
      <c r="N55" s="5">
        <v>5</v>
      </c>
      <c r="O55" s="43">
        <v>5</v>
      </c>
      <c r="P55" s="45">
        <v>1</v>
      </c>
      <c r="Q55" s="45">
        <v>1</v>
      </c>
      <c r="R55" s="82">
        <v>0.5</v>
      </c>
      <c r="S55" s="124">
        <v>8.1319444444444448E-5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9.5347222222222225E-5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1.216550925925926E-4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8.1574074074074079E-5</v>
      </c>
    </row>
    <row r="57" spans="1:19" x14ac:dyDescent="0.25">
      <c r="A57" s="3" t="s">
        <v>52</v>
      </c>
      <c r="B57" s="5">
        <v>859</v>
      </c>
      <c r="C57" s="19">
        <v>208</v>
      </c>
      <c r="D57" s="21">
        <v>0.24214202561117579</v>
      </c>
      <c r="E57" s="21">
        <v>0.24214202561117579</v>
      </c>
      <c r="F57" s="110">
        <v>1</v>
      </c>
      <c r="G57" s="118">
        <v>4.4548611111111111E-5</v>
      </c>
      <c r="H57" s="5">
        <v>859</v>
      </c>
      <c r="I57" s="70">
        <v>208</v>
      </c>
      <c r="J57" s="76">
        <v>0.24214202561117579</v>
      </c>
      <c r="K57" s="76">
        <v>0.24214202561117579</v>
      </c>
      <c r="L57" s="126">
        <v>1</v>
      </c>
      <c r="M57" s="133">
        <v>8.0682870370370365E-5</v>
      </c>
      <c r="N57" s="5">
        <v>859</v>
      </c>
      <c r="O57" s="43">
        <v>195</v>
      </c>
      <c r="P57" s="45">
        <v>0.22700814901047731</v>
      </c>
      <c r="Q57" s="45">
        <v>0.22700814901047731</v>
      </c>
      <c r="R57" s="82">
        <v>0.16666666666666666</v>
      </c>
      <c r="S57" s="124">
        <v>3.2627314814814813E-5</v>
      </c>
    </row>
    <row r="58" spans="1:19" x14ac:dyDescent="0.25">
      <c r="A58" s="3" t="s">
        <v>53</v>
      </c>
      <c r="B58" s="5">
        <v>4043</v>
      </c>
      <c r="C58" s="19">
        <v>3279</v>
      </c>
      <c r="D58" s="21">
        <v>0.7914554670528603</v>
      </c>
      <c r="E58" s="21">
        <v>0.7914554670528603</v>
      </c>
      <c r="F58" s="110">
        <v>1</v>
      </c>
      <c r="G58" s="118">
        <v>2.8530092592592593E-5</v>
      </c>
      <c r="H58" s="5">
        <v>4043</v>
      </c>
      <c r="I58" s="70">
        <v>3961</v>
      </c>
      <c r="J58" s="76">
        <v>0.95607048032826458</v>
      </c>
      <c r="K58" s="76">
        <v>0.95607048032826458</v>
      </c>
      <c r="L58" s="126">
        <v>0.14285714285714285</v>
      </c>
      <c r="M58" s="133">
        <v>5.2523148148148146E-5</v>
      </c>
      <c r="N58" s="5">
        <v>4043</v>
      </c>
      <c r="O58" s="43">
        <v>4143</v>
      </c>
      <c r="P58" s="45">
        <v>1</v>
      </c>
      <c r="Q58" s="45">
        <v>1</v>
      </c>
      <c r="R58" s="82">
        <v>7.6923076923076927E-2</v>
      </c>
      <c r="S58" s="124">
        <v>1.2068287037037037E-4</v>
      </c>
    </row>
    <row r="59" spans="1:19" x14ac:dyDescent="0.25">
      <c r="A59" s="3" t="s">
        <v>54</v>
      </c>
      <c r="B59" s="5">
        <v>11</v>
      </c>
      <c r="C59" s="19">
        <v>16</v>
      </c>
      <c r="D59" s="21">
        <v>1</v>
      </c>
      <c r="E59" s="21">
        <v>1</v>
      </c>
      <c r="F59" s="110">
        <v>1</v>
      </c>
      <c r="G59" s="118">
        <v>3.8124999999999998E-5</v>
      </c>
      <c r="H59" s="5">
        <v>11</v>
      </c>
      <c r="I59" s="70">
        <v>16</v>
      </c>
      <c r="J59" s="76">
        <v>1</v>
      </c>
      <c r="K59" s="76">
        <v>1</v>
      </c>
      <c r="L59" s="126">
        <v>1</v>
      </c>
      <c r="M59" s="133">
        <v>7.0370370370370365E-5</v>
      </c>
      <c r="N59" s="5">
        <v>11</v>
      </c>
      <c r="O59" s="43">
        <v>16</v>
      </c>
      <c r="P59" s="45">
        <v>1</v>
      </c>
      <c r="Q59" s="45">
        <v>1</v>
      </c>
      <c r="R59" s="82">
        <v>3.7037037037037035E-2</v>
      </c>
      <c r="S59" s="124">
        <v>3.4606481481481482E-5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0.94222222222222218</v>
      </c>
      <c r="E60" s="21">
        <v>0.94222222222222218</v>
      </c>
      <c r="F60" s="110">
        <v>1</v>
      </c>
      <c r="G60" s="118">
        <v>4.6898148148148145E-5</v>
      </c>
      <c r="H60" s="5">
        <v>670</v>
      </c>
      <c r="I60" s="70">
        <v>636</v>
      </c>
      <c r="J60" s="76">
        <v>0.94222222222222218</v>
      </c>
      <c r="K60" s="76">
        <v>0.94222222222222218</v>
      </c>
      <c r="L60" s="126">
        <v>1</v>
      </c>
      <c r="M60" s="133">
        <v>7.8622685185185181E-5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6.6666666666666666E-2</v>
      </c>
      <c r="S60" s="124">
        <v>3.4803240740740743E-5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1</v>
      </c>
      <c r="G61" s="118">
        <v>4.0555555555555553E-5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6.7511574074074069E-5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1.1235955056179775E-2</v>
      </c>
      <c r="S61" s="124">
        <v>3.6226851851851849E-5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2.5185185185185187E-5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3.1250000000000001E-5</v>
      </c>
      <c r="N62" s="5">
        <v>2</v>
      </c>
      <c r="O62" s="43">
        <v>2</v>
      </c>
      <c r="P62" s="45">
        <v>1</v>
      </c>
      <c r="Q62" s="45">
        <v>1</v>
      </c>
      <c r="R62" s="82">
        <v>6.5487884741322858E-4</v>
      </c>
      <c r="S62" s="124">
        <v>3.4918981481481483E-5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1</v>
      </c>
      <c r="G63" s="118">
        <v>1.3319444444444444E-4</v>
      </c>
      <c r="H63" s="5">
        <v>38</v>
      </c>
      <c r="I63" s="70">
        <v>38</v>
      </c>
      <c r="J63" s="76">
        <v>1</v>
      </c>
      <c r="K63" s="76">
        <v>1</v>
      </c>
      <c r="L63" s="126">
        <v>1</v>
      </c>
      <c r="M63" s="133">
        <v>1.5700231481481481E-4</v>
      </c>
      <c r="N63" s="5">
        <v>38</v>
      </c>
      <c r="O63" s="43">
        <v>38</v>
      </c>
      <c r="P63" s="45">
        <v>1</v>
      </c>
      <c r="Q63" s="45">
        <v>1</v>
      </c>
      <c r="R63" s="82">
        <v>0.14285714285714285</v>
      </c>
      <c r="S63" s="124">
        <v>6.1747685185185191E-5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0.2</v>
      </c>
      <c r="G64" s="118">
        <v>1.2879629629629629E-4</v>
      </c>
      <c r="H64" s="5">
        <v>34</v>
      </c>
      <c r="I64" s="70">
        <v>34</v>
      </c>
      <c r="J64" s="76">
        <v>1</v>
      </c>
      <c r="K64" s="76">
        <v>1</v>
      </c>
      <c r="L64" s="126">
        <v>0.2</v>
      </c>
      <c r="M64" s="133">
        <v>1.5427083333333333E-4</v>
      </c>
      <c r="N64" s="5">
        <v>34</v>
      </c>
      <c r="O64" s="43">
        <v>34</v>
      </c>
      <c r="P64" s="45">
        <v>1</v>
      </c>
      <c r="Q64" s="45">
        <v>1</v>
      </c>
      <c r="R64" s="82">
        <v>0.14285714285714285</v>
      </c>
      <c r="S64" s="124">
        <v>4.5393518518518518E-5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9.7974537037037041E-5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1.2221064814814815E-4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7.1331018518518518E-5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4.3414351851851855E-5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7.0613425925925927E-5</v>
      </c>
      <c r="N66" s="5">
        <v>5</v>
      </c>
      <c r="O66" s="43">
        <v>5</v>
      </c>
      <c r="P66" s="45">
        <v>1</v>
      </c>
      <c r="Q66" s="45">
        <v>1</v>
      </c>
      <c r="R66" s="82">
        <v>2.1978021978021978E-3</v>
      </c>
      <c r="S66" s="124">
        <v>3.7604166666666668E-5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4.1006944444444444E-5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7.0567129629629625E-5</v>
      </c>
      <c r="N67" s="5">
        <v>1</v>
      </c>
      <c r="O67" s="43">
        <v>1</v>
      </c>
      <c r="P67" s="45">
        <v>1</v>
      </c>
      <c r="Q67" s="45">
        <v>1</v>
      </c>
      <c r="R67" s="82">
        <v>1.2820512820512821E-3</v>
      </c>
      <c r="S67" s="124">
        <v>3.9861111111111113E-5</v>
      </c>
    </row>
    <row r="68" spans="1:19" x14ac:dyDescent="0.25">
      <c r="A68" s="3" t="s">
        <v>63</v>
      </c>
      <c r="B68" s="5">
        <v>89</v>
      </c>
      <c r="C68" s="19">
        <v>90</v>
      </c>
      <c r="D68" s="21">
        <v>1</v>
      </c>
      <c r="E68" s="21">
        <v>1</v>
      </c>
      <c r="F68" s="110">
        <v>1</v>
      </c>
      <c r="G68" s="118">
        <v>4.3310185185185183E-5</v>
      </c>
      <c r="H68" s="5">
        <v>89</v>
      </c>
      <c r="I68" s="70">
        <v>90</v>
      </c>
      <c r="J68" s="76">
        <v>1</v>
      </c>
      <c r="K68" s="76">
        <v>1</v>
      </c>
      <c r="L68" s="126">
        <v>1</v>
      </c>
      <c r="M68" s="133">
        <v>7.7800925925925932E-5</v>
      </c>
      <c r="N68" s="5">
        <v>89</v>
      </c>
      <c r="O68" s="43">
        <v>90</v>
      </c>
      <c r="P68" s="45">
        <v>1</v>
      </c>
      <c r="Q68" s="45">
        <v>1</v>
      </c>
      <c r="R68" s="82">
        <v>4.7619047619047623E-3</v>
      </c>
      <c r="S68" s="124">
        <v>4.3680555555555554E-5</v>
      </c>
    </row>
    <row r="69" spans="1:19" x14ac:dyDescent="0.25">
      <c r="A69" s="3" t="s">
        <v>64</v>
      </c>
      <c r="B69" s="5">
        <v>290</v>
      </c>
      <c r="C69" s="19">
        <v>365</v>
      </c>
      <c r="D69" s="21">
        <v>1</v>
      </c>
      <c r="E69" s="21">
        <v>1</v>
      </c>
      <c r="F69" s="110">
        <v>1</v>
      </c>
      <c r="G69" s="118">
        <v>9.5497685185185185E-5</v>
      </c>
      <c r="H69" s="5">
        <v>290</v>
      </c>
      <c r="I69" s="70">
        <v>365</v>
      </c>
      <c r="J69" s="76">
        <v>1</v>
      </c>
      <c r="K69" s="76">
        <v>1</v>
      </c>
      <c r="L69" s="126">
        <v>1</v>
      </c>
      <c r="M69" s="133">
        <v>1.2810185185185185E-4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6.7291666666666672E-5</v>
      </c>
    </row>
    <row r="70" spans="1:19" x14ac:dyDescent="0.25">
      <c r="A70" s="3" t="s">
        <v>65</v>
      </c>
      <c r="B70" s="5">
        <v>3</v>
      </c>
      <c r="C70" s="19">
        <v>8</v>
      </c>
      <c r="D70" s="21">
        <v>1</v>
      </c>
      <c r="E70" s="21">
        <v>1</v>
      </c>
      <c r="F70" s="110">
        <v>1</v>
      </c>
      <c r="G70" s="118">
        <v>8.9189814814814812E-5</v>
      </c>
      <c r="H70" s="5">
        <v>3</v>
      </c>
      <c r="I70" s="70">
        <v>8</v>
      </c>
      <c r="J70" s="76">
        <v>1</v>
      </c>
      <c r="K70" s="76">
        <v>1</v>
      </c>
      <c r="L70" s="126">
        <v>1</v>
      </c>
      <c r="M70" s="133">
        <v>1.2151620370370371E-4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5.7557870370370372E-5</v>
      </c>
    </row>
    <row r="71" spans="1:19" x14ac:dyDescent="0.25">
      <c r="A71" s="3" t="s">
        <v>66</v>
      </c>
      <c r="B71" s="5">
        <v>2955</v>
      </c>
      <c r="C71" s="19">
        <v>3477</v>
      </c>
      <c r="D71" s="21">
        <v>0.98694294635254043</v>
      </c>
      <c r="E71" s="21">
        <v>0.98694294635254043</v>
      </c>
      <c r="F71" s="110">
        <v>1</v>
      </c>
      <c r="G71" s="118">
        <v>7.7812500000000001E-5</v>
      </c>
      <c r="H71" s="5">
        <v>2955</v>
      </c>
      <c r="I71" s="70">
        <v>3477</v>
      </c>
      <c r="J71" s="76">
        <v>0.98694294635254043</v>
      </c>
      <c r="K71" s="76">
        <v>0.98694294635254043</v>
      </c>
      <c r="L71" s="126">
        <v>1</v>
      </c>
      <c r="M71" s="133">
        <v>1.1221064814814815E-4</v>
      </c>
      <c r="N71" s="5">
        <v>2955</v>
      </c>
      <c r="O71" s="43">
        <v>3523</v>
      </c>
      <c r="P71" s="45">
        <v>1</v>
      </c>
      <c r="Q71" s="45">
        <v>1</v>
      </c>
      <c r="R71" s="82">
        <v>0.25</v>
      </c>
      <c r="S71" s="124">
        <v>1.3579861111111111E-4</v>
      </c>
    </row>
    <row r="72" spans="1:19" x14ac:dyDescent="0.25">
      <c r="A72" s="3" t="s">
        <v>67</v>
      </c>
      <c r="B72" s="5">
        <v>554</v>
      </c>
      <c r="C72" s="19">
        <v>729</v>
      </c>
      <c r="D72" s="21">
        <v>0.99454297407912684</v>
      </c>
      <c r="E72" s="21">
        <v>0.99454297407912684</v>
      </c>
      <c r="F72" s="110">
        <v>1</v>
      </c>
      <c r="G72" s="118">
        <v>9.8981481481481482E-5</v>
      </c>
      <c r="H72" s="5">
        <v>554</v>
      </c>
      <c r="I72" s="70">
        <v>729</v>
      </c>
      <c r="J72" s="76">
        <v>0.99454297407912684</v>
      </c>
      <c r="K72" s="76">
        <v>0.99454297407912684</v>
      </c>
      <c r="L72" s="126">
        <v>1</v>
      </c>
      <c r="M72" s="133">
        <v>1.3556712962962963E-4</v>
      </c>
      <c r="N72" s="5">
        <v>554</v>
      </c>
      <c r="O72" s="43">
        <v>27</v>
      </c>
      <c r="P72" s="45">
        <v>3.6834924965893585E-2</v>
      </c>
      <c r="Q72" s="45">
        <v>3.6834924965893585E-2</v>
      </c>
      <c r="R72" s="82">
        <v>1.9607843137254902E-2</v>
      </c>
      <c r="S72" s="124">
        <v>6.0370370370370372E-5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0.1</v>
      </c>
      <c r="G73" s="118">
        <v>6.1331018518518519E-5</v>
      </c>
      <c r="H73" s="5">
        <v>5</v>
      </c>
      <c r="I73" s="70">
        <v>5</v>
      </c>
      <c r="J73" s="76">
        <v>1</v>
      </c>
      <c r="K73" s="76">
        <v>1</v>
      </c>
      <c r="L73" s="126">
        <v>6.0168471720818293E-4</v>
      </c>
      <c r="M73" s="133">
        <v>8.1805555555555559E-5</v>
      </c>
      <c r="N73" s="5">
        <v>5</v>
      </c>
      <c r="O73" s="43">
        <v>5</v>
      </c>
      <c r="P73" s="45">
        <v>1</v>
      </c>
      <c r="Q73" s="45">
        <v>1</v>
      </c>
      <c r="R73" s="82">
        <v>4.4943820224719103E-4</v>
      </c>
      <c r="S73" s="124">
        <v>1.1739583333333334E-4</v>
      </c>
    </row>
    <row r="74" spans="1:19" x14ac:dyDescent="0.25">
      <c r="A74" s="3" t="s">
        <v>69</v>
      </c>
      <c r="B74" s="5">
        <v>1003</v>
      </c>
      <c r="C74" s="19">
        <v>676</v>
      </c>
      <c r="D74" s="21">
        <v>0.67330677290836649</v>
      </c>
      <c r="E74" s="21">
        <v>0.67330677290836649</v>
      </c>
      <c r="F74" s="110">
        <v>0.33333333333333331</v>
      </c>
      <c r="G74" s="118">
        <v>4.9224537037037035E-5</v>
      </c>
      <c r="H74" s="5">
        <v>1003</v>
      </c>
      <c r="I74" s="70">
        <v>738</v>
      </c>
      <c r="J74" s="76">
        <v>0.73505976095617531</v>
      </c>
      <c r="K74" s="76">
        <v>0.73505976095617531</v>
      </c>
      <c r="L74" s="126">
        <v>1.8518518518518517E-2</v>
      </c>
      <c r="M74" s="133">
        <v>5.7708333333333331E-5</v>
      </c>
      <c r="N74" s="5">
        <v>1003</v>
      </c>
      <c r="O74" s="43">
        <v>1004</v>
      </c>
      <c r="P74" s="45">
        <v>1</v>
      </c>
      <c r="Q74" s="45">
        <v>1</v>
      </c>
      <c r="R74" s="82">
        <v>1.020408163265306E-2</v>
      </c>
      <c r="S74" s="124">
        <v>8.8634259259259262E-5</v>
      </c>
    </row>
    <row r="75" spans="1:19" x14ac:dyDescent="0.25">
      <c r="A75" s="3" t="s">
        <v>70</v>
      </c>
      <c r="B75" s="5">
        <v>95</v>
      </c>
      <c r="C75" s="19">
        <v>65</v>
      </c>
      <c r="D75" s="21">
        <v>0.7142857142857143</v>
      </c>
      <c r="E75" s="21">
        <v>0.7142857142857143</v>
      </c>
      <c r="F75" s="110">
        <v>2.3255813953488372E-2</v>
      </c>
      <c r="G75" s="118">
        <v>5.0648148148148148E-5</v>
      </c>
      <c r="H75" s="5">
        <v>95</v>
      </c>
      <c r="I75" s="70">
        <v>82</v>
      </c>
      <c r="J75" s="76">
        <v>0.90109890109890112</v>
      </c>
      <c r="K75" s="76">
        <v>0.90109890109890112</v>
      </c>
      <c r="L75" s="126">
        <v>0.04</v>
      </c>
      <c r="M75" s="133">
        <v>5.4340277777777781E-5</v>
      </c>
      <c r="N75" s="5">
        <v>95</v>
      </c>
      <c r="O75" s="43">
        <v>91</v>
      </c>
      <c r="P75" s="45">
        <v>1</v>
      </c>
      <c r="Q75" s="45">
        <v>1</v>
      </c>
      <c r="R75" s="82">
        <v>3.4482758620689655E-2</v>
      </c>
      <c r="S75" s="124">
        <v>7.80787037037037E-5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4.2106481481481481E-5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6.9710648148148144E-5</v>
      </c>
      <c r="N76" s="5">
        <v>5</v>
      </c>
      <c r="O76" s="43">
        <v>5</v>
      </c>
      <c r="P76" s="45">
        <v>1</v>
      </c>
      <c r="Q76" s="45">
        <v>1</v>
      </c>
      <c r="R76" s="82">
        <v>1.4168319637291018E-4</v>
      </c>
      <c r="S76" s="124">
        <v>1.1474537037037037E-4</v>
      </c>
    </row>
    <row r="77" spans="1:19" x14ac:dyDescent="0.25">
      <c r="A77" s="3" t="s">
        <v>72</v>
      </c>
      <c r="B77" s="5">
        <v>4079</v>
      </c>
      <c r="C77" s="19">
        <v>923</v>
      </c>
      <c r="D77" s="21">
        <v>0.20361791308184427</v>
      </c>
      <c r="E77" s="21">
        <v>0.20361791308184427</v>
      </c>
      <c r="F77" s="110">
        <v>1</v>
      </c>
      <c r="G77" s="118">
        <v>4.7395833333333331E-5</v>
      </c>
      <c r="H77" s="5">
        <v>4079</v>
      </c>
      <c r="I77" s="70">
        <v>923</v>
      </c>
      <c r="J77" s="76">
        <v>0.20361791308184427</v>
      </c>
      <c r="K77" s="76">
        <v>0.20361791308184427</v>
      </c>
      <c r="L77" s="126">
        <v>1</v>
      </c>
      <c r="M77" s="133">
        <v>7.8842592592592593E-5</v>
      </c>
      <c r="N77" s="5">
        <v>4079</v>
      </c>
      <c r="O77" s="43">
        <v>4533</v>
      </c>
      <c r="P77" s="45">
        <v>1</v>
      </c>
      <c r="Q77" s="45">
        <v>1</v>
      </c>
      <c r="R77" s="82">
        <v>0.125</v>
      </c>
      <c r="S77" s="124">
        <v>3.8571759259259261E-4</v>
      </c>
    </row>
    <row r="78" spans="1:19" x14ac:dyDescent="0.25">
      <c r="A78" s="3" t="s">
        <v>73</v>
      </c>
      <c r="B78" s="5">
        <v>50</v>
      </c>
      <c r="C78" s="19">
        <v>55</v>
      </c>
      <c r="D78" s="21">
        <v>1</v>
      </c>
      <c r="E78" s="21">
        <v>1</v>
      </c>
      <c r="F78" s="110">
        <v>1</v>
      </c>
      <c r="G78" s="118">
        <v>1.0310185185185185E-4</v>
      </c>
      <c r="H78" s="5">
        <v>50</v>
      </c>
      <c r="I78" s="70">
        <v>55</v>
      </c>
      <c r="J78" s="76">
        <v>1</v>
      </c>
      <c r="K78" s="76">
        <v>1</v>
      </c>
      <c r="L78" s="126">
        <v>1</v>
      </c>
      <c r="M78" s="133">
        <v>1.3298611111111112E-4</v>
      </c>
      <c r="N78" s="5">
        <v>50</v>
      </c>
      <c r="O78" s="43">
        <v>55</v>
      </c>
      <c r="P78" s="45">
        <v>1</v>
      </c>
      <c r="Q78" s="45">
        <v>1</v>
      </c>
      <c r="R78" s="82">
        <v>3.2258064516129031E-2</v>
      </c>
      <c r="S78" s="124">
        <v>7.1284722222222216E-5</v>
      </c>
    </row>
    <row r="79" spans="1:19" x14ac:dyDescent="0.25">
      <c r="A79" s="3" t="s">
        <v>74</v>
      </c>
      <c r="B79" s="5">
        <v>2505</v>
      </c>
      <c r="C79" s="19">
        <v>2827</v>
      </c>
      <c r="D79" s="21">
        <v>1</v>
      </c>
      <c r="E79" s="21">
        <v>1</v>
      </c>
      <c r="F79" s="110">
        <v>1</v>
      </c>
      <c r="G79" s="118">
        <v>9.4583333333333333E-5</v>
      </c>
      <c r="H79" s="5">
        <v>2505</v>
      </c>
      <c r="I79" s="70">
        <v>2827</v>
      </c>
      <c r="J79" s="76">
        <v>1</v>
      </c>
      <c r="K79" s="76">
        <v>1</v>
      </c>
      <c r="L79" s="126">
        <v>1</v>
      </c>
      <c r="M79" s="133">
        <v>1.219675925925926E-4</v>
      </c>
      <c r="N79" s="5">
        <v>2505</v>
      </c>
      <c r="O79" s="43">
        <v>862</v>
      </c>
      <c r="P79" s="45">
        <v>0.30491687301025822</v>
      </c>
      <c r="Q79" s="45">
        <v>0.86199999999999999</v>
      </c>
      <c r="R79" s="82">
        <v>1</v>
      </c>
      <c r="S79" s="124">
        <v>6.9699074074074075E-5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1</v>
      </c>
      <c r="E80" s="21">
        <v>1</v>
      </c>
      <c r="F80" s="110">
        <v>1</v>
      </c>
      <c r="G80" s="118">
        <v>4.0138888888888887E-5</v>
      </c>
      <c r="H80" s="5">
        <v>3</v>
      </c>
      <c r="I80" s="70">
        <v>2</v>
      </c>
      <c r="J80" s="76">
        <v>1</v>
      </c>
      <c r="K80" s="76">
        <v>1</v>
      </c>
      <c r="L80" s="126">
        <v>1</v>
      </c>
      <c r="M80" s="133">
        <v>6.8101851851851852E-5</v>
      </c>
      <c r="N80" s="5">
        <v>3</v>
      </c>
      <c r="O80" s="43">
        <v>2</v>
      </c>
      <c r="P80" s="45">
        <v>1</v>
      </c>
      <c r="Q80" s="45">
        <v>1</v>
      </c>
      <c r="R80" s="82">
        <v>1</v>
      </c>
      <c r="S80" s="124">
        <v>5.1203703703703704E-5</v>
      </c>
    </row>
    <row r="81" spans="1:19" x14ac:dyDescent="0.25">
      <c r="A81" s="3" t="s">
        <v>76</v>
      </c>
      <c r="B81" s="5">
        <v>13</v>
      </c>
      <c r="C81" s="19">
        <v>1</v>
      </c>
      <c r="D81" s="21">
        <v>1</v>
      </c>
      <c r="E81" s="21">
        <v>1</v>
      </c>
      <c r="F81" s="110">
        <v>9.6618357487922703E-4</v>
      </c>
      <c r="G81" s="118">
        <v>1.2003472222222222E-4</v>
      </c>
      <c r="H81" s="5">
        <v>13</v>
      </c>
      <c r="I81" s="70">
        <v>1</v>
      </c>
      <c r="J81" s="76">
        <v>1</v>
      </c>
      <c r="K81" s="76">
        <v>1</v>
      </c>
      <c r="L81" s="126">
        <v>4.7420333839150229E-5</v>
      </c>
      <c r="M81" s="133">
        <v>4.049513888888889E-3</v>
      </c>
      <c r="N81" s="5">
        <v>13</v>
      </c>
      <c r="O81" s="43">
        <v>1</v>
      </c>
      <c r="P81" s="45">
        <v>1</v>
      </c>
      <c r="Q81" s="45">
        <v>1</v>
      </c>
      <c r="R81" s="82">
        <v>4.351610095735422E-5</v>
      </c>
      <c r="S81" s="124">
        <v>5.0002546296296297E-3</v>
      </c>
    </row>
    <row r="82" spans="1:19" x14ac:dyDescent="0.25">
      <c r="A82" s="3" t="s">
        <v>77</v>
      </c>
      <c r="B82" s="5">
        <v>1763</v>
      </c>
      <c r="C82" s="19">
        <v>389</v>
      </c>
      <c r="D82" s="21">
        <v>0.46475507765830348</v>
      </c>
      <c r="E82" s="21">
        <v>0.46475507765830348</v>
      </c>
      <c r="F82" s="110">
        <v>0.16666666666666666</v>
      </c>
      <c r="G82" s="118">
        <v>4.5474537037037038E-5</v>
      </c>
      <c r="H82" s="5">
        <v>1763</v>
      </c>
      <c r="I82" s="70">
        <v>828</v>
      </c>
      <c r="J82" s="76">
        <v>0.989247311827957</v>
      </c>
      <c r="K82" s="76">
        <v>0.989247311827957</v>
      </c>
      <c r="L82" s="126">
        <v>2.0408163265306121E-2</v>
      </c>
      <c r="M82" s="133">
        <v>1.6459259259259259E-3</v>
      </c>
      <c r="N82" s="5">
        <v>1763</v>
      </c>
      <c r="O82" s="43">
        <v>837</v>
      </c>
      <c r="P82" s="45">
        <v>1</v>
      </c>
      <c r="Q82" s="45">
        <v>1</v>
      </c>
      <c r="R82" s="82">
        <v>1.6949152542372881E-2</v>
      </c>
      <c r="S82" s="124">
        <v>1.3351157407407407E-3</v>
      </c>
    </row>
    <row r="83" spans="1:19" x14ac:dyDescent="0.25">
      <c r="A83" s="3" t="s">
        <v>78</v>
      </c>
      <c r="B83" s="5">
        <v>2917</v>
      </c>
      <c r="C83" s="19">
        <v>722</v>
      </c>
      <c r="D83" s="23">
        <v>0.36724313326551372</v>
      </c>
      <c r="E83" s="21">
        <v>0.36724313326551372</v>
      </c>
      <c r="F83" s="110">
        <v>0.33333333333333331</v>
      </c>
      <c r="G83" s="118">
        <v>3.8252314814814814E-5</v>
      </c>
      <c r="H83" s="5">
        <v>2917</v>
      </c>
      <c r="I83" s="70">
        <v>1918</v>
      </c>
      <c r="J83" s="77">
        <v>0.97558494404883012</v>
      </c>
      <c r="K83" s="76">
        <v>0.97558494404883012</v>
      </c>
      <c r="L83" s="126">
        <v>2.7777777777777776E-2</v>
      </c>
      <c r="M83" s="133">
        <v>9.6714120370370367E-4</v>
      </c>
      <c r="N83" s="5">
        <v>2917</v>
      </c>
      <c r="O83" s="43">
        <v>1966</v>
      </c>
      <c r="P83" s="47">
        <v>1</v>
      </c>
      <c r="Q83" s="45">
        <v>1</v>
      </c>
      <c r="R83" s="82">
        <v>2.7027027027027029E-2</v>
      </c>
      <c r="S83" s="124">
        <v>1.2618402777777777E-3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53130</v>
      </c>
      <c r="D84" s="59">
        <f t="shared" ref="D84:F84" si="0">AVERAGE(D14:D83)</f>
        <v>0.80639481801108737</v>
      </c>
      <c r="E84" s="59">
        <f t="shared" si="0"/>
        <v>0.85313812647407283</v>
      </c>
      <c r="F84" s="119">
        <f t="shared" si="0"/>
        <v>0.81628017030877076</v>
      </c>
      <c r="G84" s="120">
        <f>AVERAGE(G14:G83)</f>
        <v>6.5522817460317469E-5</v>
      </c>
      <c r="H84" s="34">
        <f>SUM(H14:H83)</f>
        <v>425476</v>
      </c>
      <c r="I84" s="107">
        <f>SUM(I14:I83)</f>
        <v>136945</v>
      </c>
      <c r="J84" s="108">
        <f t="shared" ref="J84:L84" si="1">AVERAGE(J14:J83)</f>
        <v>0.87195988975925187</v>
      </c>
      <c r="K84" s="108">
        <f t="shared" si="1"/>
        <v>0.88453291718088323</v>
      </c>
      <c r="L84" s="52">
        <f t="shared" si="1"/>
        <v>0.55191781996375211</v>
      </c>
      <c r="M84" s="122">
        <f>AVERAGE(M14:M83)</f>
        <v>2.1416137566137563E-4</v>
      </c>
      <c r="N84" s="34">
        <f>SUM(N14:N83)</f>
        <v>425476</v>
      </c>
      <c r="O84" s="57">
        <f>SUM(O14:O83)</f>
        <v>333464</v>
      </c>
      <c r="P84" s="60">
        <f t="shared" ref="P84:R84" si="2">AVERAGE(P14:P83)</f>
        <v>0.9301372509294229</v>
      </c>
      <c r="Q84" s="60">
        <f t="shared" si="2"/>
        <v>0.9380955813149906</v>
      </c>
      <c r="R84" s="123">
        <f t="shared" si="2"/>
        <v>0.30816765980497696</v>
      </c>
      <c r="S84" s="125">
        <f>AVERAGE(S14:S83)</f>
        <v>2.791446759259259E-4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0.80639481801108737</v>
      </c>
      <c r="C88" s="37"/>
      <c r="D88" s="37"/>
    </row>
    <row r="89" spans="1:19" x14ac:dyDescent="0.25">
      <c r="A89" s="25" t="s">
        <v>88</v>
      </c>
      <c r="B89" s="61">
        <f>E84</f>
        <v>0.85313812647407283</v>
      </c>
    </row>
    <row r="90" spans="1:19" x14ac:dyDescent="0.25">
      <c r="A90" s="25" t="s">
        <v>89</v>
      </c>
      <c r="B90" s="67">
        <f>F84</f>
        <v>0.81628017030877076</v>
      </c>
    </row>
    <row r="91" spans="1:19" x14ac:dyDescent="0.25">
      <c r="A91" s="25" t="s">
        <v>120</v>
      </c>
      <c r="B91" s="130">
        <f>G84</f>
        <v>6.5522817460317469E-5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0.87195988975925187</v>
      </c>
    </row>
    <row r="94" spans="1:19" x14ac:dyDescent="0.25">
      <c r="A94" s="32" t="s">
        <v>88</v>
      </c>
      <c r="B94" s="64">
        <f>K84</f>
        <v>0.88453291718088323</v>
      </c>
    </row>
    <row r="95" spans="1:19" x14ac:dyDescent="0.25">
      <c r="A95" s="32" t="s">
        <v>89</v>
      </c>
      <c r="B95" s="68">
        <f>L84</f>
        <v>0.55191781996375211</v>
      </c>
    </row>
    <row r="96" spans="1:19" x14ac:dyDescent="0.25">
      <c r="A96" s="32" t="s">
        <v>120</v>
      </c>
      <c r="B96" s="131">
        <f>M84</f>
        <v>2.1416137566137563E-4</v>
      </c>
    </row>
    <row r="97" spans="1:2" ht="20.25" thickBot="1" x14ac:dyDescent="0.35">
      <c r="A97" s="50" t="str">
        <f>O1</f>
        <v>Range search (bigger range, limit 100k)</v>
      </c>
      <c r="B97" s="50"/>
    </row>
    <row r="98" spans="1:2" ht="15.75" thickTop="1" x14ac:dyDescent="0.25">
      <c r="A98" s="51" t="s">
        <v>82</v>
      </c>
      <c r="B98" s="66">
        <f>P84</f>
        <v>0.9301372509294229</v>
      </c>
    </row>
    <row r="99" spans="1:2" x14ac:dyDescent="0.25">
      <c r="A99" s="51" t="s">
        <v>88</v>
      </c>
      <c r="B99" s="66">
        <f>Q84</f>
        <v>0.9380955813149906</v>
      </c>
    </row>
    <row r="100" spans="1:2" x14ac:dyDescent="0.25">
      <c r="A100" s="51" t="s">
        <v>89</v>
      </c>
      <c r="B100" s="69">
        <f>R84</f>
        <v>0.30816765980497696</v>
      </c>
    </row>
    <row r="101" spans="1:2" x14ac:dyDescent="0.25">
      <c r="A101" s="51" t="s">
        <v>120</v>
      </c>
      <c r="B101" s="132">
        <f>S84</f>
        <v>2.791446759259259E-4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Range search (bigger range, limit 100k)</v>
      </c>
    </row>
    <row r="104" spans="1:2" x14ac:dyDescent="0.25">
      <c r="A104" t="s">
        <v>92</v>
      </c>
      <c r="B104" t="str">
        <f>IF(AND(B89 &gt; B94,B89 &gt; B99), A87, IF(B94 &gt; B99, A92, A97))</f>
        <v>Range search (bigger range, limit 100k)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7BC-FA8F-4062-9102-93895CD54A04}">
  <sheetPr>
    <tabColor theme="9" tint="0.79998168889431442"/>
  </sheetPr>
  <dimension ref="A1:S106"/>
  <sheetViews>
    <sheetView topLeftCell="A57" zoomScale="130" zoomScaleNormal="130" workbookViewId="0">
      <selection activeCell="C18" sqref="C1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153</v>
      </c>
      <c r="J1" s="168"/>
      <c r="K1" s="168"/>
      <c r="L1" s="168"/>
      <c r="M1" s="190"/>
      <c r="N1" s="27"/>
      <c r="O1" s="169" t="s">
        <v>149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137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128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3650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6" t="s">
        <v>150</v>
      </c>
      <c r="G10" s="22"/>
      <c r="H10" s="28"/>
      <c r="I10" s="165" t="s">
        <v>7</v>
      </c>
      <c r="J10" s="165"/>
      <c r="K10" s="32"/>
      <c r="L10" s="53" t="s">
        <v>148</v>
      </c>
      <c r="M10" s="32"/>
      <c r="N10" s="28"/>
      <c r="O10" s="163" t="s">
        <v>7</v>
      </c>
      <c r="P10" s="164"/>
      <c r="Q10" s="39"/>
      <c r="R10" s="81" t="s">
        <v>148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5.8823529411764705E-2</v>
      </c>
      <c r="M14" s="133">
        <v>1.592013888888889E-4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685</v>
      </c>
      <c r="J15" s="76">
        <v>0.59051724137931039</v>
      </c>
      <c r="K15" s="76">
        <v>0.59051724137931039</v>
      </c>
      <c r="L15" s="126">
        <v>0.2</v>
      </c>
      <c r="M15" s="133">
        <v>6.7962962962962961E-5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728</v>
      </c>
      <c r="J16" s="76">
        <v>0.46846846846846846</v>
      </c>
      <c r="K16" s="76">
        <v>0.46846846846846846</v>
      </c>
      <c r="L16" s="126">
        <v>0.25</v>
      </c>
      <c r="M16" s="133">
        <v>8.1053240740740735E-5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0.04</v>
      </c>
      <c r="M17" s="133">
        <v>4.2048611111111111E-5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151</v>
      </c>
      <c r="J18" s="76">
        <v>0.27305605786618448</v>
      </c>
      <c r="K18" s="76">
        <v>0.27305605786618448</v>
      </c>
      <c r="L18" s="126">
        <v>0.25</v>
      </c>
      <c r="M18" s="133">
        <v>1.3708333333333332E-4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163</v>
      </c>
      <c r="J19" s="76">
        <v>0.37819025522041766</v>
      </c>
      <c r="K19" s="76">
        <v>0.37819025522041766</v>
      </c>
      <c r="L19" s="126">
        <v>1</v>
      </c>
      <c r="M19" s="133">
        <v>7.7048611111111108E-5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3328</v>
      </c>
      <c r="J20" s="76">
        <v>3.4039767613124952E-2</v>
      </c>
      <c r="K20" s="76">
        <v>0.66559999999999997</v>
      </c>
      <c r="L20" s="126">
        <v>0.5</v>
      </c>
      <c r="M20" s="133">
        <v>3.0335648148148149E-5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1.6342592592592591E-5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701</v>
      </c>
      <c r="J22" s="76">
        <v>0.45109395109395112</v>
      </c>
      <c r="K22" s="76">
        <v>0.45109395109395112</v>
      </c>
      <c r="L22" s="126">
        <v>0.5</v>
      </c>
      <c r="M22" s="133">
        <v>1.7129629629629631E-5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121</v>
      </c>
      <c r="J23" s="76">
        <v>0.98373983739837401</v>
      </c>
      <c r="K23" s="76">
        <v>0.98373983739837401</v>
      </c>
      <c r="L23" s="126">
        <v>6.6666666666666666E-2</v>
      </c>
      <c r="M23" s="133">
        <v>1.5162037037037037E-5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4244</v>
      </c>
      <c r="J24" s="76">
        <v>0.10482894899345437</v>
      </c>
      <c r="K24" s="76">
        <v>0.8488</v>
      </c>
      <c r="L24" s="126">
        <v>5.263157894736842E-3</v>
      </c>
      <c r="M24" s="133">
        <v>1.5104166666666667E-5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356</v>
      </c>
      <c r="J25" s="76">
        <v>0.91752577319587625</v>
      </c>
      <c r="K25" s="76">
        <v>0.91752577319587625</v>
      </c>
      <c r="L25" s="126">
        <v>7.6923076923076927E-2</v>
      </c>
      <c r="M25" s="133">
        <v>6.0243055555555557E-5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463</v>
      </c>
      <c r="J26" s="76">
        <v>0.8024263431542461</v>
      </c>
      <c r="K26" s="76">
        <v>0.8024263431542461</v>
      </c>
      <c r="L26" s="126">
        <v>1</v>
      </c>
      <c r="M26" s="133">
        <v>1.7800925925925927E-5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1.1180555555555555E-5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1.0601851851851852E-5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5.6678240740740739E-5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6.3518518518518524E-5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1.1211805555555556E-4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152</v>
      </c>
      <c r="J32" s="76">
        <v>0.96202531645569622</v>
      </c>
      <c r="K32" s="76">
        <v>0.96202531645569622</v>
      </c>
      <c r="L32" s="126">
        <v>1</v>
      </c>
      <c r="M32" s="133">
        <v>3.6793981481481481E-5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3.7708333333333333E-5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6.0208333333333331E-5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5.2083333333333337E-5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0.25</v>
      </c>
      <c r="M36" s="133">
        <v>7.0219907407407405E-5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4.8391203703703704E-5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2.1459227467811159E-3</v>
      </c>
      <c r="M38" s="133">
        <v>6.5567129629629626E-5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57</v>
      </c>
      <c r="J39" s="76">
        <v>0.71250000000000002</v>
      </c>
      <c r="K39" s="76">
        <v>0.71250000000000002</v>
      </c>
      <c r="L39" s="126">
        <v>1</v>
      </c>
      <c r="M39" s="133">
        <v>2.0046296296296296E-5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1.7326388888888888E-5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5.9976851851851851E-5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4.7372685185185187E-5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0.14285714285714285</v>
      </c>
      <c r="M43" s="133">
        <v>8.6388888888888887E-5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5.3217592592592593E-5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418</v>
      </c>
      <c r="J45" s="76">
        <v>0.96983758700696054</v>
      </c>
      <c r="K45" s="76">
        <v>0.96983758700696054</v>
      </c>
      <c r="L45" s="126">
        <v>0.125</v>
      </c>
      <c r="M45" s="133">
        <v>3.7824074074074073E-5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4.1736111111111111E-5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4.1388888888888891E-5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1705</v>
      </c>
      <c r="J48" s="76">
        <v>2.4098258706467663E-2</v>
      </c>
      <c r="K48" s="76">
        <v>0.34100000000000003</v>
      </c>
      <c r="L48" s="126">
        <v>1</v>
      </c>
      <c r="M48" s="133">
        <v>1.3923611111111111E-5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5.9606481481481485E-6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4966</v>
      </c>
      <c r="J50" s="76">
        <v>0.50151484548576042</v>
      </c>
      <c r="K50" s="76">
        <v>0.99319999999999997</v>
      </c>
      <c r="L50" s="126">
        <v>0.33333333333333331</v>
      </c>
      <c r="M50" s="133">
        <v>6.1805555555555558E-6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3064</v>
      </c>
      <c r="J51" s="76">
        <v>0.57110904007455732</v>
      </c>
      <c r="K51" s="76">
        <v>0.61280000000000001</v>
      </c>
      <c r="L51" s="126">
        <v>0.125</v>
      </c>
      <c r="M51" s="133">
        <v>7.4305555555555557E-6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155</v>
      </c>
      <c r="J52" s="76">
        <v>2.1169079486479104E-2</v>
      </c>
      <c r="K52" s="76">
        <v>3.1E-2</v>
      </c>
      <c r="L52" s="126">
        <v>1.6949152542372881E-3</v>
      </c>
      <c r="M52" s="133">
        <v>7.2685185185185184E-6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5.4826388888888892E-5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5.9027777777777776E-6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1.0966435185185185E-4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1.1356481481481482E-4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218</v>
      </c>
      <c r="J57" s="76">
        <v>0.25378346915017463</v>
      </c>
      <c r="K57" s="76">
        <v>0.25378346915017463</v>
      </c>
      <c r="L57" s="126">
        <v>1</v>
      </c>
      <c r="M57" s="133">
        <v>5.9826388888888891E-5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3095</v>
      </c>
      <c r="J58" s="76">
        <v>0.76552065298046001</v>
      </c>
      <c r="K58" s="76">
        <v>0.76552065298046001</v>
      </c>
      <c r="L58" s="126">
        <v>1</v>
      </c>
      <c r="M58" s="133">
        <v>1.2407407407407408E-5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5.6458333333333335E-5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5.5740740740740744E-5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3.2939814814814813E-5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8.7962962962962956E-6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1.9607843137254902E-2</v>
      </c>
      <c r="M63" s="133">
        <v>1.6657407407407409E-4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1.6434027777777776E-4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2.2702546296296297E-4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4.8171296296296299E-5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4.0393518518518518E-5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4.673611111111111E-5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1.1850694444444445E-4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1.1936342592592592E-4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2893</v>
      </c>
      <c r="J71" s="76">
        <v>0.97901861252115063</v>
      </c>
      <c r="K71" s="76">
        <v>0.97901861252115063</v>
      </c>
      <c r="L71" s="126">
        <v>0.25</v>
      </c>
      <c r="M71" s="133">
        <v>7.5613425925925926E-5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8.9467592592592593E-5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0.33333333333333331</v>
      </c>
      <c r="M73" s="133">
        <v>6.2974537037037044E-5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969</v>
      </c>
      <c r="J74" s="76">
        <v>0.96610169491525422</v>
      </c>
      <c r="K74" s="76">
        <v>0.96610169491525422</v>
      </c>
      <c r="L74" s="126">
        <v>1</v>
      </c>
      <c r="M74" s="133">
        <v>8.1979166666666669E-5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2.3255813953488372E-2</v>
      </c>
      <c r="M75" s="133">
        <v>6.7291666666666672E-5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0.5</v>
      </c>
      <c r="M76" s="133">
        <v>9.0879629629629625E-5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530</v>
      </c>
      <c r="J77" s="76">
        <v>0.12993380730571219</v>
      </c>
      <c r="K77" s="76">
        <v>0.12993380730571219</v>
      </c>
      <c r="L77" s="126">
        <v>1</v>
      </c>
      <c r="M77" s="133">
        <v>1.0204861111111111E-4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48</v>
      </c>
      <c r="J78" s="76">
        <v>0.96</v>
      </c>
      <c r="K78" s="76">
        <v>0.96</v>
      </c>
      <c r="L78" s="126">
        <v>0.5</v>
      </c>
      <c r="M78" s="133">
        <v>8.6898148148148148E-5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822</v>
      </c>
      <c r="J79" s="76">
        <v>0.32814371257485031</v>
      </c>
      <c r="K79" s="76">
        <v>0.32814371257485031</v>
      </c>
      <c r="L79" s="126">
        <v>1</v>
      </c>
      <c r="M79" s="133">
        <v>2.8680555555555555E-5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7.0937499999999996E-5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4.9976851851851852E-5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529</v>
      </c>
      <c r="J82" s="76">
        <v>0.30005672149744755</v>
      </c>
      <c r="K82" s="76">
        <v>0.30005672149744755</v>
      </c>
      <c r="L82" s="126">
        <v>0.25</v>
      </c>
      <c r="M82" s="133">
        <v>3.7037037037037037E-5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1109</v>
      </c>
      <c r="J83" s="77">
        <v>0.3801851217003771</v>
      </c>
      <c r="K83" s="76">
        <v>0.3801851217003771</v>
      </c>
      <c r="L83" s="126">
        <v>0.2</v>
      </c>
      <c r="M83" s="133">
        <v>2.7766203703703704E-5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44762</v>
      </c>
      <c r="J84" s="108">
        <f t="shared" ref="J84:L84" si="1">AVERAGE(J14:J83)</f>
        <v>0.75910155429323289</v>
      </c>
      <c r="K84" s="108">
        <f t="shared" si="1"/>
        <v>0.80487391762194882</v>
      </c>
      <c r="L84" s="52">
        <f t="shared" si="1"/>
        <v>0.62672244860254978</v>
      </c>
      <c r="M84" s="122">
        <f>AVERAGE(M14:M83)</f>
        <v>5.8863095238095224E-5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Change grammar</v>
      </c>
      <c r="B92" s="38"/>
    </row>
    <row r="93" spans="1:19" ht="15.75" thickTop="1" x14ac:dyDescent="0.25">
      <c r="A93" s="32" t="s">
        <v>82</v>
      </c>
      <c r="B93" s="64">
        <f>J84</f>
        <v>0.75910155429323289</v>
      </c>
    </row>
    <row r="94" spans="1:19" x14ac:dyDescent="0.25">
      <c r="A94" s="32" t="s">
        <v>88</v>
      </c>
      <c r="B94" s="64">
        <f>K84</f>
        <v>0.80487391762194882</v>
      </c>
    </row>
    <row r="95" spans="1:19" x14ac:dyDescent="0.25">
      <c r="A95" s="32" t="s">
        <v>89</v>
      </c>
      <c r="B95" s="68">
        <f>L84</f>
        <v>0.62672244860254978</v>
      </c>
    </row>
    <row r="96" spans="1:19" x14ac:dyDescent="0.25">
      <c r="A96" s="32" t="s">
        <v>120</v>
      </c>
      <c r="B96" s="131">
        <f>M84</f>
        <v>5.8863095238095224E-5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Neighbour extract</v>
      </c>
    </row>
    <row r="106" spans="1:2" x14ac:dyDescent="0.25">
      <c r="A106" t="s">
        <v>121</v>
      </c>
      <c r="B106" t="str">
        <f>IF(AND(B91 &lt; B96,B91 &lt; B101), $A$87, IF(B96 &lt; B101, $A$92, $A$97))</f>
        <v>Change grammar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{AE92BDE2-3159-49AB-9DC2-78FF596D36D9}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{0515D628-2058-4025-8013-BB3D68510B70}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{077B246C-D729-47EA-894C-47C0ACBA2A9A}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{9B5D1A6C-5D5E-4ED7-A85F-7C34D4BBBD72}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{026208CC-E28E-4076-B4E0-418E0067F40D}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{07E5446E-50A4-4F79-ABA4-9995F19D1073}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{B71FAFB2-E69A-45A3-9EE2-B5CFBE379923}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{43A0DF29-4154-4C0C-87DA-C8ED22E0BC09}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{9D208CDF-2EC6-4094-97B3-376129EC43DA}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2BDE2-3159-49AB-9DC2-78FF596D3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15D628-2058-4025-8013-BB3D68510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77B246C-D729-47EA-894C-47C0ACBA2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9B5D1A6C-5D5E-4ED7-A85F-7C34D4BBB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26208CC-E28E-4076-B4E0-418E0067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E5446E-50A4-4F79-ABA4-9995F19D1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B71FAFB2-E69A-45A3-9EE2-B5CFBE379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3A0DF29-4154-4C0C-87DA-C8ED22E0B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D208CDF-2EC6-4094-97B3-376129EC4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9" tint="0.79998168889431442"/>
  </sheetPr>
  <dimension ref="A1:S106"/>
  <sheetViews>
    <sheetView topLeftCell="C63" zoomScale="130" zoomScaleNormal="130" workbookViewId="0">
      <selection activeCell="Q52" sqref="L52:Q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154</v>
      </c>
      <c r="J1" s="168"/>
      <c r="K1" s="168"/>
      <c r="L1" s="168"/>
      <c r="M1" s="190"/>
      <c r="N1" s="27"/>
      <c r="O1" s="169" t="s">
        <v>155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137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128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3650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6" t="s">
        <v>150</v>
      </c>
      <c r="G10" s="22"/>
      <c r="H10" s="28"/>
      <c r="I10" s="165" t="s">
        <v>7</v>
      </c>
      <c r="J10" s="165"/>
      <c r="K10" s="32"/>
      <c r="L10" s="53" t="s">
        <v>148</v>
      </c>
      <c r="M10" s="32"/>
      <c r="N10" s="28"/>
      <c r="O10" s="163" t="s">
        <v>7</v>
      </c>
      <c r="P10" s="164"/>
      <c r="Q10" s="39"/>
      <c r="R10" s="81" t="s">
        <v>148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2.3912037037037036E-4</v>
      </c>
      <c r="N14" s="5">
        <v>9</v>
      </c>
      <c r="O14" s="70">
        <v>9</v>
      </c>
      <c r="P14" s="75">
        <v>1</v>
      </c>
      <c r="Q14" s="76">
        <v>1</v>
      </c>
      <c r="R14" s="126">
        <v>1.5625E-2</v>
      </c>
      <c r="S14" s="133">
        <v>1.7554398148148149E-4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1.1732638888888889E-4</v>
      </c>
      <c r="N15" s="5">
        <v>1160</v>
      </c>
      <c r="O15" s="70">
        <v>749</v>
      </c>
      <c r="P15" s="76">
        <v>0.64568965517241383</v>
      </c>
      <c r="Q15" s="76">
        <v>0.64568965517241383</v>
      </c>
      <c r="R15" s="126">
        <v>0.5</v>
      </c>
      <c r="S15" s="133">
        <v>1.2168981481481482E-4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1.1650462962962962E-4</v>
      </c>
      <c r="N16" s="5">
        <v>1554</v>
      </c>
      <c r="O16" s="70">
        <v>833</v>
      </c>
      <c r="P16" s="76">
        <v>0.536036036036036</v>
      </c>
      <c r="Q16" s="76">
        <v>0.536036036036036</v>
      </c>
      <c r="R16" s="126">
        <v>0.5</v>
      </c>
      <c r="S16" s="133">
        <v>6.8344907407407414E-5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1.0590277777777777E-4</v>
      </c>
      <c r="N17" s="5">
        <v>28</v>
      </c>
      <c r="O17" s="70">
        <v>27</v>
      </c>
      <c r="P17" s="76">
        <v>0.9642857142857143</v>
      </c>
      <c r="Q17" s="76">
        <v>0.9642857142857143</v>
      </c>
      <c r="R17" s="126">
        <v>8.8495575221238937E-3</v>
      </c>
      <c r="S17" s="133">
        <v>6.7986111111111112E-5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1.2987268518518518E-4</v>
      </c>
      <c r="N18" s="5">
        <v>553</v>
      </c>
      <c r="O18" s="70">
        <v>160</v>
      </c>
      <c r="P18" s="76">
        <v>0.28933092224231466</v>
      </c>
      <c r="Q18" s="76">
        <v>0.28933092224231466</v>
      </c>
      <c r="R18" s="126">
        <v>0.25</v>
      </c>
      <c r="S18" s="133">
        <v>5.6770833333333335E-5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3.7280092592592592E-5</v>
      </c>
      <c r="N19" s="5">
        <v>431</v>
      </c>
      <c r="O19" s="70">
        <v>131</v>
      </c>
      <c r="P19" s="76">
        <v>0.30394431554524359</v>
      </c>
      <c r="Q19" s="76">
        <v>0.30394431554524359</v>
      </c>
      <c r="R19" s="126">
        <v>0.5</v>
      </c>
      <c r="S19" s="133">
        <v>2.5949074074074076E-5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4.7731481481481483E-5</v>
      </c>
      <c r="N20" s="5">
        <v>97768</v>
      </c>
      <c r="O20" s="70">
        <v>5</v>
      </c>
      <c r="P20" s="76">
        <v>5.1141477784142054E-5</v>
      </c>
      <c r="Q20" s="76">
        <v>1E-3</v>
      </c>
      <c r="R20" s="126">
        <v>2.2522522522522522E-3</v>
      </c>
      <c r="S20" s="133">
        <v>1.1631944444444445E-5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2.5787037037037038E-5</v>
      </c>
      <c r="N21" s="5">
        <v>28</v>
      </c>
      <c r="O21" s="70">
        <v>27</v>
      </c>
      <c r="P21" s="76">
        <v>0.9642857142857143</v>
      </c>
      <c r="Q21" s="76">
        <v>0.9642857142857143</v>
      </c>
      <c r="R21" s="126">
        <v>1</v>
      </c>
      <c r="S21" s="133">
        <v>2.2928240740740742E-5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2.6724537037037037E-5</v>
      </c>
      <c r="N22" s="5">
        <v>1554</v>
      </c>
      <c r="O22" s="70">
        <v>701</v>
      </c>
      <c r="P22" s="76">
        <v>0.45109395109395112</v>
      </c>
      <c r="Q22" s="76">
        <v>0.45109395109395112</v>
      </c>
      <c r="R22" s="126">
        <v>1</v>
      </c>
      <c r="S22" s="133">
        <v>2.3356481481481483E-5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8.2013888888888889E-5</v>
      </c>
      <c r="N23" s="5">
        <v>123</v>
      </c>
      <c r="O23" s="70">
        <v>117</v>
      </c>
      <c r="P23" s="76">
        <v>0.95121951219512191</v>
      </c>
      <c r="Q23" s="76">
        <v>0.95121951219512191</v>
      </c>
      <c r="R23" s="126">
        <v>2.7114967462039046E-4</v>
      </c>
      <c r="S23" s="133">
        <v>8.1574074074074079E-5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9.9988425925925923E-5</v>
      </c>
      <c r="N24" s="5">
        <v>40485</v>
      </c>
      <c r="O24" s="70">
        <v>676</v>
      </c>
      <c r="P24" s="76">
        <v>1.6697542299617143E-2</v>
      </c>
      <c r="Q24" s="76">
        <v>0.13519999999999999</v>
      </c>
      <c r="R24" s="126">
        <v>1.0526315789473684E-2</v>
      </c>
      <c r="S24" s="133">
        <v>9.1782407407407408E-5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9.2476851851851848E-5</v>
      </c>
      <c r="N25" s="5">
        <v>388</v>
      </c>
      <c r="O25" s="70">
        <v>381</v>
      </c>
      <c r="P25" s="76">
        <v>0.98195876288659789</v>
      </c>
      <c r="Q25" s="76">
        <v>0.98195876288659789</v>
      </c>
      <c r="R25" s="126">
        <v>1.7857142857142856E-2</v>
      </c>
      <c r="S25" s="133">
        <v>1.080787037037037E-4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3.0694444444444444E-5</v>
      </c>
      <c r="N26" s="5">
        <v>577</v>
      </c>
      <c r="O26" s="70">
        <v>350</v>
      </c>
      <c r="P26" s="76">
        <v>0.60658578856152512</v>
      </c>
      <c r="Q26" s="76">
        <v>0.60658578856152512</v>
      </c>
      <c r="R26" s="126">
        <v>1</v>
      </c>
      <c r="S26" s="133">
        <v>2.0277777777777776E-5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2.1226851851851851E-5</v>
      </c>
      <c r="N27" s="5">
        <v>142</v>
      </c>
      <c r="O27" s="70">
        <v>1</v>
      </c>
      <c r="P27" s="76">
        <v>7.0422535211267607E-3</v>
      </c>
      <c r="Q27" s="76">
        <v>7.0422535211267607E-3</v>
      </c>
      <c r="R27" s="126">
        <v>0.5</v>
      </c>
      <c r="S27" s="133">
        <v>1.8599537037037036E-5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1.8287037037037038E-5</v>
      </c>
      <c r="N28" s="5">
        <v>158355</v>
      </c>
      <c r="O28" s="70">
        <v>4703</v>
      </c>
      <c r="P28" s="76">
        <v>2.9699093808215719E-2</v>
      </c>
      <c r="Q28" s="76">
        <v>0.94059999999999999</v>
      </c>
      <c r="R28" s="126">
        <v>0.16666666666666666</v>
      </c>
      <c r="S28" s="133">
        <v>1.5405092592592592E-5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5.7812500000000003E-5</v>
      </c>
      <c r="N29" s="5">
        <v>323</v>
      </c>
      <c r="O29" s="70">
        <v>323</v>
      </c>
      <c r="P29" s="76">
        <v>1</v>
      </c>
      <c r="Q29" s="76">
        <v>1</v>
      </c>
      <c r="R29" s="126">
        <v>1</v>
      </c>
      <c r="S29" s="133">
        <v>6.6307870370370368E-5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6.8634259259259264E-5</v>
      </c>
      <c r="N30" s="5">
        <v>5</v>
      </c>
      <c r="O30" s="70">
        <v>4</v>
      </c>
      <c r="P30" s="76">
        <v>0.8</v>
      </c>
      <c r="Q30" s="76">
        <v>0.8</v>
      </c>
      <c r="R30" s="126">
        <v>0.16666666666666666</v>
      </c>
      <c r="S30" s="133">
        <v>6.149305555555556E-5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7.784722222222222E-5</v>
      </c>
      <c r="N31" s="5">
        <v>13</v>
      </c>
      <c r="O31" s="70">
        <v>13</v>
      </c>
      <c r="P31" s="76">
        <v>1</v>
      </c>
      <c r="Q31" s="76">
        <v>1</v>
      </c>
      <c r="R31" s="126">
        <v>1</v>
      </c>
      <c r="S31" s="133">
        <v>7.6793981481481478E-5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4.5497685185185182E-5</v>
      </c>
      <c r="N32" s="5">
        <v>158</v>
      </c>
      <c r="O32" s="70">
        <v>153</v>
      </c>
      <c r="P32" s="76">
        <v>0.96835443037974689</v>
      </c>
      <c r="Q32" s="76">
        <v>0.96835443037974689</v>
      </c>
      <c r="R32" s="126">
        <v>1</v>
      </c>
      <c r="S32" s="133">
        <v>3.9467592592592591E-5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4.9664351851851851E-5</v>
      </c>
      <c r="N33" s="5">
        <v>247</v>
      </c>
      <c r="O33" s="70">
        <v>241</v>
      </c>
      <c r="P33" s="76">
        <v>0.97570850202429149</v>
      </c>
      <c r="Q33" s="76">
        <v>0.97570850202429149</v>
      </c>
      <c r="R33" s="126">
        <v>1</v>
      </c>
      <c r="S33" s="133">
        <v>3.8541666666666664E-5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7.4432870370370375E-5</v>
      </c>
      <c r="N34" s="5">
        <v>83</v>
      </c>
      <c r="O34" s="70">
        <v>73</v>
      </c>
      <c r="P34" s="76">
        <v>0.87951807228915657</v>
      </c>
      <c r="Q34" s="76">
        <v>0.87951807228915657</v>
      </c>
      <c r="R34" s="126">
        <v>0.5</v>
      </c>
      <c r="S34" s="133">
        <v>7.6840277777777779E-5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6.811342592592592E-5</v>
      </c>
      <c r="N35" s="5">
        <v>16</v>
      </c>
      <c r="O35" s="70">
        <v>16</v>
      </c>
      <c r="P35" s="76">
        <v>1</v>
      </c>
      <c r="Q35" s="76">
        <v>1</v>
      </c>
      <c r="R35" s="126">
        <v>1</v>
      </c>
      <c r="S35" s="133">
        <v>6.5277777777777776E-5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8.5520833333333336E-5</v>
      </c>
      <c r="N36" s="5">
        <v>24</v>
      </c>
      <c r="O36" s="70">
        <v>17</v>
      </c>
      <c r="P36" s="76">
        <v>0.70833333333333337</v>
      </c>
      <c r="Q36" s="76">
        <v>0.70833333333333337</v>
      </c>
      <c r="R36" s="126">
        <v>1</v>
      </c>
      <c r="S36" s="133">
        <v>6.5439814814814817E-5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7.0312499999999995E-5</v>
      </c>
      <c r="N37" s="5">
        <v>35</v>
      </c>
      <c r="O37" s="70">
        <v>33</v>
      </c>
      <c r="P37" s="76">
        <v>0.94285714285714284</v>
      </c>
      <c r="Q37" s="76">
        <v>0.94285714285714284</v>
      </c>
      <c r="R37" s="126">
        <v>0.2</v>
      </c>
      <c r="S37" s="133">
        <v>6.0682870370370373E-5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7.9039351851851853E-5</v>
      </c>
      <c r="N38" s="5">
        <v>88</v>
      </c>
      <c r="O38" s="70">
        <v>65</v>
      </c>
      <c r="P38" s="76">
        <v>0.73863636363636365</v>
      </c>
      <c r="Q38" s="76">
        <v>0.73863636363636365</v>
      </c>
      <c r="R38" s="126">
        <v>9.433962264150943E-3</v>
      </c>
      <c r="S38" s="133">
        <v>6.24537037037037E-5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4.2789351851851853E-5</v>
      </c>
      <c r="N39" s="5">
        <v>80</v>
      </c>
      <c r="O39" s="70">
        <v>80</v>
      </c>
      <c r="P39" s="76">
        <v>1</v>
      </c>
      <c r="Q39" s="76">
        <v>1</v>
      </c>
      <c r="R39" s="126">
        <v>1</v>
      </c>
      <c r="S39" s="133">
        <v>3.5821759259259259E-5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7.6990740740740738E-5</v>
      </c>
      <c r="N40" s="5">
        <v>66</v>
      </c>
      <c r="O40" s="70">
        <v>66</v>
      </c>
      <c r="P40" s="76">
        <v>1</v>
      </c>
      <c r="Q40" s="76">
        <v>1</v>
      </c>
      <c r="R40" s="126">
        <v>1</v>
      </c>
      <c r="S40" s="133">
        <v>7.0162037037037035E-5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7.6481481481481477E-5</v>
      </c>
      <c r="N41" s="5">
        <v>15</v>
      </c>
      <c r="O41" s="70">
        <v>15</v>
      </c>
      <c r="P41" s="76">
        <v>1</v>
      </c>
      <c r="Q41" s="76">
        <v>1</v>
      </c>
      <c r="R41" s="126">
        <v>1</v>
      </c>
      <c r="S41" s="133">
        <v>5.908564814814815E-5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8.1527777777777778E-5</v>
      </c>
      <c r="N42" s="5">
        <v>332</v>
      </c>
      <c r="O42" s="70">
        <v>331</v>
      </c>
      <c r="P42" s="76">
        <v>0.99698795180722888</v>
      </c>
      <c r="Q42" s="76">
        <v>0.99698795180722888</v>
      </c>
      <c r="R42" s="126">
        <v>1</v>
      </c>
      <c r="S42" s="133">
        <v>6.9768518518518514E-5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1.0318287037037037E-4</v>
      </c>
      <c r="N43" s="5">
        <v>39</v>
      </c>
      <c r="O43" s="70">
        <v>27</v>
      </c>
      <c r="P43" s="76">
        <v>0.69230769230769229</v>
      </c>
      <c r="Q43" s="76">
        <v>0.69230769230769229</v>
      </c>
      <c r="R43" s="126">
        <v>5.5865921787709499E-3</v>
      </c>
      <c r="S43" s="133">
        <v>9.5624999999999993E-5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7.3923611111111114E-5</v>
      </c>
      <c r="N44" s="5">
        <v>1</v>
      </c>
      <c r="O44" s="70">
        <v>1</v>
      </c>
      <c r="P44" s="76">
        <v>1</v>
      </c>
      <c r="Q44" s="76">
        <v>1</v>
      </c>
      <c r="R44" s="126">
        <v>1</v>
      </c>
      <c r="S44" s="133">
        <v>5.9270833333333335E-5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6.2037037037037041E-5</v>
      </c>
      <c r="N45" s="5">
        <v>431</v>
      </c>
      <c r="O45" s="70">
        <v>415</v>
      </c>
      <c r="P45" s="76">
        <v>0.96287703016241299</v>
      </c>
      <c r="Q45" s="76">
        <v>0.96287703016241299</v>
      </c>
      <c r="R45" s="126">
        <v>1.1235955056179775E-2</v>
      </c>
      <c r="S45" s="133">
        <v>4.9953703703703701E-5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6.5763888888888887E-5</v>
      </c>
      <c r="N46" s="5">
        <v>40</v>
      </c>
      <c r="O46" s="70">
        <v>40</v>
      </c>
      <c r="P46" s="76">
        <v>1</v>
      </c>
      <c r="Q46" s="76">
        <v>1</v>
      </c>
      <c r="R46" s="126">
        <v>1</v>
      </c>
      <c r="S46" s="133">
        <v>4.8263888888888888E-5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6.2210648148148151E-5</v>
      </c>
      <c r="N47" s="5">
        <v>40</v>
      </c>
      <c r="O47" s="70">
        <v>40</v>
      </c>
      <c r="P47" s="76">
        <v>1</v>
      </c>
      <c r="Q47" s="76">
        <v>1</v>
      </c>
      <c r="R47" s="126">
        <v>1</v>
      </c>
      <c r="S47" s="133">
        <v>4.7905092592592593E-5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1208</v>
      </c>
      <c r="J48" s="76">
        <v>1.7073722297602893E-2</v>
      </c>
      <c r="K48" s="76">
        <v>0.24160000000000001</v>
      </c>
      <c r="L48" s="126">
        <v>0.5</v>
      </c>
      <c r="M48" s="133">
        <v>2.4502314814814815E-5</v>
      </c>
      <c r="N48" s="5">
        <v>70752</v>
      </c>
      <c r="O48" s="70">
        <v>2720</v>
      </c>
      <c r="P48" s="76">
        <v>3.8444142921754861E-2</v>
      </c>
      <c r="Q48" s="76">
        <v>0.54400000000000004</v>
      </c>
      <c r="R48" s="126">
        <v>1</v>
      </c>
      <c r="S48" s="133">
        <v>2.210648148148148E-5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1.1631944444444445E-5</v>
      </c>
      <c r="N49" s="5">
        <v>1776</v>
      </c>
      <c r="O49" s="70">
        <v>1775</v>
      </c>
      <c r="P49" s="76">
        <v>0.99943693693693691</v>
      </c>
      <c r="Q49" s="76">
        <v>0.99943693693693691</v>
      </c>
      <c r="R49" s="126">
        <v>1</v>
      </c>
      <c r="S49" s="133">
        <v>1.1481481481481481E-5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4981</v>
      </c>
      <c r="J50" s="76">
        <v>0.50302969097152095</v>
      </c>
      <c r="K50" s="76">
        <v>0.99619999999999997</v>
      </c>
      <c r="L50" s="126">
        <v>1</v>
      </c>
      <c r="M50" s="133">
        <v>1.1226851851851852E-5</v>
      </c>
      <c r="N50" s="5">
        <v>9902</v>
      </c>
      <c r="O50" s="70">
        <v>4982</v>
      </c>
      <c r="P50" s="76">
        <v>0.50313068067057165</v>
      </c>
      <c r="Q50" s="76">
        <v>0.99639999999999995</v>
      </c>
      <c r="R50" s="126">
        <v>1</v>
      </c>
      <c r="S50" s="133">
        <v>1.1180555555555555E-5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3107</v>
      </c>
      <c r="J51" s="76">
        <v>0.57912395153774465</v>
      </c>
      <c r="K51" s="76">
        <v>0.62139999999999995</v>
      </c>
      <c r="L51" s="126">
        <v>1.2345679012345678E-2</v>
      </c>
      <c r="M51" s="133">
        <v>1.2835648148148149E-5</v>
      </c>
      <c r="N51" s="5">
        <v>5365</v>
      </c>
      <c r="O51" s="70">
        <v>3113</v>
      </c>
      <c r="P51" s="76">
        <v>0.58024231127679404</v>
      </c>
      <c r="Q51" s="76">
        <v>0.62260000000000004</v>
      </c>
      <c r="R51" s="126">
        <v>0.02</v>
      </c>
      <c r="S51" s="133">
        <v>1.2731481481481481E-5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218</v>
      </c>
      <c r="J52" s="76">
        <v>2.9773285987435127E-2</v>
      </c>
      <c r="K52" s="76">
        <v>4.36E-2</v>
      </c>
      <c r="L52" s="126">
        <v>7.0422535211267607E-3</v>
      </c>
      <c r="M52" s="133">
        <v>1.2256944444444445E-5</v>
      </c>
      <c r="N52" s="5">
        <v>7322</v>
      </c>
      <c r="O52" s="70">
        <v>213</v>
      </c>
      <c r="P52" s="76">
        <v>2.909041245561322E-2</v>
      </c>
      <c r="Q52" s="76">
        <v>4.2599999999999999E-2</v>
      </c>
      <c r="R52" s="126">
        <v>5.0000000000000001E-3</v>
      </c>
      <c r="S52" s="133">
        <v>1.2662037037037037E-5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2.3809523809523808E-2</v>
      </c>
      <c r="M53" s="133">
        <v>2.5064814814814817E-4</v>
      </c>
      <c r="N53" s="5">
        <v>760</v>
      </c>
      <c r="O53" s="70">
        <v>760</v>
      </c>
      <c r="P53" s="76">
        <v>1</v>
      </c>
      <c r="Q53" s="76">
        <v>1</v>
      </c>
      <c r="R53" s="126">
        <v>1.6949152542372881E-2</v>
      </c>
      <c r="S53" s="133">
        <v>2.4964120370370369E-4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1.1921296296296297E-5</v>
      </c>
      <c r="N54" s="5">
        <v>2379</v>
      </c>
      <c r="O54" s="70">
        <v>2379</v>
      </c>
      <c r="P54" s="76">
        <v>1</v>
      </c>
      <c r="Q54" s="76">
        <v>1</v>
      </c>
      <c r="R54" s="126">
        <v>1</v>
      </c>
      <c r="S54" s="133">
        <v>1.1527777777777777E-5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1.3062499999999999E-4</v>
      </c>
      <c r="N55" s="5">
        <v>5</v>
      </c>
      <c r="O55" s="70">
        <v>5</v>
      </c>
      <c r="P55" s="76">
        <v>1</v>
      </c>
      <c r="Q55" s="76">
        <v>1</v>
      </c>
      <c r="R55" s="126">
        <v>1</v>
      </c>
      <c r="S55" s="133">
        <v>1.0861111111111111E-4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1.2799768518518518E-4</v>
      </c>
      <c r="N56" s="5">
        <v>7</v>
      </c>
      <c r="O56" s="70">
        <v>7</v>
      </c>
      <c r="P56" s="76">
        <v>1</v>
      </c>
      <c r="Q56" s="76">
        <v>1</v>
      </c>
      <c r="R56" s="126">
        <v>1</v>
      </c>
      <c r="S56" s="133">
        <v>1.117361111111111E-4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4.9849537037037036E-5</v>
      </c>
      <c r="N57" s="5">
        <v>859</v>
      </c>
      <c r="O57" s="70">
        <v>859</v>
      </c>
      <c r="P57" s="76">
        <v>1</v>
      </c>
      <c r="Q57" s="76">
        <v>1</v>
      </c>
      <c r="R57" s="126">
        <v>9.0909090909090912E-2</v>
      </c>
      <c r="S57" s="133">
        <v>5.0740740740740744E-5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3129</v>
      </c>
      <c r="J58" s="76">
        <v>0.77393024981449421</v>
      </c>
      <c r="K58" s="76">
        <v>0.77393024981449421</v>
      </c>
      <c r="L58" s="126">
        <v>5.6497175141242938E-3</v>
      </c>
      <c r="M58" s="133">
        <v>2.8124999999999999E-5</v>
      </c>
      <c r="N58" s="5">
        <v>4043</v>
      </c>
      <c r="O58" s="70">
        <v>3132</v>
      </c>
      <c r="P58" s="76">
        <v>0.77467227306455599</v>
      </c>
      <c r="Q58" s="76">
        <v>0.77467227306455599</v>
      </c>
      <c r="R58" s="126">
        <v>5.6497175141242938E-3</v>
      </c>
      <c r="S58" s="133">
        <v>2.6828703703703705E-5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3.9548611111111112E-5</v>
      </c>
      <c r="N59" s="5">
        <v>11</v>
      </c>
      <c r="O59" s="70">
        <v>11</v>
      </c>
      <c r="P59" s="76">
        <v>1</v>
      </c>
      <c r="Q59" s="76">
        <v>1</v>
      </c>
      <c r="R59" s="126">
        <v>1</v>
      </c>
      <c r="S59" s="133">
        <v>3.8333333333333334E-5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637</v>
      </c>
      <c r="J60" s="76">
        <v>0.95074626865671641</v>
      </c>
      <c r="K60" s="76">
        <v>0.95074626865671641</v>
      </c>
      <c r="L60" s="126">
        <v>1</v>
      </c>
      <c r="M60" s="133">
        <v>4.9143518518518521E-5</v>
      </c>
      <c r="N60" s="5">
        <v>670</v>
      </c>
      <c r="O60" s="70">
        <v>637</v>
      </c>
      <c r="P60" s="76">
        <v>0.95074626865671641</v>
      </c>
      <c r="Q60" s="76">
        <v>0.95074626865671641</v>
      </c>
      <c r="R60" s="126">
        <v>1</v>
      </c>
      <c r="S60" s="133">
        <v>4.7581018518518517E-5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3.8368055555555554E-5</v>
      </c>
      <c r="N61" s="5">
        <v>21</v>
      </c>
      <c r="O61" s="70">
        <v>14</v>
      </c>
      <c r="P61" s="76">
        <v>0.66666666666666663</v>
      </c>
      <c r="Q61" s="76">
        <v>0.66666666666666663</v>
      </c>
      <c r="R61" s="126">
        <v>1</v>
      </c>
      <c r="S61" s="133">
        <v>3.880787037037037E-5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1.6782407407407408E-5</v>
      </c>
      <c r="N62" s="5">
        <v>2</v>
      </c>
      <c r="O62" s="70">
        <v>2</v>
      </c>
      <c r="P62" s="76">
        <v>1</v>
      </c>
      <c r="Q62" s="76">
        <v>1</v>
      </c>
      <c r="R62" s="126">
        <v>1</v>
      </c>
      <c r="S62" s="133">
        <v>1.5219907407407407E-5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2.564102564102564E-2</v>
      </c>
      <c r="M63" s="133">
        <v>1.8605324074074075E-4</v>
      </c>
      <c r="N63" s="5">
        <v>38</v>
      </c>
      <c r="O63" s="70">
        <v>38</v>
      </c>
      <c r="P63" s="76">
        <v>1</v>
      </c>
      <c r="Q63" s="76">
        <v>1</v>
      </c>
      <c r="R63" s="126">
        <v>8.3333333333333329E-2</v>
      </c>
      <c r="S63" s="133">
        <v>1.5954861111111112E-4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1.8351851851851851E-4</v>
      </c>
      <c r="N64" s="5">
        <v>34</v>
      </c>
      <c r="O64" s="70">
        <v>34</v>
      </c>
      <c r="P64" s="76">
        <v>1</v>
      </c>
      <c r="Q64" s="76">
        <v>1</v>
      </c>
      <c r="R64" s="126">
        <v>1</v>
      </c>
      <c r="S64" s="133">
        <v>1.6622685185185187E-4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1.3431712962962963E-4</v>
      </c>
      <c r="N65" s="5">
        <v>4</v>
      </c>
      <c r="O65" s="70">
        <v>4</v>
      </c>
      <c r="P65" s="76">
        <v>1</v>
      </c>
      <c r="Q65" s="76">
        <v>1</v>
      </c>
      <c r="R65" s="126">
        <v>0.33333333333333331</v>
      </c>
      <c r="S65" s="133">
        <v>1.0371527777777778E-4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1.526388888888889E-4</v>
      </c>
      <c r="N66" s="5">
        <v>5</v>
      </c>
      <c r="O66" s="70">
        <v>5</v>
      </c>
      <c r="P66" s="76">
        <v>1</v>
      </c>
      <c r="Q66" s="76">
        <v>1</v>
      </c>
      <c r="R66" s="126">
        <v>1</v>
      </c>
      <c r="S66" s="133">
        <v>5.3090277777777778E-5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0.25</v>
      </c>
      <c r="M67" s="133">
        <v>8.0428240740740747E-5</v>
      </c>
      <c r="N67" s="5">
        <v>1</v>
      </c>
      <c r="O67" s="70">
        <v>1</v>
      </c>
      <c r="P67" s="76">
        <v>1</v>
      </c>
      <c r="Q67" s="76">
        <v>1</v>
      </c>
      <c r="R67" s="126">
        <v>0.16666666666666666</v>
      </c>
      <c r="S67" s="133">
        <v>4.380787037037037E-5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4.5682870370370368E-5</v>
      </c>
      <c r="N68" s="5">
        <v>89</v>
      </c>
      <c r="O68" s="70">
        <v>89</v>
      </c>
      <c r="P68" s="76">
        <v>1</v>
      </c>
      <c r="Q68" s="76">
        <v>1</v>
      </c>
      <c r="R68" s="126">
        <v>1</v>
      </c>
      <c r="S68" s="133">
        <v>4.2268518518518516E-5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8.3333333333333329E-2</v>
      </c>
      <c r="M69" s="133">
        <v>1.0342592592592593E-4</v>
      </c>
      <c r="N69" s="5">
        <v>290</v>
      </c>
      <c r="O69" s="70">
        <v>290</v>
      </c>
      <c r="P69" s="76">
        <v>1</v>
      </c>
      <c r="Q69" s="76">
        <v>1</v>
      </c>
      <c r="R69" s="126">
        <v>7.1428571428571425E-2</v>
      </c>
      <c r="S69" s="133">
        <v>9.1979166666666668E-5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1.0738425925925926E-4</v>
      </c>
      <c r="N70" s="5">
        <v>3</v>
      </c>
      <c r="O70" s="70">
        <v>3</v>
      </c>
      <c r="P70" s="76">
        <v>1</v>
      </c>
      <c r="Q70" s="76">
        <v>1</v>
      </c>
      <c r="R70" s="126">
        <v>9.0909090909090912E-2</v>
      </c>
      <c r="S70" s="133">
        <v>9.33912037037037E-5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2696</v>
      </c>
      <c r="J71" s="76">
        <v>0.91235194585448387</v>
      </c>
      <c r="K71" s="76">
        <v>0.91235194585448387</v>
      </c>
      <c r="L71" s="126">
        <v>8.8495575221238937E-4</v>
      </c>
      <c r="M71" s="133">
        <v>1.454861111111111E-4</v>
      </c>
      <c r="N71" s="5">
        <v>2955</v>
      </c>
      <c r="O71" s="70">
        <v>2695</v>
      </c>
      <c r="P71" s="76">
        <v>0.91201353637901861</v>
      </c>
      <c r="Q71" s="76">
        <v>0.91201353637901861</v>
      </c>
      <c r="R71" s="126">
        <v>1.7857142857142856E-2</v>
      </c>
      <c r="S71" s="133">
        <v>1.175925925925926E-4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1.2061342592592592E-4</v>
      </c>
      <c r="N72" s="5">
        <v>554</v>
      </c>
      <c r="O72" s="70">
        <v>548</v>
      </c>
      <c r="P72" s="76">
        <v>0.98916967509025266</v>
      </c>
      <c r="Q72" s="76">
        <v>0.98916967509025266</v>
      </c>
      <c r="R72" s="126">
        <v>1</v>
      </c>
      <c r="S72" s="133">
        <v>8.9988425925925924E-5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6.3611111111111114E-5</v>
      </c>
      <c r="N73" s="5">
        <v>5</v>
      </c>
      <c r="O73" s="70">
        <v>5</v>
      </c>
      <c r="P73" s="76">
        <v>1</v>
      </c>
      <c r="Q73" s="76">
        <v>1</v>
      </c>
      <c r="R73" s="126">
        <v>0.5</v>
      </c>
      <c r="S73" s="133">
        <v>5.7442129629629632E-5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503</v>
      </c>
      <c r="J74" s="76">
        <v>0.50149551345962118</v>
      </c>
      <c r="K74" s="76">
        <v>0.50149551345962118</v>
      </c>
      <c r="L74" s="126">
        <v>0.05</v>
      </c>
      <c r="M74" s="133">
        <v>6.6747685185185191E-5</v>
      </c>
      <c r="N74" s="5">
        <v>1003</v>
      </c>
      <c r="O74" s="70">
        <v>837</v>
      </c>
      <c r="P74" s="76">
        <v>0.83449651046859419</v>
      </c>
      <c r="Q74" s="76">
        <v>0.83449651046859419</v>
      </c>
      <c r="R74" s="126">
        <v>1</v>
      </c>
      <c r="S74" s="133">
        <v>7.819444444444444E-5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34</v>
      </c>
      <c r="J75" s="76">
        <v>0.35789473684210527</v>
      </c>
      <c r="K75" s="76">
        <v>0.35789473684210527</v>
      </c>
      <c r="L75" s="126">
        <v>1.0256410256410256E-3</v>
      </c>
      <c r="M75" s="133">
        <v>6.0231481481481482E-5</v>
      </c>
      <c r="N75" s="5">
        <v>95</v>
      </c>
      <c r="O75" s="70">
        <v>83</v>
      </c>
      <c r="P75" s="76">
        <v>0.87368421052631584</v>
      </c>
      <c r="Q75" s="76">
        <v>0.87368421052631584</v>
      </c>
      <c r="R75" s="126">
        <v>7.1428571428571425E-2</v>
      </c>
      <c r="S75" s="133">
        <v>6.8483796296296291E-5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6.3773148148148142E-5</v>
      </c>
      <c r="N76" s="5">
        <v>5</v>
      </c>
      <c r="O76" s="70">
        <v>5</v>
      </c>
      <c r="P76" s="76">
        <v>1</v>
      </c>
      <c r="Q76" s="76">
        <v>1</v>
      </c>
      <c r="R76" s="126">
        <v>1</v>
      </c>
      <c r="S76" s="133">
        <v>6.1122685185185189E-5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777</v>
      </c>
      <c r="J77" s="76">
        <v>0.19048786467271389</v>
      </c>
      <c r="K77" s="76">
        <v>0.19048786467271389</v>
      </c>
      <c r="L77" s="126">
        <v>1</v>
      </c>
      <c r="M77" s="133">
        <v>9.9525462962962962E-5</v>
      </c>
      <c r="N77" s="5">
        <v>4079</v>
      </c>
      <c r="O77" s="70">
        <v>621</v>
      </c>
      <c r="P77" s="76">
        <v>0.15224319686197599</v>
      </c>
      <c r="Q77" s="76">
        <v>0.15224319686197599</v>
      </c>
      <c r="R77" s="126">
        <v>1</v>
      </c>
      <c r="S77" s="133">
        <v>4.1342592592592596E-5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0.5</v>
      </c>
      <c r="M78" s="133">
        <v>1.9055555555555555E-4</v>
      </c>
      <c r="N78" s="5">
        <v>50</v>
      </c>
      <c r="O78" s="70">
        <v>50</v>
      </c>
      <c r="P78" s="76">
        <v>1</v>
      </c>
      <c r="Q78" s="76">
        <v>1</v>
      </c>
      <c r="R78" s="126">
        <v>1</v>
      </c>
      <c r="S78" s="133">
        <v>1.6675925925925926E-4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903</v>
      </c>
      <c r="J79" s="76">
        <v>0.36047904191616764</v>
      </c>
      <c r="K79" s="76">
        <v>0.36047904191616764</v>
      </c>
      <c r="L79" s="126">
        <v>1</v>
      </c>
      <c r="M79" s="133">
        <v>4.5219907407407408E-5</v>
      </c>
      <c r="N79" s="5">
        <v>2505</v>
      </c>
      <c r="O79" s="70">
        <v>1532</v>
      </c>
      <c r="P79" s="76">
        <v>0.61157684630738518</v>
      </c>
      <c r="Q79" s="76">
        <v>0.61157684630738518</v>
      </c>
      <c r="R79" s="126">
        <v>1</v>
      </c>
      <c r="S79" s="133">
        <v>5.9398148148148151E-5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9.858796296296296E-5</v>
      </c>
      <c r="N80" s="5">
        <v>3</v>
      </c>
      <c r="O80" s="70">
        <v>3</v>
      </c>
      <c r="P80" s="76">
        <v>1</v>
      </c>
      <c r="Q80" s="76">
        <v>1</v>
      </c>
      <c r="R80" s="126">
        <v>0.5</v>
      </c>
      <c r="S80" s="133">
        <v>9.5787037037037035E-5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5.5493895671476139E-4</v>
      </c>
      <c r="M81" s="133">
        <v>1.302199074074074E-4</v>
      </c>
      <c r="N81" s="5">
        <v>13</v>
      </c>
      <c r="O81" s="70">
        <v>1</v>
      </c>
      <c r="P81" s="76">
        <v>7.6923076923076927E-2</v>
      </c>
      <c r="Q81" s="76">
        <v>7.6923076923076927E-2</v>
      </c>
      <c r="R81" s="126">
        <v>3.834355828220859E-4</v>
      </c>
      <c r="S81" s="133">
        <v>1.1649305555555556E-4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690</v>
      </c>
      <c r="J82" s="76">
        <v>0.39137833238797504</v>
      </c>
      <c r="K82" s="76">
        <v>0.39137833238797504</v>
      </c>
      <c r="L82" s="126">
        <v>1.4285714285714285E-2</v>
      </c>
      <c r="M82" s="133">
        <v>6.4918981481481487E-5</v>
      </c>
      <c r="N82" s="5">
        <v>1763</v>
      </c>
      <c r="O82" s="70">
        <v>695</v>
      </c>
      <c r="P82" s="76">
        <v>0.39421440726035167</v>
      </c>
      <c r="Q82" s="76">
        <v>0.39421440726035167</v>
      </c>
      <c r="R82" s="126">
        <v>1.3513513513513514E-2</v>
      </c>
      <c r="S82" s="133">
        <v>4.8402777777777779E-5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1263</v>
      </c>
      <c r="J83" s="77">
        <v>0.43297908810421665</v>
      </c>
      <c r="K83" s="76">
        <v>0.43297908810421665</v>
      </c>
      <c r="L83" s="126">
        <v>0.2</v>
      </c>
      <c r="M83" s="133">
        <v>4.4282407407407405E-5</v>
      </c>
      <c r="N83" s="5">
        <v>2917</v>
      </c>
      <c r="O83" s="70">
        <v>1251</v>
      </c>
      <c r="P83" s="77">
        <v>0.42886527254028112</v>
      </c>
      <c r="Q83" s="76">
        <v>0.42886527254028112</v>
      </c>
      <c r="R83" s="126">
        <v>0.25</v>
      </c>
      <c r="S83" s="133">
        <v>3.8391203703703705E-5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39434</v>
      </c>
      <c r="J84" s="108">
        <f t="shared" ref="J84:L84" si="1">AVERAGE(J14:J83)</f>
        <v>0.76259946201597262</v>
      </c>
      <c r="K84" s="108">
        <f t="shared" si="1"/>
        <v>0.79247264585478483</v>
      </c>
      <c r="L84" s="52">
        <f t="shared" si="1"/>
        <v>0.5504488814730556</v>
      </c>
      <c r="M84" s="122">
        <f>AVERAGE(M14:M83)</f>
        <v>7.8791501322751322E-5</v>
      </c>
      <c r="N84" s="34">
        <f>SUM(N14:N83)</f>
        <v>425476</v>
      </c>
      <c r="O84" s="57">
        <f>SUM(O14:O83)</f>
        <v>40222</v>
      </c>
      <c r="P84" s="60">
        <f t="shared" ref="P84:R84" si="2">AVERAGE(P14:P83)</f>
        <v>0.77470167638879439</v>
      </c>
      <c r="Q84" s="60">
        <f t="shared" si="2"/>
        <v>0.80448802889007509</v>
      </c>
      <c r="R84" s="123">
        <f t="shared" si="2"/>
        <v>0.58003332687066678</v>
      </c>
      <c r="S84" s="125">
        <f>AVERAGE(S14:S83)</f>
        <v>6.6024140211640208E-5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flat index</v>
      </c>
      <c r="B92" s="38"/>
    </row>
    <row r="93" spans="1:19" ht="15.75" thickTop="1" x14ac:dyDescent="0.25">
      <c r="A93" s="32" t="s">
        <v>82</v>
      </c>
      <c r="B93" s="64">
        <f>J84</f>
        <v>0.76259946201597262</v>
      </c>
    </row>
    <row r="94" spans="1:19" x14ac:dyDescent="0.25">
      <c r="A94" s="32" t="s">
        <v>88</v>
      </c>
      <c r="B94" s="64">
        <f>K84</f>
        <v>0.79247264585478483</v>
      </c>
    </row>
    <row r="95" spans="1:19" x14ac:dyDescent="0.25">
      <c r="A95" s="32" t="s">
        <v>89</v>
      </c>
      <c r="B95" s="68">
        <f>L84</f>
        <v>0.5504488814730556</v>
      </c>
    </row>
    <row r="96" spans="1:19" x14ac:dyDescent="0.25">
      <c r="A96" s="32" t="s">
        <v>120</v>
      </c>
      <c r="B96" s="131">
        <f>M84</f>
        <v>7.8791501322751322E-5</v>
      </c>
    </row>
    <row r="97" spans="1:2" ht="20.25" thickBot="1" x14ac:dyDescent="0.35">
      <c r="A97" s="50" t="str">
        <f>O1</f>
        <v>dont extract parent node</v>
      </c>
      <c r="B97" s="50"/>
    </row>
    <row r="98" spans="1:2" ht="15.75" thickTop="1" x14ac:dyDescent="0.25">
      <c r="A98" s="51" t="s">
        <v>82</v>
      </c>
      <c r="B98" s="66">
        <f>P84</f>
        <v>0.77470167638879439</v>
      </c>
    </row>
    <row r="99" spans="1:2" x14ac:dyDescent="0.25">
      <c r="A99" s="51" t="s">
        <v>88</v>
      </c>
      <c r="B99" s="66">
        <f>Q84</f>
        <v>0.80448802889007509</v>
      </c>
    </row>
    <row r="100" spans="1:2" x14ac:dyDescent="0.25">
      <c r="A100" s="51" t="s">
        <v>89</v>
      </c>
      <c r="B100" s="69">
        <f>R84</f>
        <v>0.58003332687066678</v>
      </c>
    </row>
    <row r="101" spans="1:2" x14ac:dyDescent="0.25">
      <c r="A101" s="51" t="s">
        <v>120</v>
      </c>
      <c r="B101" s="132">
        <f>S84</f>
        <v>6.6024140211640208E-5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dont extract parent node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dont extract parent node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8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77:E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P84:S84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34B8-9C62-494B-A07A-85E0B618CF2F}">
  <sheetPr>
    <tabColor theme="9" tint="0.79998168889431442"/>
  </sheetPr>
  <dimension ref="A1:S106"/>
  <sheetViews>
    <sheetView topLeftCell="C13" zoomScale="130" zoomScaleNormal="130" workbookViewId="0">
      <selection activeCell="Q77" sqref="A77:Q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156</v>
      </c>
      <c r="J1" s="168"/>
      <c r="K1" s="168"/>
      <c r="L1" s="168"/>
      <c r="M1" s="190"/>
      <c r="N1" s="27"/>
      <c r="O1" s="169" t="s">
        <v>158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157</v>
      </c>
      <c r="L3" s="186"/>
      <c r="M3" s="187"/>
      <c r="N3" s="28"/>
      <c r="O3" s="163" t="s">
        <v>0</v>
      </c>
      <c r="P3" s="164"/>
      <c r="Q3" s="164" t="s">
        <v>157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128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64">
        <v>1</v>
      </c>
      <c r="R9" s="164"/>
      <c r="S9" s="184"/>
    </row>
    <row r="10" spans="1:19" x14ac:dyDescent="0.25">
      <c r="A10" s="3"/>
      <c r="B10" s="28"/>
      <c r="C10" s="162" t="s">
        <v>7</v>
      </c>
      <c r="D10" s="162"/>
      <c r="E10" s="26"/>
      <c r="F10" s="26" t="s">
        <v>150</v>
      </c>
      <c r="G10" s="22"/>
      <c r="H10" s="28"/>
      <c r="I10" s="165" t="s">
        <v>7</v>
      </c>
      <c r="J10" s="165"/>
      <c r="K10" s="32"/>
      <c r="L10" s="53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6.2111801242236021E-3</v>
      </c>
      <c r="M14" s="133">
        <v>1.6699074074074074E-4</v>
      </c>
      <c r="N14" s="5">
        <v>9</v>
      </c>
      <c r="O14" s="43">
        <v>9</v>
      </c>
      <c r="P14" s="44">
        <v>1</v>
      </c>
      <c r="Q14" s="45">
        <v>1</v>
      </c>
      <c r="R14" s="82">
        <v>1.3888888888888888E-2</v>
      </c>
      <c r="S14" s="124">
        <v>1.5530092592592592E-4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758</v>
      </c>
      <c r="J15" s="76">
        <v>0.65344827586206899</v>
      </c>
      <c r="K15" s="76">
        <v>0.65344827586206899</v>
      </c>
      <c r="L15" s="126">
        <v>0.5</v>
      </c>
      <c r="M15" s="133">
        <v>1.8386574074074073E-4</v>
      </c>
      <c r="N15" s="5">
        <v>1160</v>
      </c>
      <c r="O15" s="43">
        <v>771</v>
      </c>
      <c r="P15" s="45">
        <v>0.66465517241379313</v>
      </c>
      <c r="Q15" s="45">
        <v>0.66465517241379313</v>
      </c>
      <c r="R15" s="82">
        <v>0.5</v>
      </c>
      <c r="S15" s="124">
        <v>2.7317129629629631E-4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845</v>
      </c>
      <c r="J16" s="76">
        <v>0.54375804375804371</v>
      </c>
      <c r="K16" s="76">
        <v>0.54375804375804371</v>
      </c>
      <c r="L16" s="126">
        <v>1</v>
      </c>
      <c r="M16" s="133">
        <v>6.8877314814814813E-5</v>
      </c>
      <c r="N16" s="5">
        <v>1554</v>
      </c>
      <c r="O16" s="43">
        <v>849</v>
      </c>
      <c r="P16" s="45">
        <v>0.54633204633204635</v>
      </c>
      <c r="Q16" s="45">
        <v>0.54633204633204635</v>
      </c>
      <c r="R16" s="82">
        <v>1</v>
      </c>
      <c r="S16" s="124">
        <v>7.4884259259259253E-5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0.14285714285714285</v>
      </c>
      <c r="M17" s="133">
        <v>5.7777777777777776E-5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9.0909090909090912E-2</v>
      </c>
      <c r="S17" s="124">
        <v>8.2094907407407409E-5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153</v>
      </c>
      <c r="J18" s="76">
        <v>0.27667269439421338</v>
      </c>
      <c r="K18" s="76">
        <v>0.27667269439421338</v>
      </c>
      <c r="L18" s="126">
        <v>1</v>
      </c>
      <c r="M18" s="133">
        <v>5.5949074074074073E-5</v>
      </c>
      <c r="N18" s="5">
        <v>553</v>
      </c>
      <c r="O18" s="43">
        <v>156</v>
      </c>
      <c r="P18" s="45">
        <v>0.28209764918625679</v>
      </c>
      <c r="Q18" s="45">
        <v>0.28209764918625679</v>
      </c>
      <c r="R18" s="82">
        <v>1</v>
      </c>
      <c r="S18" s="124">
        <v>5.6597222222222225E-5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173</v>
      </c>
      <c r="J19" s="76">
        <v>0.40139211136890951</v>
      </c>
      <c r="K19" s="76">
        <v>0.40139211136890951</v>
      </c>
      <c r="L19" s="126">
        <v>1</v>
      </c>
      <c r="M19" s="133">
        <v>4.5277777777777778E-5</v>
      </c>
      <c r="N19" s="5">
        <v>431</v>
      </c>
      <c r="O19" s="43">
        <v>167</v>
      </c>
      <c r="P19" s="45">
        <v>0.38747099767981441</v>
      </c>
      <c r="Q19" s="45">
        <v>0.38747099767981441</v>
      </c>
      <c r="R19" s="82">
        <v>1</v>
      </c>
      <c r="S19" s="124">
        <v>4.5000000000000003E-5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4701</v>
      </c>
      <c r="J20" s="76">
        <v>4.8083217412650356E-2</v>
      </c>
      <c r="K20" s="76">
        <v>0.94020000000000004</v>
      </c>
      <c r="L20" s="126">
        <v>0.5</v>
      </c>
      <c r="M20" s="133">
        <v>2.1435185185185184E-5</v>
      </c>
      <c r="N20" s="5">
        <v>97768</v>
      </c>
      <c r="O20" s="43">
        <v>4589</v>
      </c>
      <c r="P20" s="45">
        <v>4.6937648310285573E-2</v>
      </c>
      <c r="Q20" s="45">
        <v>0.91779999999999995</v>
      </c>
      <c r="R20" s="82">
        <v>1</v>
      </c>
      <c r="S20" s="124">
        <v>2.1747685185185184E-5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2.2546296296296296E-5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2.3796296296296296E-5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695</v>
      </c>
      <c r="J22" s="76">
        <v>0.44723294723294721</v>
      </c>
      <c r="K22" s="76">
        <v>0.44723294723294721</v>
      </c>
      <c r="L22" s="126">
        <v>0.25</v>
      </c>
      <c r="M22" s="133">
        <v>2.4120370370370369E-5</v>
      </c>
      <c r="N22" s="5">
        <v>1554</v>
      </c>
      <c r="O22" s="43">
        <v>702</v>
      </c>
      <c r="P22" s="45">
        <v>0.45173745173745172</v>
      </c>
      <c r="Q22" s="45">
        <v>0.45173745173745172</v>
      </c>
      <c r="R22" s="82">
        <v>1</v>
      </c>
      <c r="S22" s="124">
        <v>2.3599537037037039E-5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2.7181299266104919E-4</v>
      </c>
      <c r="M23" s="133">
        <v>8.4548611111111115E-5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2.7137042062415199E-4</v>
      </c>
      <c r="S23" s="124">
        <v>8.25E-5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675</v>
      </c>
      <c r="J24" s="76">
        <v>1.6672841793256763E-2</v>
      </c>
      <c r="K24" s="76">
        <v>0.13500000000000001</v>
      </c>
      <c r="L24" s="126">
        <v>1.1494252873563218E-2</v>
      </c>
      <c r="M24" s="133">
        <v>1.527199074074074E-4</v>
      </c>
      <c r="N24" s="5">
        <v>40485</v>
      </c>
      <c r="O24" s="43">
        <v>683</v>
      </c>
      <c r="P24" s="45">
        <v>1.6870445844139804E-2</v>
      </c>
      <c r="Q24" s="45">
        <v>0.1366</v>
      </c>
      <c r="R24" s="82">
        <v>1.1627906976744186E-2</v>
      </c>
      <c r="S24" s="124">
        <v>9.3518518518518522E-5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382</v>
      </c>
      <c r="J25" s="76">
        <v>0.98453608247422686</v>
      </c>
      <c r="K25" s="76">
        <v>0.98453608247422686</v>
      </c>
      <c r="L25" s="126">
        <v>1.7857142857142856E-2</v>
      </c>
      <c r="M25" s="133">
        <v>1.7511574074074074E-4</v>
      </c>
      <c r="N25" s="5">
        <v>388</v>
      </c>
      <c r="O25" s="43">
        <v>382</v>
      </c>
      <c r="P25" s="45">
        <v>0.98453608247422686</v>
      </c>
      <c r="Q25" s="45">
        <v>0.98453608247422686</v>
      </c>
      <c r="R25" s="82">
        <v>2.0833333333333332E-2</v>
      </c>
      <c r="S25" s="124">
        <v>8.319444444444444E-5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377</v>
      </c>
      <c r="J26" s="76">
        <v>0.65337954939341425</v>
      </c>
      <c r="K26" s="76">
        <v>0.65337954939341425</v>
      </c>
      <c r="L26" s="126">
        <v>1</v>
      </c>
      <c r="M26" s="133">
        <v>7.0972222222222216E-5</v>
      </c>
      <c r="N26" s="5">
        <v>577</v>
      </c>
      <c r="O26" s="43">
        <v>409</v>
      </c>
      <c r="P26" s="45">
        <v>0.70883882149046795</v>
      </c>
      <c r="Q26" s="45">
        <v>0.70883882149046795</v>
      </c>
      <c r="R26" s="82">
        <v>1</v>
      </c>
      <c r="S26" s="124">
        <v>2.5787037037037038E-5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2.1377314814814814E-5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1.7604166666666667E-5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1.5671296296296295E-5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1.2685185185185186E-5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1.9148148148148149E-4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5.8333333333333333E-5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1.0189814814814815E-4</v>
      </c>
      <c r="N30" s="5">
        <v>5</v>
      </c>
      <c r="O30" s="43">
        <v>5</v>
      </c>
      <c r="P30" s="45">
        <v>1</v>
      </c>
      <c r="Q30" s="45">
        <v>1</v>
      </c>
      <c r="R30" s="82">
        <v>0.5</v>
      </c>
      <c r="S30" s="124">
        <v>5.141203703703704E-5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4.0893518518518519E-4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1.1359953703703704E-4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7.7511574074074069E-5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5.3865740740740739E-5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7.236111111111111E-5</v>
      </c>
      <c r="N33" s="5">
        <v>247</v>
      </c>
      <c r="O33" s="43">
        <v>241</v>
      </c>
      <c r="P33" s="45">
        <v>0.97570850202429149</v>
      </c>
      <c r="Q33" s="45">
        <v>0.97570850202429149</v>
      </c>
      <c r="R33" s="82">
        <v>1</v>
      </c>
      <c r="S33" s="124">
        <v>5.3738425925925923E-5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74</v>
      </c>
      <c r="J34" s="76">
        <v>0.89156626506024095</v>
      </c>
      <c r="K34" s="76">
        <v>0.89156626506024095</v>
      </c>
      <c r="L34" s="126">
        <v>1</v>
      </c>
      <c r="M34" s="133">
        <v>1.0006944444444444E-4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8.1157407407407407E-5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6.8344907407407414E-5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6.5162037037037036E-5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6.6874999999999999E-5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6.2986111111111112E-5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6.1238425925925929E-5</v>
      </c>
      <c r="N37" s="5">
        <v>35</v>
      </c>
      <c r="O37" s="43">
        <v>33</v>
      </c>
      <c r="P37" s="45">
        <v>0.94285714285714284</v>
      </c>
      <c r="Q37" s="45">
        <v>0.94285714285714284</v>
      </c>
      <c r="R37" s="82">
        <v>1</v>
      </c>
      <c r="S37" s="124">
        <v>5.9224537037037034E-5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9.8039215686274508E-3</v>
      </c>
      <c r="M38" s="133">
        <v>6.1400462962962957E-5</v>
      </c>
      <c r="N38" s="5">
        <v>88</v>
      </c>
      <c r="O38" s="43">
        <v>66</v>
      </c>
      <c r="P38" s="45">
        <v>0.75</v>
      </c>
      <c r="Q38" s="45">
        <v>0.75</v>
      </c>
      <c r="R38" s="82">
        <v>1</v>
      </c>
      <c r="S38" s="124">
        <v>5.7731481481481482E-5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3.3240740740740739E-5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2.6493055555555557E-5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2.480324074074074E-5</v>
      </c>
      <c r="N40" s="5">
        <v>66</v>
      </c>
      <c r="O40" s="43">
        <v>54</v>
      </c>
      <c r="P40" s="45">
        <v>0.81818181818181823</v>
      </c>
      <c r="Q40" s="45">
        <v>0.81818181818181823</v>
      </c>
      <c r="R40" s="82">
        <v>1</v>
      </c>
      <c r="S40" s="124">
        <v>2.491898148148148E-5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6.6817129629629629E-5</v>
      </c>
      <c r="N41" s="5">
        <v>15</v>
      </c>
      <c r="O41" s="43">
        <v>15</v>
      </c>
      <c r="P41" s="45">
        <v>1</v>
      </c>
      <c r="Q41" s="45">
        <v>1</v>
      </c>
      <c r="R41" s="82">
        <v>1</v>
      </c>
      <c r="S41" s="124">
        <v>6.1018518518518518E-5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6.3657407407407402E-5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3.1828703703703701E-5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5.4644808743169399E-3</v>
      </c>
      <c r="M43" s="133">
        <v>9.719907407407408E-5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5.4945054945054949E-3</v>
      </c>
      <c r="S43" s="124">
        <v>9.2523148148148149E-5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6.228009259259259E-5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5.8229166666666668E-5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1.2345679012345678E-2</v>
      </c>
      <c r="M45" s="133">
        <v>5.3726851851851855E-5</v>
      </c>
      <c r="N45" s="5">
        <v>431</v>
      </c>
      <c r="O45" s="43">
        <v>414</v>
      </c>
      <c r="P45" s="45">
        <v>0.96055684454756385</v>
      </c>
      <c r="Q45" s="45">
        <v>0.96055684454756385</v>
      </c>
      <c r="R45" s="82">
        <v>1.098901098901099E-2</v>
      </c>
      <c r="S45" s="124">
        <v>5.3472222222222224E-5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5.1458333333333335E-5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5.0416666666666668E-5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5.0671296296296299E-5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4.7349537037037036E-5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1313</v>
      </c>
      <c r="J48" s="76">
        <v>1.8557779285391224E-2</v>
      </c>
      <c r="K48" s="76">
        <v>0.2626</v>
      </c>
      <c r="L48" s="126">
        <v>0.33333333333333331</v>
      </c>
      <c r="M48" s="133">
        <v>2.164351851851852E-5</v>
      </c>
      <c r="N48" s="5">
        <v>70752</v>
      </c>
      <c r="O48" s="43">
        <v>1842</v>
      </c>
      <c r="P48" s="45">
        <v>2.6034599728629579E-2</v>
      </c>
      <c r="Q48" s="45">
        <v>0.36840000000000001</v>
      </c>
      <c r="R48" s="82">
        <v>1</v>
      </c>
      <c r="S48" s="124">
        <v>1.3090277777777778E-5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1.4050925925925926E-5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1.2002314814814814E-5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4899</v>
      </c>
      <c r="J50" s="76">
        <v>0.49474853564936377</v>
      </c>
      <c r="K50" s="76">
        <v>0.9798</v>
      </c>
      <c r="L50" s="126">
        <v>1</v>
      </c>
      <c r="M50" s="133">
        <v>1.3275462962962963E-5</v>
      </c>
      <c r="N50" s="5">
        <v>9902</v>
      </c>
      <c r="O50" s="43">
        <v>4899</v>
      </c>
      <c r="P50" s="45">
        <v>0.49474853564936377</v>
      </c>
      <c r="Q50" s="45">
        <v>0.9798</v>
      </c>
      <c r="R50" s="82">
        <v>1</v>
      </c>
      <c r="S50" s="124">
        <v>1.1354166666666667E-5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2772</v>
      </c>
      <c r="J51" s="76">
        <v>0.51668219944082017</v>
      </c>
      <c r="K51" s="76">
        <v>0.5544</v>
      </c>
      <c r="L51" s="126">
        <v>0.1111111111111111</v>
      </c>
      <c r="M51" s="133">
        <v>1.4050925925925926E-5</v>
      </c>
      <c r="N51" s="5">
        <v>5365</v>
      </c>
      <c r="O51" s="43">
        <v>2780</v>
      </c>
      <c r="P51" s="45">
        <v>0.51817334575955265</v>
      </c>
      <c r="Q51" s="45">
        <v>0.55600000000000005</v>
      </c>
      <c r="R51" s="82">
        <v>2.2222222222222223E-2</v>
      </c>
      <c r="S51" s="124">
        <v>1.2743055555555556E-5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285</v>
      </c>
      <c r="J52" s="76">
        <v>3.8923791313848675E-2</v>
      </c>
      <c r="K52" s="76">
        <v>5.7000000000000002E-2</v>
      </c>
      <c r="L52" s="126">
        <v>9.2592592592592587E-3</v>
      </c>
      <c r="M52" s="133">
        <v>1.2337962962962963E-5</v>
      </c>
      <c r="N52" s="5">
        <v>7322</v>
      </c>
      <c r="O52" s="43">
        <v>277</v>
      </c>
      <c r="P52" s="45">
        <v>3.7831193662933624E-2</v>
      </c>
      <c r="Q52" s="45">
        <v>5.5399999999999998E-2</v>
      </c>
      <c r="R52" s="82">
        <v>6.8965517241379309E-3</v>
      </c>
      <c r="S52" s="124">
        <v>1.28125E-5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7.1428571428571425E-2</v>
      </c>
      <c r="M53" s="133">
        <v>2.5000000000000001E-4</v>
      </c>
      <c r="N53" s="5">
        <v>760</v>
      </c>
      <c r="O53" s="43">
        <v>760</v>
      </c>
      <c r="P53" s="45">
        <v>1</v>
      </c>
      <c r="Q53" s="45">
        <v>1</v>
      </c>
      <c r="R53" s="82">
        <v>0.05</v>
      </c>
      <c r="S53" s="124">
        <v>2.1423611111111112E-4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2.3750000000000001E-5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1.207175925925926E-5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1.3018518518518519E-4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1.1413194444444444E-4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1.2017361111111111E-4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1.2179398148148149E-4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5.978009259259259E-5</v>
      </c>
      <c r="N57" s="5">
        <v>859</v>
      </c>
      <c r="O57" s="43">
        <v>859</v>
      </c>
      <c r="P57" s="45">
        <v>1</v>
      </c>
      <c r="Q57" s="45">
        <v>1</v>
      </c>
      <c r="R57" s="82">
        <v>9.0909090909090912E-2</v>
      </c>
      <c r="S57" s="124">
        <v>4.8356481481481484E-5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3019</v>
      </c>
      <c r="J58" s="76">
        <v>0.74672273064556027</v>
      </c>
      <c r="K58" s="76">
        <v>0.74672273064556027</v>
      </c>
      <c r="L58" s="126">
        <v>5.6179775280898875E-3</v>
      </c>
      <c r="M58" s="133">
        <v>3.0289351851851851E-5</v>
      </c>
      <c r="N58" s="5">
        <v>4043</v>
      </c>
      <c r="O58" s="43">
        <v>3103</v>
      </c>
      <c r="P58" s="45">
        <v>0.76749938164729159</v>
      </c>
      <c r="Q58" s="45">
        <v>0.76749938164729159</v>
      </c>
      <c r="R58" s="82">
        <v>5.6179775280898875E-3</v>
      </c>
      <c r="S58" s="124">
        <v>2.6469907407407406E-5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4.5624999999999998E-5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5.0960648148148149E-5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5.0844907407407409E-5</v>
      </c>
      <c r="N60" s="5">
        <v>670</v>
      </c>
      <c r="O60" s="43">
        <v>636</v>
      </c>
      <c r="P60" s="45">
        <v>0.94925373134328361</v>
      </c>
      <c r="Q60" s="45">
        <v>0.94925373134328361</v>
      </c>
      <c r="R60" s="82">
        <v>1</v>
      </c>
      <c r="S60" s="124">
        <v>4.8935185185185185E-5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3.840277777777778E-5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3.6956018518518516E-5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1.462962962962963E-5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1.7800925925925927E-5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1.8870370370370371E-4</v>
      </c>
      <c r="N63" s="5">
        <v>38</v>
      </c>
      <c r="O63" s="43">
        <v>38</v>
      </c>
      <c r="P63" s="45">
        <v>1</v>
      </c>
      <c r="Q63" s="45">
        <v>1</v>
      </c>
      <c r="R63" s="82">
        <v>0.5</v>
      </c>
      <c r="S63" s="124">
        <v>1.7452546296296297E-4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1.4997685185185185E-4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1.4075231481481483E-4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9.9525462962962962E-5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9.7164351851851847E-5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5.6192129629629628E-5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4.90625E-5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4.2280092592592592E-5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4.0555555555555553E-5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5.6886574074074075E-5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5.3530092592592594E-5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7.6923076923076927E-2</v>
      </c>
      <c r="M69" s="133">
        <v>1.2807870370370371E-4</v>
      </c>
      <c r="N69" s="5">
        <v>290</v>
      </c>
      <c r="O69" s="43">
        <v>290</v>
      </c>
      <c r="P69" s="45">
        <v>1</v>
      </c>
      <c r="Q69" s="45">
        <v>1</v>
      </c>
      <c r="R69" s="82">
        <v>6.6666666666666666E-2</v>
      </c>
      <c r="S69" s="124">
        <v>7.4178240740740745E-5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1.2043981481481481E-4</v>
      </c>
      <c r="N70" s="5">
        <v>3</v>
      </c>
      <c r="O70" s="43">
        <v>3</v>
      </c>
      <c r="P70" s="45">
        <v>1</v>
      </c>
      <c r="Q70" s="45">
        <v>1</v>
      </c>
      <c r="R70" s="82">
        <v>8.3333333333333329E-2</v>
      </c>
      <c r="S70" s="124">
        <v>1.0067129629629629E-4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2673</v>
      </c>
      <c r="J71" s="76">
        <v>0.90456852791878173</v>
      </c>
      <c r="K71" s="76">
        <v>0.90456852791878173</v>
      </c>
      <c r="L71" s="126">
        <v>3.0303030303030304E-2</v>
      </c>
      <c r="M71" s="133">
        <v>1.279513888888889E-4</v>
      </c>
      <c r="N71" s="5">
        <v>2955</v>
      </c>
      <c r="O71" s="43">
        <v>2894</v>
      </c>
      <c r="P71" s="45">
        <v>0.9793570219966159</v>
      </c>
      <c r="Q71" s="45">
        <v>0.9793570219966159</v>
      </c>
      <c r="R71" s="82">
        <v>1</v>
      </c>
      <c r="S71" s="124">
        <v>7.5798611111111105E-5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550</v>
      </c>
      <c r="J72" s="76">
        <v>0.99277978339350181</v>
      </c>
      <c r="K72" s="76">
        <v>0.99277978339350181</v>
      </c>
      <c r="L72" s="126">
        <v>1</v>
      </c>
      <c r="M72" s="133">
        <v>9.3020833333333329E-5</v>
      </c>
      <c r="N72" s="5">
        <v>554</v>
      </c>
      <c r="O72" s="43">
        <v>550</v>
      </c>
      <c r="P72" s="45">
        <v>0.99277978339350181</v>
      </c>
      <c r="Q72" s="45">
        <v>0.99277978339350181</v>
      </c>
      <c r="R72" s="82">
        <v>1</v>
      </c>
      <c r="S72" s="124">
        <v>8.6805555555555559E-5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6.1400462962962957E-5</v>
      </c>
      <c r="N73" s="5">
        <v>5</v>
      </c>
      <c r="O73" s="43">
        <v>5</v>
      </c>
      <c r="P73" s="45">
        <v>1</v>
      </c>
      <c r="Q73" s="45">
        <v>1</v>
      </c>
      <c r="R73" s="82">
        <v>0.25</v>
      </c>
      <c r="S73" s="124">
        <v>5.6145833333333334E-5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783</v>
      </c>
      <c r="J74" s="76">
        <v>0.78065802592223332</v>
      </c>
      <c r="K74" s="76">
        <v>0.78065802592223332</v>
      </c>
      <c r="L74" s="126">
        <v>1</v>
      </c>
      <c r="M74" s="133">
        <v>6.7604166666666672E-5</v>
      </c>
      <c r="N74" s="5">
        <v>1003</v>
      </c>
      <c r="O74" s="43">
        <v>784</v>
      </c>
      <c r="P74" s="45">
        <v>0.78165503489531407</v>
      </c>
      <c r="Q74" s="45">
        <v>0.78165503489531407</v>
      </c>
      <c r="R74" s="82">
        <v>0.25</v>
      </c>
      <c r="S74" s="124">
        <v>6.2314814814814809E-5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0.04</v>
      </c>
      <c r="M75" s="133">
        <v>8.6030092592592598E-5</v>
      </c>
      <c r="N75" s="5">
        <v>95</v>
      </c>
      <c r="O75" s="43">
        <v>91</v>
      </c>
      <c r="P75" s="45">
        <v>0.95789473684210524</v>
      </c>
      <c r="Q75" s="45">
        <v>0.95789473684210524</v>
      </c>
      <c r="R75" s="82">
        <v>8.3333333333333329E-2</v>
      </c>
      <c r="S75" s="124">
        <v>7.5393518518518515E-5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5.2731481481481482E-5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4.2094907407407406E-5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709</v>
      </c>
      <c r="J77" s="76">
        <v>0.17381711203726405</v>
      </c>
      <c r="K77" s="76">
        <v>0.17381711203726405</v>
      </c>
      <c r="L77" s="126">
        <v>1</v>
      </c>
      <c r="M77" s="133">
        <v>4.1435185185185185E-5</v>
      </c>
      <c r="N77" s="5">
        <v>4079</v>
      </c>
      <c r="O77" s="43">
        <v>630</v>
      </c>
      <c r="P77" s="45">
        <v>0.15444962000490317</v>
      </c>
      <c r="Q77" s="45">
        <v>0.15444962000490317</v>
      </c>
      <c r="R77" s="82">
        <v>1</v>
      </c>
      <c r="S77" s="124">
        <v>4.0613425925925923E-5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1</v>
      </c>
      <c r="M78" s="133">
        <v>1.9248842592592592E-4</v>
      </c>
      <c r="N78" s="5">
        <v>50</v>
      </c>
      <c r="O78" s="43">
        <v>50</v>
      </c>
      <c r="P78" s="45">
        <v>1</v>
      </c>
      <c r="Q78" s="45">
        <v>1</v>
      </c>
      <c r="R78" s="82">
        <v>1</v>
      </c>
      <c r="S78" s="124">
        <v>1.2974537037037037E-4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1875</v>
      </c>
      <c r="J79" s="76">
        <v>0.74850299401197606</v>
      </c>
      <c r="K79" s="76">
        <v>0.74850299401197606</v>
      </c>
      <c r="L79" s="126">
        <v>1</v>
      </c>
      <c r="M79" s="133">
        <v>7.5960648148148147E-5</v>
      </c>
      <c r="N79" s="5">
        <v>2505</v>
      </c>
      <c r="O79" s="43">
        <v>1884</v>
      </c>
      <c r="P79" s="45">
        <v>0.75209580838323353</v>
      </c>
      <c r="Q79" s="45">
        <v>0.75209580838323353</v>
      </c>
      <c r="R79" s="82">
        <v>1</v>
      </c>
      <c r="S79" s="124">
        <v>7.3900462962962963E-5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1.0059027777777777E-4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9.5115740740740745E-5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1</v>
      </c>
      <c r="J81" s="76">
        <v>7.6923076923076927E-2</v>
      </c>
      <c r="K81" s="76">
        <v>7.6923076923076927E-2</v>
      </c>
      <c r="L81" s="126">
        <v>3.652300949598247E-4</v>
      </c>
      <c r="M81" s="133">
        <v>1.1724537037037037E-4</v>
      </c>
      <c r="N81" s="5">
        <v>13</v>
      </c>
      <c r="O81" s="43">
        <v>1</v>
      </c>
      <c r="P81" s="45">
        <v>7.6923076923076927E-2</v>
      </c>
      <c r="Q81" s="45">
        <v>7.6923076923076927E-2</v>
      </c>
      <c r="R81" s="82">
        <v>3.8971161340607951E-4</v>
      </c>
      <c r="S81" s="124">
        <v>1.0653935185185186E-4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681</v>
      </c>
      <c r="J82" s="76">
        <v>0.38627339761769713</v>
      </c>
      <c r="K82" s="76">
        <v>0.38627339761769713</v>
      </c>
      <c r="L82" s="126">
        <v>9.0909090909090905E-3</v>
      </c>
      <c r="M82" s="133">
        <v>4.71412037037037E-5</v>
      </c>
      <c r="N82" s="5">
        <v>1763</v>
      </c>
      <c r="O82" s="43">
        <v>704</v>
      </c>
      <c r="P82" s="45">
        <v>0.39931934203062963</v>
      </c>
      <c r="Q82" s="45">
        <v>0.39931934203062963</v>
      </c>
      <c r="R82" s="82">
        <v>9.433962264150943E-3</v>
      </c>
      <c r="S82" s="124">
        <v>4.3668981481481479E-5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1297</v>
      </c>
      <c r="J83" s="77">
        <v>0.44463489886870072</v>
      </c>
      <c r="K83" s="76">
        <v>0.44463489886870072</v>
      </c>
      <c r="L83" s="126">
        <v>0.25</v>
      </c>
      <c r="M83" s="133">
        <v>3.7986111111111114E-5</v>
      </c>
      <c r="N83" s="5">
        <v>2917</v>
      </c>
      <c r="O83" s="43">
        <v>1268</v>
      </c>
      <c r="P83" s="47">
        <v>0.43469317792252316</v>
      </c>
      <c r="Q83" s="45">
        <v>0.43469317792252316</v>
      </c>
      <c r="R83" s="82">
        <v>8.3333333333333329E-2</v>
      </c>
      <c r="S83" s="124">
        <v>3.2870370370370368E-5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43806</v>
      </c>
      <c r="J84" s="108">
        <f t="shared" ref="J84:L84" si="1">AVERAGE(J14:J83)</f>
        <v>0.7796639626114954</v>
      </c>
      <c r="K84" s="108">
        <f t="shared" si="1"/>
        <v>0.81914620558970441</v>
      </c>
      <c r="L84" s="52">
        <f t="shared" si="1"/>
        <v>0.64274604229596022</v>
      </c>
      <c r="M84" s="122">
        <f>AVERAGE(M14:M83)</f>
        <v>8.0913194444444435E-5</v>
      </c>
      <c r="N84" s="34">
        <f>SUM(N14:N83)</f>
        <v>425476</v>
      </c>
      <c r="O84" s="57">
        <f>SUM(O14:O83)</f>
        <v>44566</v>
      </c>
      <c r="P84" s="60">
        <f t="shared" ref="P84:R84" si="2">AVERAGE(P14:P83)</f>
        <v>0.78823276534684494</v>
      </c>
      <c r="Q84" s="60">
        <f t="shared" si="2"/>
        <v>0.82879712796854454</v>
      </c>
      <c r="R84" s="123">
        <f t="shared" si="2"/>
        <v>0.68127833747533317</v>
      </c>
      <c r="S84" s="125">
        <f>AVERAGE(S14:S83)</f>
        <v>6.5430059523809522E-5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Node + Sibling</v>
      </c>
      <c r="B92" s="38"/>
    </row>
    <row r="93" spans="1:19" ht="15.75" thickTop="1" x14ac:dyDescent="0.25">
      <c r="A93" s="32" t="s">
        <v>82</v>
      </c>
      <c r="B93" s="64">
        <f>J84</f>
        <v>0.7796639626114954</v>
      </c>
    </row>
    <row r="94" spans="1:19" x14ac:dyDescent="0.25">
      <c r="A94" s="32" t="s">
        <v>88</v>
      </c>
      <c r="B94" s="64">
        <f>K84</f>
        <v>0.81914620558970441</v>
      </c>
    </row>
    <row r="95" spans="1:19" x14ac:dyDescent="0.25">
      <c r="A95" s="32" t="s">
        <v>89</v>
      </c>
      <c r="B95" s="68">
        <f>L84</f>
        <v>0.64274604229596022</v>
      </c>
    </row>
    <row r="96" spans="1:19" x14ac:dyDescent="0.25">
      <c r="A96" s="32" t="s">
        <v>120</v>
      </c>
      <c r="B96" s="131">
        <f>M84</f>
        <v>8.0913194444444435E-5</v>
      </c>
    </row>
    <row r="97" spans="1:2" ht="20.25" thickBot="1" x14ac:dyDescent="0.35">
      <c r="A97" s="50" t="str">
        <f>O1</f>
        <v>Blacklist some nodes</v>
      </c>
      <c r="B97" s="50"/>
    </row>
    <row r="98" spans="1:2" ht="15.75" thickTop="1" x14ac:dyDescent="0.25">
      <c r="A98" s="51" t="s">
        <v>82</v>
      </c>
      <c r="B98" s="66">
        <f>P84</f>
        <v>0.78823276534684494</v>
      </c>
    </row>
    <row r="99" spans="1:2" x14ac:dyDescent="0.25">
      <c r="A99" s="51" t="s">
        <v>88</v>
      </c>
      <c r="B99" s="66">
        <f>Q84</f>
        <v>0.82879712796854454</v>
      </c>
    </row>
    <row r="100" spans="1:2" x14ac:dyDescent="0.25">
      <c r="A100" s="51" t="s">
        <v>89</v>
      </c>
      <c r="B100" s="69">
        <f>R84</f>
        <v>0.68127833747533317</v>
      </c>
    </row>
    <row r="101" spans="1:2" x14ac:dyDescent="0.25">
      <c r="A101" s="51" t="s">
        <v>120</v>
      </c>
      <c r="B101" s="132">
        <f>S84</f>
        <v>6.5430059523809522E-5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Blacklist some nodes</v>
      </c>
    </row>
    <row r="104" spans="1:2" x14ac:dyDescent="0.25">
      <c r="A104" t="s">
        <v>92</v>
      </c>
      <c r="B104" t="str">
        <f>IF(AND(B89 &gt; B94,B89 &gt; B99), A87, IF(B94 &gt; B99, A92, A97))</f>
        <v>Blacklist some nodes</v>
      </c>
    </row>
    <row r="105" spans="1:2" x14ac:dyDescent="0.25">
      <c r="A105" t="s">
        <v>93</v>
      </c>
      <c r="B105" t="str">
        <f>IF(AND(B90 &gt; B95,B90 &gt; B100), $A$87, IF(B95 &gt; B100, $A$92, $A$97))</f>
        <v>Blacklist some nodes</v>
      </c>
    </row>
    <row r="106" spans="1:2" x14ac:dyDescent="0.25">
      <c r="A106" t="s">
        <v>121</v>
      </c>
      <c r="B106" t="str">
        <f>IF(AND(B91 &lt; B96,B91 &lt; B101), $A$87, IF(B96 &lt; B101, $A$92, $A$97))</f>
        <v>Blacklist some nodes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  <mergeCell ref="Q10:S10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{8C35C3B1-6BE5-4C59-8E58-C0CFDFACB3FC}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{E4775382-5729-49FD-895D-55856C6F3870}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{8918A729-FCF4-43CF-AE62-7EA51D901D77}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{D8521769-1745-4570-857D-55EAC8B81ED5}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{C9211F8A-8AC7-495A-B54D-198F80AF077F}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{D2C86ABE-5C94-48A9-BE5D-A13C883031B8}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{C054C2C4-2768-45DD-888B-43706AE6B614}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{A4954AB0-E92F-4133-851E-D45254FCCA00}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{393A5EF2-8D30-4BD0-A619-BA5AE20BCA8D}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5C3B1-6BE5-4C59-8E58-C0CFDFAC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E4775382-5729-49FD-895D-55856C6F3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8918A729-FCF4-43CF-AE62-7EA51D90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8521769-1745-4570-857D-55EAC8B81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9211F8A-8AC7-495A-B54D-198F80AF0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2C86ABE-5C94-48A9-BE5D-A13C88303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C054C2C4-2768-45DD-888B-43706AE6B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A4954AB0-E92F-4133-851E-D45254FCC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393A5EF2-8D30-4BD0-A619-BA5AE20BC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6869-BFE1-4FB6-AC3D-941017B5BCEC}">
  <sheetPr>
    <tabColor theme="9" tint="0.79998168889431442"/>
  </sheetPr>
  <dimension ref="A1:S106"/>
  <sheetViews>
    <sheetView topLeftCell="J1" zoomScale="130" zoomScaleNormal="130" workbookViewId="0">
      <selection activeCell="O14" sqref="O14:S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159</v>
      </c>
      <c r="D1" s="198"/>
      <c r="E1" s="198"/>
      <c r="F1" s="198"/>
      <c r="G1" s="199"/>
      <c r="H1" s="27"/>
      <c r="I1" s="189" t="s">
        <v>161</v>
      </c>
      <c r="J1" s="168"/>
      <c r="K1" s="168"/>
      <c r="L1" s="168"/>
      <c r="M1" s="190"/>
      <c r="N1" s="27"/>
      <c r="O1" s="189" t="s">
        <v>162</v>
      </c>
      <c r="P1" s="168"/>
      <c r="Q1" s="168"/>
      <c r="R1" s="168"/>
      <c r="S1" s="190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201" t="s">
        <v>0</v>
      </c>
      <c r="D3" s="202"/>
      <c r="E3" s="203" t="s">
        <v>157</v>
      </c>
      <c r="F3" s="203"/>
      <c r="G3" s="204"/>
      <c r="H3" s="28"/>
      <c r="I3" s="165" t="s">
        <v>0</v>
      </c>
      <c r="J3" s="165"/>
      <c r="K3" s="186" t="s">
        <v>160</v>
      </c>
      <c r="L3" s="186"/>
      <c r="M3" s="187"/>
      <c r="N3" s="28"/>
      <c r="O3" s="163" t="s">
        <v>0</v>
      </c>
      <c r="P3" s="164"/>
      <c r="Q3" s="186" t="s">
        <v>160</v>
      </c>
      <c r="R3" s="186"/>
      <c r="S3" s="187"/>
    </row>
    <row r="4" spans="1:19" x14ac:dyDescent="0.25">
      <c r="A4" s="3"/>
      <c r="B4" s="28"/>
      <c r="C4" s="201" t="s">
        <v>1</v>
      </c>
      <c r="D4" s="202"/>
      <c r="E4" s="203">
        <v>1000</v>
      </c>
      <c r="F4" s="203"/>
      <c r="G4" s="204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201" t="s">
        <v>2</v>
      </c>
      <c r="D5" s="202"/>
      <c r="E5" s="203">
        <v>512</v>
      </c>
      <c r="F5" s="203"/>
      <c r="G5" s="204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201" t="s">
        <v>3</v>
      </c>
      <c r="D6" s="202"/>
      <c r="E6" s="203">
        <v>1024</v>
      </c>
      <c r="F6" s="203"/>
      <c r="G6" s="204"/>
      <c r="H6" s="28"/>
      <c r="I6" s="165" t="s">
        <v>3</v>
      </c>
      <c r="J6" s="165"/>
      <c r="K6" s="186">
        <v>2192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201" t="s">
        <v>4</v>
      </c>
      <c r="D7" s="202"/>
      <c r="E7" s="203" t="s">
        <v>98</v>
      </c>
      <c r="F7" s="203"/>
      <c r="G7" s="204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201" t="s">
        <v>5</v>
      </c>
      <c r="D8" s="202"/>
      <c r="E8" s="203" t="s">
        <v>99</v>
      </c>
      <c r="F8" s="203"/>
      <c r="G8" s="204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201" t="s">
        <v>6</v>
      </c>
      <c r="D9" s="202"/>
      <c r="E9" s="203">
        <v>1</v>
      </c>
      <c r="F9" s="203"/>
      <c r="G9" s="204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64">
        <v>1</v>
      </c>
      <c r="R9" s="164"/>
      <c r="S9" s="184"/>
    </row>
    <row r="10" spans="1:19" x14ac:dyDescent="0.25">
      <c r="A10" s="3"/>
      <c r="B10" s="28"/>
      <c r="C10" s="201" t="s">
        <v>7</v>
      </c>
      <c r="D10" s="202"/>
      <c r="E10" s="158"/>
      <c r="F10" s="159"/>
      <c r="G10" s="158"/>
      <c r="H10" s="28"/>
      <c r="I10" s="165" t="s">
        <v>7</v>
      </c>
      <c r="J10" s="165"/>
      <c r="K10" s="32"/>
      <c r="L10" s="53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1.7241379310344827E-2</v>
      </c>
      <c r="G14" s="118">
        <v>1.5310185185185186E-4</v>
      </c>
      <c r="H14" s="5">
        <v>9</v>
      </c>
      <c r="I14" s="70">
        <v>9</v>
      </c>
      <c r="J14" s="75">
        <v>1</v>
      </c>
      <c r="K14" s="76">
        <v>1</v>
      </c>
      <c r="L14" s="126">
        <v>7.6335877862595417E-3</v>
      </c>
      <c r="M14" s="133">
        <v>6.2296296296296297E-4</v>
      </c>
      <c r="N14" s="5">
        <v>9</v>
      </c>
      <c r="O14" s="43">
        <v>9</v>
      </c>
      <c r="P14" s="44">
        <v>1</v>
      </c>
      <c r="Q14" s="45">
        <v>1</v>
      </c>
      <c r="R14" s="82">
        <v>7.6923076923076927E-3</v>
      </c>
      <c r="S14" s="124">
        <v>8.3437500000000002E-5</v>
      </c>
    </row>
    <row r="15" spans="1:19" x14ac:dyDescent="0.25">
      <c r="A15" s="3" t="s">
        <v>10</v>
      </c>
      <c r="B15" s="5">
        <v>1160</v>
      </c>
      <c r="C15" s="19">
        <v>780</v>
      </c>
      <c r="D15" s="21">
        <v>0.67241379310344829</v>
      </c>
      <c r="E15" s="21">
        <v>0.67241379310344829</v>
      </c>
      <c r="F15" s="110">
        <v>0.5</v>
      </c>
      <c r="G15" s="118">
        <v>2.1782407407407408E-4</v>
      </c>
      <c r="H15" s="5">
        <v>1160</v>
      </c>
      <c r="I15" s="70">
        <v>701</v>
      </c>
      <c r="J15" s="76">
        <v>0.60431034482758617</v>
      </c>
      <c r="K15" s="76">
        <v>0.60431034482758617</v>
      </c>
      <c r="L15" s="126">
        <v>0.5</v>
      </c>
      <c r="M15" s="133">
        <v>5.5153935185185189E-4</v>
      </c>
      <c r="N15" s="5">
        <v>1160</v>
      </c>
      <c r="O15" s="43">
        <v>709</v>
      </c>
      <c r="P15" s="45">
        <v>0.60443307757885767</v>
      </c>
      <c r="Q15" s="45">
        <v>0.60443307757885767</v>
      </c>
      <c r="R15" s="82">
        <v>1</v>
      </c>
      <c r="S15" s="124">
        <v>6.6967592592592589E-5</v>
      </c>
    </row>
    <row r="16" spans="1:19" x14ac:dyDescent="0.25">
      <c r="A16" s="3" t="s">
        <v>11</v>
      </c>
      <c r="B16" s="5">
        <v>1554</v>
      </c>
      <c r="C16" s="19">
        <v>878</v>
      </c>
      <c r="D16" s="21">
        <v>0.56499356499356501</v>
      </c>
      <c r="E16" s="21">
        <v>0.56499356499356501</v>
      </c>
      <c r="F16" s="110">
        <v>1</v>
      </c>
      <c r="G16" s="118">
        <v>8.4583333333333334E-5</v>
      </c>
      <c r="H16" s="5">
        <v>1554</v>
      </c>
      <c r="I16" s="70">
        <v>855</v>
      </c>
      <c r="J16" s="76">
        <v>0.5501930501930502</v>
      </c>
      <c r="K16" s="76">
        <v>0.5501930501930502</v>
      </c>
      <c r="L16" s="126">
        <v>0.5</v>
      </c>
      <c r="M16" s="133">
        <v>3.260300925925926E-4</v>
      </c>
      <c r="N16" s="5">
        <v>1554</v>
      </c>
      <c r="O16" s="43">
        <v>842</v>
      </c>
      <c r="P16" s="45">
        <v>0.53156565656565657</v>
      </c>
      <c r="Q16" s="45">
        <v>0.53156565656565657</v>
      </c>
      <c r="R16" s="82">
        <v>0.5</v>
      </c>
      <c r="S16" s="124">
        <v>5.8275462962962963E-5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0.2</v>
      </c>
      <c r="G17" s="118">
        <v>6.6909722222222219E-5</v>
      </c>
      <c r="H17" s="5">
        <v>28</v>
      </c>
      <c r="I17" s="70">
        <v>26</v>
      </c>
      <c r="J17" s="76">
        <v>0.9285714285714286</v>
      </c>
      <c r="K17" s="76">
        <v>0.9285714285714286</v>
      </c>
      <c r="L17" s="126">
        <v>3.7037037037037035E-2</v>
      </c>
      <c r="M17" s="133">
        <v>3.1046296296296296E-4</v>
      </c>
      <c r="N17" s="5">
        <v>28</v>
      </c>
      <c r="O17" s="43">
        <v>26</v>
      </c>
      <c r="P17" s="45">
        <v>0.9285714285714286</v>
      </c>
      <c r="Q17" s="45">
        <v>0.9285714285714286</v>
      </c>
      <c r="R17" s="82">
        <v>3.2258064516129031E-2</v>
      </c>
      <c r="S17" s="124">
        <v>5.5324074074074071E-5</v>
      </c>
    </row>
    <row r="18" spans="1:19" x14ac:dyDescent="0.25">
      <c r="A18" s="3" t="s">
        <v>13</v>
      </c>
      <c r="B18" s="5">
        <v>553</v>
      </c>
      <c r="C18" s="19">
        <v>156</v>
      </c>
      <c r="D18" s="21">
        <v>0.28209764918625679</v>
      </c>
      <c r="E18" s="21">
        <v>0.28209764918625679</v>
      </c>
      <c r="F18" s="110">
        <v>1</v>
      </c>
      <c r="G18" s="118">
        <v>5.6921296296296295E-5</v>
      </c>
      <c r="H18" s="5">
        <v>553</v>
      </c>
      <c r="I18" s="70">
        <v>139</v>
      </c>
      <c r="J18" s="76">
        <v>0.25135623869801083</v>
      </c>
      <c r="K18" s="76">
        <v>0.25135623869801083</v>
      </c>
      <c r="L18" s="126">
        <v>1.6666666666666666E-2</v>
      </c>
      <c r="M18" s="133">
        <v>3.9644675925925926E-4</v>
      </c>
      <c r="N18" s="5">
        <v>553</v>
      </c>
      <c r="O18" s="43">
        <v>145</v>
      </c>
      <c r="P18" s="45">
        <v>0.2517361111111111</v>
      </c>
      <c r="Q18" s="45">
        <v>0.2517361111111111</v>
      </c>
      <c r="R18" s="82">
        <v>8.3333333333333329E-2</v>
      </c>
      <c r="S18" s="124">
        <v>5.9872685185185186E-5</v>
      </c>
    </row>
    <row r="19" spans="1:19" x14ac:dyDescent="0.25">
      <c r="A19" s="3" t="s">
        <v>14</v>
      </c>
      <c r="B19" s="5">
        <v>431</v>
      </c>
      <c r="C19" s="19">
        <v>177</v>
      </c>
      <c r="D19" s="21">
        <v>0.41067285382830626</v>
      </c>
      <c r="E19" s="21">
        <v>0.41067285382830626</v>
      </c>
      <c r="F19" s="110">
        <v>1</v>
      </c>
      <c r="G19" s="118">
        <v>4.8576388888888889E-5</v>
      </c>
      <c r="H19" s="5">
        <v>431</v>
      </c>
      <c r="I19" s="70">
        <v>267</v>
      </c>
      <c r="J19" s="76">
        <v>0.61948955916473314</v>
      </c>
      <c r="K19" s="76">
        <v>0.61948955916473314</v>
      </c>
      <c r="L19" s="126">
        <v>1</v>
      </c>
      <c r="M19" s="133">
        <v>3.8664351851851853E-4</v>
      </c>
      <c r="N19" s="5">
        <v>431</v>
      </c>
      <c r="O19" s="43">
        <v>274</v>
      </c>
      <c r="P19" s="45">
        <v>0.59565217391304348</v>
      </c>
      <c r="Q19" s="45">
        <v>0.59565217391304348</v>
      </c>
      <c r="R19" s="82">
        <v>1</v>
      </c>
      <c r="S19" s="124">
        <v>6.0000000000000002E-5</v>
      </c>
    </row>
    <row r="20" spans="1:19" x14ac:dyDescent="0.25">
      <c r="A20" s="3" t="s">
        <v>15</v>
      </c>
      <c r="B20" s="5">
        <v>97768</v>
      </c>
      <c r="C20" s="19">
        <v>4993</v>
      </c>
      <c r="D20" s="21">
        <v>5.1069879715244251E-2</v>
      </c>
      <c r="E20" s="21">
        <v>0.99860000000000004</v>
      </c>
      <c r="F20" s="110">
        <v>1</v>
      </c>
      <c r="G20" s="118">
        <v>2.1226851851851851E-5</v>
      </c>
      <c r="H20" s="5">
        <v>97768</v>
      </c>
      <c r="I20" s="70">
        <v>4998</v>
      </c>
      <c r="J20" s="76">
        <v>5.1121021193028394E-2</v>
      </c>
      <c r="K20" s="76">
        <v>0.99960000000000004</v>
      </c>
      <c r="L20" s="126">
        <v>1</v>
      </c>
      <c r="M20" s="133">
        <v>1.143287037037037E-4</v>
      </c>
      <c r="N20" s="5">
        <v>97768</v>
      </c>
      <c r="O20" s="43">
        <v>4998</v>
      </c>
      <c r="P20" s="45">
        <v>4.9164363214275177E-2</v>
      </c>
      <c r="Q20" s="45">
        <v>0.99960000000000004</v>
      </c>
      <c r="R20" s="82">
        <v>1</v>
      </c>
      <c r="S20" s="124">
        <v>4.0115740740740743E-5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2.3090277777777777E-5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3.8067129629629628E-5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3.9456018518518516E-5</v>
      </c>
    </row>
    <row r="22" spans="1:19" x14ac:dyDescent="0.25">
      <c r="A22" s="3" t="s">
        <v>17</v>
      </c>
      <c r="B22" s="5">
        <v>1554</v>
      </c>
      <c r="C22" s="19">
        <v>705</v>
      </c>
      <c r="D22" s="21">
        <v>0.45366795366795365</v>
      </c>
      <c r="E22" s="21">
        <v>0.45366795366795365</v>
      </c>
      <c r="F22" s="110">
        <v>1</v>
      </c>
      <c r="G22" s="118">
        <v>2.3912037037037036E-5</v>
      </c>
      <c r="H22" s="5">
        <v>1554</v>
      </c>
      <c r="I22" s="70">
        <v>704</v>
      </c>
      <c r="J22" s="76">
        <v>0.45302445302445304</v>
      </c>
      <c r="K22" s="76">
        <v>0.45302445302445304</v>
      </c>
      <c r="L22" s="126">
        <v>1</v>
      </c>
      <c r="M22" s="133">
        <v>3.3587962962962966E-5</v>
      </c>
      <c r="N22" s="5">
        <v>1554</v>
      </c>
      <c r="O22" s="43">
        <v>713</v>
      </c>
      <c r="P22" s="45">
        <v>0.46089204912734322</v>
      </c>
      <c r="Q22" s="45">
        <v>0.46089204912734322</v>
      </c>
      <c r="R22" s="82">
        <v>1</v>
      </c>
      <c r="S22" s="124">
        <v>4.1099537037037034E-5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3.0248033877797946E-4</v>
      </c>
      <c r="G23" s="118">
        <v>8.9432870370370374E-5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3.02571860816944E-4</v>
      </c>
      <c r="M23" s="133">
        <v>1.8122685185185185E-4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4.159722222222222E-5</v>
      </c>
    </row>
    <row r="24" spans="1:19" x14ac:dyDescent="0.25">
      <c r="A24" s="3" t="s">
        <v>19</v>
      </c>
      <c r="B24" s="5">
        <v>40485</v>
      </c>
      <c r="C24" s="19">
        <v>729</v>
      </c>
      <c r="D24" s="21">
        <v>1.8006669136717304E-2</v>
      </c>
      <c r="E24" s="21">
        <v>0.14580000000000001</v>
      </c>
      <c r="F24" s="110">
        <v>0.33333333333333331</v>
      </c>
      <c r="G24" s="118">
        <v>1.0266203703703704E-4</v>
      </c>
      <c r="H24" s="5">
        <v>40485</v>
      </c>
      <c r="I24" s="70">
        <v>729</v>
      </c>
      <c r="J24" s="76">
        <v>1.8006669136717304E-2</v>
      </c>
      <c r="K24" s="76">
        <v>0.14580000000000001</v>
      </c>
      <c r="L24" s="126">
        <v>1</v>
      </c>
      <c r="M24" s="133">
        <v>2.3461805555555557E-4</v>
      </c>
      <c r="N24" s="5">
        <v>40485</v>
      </c>
      <c r="O24" s="43">
        <v>1789</v>
      </c>
      <c r="P24" s="45">
        <v>0.22387686146915281</v>
      </c>
      <c r="Q24" s="45">
        <v>0.35780000000000001</v>
      </c>
      <c r="R24" s="82">
        <v>1</v>
      </c>
      <c r="S24" s="124">
        <v>4.0543981481481484E-5</v>
      </c>
    </row>
    <row r="25" spans="1:19" x14ac:dyDescent="0.25">
      <c r="A25" s="3" t="s">
        <v>20</v>
      </c>
      <c r="B25" s="5">
        <v>388</v>
      </c>
      <c r="C25" s="19">
        <v>388</v>
      </c>
      <c r="D25" s="21">
        <v>1</v>
      </c>
      <c r="E25" s="21">
        <v>1</v>
      </c>
      <c r="F25" s="110">
        <v>2.1276595744680851E-2</v>
      </c>
      <c r="G25" s="118">
        <v>8.763888888888889E-5</v>
      </c>
      <c r="H25" s="5">
        <v>388</v>
      </c>
      <c r="I25" s="70">
        <v>388</v>
      </c>
      <c r="J25" s="76">
        <v>1</v>
      </c>
      <c r="K25" s="76">
        <v>1</v>
      </c>
      <c r="L25" s="126">
        <v>1.8867924528301886E-2</v>
      </c>
      <c r="M25" s="133">
        <v>4.1361111111111112E-4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6.3969907407407403E-5</v>
      </c>
    </row>
    <row r="26" spans="1:19" x14ac:dyDescent="0.25">
      <c r="A26" s="3" t="s">
        <v>21</v>
      </c>
      <c r="B26" s="5">
        <v>577</v>
      </c>
      <c r="C26" s="19">
        <v>409</v>
      </c>
      <c r="D26" s="21">
        <v>0.70883882149046795</v>
      </c>
      <c r="E26" s="21">
        <v>0.70883882149046795</v>
      </c>
      <c r="F26" s="110">
        <v>1</v>
      </c>
      <c r="G26" s="118">
        <v>2.5555555555555554E-5</v>
      </c>
      <c r="H26" s="5">
        <v>577</v>
      </c>
      <c r="I26" s="70">
        <v>388</v>
      </c>
      <c r="J26" s="76">
        <v>0.67244367417677642</v>
      </c>
      <c r="K26" s="76">
        <v>0.67244367417677642</v>
      </c>
      <c r="L26" s="126">
        <v>1</v>
      </c>
      <c r="M26" s="133">
        <v>7.5856481481481475E-5</v>
      </c>
      <c r="N26" s="5">
        <v>577</v>
      </c>
      <c r="O26" s="43">
        <v>388</v>
      </c>
      <c r="P26" s="45">
        <v>0.67244367417677642</v>
      </c>
      <c r="Q26" s="45">
        <v>0.67244367417677642</v>
      </c>
      <c r="R26" s="82">
        <v>1</v>
      </c>
      <c r="S26" s="124">
        <v>3.625E-5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1.8402777777777778E-5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5.9826388888888891E-5</v>
      </c>
      <c r="N27" s="5">
        <v>142</v>
      </c>
      <c r="O27" s="43">
        <v>62</v>
      </c>
      <c r="P27" s="45">
        <v>0.30845771144278605</v>
      </c>
      <c r="Q27" s="45">
        <v>0.30845771144278605</v>
      </c>
      <c r="R27" s="82">
        <v>1</v>
      </c>
      <c r="S27" s="124">
        <v>3.4571759259259256E-5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1.3344907407407407E-5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2.7974537037037037E-5</v>
      </c>
      <c r="N28" s="5">
        <v>158355</v>
      </c>
      <c r="O28" s="43">
        <v>5000</v>
      </c>
      <c r="P28" s="45">
        <v>3.0772639430829262E-2</v>
      </c>
      <c r="Q28" s="45">
        <v>1</v>
      </c>
      <c r="R28" s="82">
        <v>1</v>
      </c>
      <c r="S28" s="124">
        <v>3.2002314814814818E-5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5.8368055555555559E-5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1.8435185185185186E-4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5.7361111111111111E-5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0.5</v>
      </c>
      <c r="G30" s="118">
        <v>5.6284722222222225E-5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2.1305555555555555E-4</v>
      </c>
      <c r="N30" s="5">
        <v>5</v>
      </c>
      <c r="O30" s="43">
        <v>1</v>
      </c>
      <c r="P30" s="45">
        <v>1</v>
      </c>
      <c r="Q30" s="45">
        <v>1</v>
      </c>
      <c r="R30" s="82">
        <v>1</v>
      </c>
      <c r="S30" s="124">
        <v>5.5231481481481482E-5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1.2152777777777777E-4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3.0634259259259259E-4</v>
      </c>
      <c r="N31" s="5">
        <v>13</v>
      </c>
      <c r="O31" s="43">
        <v>7</v>
      </c>
      <c r="P31" s="45">
        <v>1</v>
      </c>
      <c r="Q31" s="45">
        <v>1</v>
      </c>
      <c r="R31" s="82">
        <v>1</v>
      </c>
      <c r="S31" s="124">
        <v>7.8657407407407414E-5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5.0659722222222223E-5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1.2642361111111112E-4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6.1655092592592588E-5</v>
      </c>
    </row>
    <row r="33" spans="1:19" x14ac:dyDescent="0.25">
      <c r="A33" s="3" t="s">
        <v>28</v>
      </c>
      <c r="B33" s="5">
        <v>247</v>
      </c>
      <c r="C33" s="19">
        <v>241</v>
      </c>
      <c r="D33" s="21">
        <v>0.97570850202429149</v>
      </c>
      <c r="E33" s="21">
        <v>0.97570850202429149</v>
      </c>
      <c r="F33" s="110">
        <v>1</v>
      </c>
      <c r="G33" s="118">
        <v>5.2962962962962962E-5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2.5658564814814815E-4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5.7488425925925926E-5</v>
      </c>
    </row>
    <row r="34" spans="1:19" x14ac:dyDescent="0.25">
      <c r="A34" s="3" t="s">
        <v>29</v>
      </c>
      <c r="B34" s="5">
        <v>83</v>
      </c>
      <c r="C34" s="19">
        <v>75</v>
      </c>
      <c r="D34" s="21">
        <v>0.90361445783132532</v>
      </c>
      <c r="E34" s="21">
        <v>0.90361445783132532</v>
      </c>
      <c r="F34" s="110">
        <v>1</v>
      </c>
      <c r="G34" s="118">
        <v>8.9560185185185183E-5</v>
      </c>
      <c r="H34" s="5">
        <v>83</v>
      </c>
      <c r="I34" s="70">
        <v>80</v>
      </c>
      <c r="J34" s="76">
        <v>0.96385542168674698</v>
      </c>
      <c r="K34" s="76">
        <v>0.96385542168674698</v>
      </c>
      <c r="L34" s="126">
        <v>0.1</v>
      </c>
      <c r="M34" s="133">
        <v>1.3439814814814814E-4</v>
      </c>
      <c r="N34" s="5">
        <v>83</v>
      </c>
      <c r="O34" s="43">
        <v>78</v>
      </c>
      <c r="P34" s="45">
        <v>0.93975903614457834</v>
      </c>
      <c r="Q34" s="45">
        <v>0.93975903614457834</v>
      </c>
      <c r="R34" s="82">
        <v>0.33333333333333331</v>
      </c>
      <c r="S34" s="124">
        <v>6.5486111111111105E-5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6.8668981481481483E-5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33">
        <v>1.5039351851851851E-4</v>
      </c>
      <c r="N35" s="5">
        <v>16</v>
      </c>
      <c r="O35" s="43">
        <v>16</v>
      </c>
      <c r="P35" s="45">
        <v>1</v>
      </c>
      <c r="Q35" s="45">
        <v>1</v>
      </c>
      <c r="R35" s="82">
        <v>0.125</v>
      </c>
      <c r="S35" s="124">
        <v>5.9340277777777781E-5</v>
      </c>
    </row>
    <row r="36" spans="1:19" x14ac:dyDescent="0.25">
      <c r="A36" s="3" t="s">
        <v>31</v>
      </c>
      <c r="B36" s="5">
        <v>24</v>
      </c>
      <c r="C36" s="19">
        <v>18</v>
      </c>
      <c r="D36" s="21">
        <v>0.75</v>
      </c>
      <c r="E36" s="21">
        <v>0.75</v>
      </c>
      <c r="F36" s="110">
        <v>1</v>
      </c>
      <c r="G36" s="118">
        <v>6.6006944444444449E-5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1.3892361111111112E-4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5.472222222222222E-5</v>
      </c>
    </row>
    <row r="37" spans="1:19" x14ac:dyDescent="0.25">
      <c r="A37" s="3" t="s">
        <v>32</v>
      </c>
      <c r="B37" s="5">
        <v>35</v>
      </c>
      <c r="C37" s="19">
        <v>33</v>
      </c>
      <c r="D37" s="21">
        <v>0.94285714285714284</v>
      </c>
      <c r="E37" s="21">
        <v>0.94285714285714284</v>
      </c>
      <c r="F37" s="110">
        <v>1</v>
      </c>
      <c r="G37" s="118">
        <v>6.228009259259259E-5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1</v>
      </c>
      <c r="M37" s="133">
        <v>1.0987268518518518E-4</v>
      </c>
      <c r="N37" s="5">
        <v>35</v>
      </c>
      <c r="O37" s="43">
        <v>34</v>
      </c>
      <c r="P37" s="45">
        <v>0.97142857142857142</v>
      </c>
      <c r="Q37" s="45">
        <v>0.97142857142857142</v>
      </c>
      <c r="R37" s="82">
        <v>0.5</v>
      </c>
      <c r="S37" s="124">
        <v>5.5208333333333331E-5</v>
      </c>
    </row>
    <row r="38" spans="1:19" x14ac:dyDescent="0.25">
      <c r="A38" s="3" t="s">
        <v>33</v>
      </c>
      <c r="B38" s="5">
        <v>88</v>
      </c>
      <c r="C38" s="19">
        <v>67</v>
      </c>
      <c r="D38" s="21">
        <v>0.76136363636363635</v>
      </c>
      <c r="E38" s="21">
        <v>0.76136363636363635</v>
      </c>
      <c r="F38" s="110">
        <v>1</v>
      </c>
      <c r="G38" s="118">
        <v>6.3217592592592592E-5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0.16666666666666666</v>
      </c>
      <c r="M38" s="133">
        <v>8.0370370370370364E-5</v>
      </c>
      <c r="N38" s="5">
        <v>88</v>
      </c>
      <c r="O38" s="43">
        <v>68</v>
      </c>
      <c r="P38" s="45">
        <v>0.75555555555555554</v>
      </c>
      <c r="Q38" s="45">
        <v>0.75555555555555554</v>
      </c>
      <c r="R38" s="82">
        <v>0.33333333333333331</v>
      </c>
      <c r="S38" s="124">
        <v>5.7708333333333331E-5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2.4733796296296295E-5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2.9374999999999999E-5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3.8680555555555555E-5</v>
      </c>
    </row>
    <row r="40" spans="1:19" x14ac:dyDescent="0.25">
      <c r="A40" s="3" t="s">
        <v>35</v>
      </c>
      <c r="B40" s="5">
        <v>66</v>
      </c>
      <c r="C40" s="19">
        <v>54</v>
      </c>
      <c r="D40" s="21">
        <v>0.81818181818181823</v>
      </c>
      <c r="E40" s="21">
        <v>0.81818181818181823</v>
      </c>
      <c r="F40" s="110">
        <v>1</v>
      </c>
      <c r="G40" s="118">
        <v>2.6666666666666667E-5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2.991898148148148E-5</v>
      </c>
      <c r="N40" s="5">
        <v>66</v>
      </c>
      <c r="O40" s="43">
        <v>55</v>
      </c>
      <c r="P40" s="45">
        <v>0.82089552238805974</v>
      </c>
      <c r="Q40" s="45">
        <v>0.82089552238805974</v>
      </c>
      <c r="R40" s="82">
        <v>1</v>
      </c>
      <c r="S40" s="124">
        <v>4.0590277777777779E-5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1</v>
      </c>
      <c r="G41" s="118">
        <v>1.0986111111111111E-4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1.7356481481481482E-4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6.0243055555555557E-5</v>
      </c>
    </row>
    <row r="42" spans="1:19" x14ac:dyDescent="0.25">
      <c r="A42" s="3" t="s">
        <v>37</v>
      </c>
      <c r="B42" s="5">
        <v>332</v>
      </c>
      <c r="C42" s="19">
        <v>332</v>
      </c>
      <c r="D42" s="21">
        <v>1</v>
      </c>
      <c r="E42" s="21">
        <v>1</v>
      </c>
      <c r="F42" s="110">
        <v>1</v>
      </c>
      <c r="G42" s="118">
        <v>6.3564814814814812E-5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6.2974537037037044E-5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4.5983796296296293E-5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5.6179775280898875E-3</v>
      </c>
      <c r="G43" s="118">
        <v>1.0239583333333334E-4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5.7803468208092483E-3</v>
      </c>
      <c r="M43" s="133">
        <v>2.039351851851852E-4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0.125</v>
      </c>
      <c r="S43" s="124">
        <v>8.3796296296296291E-5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9.7164351851851847E-5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2.9196759259259258E-4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6.7986111111111112E-5</v>
      </c>
    </row>
    <row r="45" spans="1:19" x14ac:dyDescent="0.25">
      <c r="A45" s="3" t="s">
        <v>40</v>
      </c>
      <c r="B45" s="5">
        <v>431</v>
      </c>
      <c r="C45" s="19">
        <v>420</v>
      </c>
      <c r="D45" s="21">
        <v>0.97447795823665895</v>
      </c>
      <c r="E45" s="21">
        <v>0.97447795823665895</v>
      </c>
      <c r="F45" s="110">
        <v>1.1764705882352941E-2</v>
      </c>
      <c r="G45" s="118">
        <v>6.7511574074074069E-5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1.3157894736842105E-2</v>
      </c>
      <c r="M45" s="133">
        <v>2.8915509259259259E-4</v>
      </c>
      <c r="N45" s="5">
        <v>431</v>
      </c>
      <c r="O45" s="43">
        <v>499</v>
      </c>
      <c r="P45" s="45">
        <v>0.9486692015209125</v>
      </c>
      <c r="Q45" s="45">
        <v>0.9486692015209125</v>
      </c>
      <c r="R45" s="82">
        <v>1</v>
      </c>
      <c r="S45" s="124">
        <v>6.0902777777777778E-5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6.1944444444444438E-5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2.7365740740740741E-4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6.4363425925925924E-5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5.0868055555555553E-5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1.2519675925925925E-4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6.4918981481481487E-5</v>
      </c>
    </row>
    <row r="48" spans="1:19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110">
        <v>1</v>
      </c>
      <c r="G48" s="118">
        <v>1.4328703703703704E-5</v>
      </c>
      <c r="H48" s="5">
        <v>70752</v>
      </c>
      <c r="I48" s="70">
        <v>1842</v>
      </c>
      <c r="J48" s="76">
        <v>2.6034599728629579E-2</v>
      </c>
      <c r="K48" s="76">
        <v>0.36840000000000001</v>
      </c>
      <c r="L48" s="126">
        <v>1</v>
      </c>
      <c r="M48" s="133">
        <v>2.7384259259259261E-5</v>
      </c>
      <c r="N48" s="5">
        <v>70752</v>
      </c>
      <c r="O48" s="43">
        <v>1872</v>
      </c>
      <c r="P48" s="45">
        <v>2.4991989746876001E-2</v>
      </c>
      <c r="Q48" s="45">
        <v>0.37440000000000001</v>
      </c>
      <c r="R48" s="82">
        <v>1</v>
      </c>
      <c r="S48" s="124">
        <v>3.2962962962962964E-5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1.1944444444444444E-5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2.449074074074074E-5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3.2256944444444442E-5</v>
      </c>
    </row>
    <row r="50" spans="1:19" x14ac:dyDescent="0.25">
      <c r="A50" s="3" t="s">
        <v>45</v>
      </c>
      <c r="B50" s="5">
        <v>9902</v>
      </c>
      <c r="C50" s="19">
        <v>4899</v>
      </c>
      <c r="D50" s="21">
        <v>0.49474853564936377</v>
      </c>
      <c r="E50" s="21">
        <v>0.9798</v>
      </c>
      <c r="F50" s="110">
        <v>1</v>
      </c>
      <c r="G50" s="118">
        <v>1.1805555555555555E-5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2.7453703703703703E-5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3.2060185185185188E-5</v>
      </c>
    </row>
    <row r="51" spans="1:19" x14ac:dyDescent="0.25">
      <c r="A51" s="3" t="s">
        <v>46</v>
      </c>
      <c r="B51" s="5">
        <v>5365</v>
      </c>
      <c r="C51" s="19">
        <v>2781</v>
      </c>
      <c r="D51" s="21">
        <v>0.51835973904939425</v>
      </c>
      <c r="E51" s="21">
        <v>0.55620000000000003</v>
      </c>
      <c r="F51" s="110">
        <v>2.4390243902439025E-2</v>
      </c>
      <c r="G51" s="118">
        <v>1.4085648148148149E-5</v>
      </c>
      <c r="H51" s="5">
        <v>5365</v>
      </c>
      <c r="I51" s="70">
        <v>1580</v>
      </c>
      <c r="J51" s="76">
        <v>0.29450139794967384</v>
      </c>
      <c r="K51" s="76">
        <v>0.316</v>
      </c>
      <c r="L51" s="126">
        <v>1</v>
      </c>
      <c r="M51" s="133">
        <v>5.7453703703703707E-5</v>
      </c>
      <c r="N51" s="5">
        <v>5365</v>
      </c>
      <c r="O51" s="43">
        <v>1577</v>
      </c>
      <c r="P51" s="45">
        <v>0.29394221808014909</v>
      </c>
      <c r="Q51" s="45">
        <v>0.31540000000000001</v>
      </c>
      <c r="R51" s="82">
        <v>1</v>
      </c>
      <c r="S51" s="124">
        <v>3.5208333333333333E-5</v>
      </c>
    </row>
    <row r="52" spans="1:19" x14ac:dyDescent="0.25">
      <c r="A52" s="3" t="s">
        <v>47</v>
      </c>
      <c r="B52" s="5">
        <v>7322</v>
      </c>
      <c r="C52" s="19">
        <v>276</v>
      </c>
      <c r="D52" s="21">
        <v>3.7694618956569247E-2</v>
      </c>
      <c r="E52" s="21">
        <v>5.5199999999999999E-2</v>
      </c>
      <c r="F52" s="110">
        <v>2.0876826722338203E-3</v>
      </c>
      <c r="G52" s="118">
        <v>1.2500000000000001E-5</v>
      </c>
      <c r="H52" s="5">
        <v>7322</v>
      </c>
      <c r="I52" s="70">
        <v>2705</v>
      </c>
      <c r="J52" s="76">
        <v>0.36943458071565144</v>
      </c>
      <c r="K52" s="76">
        <v>0.54100000000000004</v>
      </c>
      <c r="L52" s="126">
        <v>1</v>
      </c>
      <c r="M52" s="133">
        <v>7.7071759259259259E-5</v>
      </c>
      <c r="N52" s="5">
        <v>7322</v>
      </c>
      <c r="O52" s="43">
        <v>2704</v>
      </c>
      <c r="P52" s="45">
        <v>0.36929800600928708</v>
      </c>
      <c r="Q52" s="45">
        <v>0.54079999999999995</v>
      </c>
      <c r="R52" s="82">
        <v>1</v>
      </c>
      <c r="S52" s="124">
        <v>3.5648148148148149E-5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6.6666666666666666E-2</v>
      </c>
      <c r="G53" s="118">
        <v>2.209375E-4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1.0302430555555555E-3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4.7831018518518519E-4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1.2893518518518519E-5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4.2491898148148147E-4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3.1192129629629631E-5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1.5265046296296297E-4</v>
      </c>
      <c r="H55" s="5">
        <v>5</v>
      </c>
      <c r="I55" s="70">
        <v>5</v>
      </c>
      <c r="J55" s="76">
        <v>1</v>
      </c>
      <c r="K55" s="76">
        <v>1</v>
      </c>
      <c r="L55" s="126">
        <v>0.125</v>
      </c>
      <c r="M55" s="133">
        <v>5.9592592592592596E-4</v>
      </c>
      <c r="N55" s="5">
        <v>5</v>
      </c>
      <c r="O55" s="43">
        <v>5</v>
      </c>
      <c r="P55" s="45">
        <v>1</v>
      </c>
      <c r="Q55" s="45">
        <v>1</v>
      </c>
      <c r="R55" s="82">
        <v>0.2</v>
      </c>
      <c r="S55" s="124">
        <v>9.9386574074074072E-5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1.491087962962963E-4</v>
      </c>
      <c r="H56" s="5">
        <v>7</v>
      </c>
      <c r="I56" s="70">
        <v>7</v>
      </c>
      <c r="J56" s="76">
        <v>1</v>
      </c>
      <c r="K56" s="76">
        <v>1</v>
      </c>
      <c r="L56" s="126">
        <v>0.1111111111111111</v>
      </c>
      <c r="M56" s="133">
        <v>6.3549768518518523E-4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9.6666666666666667E-5</v>
      </c>
    </row>
    <row r="57" spans="1:19" x14ac:dyDescent="0.25">
      <c r="A57" s="3" t="s">
        <v>52</v>
      </c>
      <c r="B57" s="5">
        <v>859</v>
      </c>
      <c r="C57" s="19">
        <v>859</v>
      </c>
      <c r="D57" s="21">
        <v>1</v>
      </c>
      <c r="E57" s="21">
        <v>1</v>
      </c>
      <c r="F57" s="110">
        <v>0.1111111111111111</v>
      </c>
      <c r="G57" s="118">
        <v>5.3564814814814813E-5</v>
      </c>
      <c r="H57" s="5">
        <v>859</v>
      </c>
      <c r="I57" s="70">
        <v>857</v>
      </c>
      <c r="J57" s="76">
        <v>0.99767171129220023</v>
      </c>
      <c r="K57" s="76">
        <v>0.99767171129220023</v>
      </c>
      <c r="L57" s="126">
        <v>0.1</v>
      </c>
      <c r="M57" s="133">
        <v>4.4598379629629632E-4</v>
      </c>
      <c r="N57" s="5">
        <v>859</v>
      </c>
      <c r="O57" s="43">
        <v>857</v>
      </c>
      <c r="P57" s="45">
        <v>0.99767171129220023</v>
      </c>
      <c r="Q57" s="45">
        <v>0.99767171129220023</v>
      </c>
      <c r="R57" s="82">
        <v>0.33333333333333331</v>
      </c>
      <c r="S57" s="124">
        <v>4.5254629629629627E-5</v>
      </c>
    </row>
    <row r="58" spans="1:19" x14ac:dyDescent="0.25">
      <c r="A58" s="3" t="s">
        <v>53</v>
      </c>
      <c r="B58" s="5">
        <v>4043</v>
      </c>
      <c r="C58" s="19">
        <v>3196</v>
      </c>
      <c r="D58" s="21">
        <v>0.79050210239920848</v>
      </c>
      <c r="E58" s="21">
        <v>0.79050210239920848</v>
      </c>
      <c r="F58" s="110">
        <v>5.8823529411764705E-3</v>
      </c>
      <c r="G58" s="118">
        <v>2.8460648148148147E-5</v>
      </c>
      <c r="H58" s="5">
        <v>4043</v>
      </c>
      <c r="I58" s="70">
        <v>2822</v>
      </c>
      <c r="J58" s="76">
        <v>0.69799653722483301</v>
      </c>
      <c r="K58" s="76">
        <v>0.69799653722483301</v>
      </c>
      <c r="L58" s="126">
        <v>5.7803468208092483E-3</v>
      </c>
      <c r="M58" s="133">
        <v>4.2097222222222221E-4</v>
      </c>
      <c r="N58" s="5">
        <v>4043</v>
      </c>
      <c r="O58" s="43">
        <v>3032</v>
      </c>
      <c r="P58" s="45">
        <v>0.73183683321264781</v>
      </c>
      <c r="Q58" s="45">
        <v>0.73183683321264781</v>
      </c>
      <c r="R58" s="82">
        <v>1</v>
      </c>
      <c r="S58" s="124">
        <v>3.4780092592592592E-5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4.9699074074074077E-5</v>
      </c>
      <c r="H59" s="5">
        <v>11</v>
      </c>
      <c r="I59" s="70">
        <v>11</v>
      </c>
      <c r="J59" s="76">
        <v>1</v>
      </c>
      <c r="K59" s="76">
        <v>1</v>
      </c>
      <c r="L59" s="126">
        <v>0.2</v>
      </c>
      <c r="M59" s="133">
        <v>4.3454861111111114E-4</v>
      </c>
      <c r="N59" s="5">
        <v>11</v>
      </c>
      <c r="O59" s="43">
        <v>16</v>
      </c>
      <c r="P59" s="45">
        <v>1</v>
      </c>
      <c r="Q59" s="45">
        <v>1</v>
      </c>
      <c r="R59" s="82">
        <v>0.5</v>
      </c>
      <c r="S59" s="124">
        <v>4.5821759259259258E-5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0.94925373134328361</v>
      </c>
      <c r="E60" s="21">
        <v>0.94925373134328361</v>
      </c>
      <c r="F60" s="110">
        <v>1</v>
      </c>
      <c r="G60" s="118">
        <v>6.2025462962962959E-5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3.7953703703703706E-4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1</v>
      </c>
      <c r="S60" s="124">
        <v>5.2175925925925926E-5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1</v>
      </c>
      <c r="G61" s="118">
        <v>3.7708333333333333E-5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0.33333333333333331</v>
      </c>
      <c r="M61" s="133">
        <v>5.603009259259259E-4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0.25</v>
      </c>
      <c r="S61" s="124">
        <v>4.8310185185185183E-5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1.474537037037037E-5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3.1736111111111109E-4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3.1516203703703707E-5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0.5</v>
      </c>
      <c r="G63" s="118">
        <v>1.8552083333333333E-4</v>
      </c>
      <c r="H63" s="5">
        <v>38</v>
      </c>
      <c r="I63" s="70">
        <v>38</v>
      </c>
      <c r="J63" s="76">
        <v>1</v>
      </c>
      <c r="K63" s="76">
        <v>1</v>
      </c>
      <c r="L63" s="126">
        <v>1</v>
      </c>
      <c r="M63" s="133">
        <v>4.8774305555555555E-4</v>
      </c>
      <c r="N63" s="5">
        <v>38</v>
      </c>
      <c r="O63" s="43">
        <v>38</v>
      </c>
      <c r="P63" s="45">
        <v>1</v>
      </c>
      <c r="Q63" s="45">
        <v>1</v>
      </c>
      <c r="R63" s="82">
        <v>0.33333333333333331</v>
      </c>
      <c r="S63" s="124">
        <v>1.3212962962962964E-4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1.4865740740740741E-4</v>
      </c>
      <c r="H64" s="5">
        <v>34</v>
      </c>
      <c r="I64" s="70">
        <v>34</v>
      </c>
      <c r="J64" s="76">
        <v>1</v>
      </c>
      <c r="K64" s="76">
        <v>1</v>
      </c>
      <c r="L64" s="126">
        <v>0.2</v>
      </c>
      <c r="M64" s="133">
        <v>5.0747685185185184E-4</v>
      </c>
      <c r="N64" s="5">
        <v>34</v>
      </c>
      <c r="O64" s="43">
        <v>34</v>
      </c>
      <c r="P64" s="45">
        <v>1</v>
      </c>
      <c r="Q64" s="45">
        <v>1</v>
      </c>
      <c r="R64" s="82">
        <v>0.125</v>
      </c>
      <c r="S64" s="124">
        <v>1.2592592592592592E-4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</v>
      </c>
      <c r="G65" s="118">
        <v>1.0408564814814815E-4</v>
      </c>
      <c r="H65" s="5">
        <v>4</v>
      </c>
      <c r="I65" s="70">
        <v>4</v>
      </c>
      <c r="J65" s="76">
        <v>1</v>
      </c>
      <c r="K65" s="76">
        <v>1</v>
      </c>
      <c r="L65" s="126">
        <v>0.14285714285714285</v>
      </c>
      <c r="M65" s="133">
        <v>6.1079861111111111E-4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1.131712962962963E-4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5.4166666666666664E-5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2.4383101851851852E-4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4.8634259259259259E-5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4.4537037037037036E-5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5.9756944444444446E-5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4.8159722222222224E-5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6.4479166666666664E-5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1.1212962962962963E-4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4.9884259259259262E-5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0.1</v>
      </c>
      <c r="G69" s="118">
        <v>8.850694444444444E-5</v>
      </c>
      <c r="H69" s="5">
        <v>290</v>
      </c>
      <c r="I69" s="70">
        <v>290</v>
      </c>
      <c r="J69" s="76">
        <v>1</v>
      </c>
      <c r="K69" s="76">
        <v>1</v>
      </c>
      <c r="L69" s="126">
        <v>0.1111111111111111</v>
      </c>
      <c r="M69" s="133">
        <v>2.7163194444444446E-4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8.8553240740740742E-5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0.14285714285714285</v>
      </c>
      <c r="G70" s="118">
        <v>1.0587962962962962E-4</v>
      </c>
      <c r="H70" s="5">
        <v>3</v>
      </c>
      <c r="I70" s="70">
        <v>3</v>
      </c>
      <c r="J70" s="76">
        <v>1</v>
      </c>
      <c r="K70" s="76">
        <v>1</v>
      </c>
      <c r="L70" s="126">
        <v>0.14285714285714285</v>
      </c>
      <c r="M70" s="133">
        <v>1.4827546296296295E-4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8.83912037037037E-5</v>
      </c>
    </row>
    <row r="71" spans="1:19" x14ac:dyDescent="0.25">
      <c r="A71" s="3" t="s">
        <v>66</v>
      </c>
      <c r="B71" s="5">
        <v>2955</v>
      </c>
      <c r="C71" s="19">
        <v>2946</v>
      </c>
      <c r="D71" s="21">
        <v>0.9969543147208122</v>
      </c>
      <c r="E71" s="21">
        <v>0.9969543147208122</v>
      </c>
      <c r="F71" s="110">
        <v>1</v>
      </c>
      <c r="G71" s="118">
        <v>1.0428240740740741E-4</v>
      </c>
      <c r="H71" s="5">
        <v>2955</v>
      </c>
      <c r="I71" s="70">
        <v>2949</v>
      </c>
      <c r="J71" s="76">
        <v>0.99796954314720809</v>
      </c>
      <c r="K71" s="76">
        <v>0.99796954314720809</v>
      </c>
      <c r="L71" s="126">
        <v>1</v>
      </c>
      <c r="M71" s="133">
        <v>2.9004629629629628E-4</v>
      </c>
      <c r="N71" s="5">
        <v>2955</v>
      </c>
      <c r="O71" s="43">
        <v>3465</v>
      </c>
      <c r="P71" s="45">
        <v>0.9835367584445075</v>
      </c>
      <c r="Q71" s="45">
        <v>0.9835367584445075</v>
      </c>
      <c r="R71" s="82">
        <v>1</v>
      </c>
      <c r="S71" s="124">
        <v>8.6331018518518517E-5</v>
      </c>
    </row>
    <row r="72" spans="1:19" x14ac:dyDescent="0.25">
      <c r="A72" s="3" t="s">
        <v>67</v>
      </c>
      <c r="B72" s="5">
        <v>554</v>
      </c>
      <c r="C72" s="19">
        <v>551</v>
      </c>
      <c r="D72" s="21">
        <v>0.99458483754512639</v>
      </c>
      <c r="E72" s="21">
        <v>0.99458483754512639</v>
      </c>
      <c r="F72" s="110">
        <v>1</v>
      </c>
      <c r="G72" s="118">
        <v>9.9259259259259263E-5</v>
      </c>
      <c r="H72" s="5">
        <v>554</v>
      </c>
      <c r="I72" s="70">
        <v>552</v>
      </c>
      <c r="J72" s="76">
        <v>0.99638989169675085</v>
      </c>
      <c r="K72" s="76">
        <v>0.99638989169675085</v>
      </c>
      <c r="L72" s="126">
        <v>1</v>
      </c>
      <c r="M72" s="133">
        <v>2.4773148148148148E-4</v>
      </c>
      <c r="N72" s="5">
        <v>554</v>
      </c>
      <c r="O72" s="43">
        <v>730</v>
      </c>
      <c r="P72" s="45">
        <v>0.99590723055934516</v>
      </c>
      <c r="Q72" s="45">
        <v>0.99590723055934516</v>
      </c>
      <c r="R72" s="82">
        <v>1</v>
      </c>
      <c r="S72" s="124">
        <v>1.0802083333333333E-4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6.2372685185185179E-5</v>
      </c>
      <c r="H73" s="5">
        <v>5</v>
      </c>
      <c r="I73" s="70">
        <v>5</v>
      </c>
      <c r="J73" s="76">
        <v>1</v>
      </c>
      <c r="K73" s="76">
        <v>1</v>
      </c>
      <c r="L73" s="126">
        <v>0.14285714285714285</v>
      </c>
      <c r="M73" s="133">
        <v>1.9928240740740741E-4</v>
      </c>
      <c r="N73" s="5">
        <v>5</v>
      </c>
      <c r="O73" s="43">
        <v>5</v>
      </c>
      <c r="P73" s="45">
        <v>1</v>
      </c>
      <c r="Q73" s="45">
        <v>1</v>
      </c>
      <c r="R73" s="82">
        <v>0.1</v>
      </c>
      <c r="S73" s="124">
        <v>5.7210648148148145E-5</v>
      </c>
    </row>
    <row r="74" spans="1:19" x14ac:dyDescent="0.25">
      <c r="A74" s="3" t="s">
        <v>69</v>
      </c>
      <c r="B74" s="5">
        <v>1003</v>
      </c>
      <c r="C74" s="19">
        <v>810</v>
      </c>
      <c r="D74" s="21">
        <v>0.80757726819541376</v>
      </c>
      <c r="E74" s="21">
        <v>0.80757726819541376</v>
      </c>
      <c r="F74" s="110">
        <v>0.25</v>
      </c>
      <c r="G74" s="118">
        <v>6.9652777777777774E-5</v>
      </c>
      <c r="H74" s="5">
        <v>1003</v>
      </c>
      <c r="I74" s="70">
        <v>808</v>
      </c>
      <c r="J74" s="76">
        <v>0.80558325024925226</v>
      </c>
      <c r="K74" s="76">
        <v>0.80558325024925226</v>
      </c>
      <c r="L74" s="126">
        <v>0.33333333333333331</v>
      </c>
      <c r="M74" s="133">
        <v>2.1689814814814814E-4</v>
      </c>
      <c r="N74" s="5">
        <v>1003</v>
      </c>
      <c r="O74" s="43">
        <v>820</v>
      </c>
      <c r="P74" s="45">
        <v>0.81673306772908372</v>
      </c>
      <c r="Q74" s="45">
        <v>0.81673306772908372</v>
      </c>
      <c r="R74" s="82">
        <v>1</v>
      </c>
      <c r="S74" s="124">
        <v>5.7476851851851851E-5</v>
      </c>
    </row>
    <row r="75" spans="1:19" x14ac:dyDescent="0.25">
      <c r="A75" s="3" t="s">
        <v>70</v>
      </c>
      <c r="B75" s="5">
        <v>95</v>
      </c>
      <c r="C75" s="19">
        <v>91</v>
      </c>
      <c r="D75" s="21">
        <v>0.95789473684210524</v>
      </c>
      <c r="E75" s="21">
        <v>0.95789473684210524</v>
      </c>
      <c r="F75" s="110">
        <v>5.5555555555555552E-2</v>
      </c>
      <c r="G75" s="118">
        <v>8.1458333333333339E-5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0.14285714285714285</v>
      </c>
      <c r="M75" s="133">
        <v>3.4109953703703705E-4</v>
      </c>
      <c r="N75" s="5">
        <v>95</v>
      </c>
      <c r="O75" s="43">
        <v>91</v>
      </c>
      <c r="P75" s="45">
        <v>1</v>
      </c>
      <c r="Q75" s="45">
        <v>1</v>
      </c>
      <c r="R75" s="82">
        <v>0.2</v>
      </c>
      <c r="S75" s="124">
        <v>6.614583333333334E-5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4.5567129629629628E-5</v>
      </c>
      <c r="H76" s="5">
        <v>5</v>
      </c>
      <c r="I76" s="70">
        <v>5</v>
      </c>
      <c r="J76" s="76">
        <v>1</v>
      </c>
      <c r="K76" s="76">
        <v>1</v>
      </c>
      <c r="L76" s="126">
        <v>0.25</v>
      </c>
      <c r="M76" s="133">
        <v>3.1844907407407408E-4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4.9849537037037036E-5</v>
      </c>
    </row>
    <row r="77" spans="1:19" x14ac:dyDescent="0.25">
      <c r="A77" s="3" t="s">
        <v>72</v>
      </c>
      <c r="B77" s="5">
        <v>4079</v>
      </c>
      <c r="C77" s="19">
        <v>764</v>
      </c>
      <c r="D77" s="21">
        <v>0.18730080902181909</v>
      </c>
      <c r="E77" s="21">
        <v>0.18730080902181909</v>
      </c>
      <c r="F77" s="110">
        <v>1</v>
      </c>
      <c r="G77" s="118">
        <v>4.4259259259259261E-5</v>
      </c>
      <c r="H77" s="5">
        <v>4079</v>
      </c>
      <c r="I77" s="70">
        <v>919</v>
      </c>
      <c r="J77" s="76">
        <v>0.22530031870556508</v>
      </c>
      <c r="K77" s="76">
        <v>0.22530031870556508</v>
      </c>
      <c r="L77" s="126">
        <v>1</v>
      </c>
      <c r="M77" s="133">
        <v>1.9248842592592592E-4</v>
      </c>
      <c r="N77" s="5">
        <v>4079</v>
      </c>
      <c r="O77" s="43">
        <v>960</v>
      </c>
      <c r="P77" s="45">
        <v>0.21178027796161483</v>
      </c>
      <c r="Q77" s="45">
        <v>0.21178027796161483</v>
      </c>
      <c r="R77" s="82">
        <v>1</v>
      </c>
      <c r="S77" s="124">
        <v>5.6365740740740739E-5</v>
      </c>
    </row>
    <row r="78" spans="1:19" x14ac:dyDescent="0.25">
      <c r="A78" s="3" t="s">
        <v>73</v>
      </c>
      <c r="B78" s="5">
        <v>50</v>
      </c>
      <c r="C78" s="19">
        <v>49</v>
      </c>
      <c r="D78" s="21">
        <v>0.98</v>
      </c>
      <c r="E78" s="21">
        <v>0.98</v>
      </c>
      <c r="F78" s="110">
        <v>1</v>
      </c>
      <c r="G78" s="118">
        <v>1.6831018518518519E-4</v>
      </c>
      <c r="H78" s="5">
        <v>50</v>
      </c>
      <c r="I78" s="70">
        <v>49</v>
      </c>
      <c r="J78" s="76">
        <v>0.98</v>
      </c>
      <c r="K78" s="76">
        <v>0.98</v>
      </c>
      <c r="L78" s="126">
        <v>1</v>
      </c>
      <c r="M78" s="133">
        <v>3.7831018518518519E-4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1.1049768518518518E-4</v>
      </c>
    </row>
    <row r="79" spans="1:19" x14ac:dyDescent="0.25">
      <c r="A79" s="3" t="s">
        <v>74</v>
      </c>
      <c r="B79" s="5">
        <v>2505</v>
      </c>
      <c r="C79" s="19">
        <v>2271</v>
      </c>
      <c r="D79" s="21">
        <v>0.90658682634730536</v>
      </c>
      <c r="E79" s="21">
        <v>0.90658682634730536</v>
      </c>
      <c r="F79" s="110">
        <v>1</v>
      </c>
      <c r="G79" s="118">
        <v>9.2696759259259259E-5</v>
      </c>
      <c r="H79" s="5">
        <v>2505</v>
      </c>
      <c r="I79" s="70">
        <v>2505</v>
      </c>
      <c r="J79" s="76">
        <v>1</v>
      </c>
      <c r="K79" s="76">
        <v>1</v>
      </c>
      <c r="L79" s="126">
        <v>1</v>
      </c>
      <c r="M79" s="133">
        <v>6.4005787037037037E-4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9.9976851851851854E-5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9.9212962962962962E-5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5.9121527777777775E-4</v>
      </c>
      <c r="N80" s="5">
        <v>3</v>
      </c>
      <c r="O80" s="43">
        <v>2</v>
      </c>
      <c r="P80" s="45">
        <v>1</v>
      </c>
      <c r="Q80" s="45">
        <v>1</v>
      </c>
      <c r="R80" s="82">
        <v>0.5</v>
      </c>
      <c r="S80" s="124">
        <v>4.8402777777777779E-5</v>
      </c>
    </row>
    <row r="81" spans="1:19" x14ac:dyDescent="0.25">
      <c r="A81" s="3" t="s">
        <v>76</v>
      </c>
      <c r="B81" s="5">
        <v>13</v>
      </c>
      <c r="C81" s="19">
        <v>1</v>
      </c>
      <c r="D81" s="21">
        <v>7.6923076923076927E-2</v>
      </c>
      <c r="E81" s="21">
        <v>7.6923076923076927E-2</v>
      </c>
      <c r="F81" s="110">
        <v>3.7835792659856227E-4</v>
      </c>
      <c r="G81" s="118">
        <v>1.1381944444444444E-4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3.7637731481481479E-4</v>
      </c>
      <c r="N81" s="160">
        <v>1</v>
      </c>
      <c r="O81" s="43">
        <v>0</v>
      </c>
      <c r="P81" s="45">
        <v>0</v>
      </c>
      <c r="Q81" s="45">
        <v>0</v>
      </c>
      <c r="R81" s="82">
        <v>0</v>
      </c>
      <c r="S81" s="124">
        <v>1.3004629629629629E-4</v>
      </c>
    </row>
    <row r="82" spans="1:19" x14ac:dyDescent="0.25">
      <c r="A82" s="3" t="s">
        <v>77</v>
      </c>
      <c r="B82" s="5">
        <v>1763</v>
      </c>
      <c r="C82" s="19">
        <v>705</v>
      </c>
      <c r="D82" s="21">
        <v>0.39988655700510495</v>
      </c>
      <c r="E82" s="21">
        <v>0.39988655700510495</v>
      </c>
      <c r="F82" s="110">
        <v>9.3457943925233638E-3</v>
      </c>
      <c r="G82" s="118">
        <v>4.9722222222222221E-5</v>
      </c>
      <c r="H82" s="5">
        <v>1763</v>
      </c>
      <c r="I82" s="70">
        <v>483</v>
      </c>
      <c r="J82" s="76">
        <v>0.2739648326715825</v>
      </c>
      <c r="K82" s="76">
        <v>0.2739648326715825</v>
      </c>
      <c r="L82" s="126">
        <v>1.7241379310344827E-2</v>
      </c>
      <c r="M82" s="133">
        <v>9.1539351851851845E-5</v>
      </c>
      <c r="N82" s="161">
        <v>837</v>
      </c>
      <c r="O82" s="43">
        <v>427</v>
      </c>
      <c r="P82" s="45">
        <v>0.51015531660692948</v>
      </c>
      <c r="Q82" s="45">
        <v>0.51015531660692948</v>
      </c>
      <c r="R82" s="82">
        <v>0.1</v>
      </c>
      <c r="S82" s="124">
        <v>5.3194444444444442E-5</v>
      </c>
    </row>
    <row r="83" spans="1:19" x14ac:dyDescent="0.25">
      <c r="A83" s="3" t="s">
        <v>78</v>
      </c>
      <c r="B83" s="5">
        <v>2917</v>
      </c>
      <c r="C83" s="19">
        <v>1282</v>
      </c>
      <c r="D83" s="23">
        <v>0.43949262941378126</v>
      </c>
      <c r="E83" s="21">
        <v>0.43949262941378126</v>
      </c>
      <c r="F83" s="110">
        <v>0.1111111111111111</v>
      </c>
      <c r="G83" s="118">
        <v>3.5613425925925923E-5</v>
      </c>
      <c r="H83" s="5">
        <v>2917</v>
      </c>
      <c r="I83" s="70">
        <v>732</v>
      </c>
      <c r="J83" s="77">
        <v>0.25094274940006855</v>
      </c>
      <c r="K83" s="76">
        <v>0.25094274940006855</v>
      </c>
      <c r="L83" s="126">
        <v>1</v>
      </c>
      <c r="M83" s="133">
        <v>5.0682870370370367E-5</v>
      </c>
      <c r="N83" s="5">
        <v>2917</v>
      </c>
      <c r="O83" s="43">
        <v>651</v>
      </c>
      <c r="P83" s="47">
        <v>0.33112919633774163</v>
      </c>
      <c r="Q83" s="45">
        <v>0.33112919633774163</v>
      </c>
      <c r="R83" s="82">
        <v>1</v>
      </c>
      <c r="S83" s="124">
        <v>4.5775462962962964E-5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45800</v>
      </c>
      <c r="D84" s="59">
        <f t="shared" ref="D84:F84" si="0">AVERAGE(D14:D83)</f>
        <v>0.79324390226883412</v>
      </c>
      <c r="E84" s="59">
        <f t="shared" si="0"/>
        <v>0.83505120699932045</v>
      </c>
      <c r="F84" s="119">
        <f t="shared" si="0"/>
        <v>0.70003222606582127</v>
      </c>
      <c r="G84" s="120">
        <f>AVERAGE(G14:G83)</f>
        <v>7.1942129629629632E-5</v>
      </c>
      <c r="H84" s="34">
        <f>SUM(H14:H83)</f>
        <v>425476</v>
      </c>
      <c r="I84" s="107">
        <f>SUM(I14:I83)</f>
        <v>46324</v>
      </c>
      <c r="J84" s="108">
        <f t="shared" ref="J84:L84" si="1">AVERAGE(J14:J83)</f>
        <v>0.79126465671733615</v>
      </c>
      <c r="K84" s="108">
        <f t="shared" si="1"/>
        <v>0.83519577970866155</v>
      </c>
      <c r="L84" s="52">
        <f t="shared" si="1"/>
        <v>0.65606359832217198</v>
      </c>
      <c r="M84" s="122">
        <f>AVERAGE(M14:M83)</f>
        <v>2.6840873015873012E-4</v>
      </c>
      <c r="N84" s="34">
        <f>SUM(N14:N83)</f>
        <v>424538</v>
      </c>
      <c r="O84" s="57">
        <f>SUM(O14:O83)</f>
        <v>48295</v>
      </c>
      <c r="P84" s="60">
        <f t="shared" ref="P84:R84" si="2">AVERAGE(P14:P83)</f>
        <v>0.79738533337252226</v>
      </c>
      <c r="Q84" s="60">
        <f t="shared" si="2"/>
        <v>0.84154255375532161</v>
      </c>
      <c r="R84" s="123">
        <f t="shared" si="2"/>
        <v>0.7518802434125017</v>
      </c>
      <c r="S84" s="125">
        <f>AVERAGE(S14:S83)</f>
        <v>6.6850033068783035E-5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Remove Duplicates in Corpus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0.79324390226883412</v>
      </c>
      <c r="C88" s="37"/>
      <c r="D88" s="37"/>
    </row>
    <row r="89" spans="1:19" x14ac:dyDescent="0.25">
      <c r="A89" s="25" t="s">
        <v>88</v>
      </c>
      <c r="B89" s="61">
        <f>E84</f>
        <v>0.83505120699932045</v>
      </c>
    </row>
    <row r="90" spans="1:19" x14ac:dyDescent="0.25">
      <c r="A90" s="25" t="s">
        <v>89</v>
      </c>
      <c r="B90" s="67">
        <f>F84</f>
        <v>0.70003222606582127</v>
      </c>
    </row>
    <row r="91" spans="1:19" x14ac:dyDescent="0.25">
      <c r="A91" s="25" t="s">
        <v>120</v>
      </c>
      <c r="B91" s="130">
        <f>G84</f>
        <v>7.1942129629629632E-5</v>
      </c>
    </row>
    <row r="92" spans="1:19" ht="20.25" thickBot="1" x14ac:dyDescent="0.35">
      <c r="A92" s="38" t="str">
        <f>I1</f>
        <v>Count rules</v>
      </c>
      <c r="B92" s="38"/>
    </row>
    <row r="93" spans="1:19" ht="15.75" thickTop="1" x14ac:dyDescent="0.25">
      <c r="A93" s="32" t="s">
        <v>82</v>
      </c>
      <c r="B93" s="64">
        <f>J84</f>
        <v>0.79126465671733615</v>
      </c>
    </row>
    <row r="94" spans="1:19" x14ac:dyDescent="0.25">
      <c r="A94" s="32" t="s">
        <v>88</v>
      </c>
      <c r="B94" s="64">
        <f>K84</f>
        <v>0.83519577970866155</v>
      </c>
    </row>
    <row r="95" spans="1:19" x14ac:dyDescent="0.25">
      <c r="A95" s="32" t="s">
        <v>89</v>
      </c>
      <c r="B95" s="68">
        <f>L84</f>
        <v>0.65606359832217198</v>
      </c>
    </row>
    <row r="96" spans="1:19" x14ac:dyDescent="0.25">
      <c r="A96" s="32" t="s">
        <v>120</v>
      </c>
      <c r="B96" s="131">
        <f>M84</f>
        <v>2.6840873015873012E-4</v>
      </c>
    </row>
    <row r="97" spans="1:2" ht="20.25" thickBot="1" x14ac:dyDescent="0.35">
      <c r="A97" s="50" t="str">
        <f>O1</f>
        <v>Adjustments of grammar</v>
      </c>
      <c r="B97" s="50"/>
    </row>
    <row r="98" spans="1:2" ht="15.75" thickTop="1" x14ac:dyDescent="0.25">
      <c r="A98" s="51" t="s">
        <v>82</v>
      </c>
      <c r="B98" s="66">
        <f>P84</f>
        <v>0.79738533337252226</v>
      </c>
    </row>
    <row r="99" spans="1:2" x14ac:dyDescent="0.25">
      <c r="A99" s="51" t="s">
        <v>88</v>
      </c>
      <c r="B99" s="66">
        <f>Q84</f>
        <v>0.84154255375532161</v>
      </c>
    </row>
    <row r="100" spans="1:2" x14ac:dyDescent="0.25">
      <c r="A100" s="51" t="s">
        <v>89</v>
      </c>
      <c r="B100" s="69">
        <f>R84</f>
        <v>0.7518802434125017</v>
      </c>
    </row>
    <row r="101" spans="1:2" x14ac:dyDescent="0.25">
      <c r="A101" s="51" t="s">
        <v>120</v>
      </c>
      <c r="B101" s="132">
        <f>S84</f>
        <v>6.6850033068783035E-5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Adjustments of grammar</v>
      </c>
    </row>
    <row r="104" spans="1:2" x14ac:dyDescent="0.25">
      <c r="A104" t="s">
        <v>92</v>
      </c>
      <c r="B104" t="str">
        <f>IF(AND(B89 &gt; B94,B89 &gt; B99), A87, IF(B94 &gt; B99, A92, A97))</f>
        <v>Adjustments of grammar</v>
      </c>
    </row>
    <row r="105" spans="1:2" x14ac:dyDescent="0.25">
      <c r="A105" t="s">
        <v>93</v>
      </c>
      <c r="B105" t="str">
        <f>IF(AND(B90 &gt; B95,B90 &gt; B100), $A$87, IF(B95 &gt; B100, $A$92, $A$97))</f>
        <v>Adjustments of grammar</v>
      </c>
    </row>
    <row r="106" spans="1:2" x14ac:dyDescent="0.25">
      <c r="A106" t="s">
        <v>121</v>
      </c>
      <c r="B106" t="str">
        <f>IF(AND(B91 &lt; B96,B91 &lt; B101), $A$87, IF(B96 &lt; B101, $A$92, $A$97))</f>
        <v>Adjustments of grammar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{64090279-71A8-4C5F-BC3B-71A4761A2079}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{1226BD20-78F6-4E5D-A732-0476C05CE5DA}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{E3C95FC4-AB7B-46FC-B88D-5829B3A1BA04}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{15A6A644-6228-4A13-86B3-2398F0FC1A91}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{81FFFDA9-8C02-42A5-B8D9-FE4BDDD28FB7}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{A69C6BA6-2CEE-4AEE-83DF-7C77816AFD2C}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{7A2792EA-4CFB-4916-BDF4-9719ED584F49}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{4037C69B-797A-4DD7-886D-9D09B70B1A42}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{968C2A0F-9991-4B78-BBC2-C21EAA894C54}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90279-71A8-4C5F-BC3B-71A4761A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226BD20-78F6-4E5D-A732-0476C05CE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E3C95FC4-AB7B-46FC-B88D-5829B3A1B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15A6A644-6228-4A13-86B3-2398F0FC1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FFFDA9-8C02-42A5-B8D9-FE4BDDD2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A69C6BA6-2CEE-4AEE-83DF-7C77816AF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A2792EA-4CFB-4916-BDF4-9719ED584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37C69B-797A-4DD7-886D-9D09B70B1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68C2A0F-9991-4B78-BBC2-C21EAA894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A03D-078D-4FC7-A413-2F84C9945D8C}">
  <sheetPr>
    <tabColor theme="9" tint="0.79998168889431442"/>
  </sheetPr>
  <dimension ref="A1:S106"/>
  <sheetViews>
    <sheetView topLeftCell="C11" zoomScale="130" zoomScaleNormal="130" workbookViewId="0">
      <selection activeCell="S83" sqref="O14:S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163</v>
      </c>
      <c r="J1" s="168"/>
      <c r="K1" s="168"/>
      <c r="L1" s="168"/>
      <c r="M1" s="190"/>
      <c r="N1" s="27"/>
      <c r="O1" s="189" t="s">
        <v>164</v>
      </c>
      <c r="P1" s="168"/>
      <c r="Q1" s="168"/>
      <c r="R1" s="168"/>
      <c r="S1" s="190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201" t="s">
        <v>0</v>
      </c>
      <c r="D3" s="202"/>
      <c r="E3" s="203" t="s">
        <v>157</v>
      </c>
      <c r="F3" s="203"/>
      <c r="G3" s="204"/>
      <c r="H3" s="28"/>
      <c r="I3" s="165" t="s">
        <v>0</v>
      </c>
      <c r="J3" s="165"/>
      <c r="K3" s="186" t="s">
        <v>160</v>
      </c>
      <c r="L3" s="186"/>
      <c r="M3" s="187"/>
      <c r="N3" s="28"/>
      <c r="O3" s="163" t="s">
        <v>0</v>
      </c>
      <c r="P3" s="164"/>
      <c r="Q3" s="186" t="s">
        <v>160</v>
      </c>
      <c r="R3" s="186"/>
      <c r="S3" s="187"/>
    </row>
    <row r="4" spans="1:19" x14ac:dyDescent="0.25">
      <c r="A4" s="3"/>
      <c r="B4" s="28"/>
      <c r="C4" s="201" t="s">
        <v>1</v>
      </c>
      <c r="D4" s="202"/>
      <c r="E4" s="203">
        <v>1000</v>
      </c>
      <c r="F4" s="203"/>
      <c r="G4" s="204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201" t="s">
        <v>2</v>
      </c>
      <c r="D5" s="202"/>
      <c r="E5" s="203">
        <v>512</v>
      </c>
      <c r="F5" s="203"/>
      <c r="G5" s="204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256</v>
      </c>
      <c r="R5" s="164"/>
      <c r="S5" s="184"/>
    </row>
    <row r="6" spans="1:19" x14ac:dyDescent="0.25">
      <c r="A6" s="3"/>
      <c r="B6" s="28"/>
      <c r="C6" s="201" t="s">
        <v>3</v>
      </c>
      <c r="D6" s="202"/>
      <c r="E6" s="203">
        <v>1024</v>
      </c>
      <c r="F6" s="203"/>
      <c r="G6" s="204"/>
      <c r="H6" s="28"/>
      <c r="I6" s="165" t="s">
        <v>3</v>
      </c>
      <c r="J6" s="165"/>
      <c r="K6" s="186">
        <v>4072</v>
      </c>
      <c r="L6" s="186"/>
      <c r="M6" s="187"/>
      <c r="N6" s="28"/>
      <c r="O6" s="163" t="s">
        <v>3</v>
      </c>
      <c r="P6" s="164"/>
      <c r="Q6" s="164">
        <v>1592</v>
      </c>
      <c r="R6" s="164"/>
      <c r="S6" s="184"/>
    </row>
    <row r="7" spans="1:19" x14ac:dyDescent="0.25">
      <c r="A7" s="3"/>
      <c r="B7" s="28"/>
      <c r="C7" s="201" t="s">
        <v>4</v>
      </c>
      <c r="D7" s="202"/>
      <c r="E7" s="203" t="s">
        <v>98</v>
      </c>
      <c r="F7" s="203"/>
      <c r="G7" s="204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201" t="s">
        <v>5</v>
      </c>
      <c r="D8" s="202"/>
      <c r="E8" s="203" t="s">
        <v>99</v>
      </c>
      <c r="F8" s="203"/>
      <c r="G8" s="204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201" t="s">
        <v>6</v>
      </c>
      <c r="D9" s="202"/>
      <c r="E9" s="203">
        <v>1</v>
      </c>
      <c r="F9" s="203"/>
      <c r="G9" s="204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64">
        <v>1</v>
      </c>
      <c r="R9" s="164"/>
      <c r="S9" s="184"/>
    </row>
    <row r="10" spans="1:19" x14ac:dyDescent="0.25">
      <c r="A10" s="3"/>
      <c r="B10" s="28"/>
      <c r="C10" s="201" t="s">
        <v>7</v>
      </c>
      <c r="D10" s="202"/>
      <c r="E10" s="158"/>
      <c r="F10" s="159"/>
      <c r="G10" s="158"/>
      <c r="H10" s="28"/>
      <c r="I10" s="165" t="s">
        <v>7</v>
      </c>
      <c r="J10" s="165"/>
      <c r="K10" s="32"/>
      <c r="L10" s="53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7.6923076923076927E-3</v>
      </c>
      <c r="G14" s="118">
        <v>8.3437500000000002E-5</v>
      </c>
      <c r="H14" s="5">
        <v>9</v>
      </c>
      <c r="I14" s="70">
        <v>0</v>
      </c>
      <c r="J14" s="75">
        <v>0</v>
      </c>
      <c r="K14" s="76">
        <v>0</v>
      </c>
      <c r="L14" s="126">
        <v>0</v>
      </c>
      <c r="M14" s="133">
        <v>1.0976851851851852E-4</v>
      </c>
      <c r="N14" s="5">
        <v>9</v>
      </c>
      <c r="O14" s="43">
        <v>9</v>
      </c>
      <c r="P14" s="44">
        <v>1</v>
      </c>
      <c r="Q14" s="45">
        <v>1</v>
      </c>
      <c r="R14" s="82">
        <v>2.1739130434782608E-2</v>
      </c>
      <c r="S14" s="124">
        <v>7.3078703703703701E-5</v>
      </c>
    </row>
    <row r="15" spans="1:19" x14ac:dyDescent="0.25">
      <c r="A15" s="3" t="s">
        <v>10</v>
      </c>
      <c r="B15" s="5">
        <v>1160</v>
      </c>
      <c r="C15" s="19">
        <v>709</v>
      </c>
      <c r="D15" s="21">
        <v>0.60443307757885767</v>
      </c>
      <c r="E15" s="21">
        <v>0.60443307757885767</v>
      </c>
      <c r="F15" s="110">
        <v>1</v>
      </c>
      <c r="G15" s="118">
        <v>6.6967592592592589E-5</v>
      </c>
      <c r="H15" s="5">
        <v>1160</v>
      </c>
      <c r="I15" s="70">
        <v>517</v>
      </c>
      <c r="J15" s="76">
        <v>0.44075021312872975</v>
      </c>
      <c r="K15" s="76">
        <v>0.44075021312872975</v>
      </c>
      <c r="L15" s="126">
        <v>0.25</v>
      </c>
      <c r="M15" s="133">
        <v>9.298611111111111E-5</v>
      </c>
      <c r="N15" s="5">
        <v>1160</v>
      </c>
      <c r="O15" s="43">
        <v>736</v>
      </c>
      <c r="P15" s="45">
        <v>0.62745098039215685</v>
      </c>
      <c r="Q15" s="45">
        <v>0.62745098039215685</v>
      </c>
      <c r="R15" s="82">
        <v>1</v>
      </c>
      <c r="S15" s="124">
        <v>6.1736111111111109E-5</v>
      </c>
    </row>
    <row r="16" spans="1:19" x14ac:dyDescent="0.25">
      <c r="A16" s="3" t="s">
        <v>11</v>
      </c>
      <c r="B16" s="5">
        <v>1554</v>
      </c>
      <c r="C16" s="19">
        <v>842</v>
      </c>
      <c r="D16" s="21">
        <v>0.53156565656565657</v>
      </c>
      <c r="E16" s="21">
        <v>0.53156565656565657</v>
      </c>
      <c r="F16" s="110">
        <v>0.5</v>
      </c>
      <c r="G16" s="118">
        <v>5.8275462962962963E-5</v>
      </c>
      <c r="H16" s="5">
        <v>1554</v>
      </c>
      <c r="I16" s="70">
        <v>818</v>
      </c>
      <c r="J16" s="76">
        <v>0.51641414141414144</v>
      </c>
      <c r="K16" s="76">
        <v>0.51641414141414144</v>
      </c>
      <c r="L16" s="126">
        <v>1</v>
      </c>
      <c r="M16" s="133">
        <v>8.1643518518518518E-5</v>
      </c>
      <c r="N16" s="5">
        <v>1554</v>
      </c>
      <c r="O16" s="43">
        <v>815</v>
      </c>
      <c r="P16" s="45">
        <v>0.51452020202020199</v>
      </c>
      <c r="Q16" s="45">
        <v>0.51452020202020199</v>
      </c>
      <c r="R16" s="82">
        <v>0.5</v>
      </c>
      <c r="S16" s="124">
        <v>5.4942129629629632E-5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3.2258064516129031E-2</v>
      </c>
      <c r="G17" s="118">
        <v>5.5324074074074071E-5</v>
      </c>
      <c r="H17" s="5">
        <v>28</v>
      </c>
      <c r="I17" s="70">
        <v>0</v>
      </c>
      <c r="J17" s="76">
        <v>0</v>
      </c>
      <c r="K17" s="76">
        <v>0</v>
      </c>
      <c r="L17" s="126">
        <v>0</v>
      </c>
      <c r="M17" s="133">
        <v>8.0231481481481487E-5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7.1428571428571425E-2</v>
      </c>
      <c r="S17" s="124">
        <v>5.0486111111111113E-5</v>
      </c>
    </row>
    <row r="18" spans="1:19" x14ac:dyDescent="0.25">
      <c r="A18" s="3" t="s">
        <v>13</v>
      </c>
      <c r="B18" s="5">
        <v>553</v>
      </c>
      <c r="C18" s="19">
        <v>145</v>
      </c>
      <c r="D18" s="21">
        <v>0.2517361111111111</v>
      </c>
      <c r="E18" s="21">
        <v>0.2517361111111111</v>
      </c>
      <c r="F18" s="110">
        <v>8.3333333333333329E-2</v>
      </c>
      <c r="G18" s="118">
        <v>5.9872685185185186E-5</v>
      </c>
      <c r="H18" s="5">
        <v>553</v>
      </c>
      <c r="I18" s="70">
        <v>135</v>
      </c>
      <c r="J18" s="76">
        <v>0.234375</v>
      </c>
      <c r="K18" s="76">
        <v>0.234375</v>
      </c>
      <c r="L18" s="126">
        <v>0.14285714285714285</v>
      </c>
      <c r="M18" s="133">
        <v>9.8842592592592591E-5</v>
      </c>
      <c r="N18" s="5">
        <v>553</v>
      </c>
      <c r="O18" s="43">
        <v>165</v>
      </c>
      <c r="P18" s="45">
        <v>0.28645833333333331</v>
      </c>
      <c r="Q18" s="45">
        <v>0.28645833333333331</v>
      </c>
      <c r="R18" s="82">
        <v>2.7777777777777776E-2</v>
      </c>
      <c r="S18" s="124">
        <v>5.3506944444444443E-5</v>
      </c>
    </row>
    <row r="19" spans="1:19" x14ac:dyDescent="0.25">
      <c r="A19" s="3" t="s">
        <v>14</v>
      </c>
      <c r="B19" s="5">
        <v>431</v>
      </c>
      <c r="C19" s="19">
        <v>274</v>
      </c>
      <c r="D19" s="21">
        <v>0.59565217391304348</v>
      </c>
      <c r="E19" s="21">
        <v>0.59565217391304348</v>
      </c>
      <c r="F19" s="110">
        <v>1</v>
      </c>
      <c r="G19" s="118">
        <v>6.0000000000000002E-5</v>
      </c>
      <c r="H19" s="5">
        <v>431</v>
      </c>
      <c r="I19" s="70">
        <v>266</v>
      </c>
      <c r="J19" s="76">
        <v>0.57826086956521738</v>
      </c>
      <c r="K19" s="76">
        <v>0.57826086956521738</v>
      </c>
      <c r="L19" s="126">
        <v>1</v>
      </c>
      <c r="M19" s="133">
        <v>7.7233796296296301E-5</v>
      </c>
      <c r="N19" s="5">
        <v>431</v>
      </c>
      <c r="O19" s="43">
        <v>282</v>
      </c>
      <c r="P19" s="45">
        <v>0.61304347826086958</v>
      </c>
      <c r="Q19" s="45">
        <v>0.61304347826086958</v>
      </c>
      <c r="R19" s="82">
        <v>1</v>
      </c>
      <c r="S19" s="124">
        <v>5.9594907407407405E-5</v>
      </c>
    </row>
    <row r="20" spans="1:19" x14ac:dyDescent="0.25">
      <c r="A20" s="3" t="s">
        <v>15</v>
      </c>
      <c r="B20" s="5">
        <v>97768</v>
      </c>
      <c r="C20" s="19">
        <v>4998</v>
      </c>
      <c r="D20" s="21">
        <v>4.9164363214275177E-2</v>
      </c>
      <c r="E20" s="21">
        <v>0.99960000000000004</v>
      </c>
      <c r="F20" s="110">
        <v>1</v>
      </c>
      <c r="G20" s="118">
        <v>4.0115740740740743E-5</v>
      </c>
      <c r="H20" s="5">
        <v>97768</v>
      </c>
      <c r="I20" s="70">
        <v>4998</v>
      </c>
      <c r="J20" s="76">
        <v>4.9164363214275177E-2</v>
      </c>
      <c r="K20" s="76">
        <v>0.99960000000000004</v>
      </c>
      <c r="L20" s="126">
        <v>1</v>
      </c>
      <c r="M20" s="133">
        <v>5.3692129629629629E-5</v>
      </c>
      <c r="N20" s="5">
        <v>97768</v>
      </c>
      <c r="O20" s="43">
        <v>4998</v>
      </c>
      <c r="P20" s="45">
        <v>4.9164363214275177E-2</v>
      </c>
      <c r="Q20" s="45">
        <v>0.99960000000000004</v>
      </c>
      <c r="R20" s="82">
        <v>1</v>
      </c>
      <c r="S20" s="124">
        <v>3.4513888888888886E-5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3.9456018518518516E-5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5.3645833333333334E-5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5.3182870370370367E-5</v>
      </c>
    </row>
    <row r="22" spans="1:19" x14ac:dyDescent="0.25">
      <c r="A22" s="3" t="s">
        <v>17</v>
      </c>
      <c r="B22" s="5">
        <v>1554</v>
      </c>
      <c r="C22" s="19">
        <v>713</v>
      </c>
      <c r="D22" s="21">
        <v>0.46089204912734322</v>
      </c>
      <c r="E22" s="21">
        <v>0.46089204912734322</v>
      </c>
      <c r="F22" s="110">
        <v>1</v>
      </c>
      <c r="G22" s="118">
        <v>4.1099537037037034E-5</v>
      </c>
      <c r="H22" s="5">
        <v>1554</v>
      </c>
      <c r="I22" s="70">
        <v>715</v>
      </c>
      <c r="J22" s="76">
        <v>0.46218487394957986</v>
      </c>
      <c r="K22" s="76">
        <v>0.46218487394957986</v>
      </c>
      <c r="L22" s="126">
        <v>1</v>
      </c>
      <c r="M22" s="133">
        <v>5.3587962962962964E-5</v>
      </c>
      <c r="N22" s="5">
        <v>1554</v>
      </c>
      <c r="O22" s="43">
        <v>715</v>
      </c>
      <c r="P22" s="45">
        <v>0.46218487394957986</v>
      </c>
      <c r="Q22" s="45">
        <v>0.46218487394957986</v>
      </c>
      <c r="R22" s="82">
        <v>1</v>
      </c>
      <c r="S22" s="124">
        <v>4.8993055555555555E-5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0.99152542372881358</v>
      </c>
      <c r="E23" s="21">
        <v>0.99152542372881358</v>
      </c>
      <c r="F23" s="110">
        <v>1</v>
      </c>
      <c r="G23" s="118">
        <v>4.159722222222222E-5</v>
      </c>
      <c r="H23" s="5">
        <v>123</v>
      </c>
      <c r="I23" s="70">
        <v>117</v>
      </c>
      <c r="J23" s="76">
        <v>0.99152542372881358</v>
      </c>
      <c r="K23" s="76">
        <v>0.99152542372881358</v>
      </c>
      <c r="L23" s="126">
        <v>1</v>
      </c>
      <c r="M23" s="133">
        <v>5.3414351851851854E-5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3.7152777777777777E-5</v>
      </c>
    </row>
    <row r="24" spans="1:19" x14ac:dyDescent="0.25">
      <c r="A24" s="3" t="s">
        <v>19</v>
      </c>
      <c r="B24" s="5">
        <v>40485</v>
      </c>
      <c r="C24" s="19">
        <v>1789</v>
      </c>
      <c r="D24" s="21">
        <v>0.22387686146915281</v>
      </c>
      <c r="E24" s="21">
        <v>0.35780000000000001</v>
      </c>
      <c r="F24" s="110">
        <v>1</v>
      </c>
      <c r="G24" s="118">
        <v>4.0543981481481484E-5</v>
      </c>
      <c r="H24" s="5">
        <v>40485</v>
      </c>
      <c r="I24" s="70">
        <v>1796</v>
      </c>
      <c r="J24" s="76">
        <v>0.22475284695282191</v>
      </c>
      <c r="K24" s="76">
        <v>0.35920000000000002</v>
      </c>
      <c r="L24" s="126">
        <v>1</v>
      </c>
      <c r="M24" s="133">
        <v>5.3171296296296298E-5</v>
      </c>
      <c r="N24" s="5">
        <v>40485</v>
      </c>
      <c r="O24" s="43">
        <v>1784</v>
      </c>
      <c r="P24" s="45">
        <v>0.22325115755224628</v>
      </c>
      <c r="Q24" s="45">
        <v>0.35680000000000001</v>
      </c>
      <c r="R24" s="82">
        <v>1</v>
      </c>
      <c r="S24" s="124">
        <v>3.375E-5</v>
      </c>
    </row>
    <row r="25" spans="1:19" x14ac:dyDescent="0.25">
      <c r="A25" s="3" t="s">
        <v>20</v>
      </c>
      <c r="B25" s="5">
        <v>388</v>
      </c>
      <c r="C25" s="19">
        <v>182</v>
      </c>
      <c r="D25" s="21">
        <v>1</v>
      </c>
      <c r="E25" s="21">
        <v>1</v>
      </c>
      <c r="F25" s="110">
        <v>1</v>
      </c>
      <c r="G25" s="118">
        <v>6.3969907407407403E-5</v>
      </c>
      <c r="H25" s="5">
        <v>388</v>
      </c>
      <c r="I25" s="70">
        <v>182</v>
      </c>
      <c r="J25" s="76">
        <v>1</v>
      </c>
      <c r="K25" s="76">
        <v>1</v>
      </c>
      <c r="L25" s="126">
        <v>0.5</v>
      </c>
      <c r="M25" s="133">
        <v>7.688657407407408E-5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6.1446759259259259E-5</v>
      </c>
    </row>
    <row r="26" spans="1:19" x14ac:dyDescent="0.25">
      <c r="A26" s="3" t="s">
        <v>21</v>
      </c>
      <c r="B26" s="5">
        <v>577</v>
      </c>
      <c r="C26" s="19">
        <v>388</v>
      </c>
      <c r="D26" s="21">
        <v>0.67244367417677642</v>
      </c>
      <c r="E26" s="21">
        <v>0.67244367417677642</v>
      </c>
      <c r="F26" s="110">
        <v>1</v>
      </c>
      <c r="G26" s="118">
        <v>3.625E-5</v>
      </c>
      <c r="H26" s="5">
        <v>577</v>
      </c>
      <c r="I26" s="70">
        <v>387</v>
      </c>
      <c r="J26" s="76">
        <v>0.6707105719237435</v>
      </c>
      <c r="K26" s="76">
        <v>0.6707105719237435</v>
      </c>
      <c r="L26" s="126">
        <v>1</v>
      </c>
      <c r="M26" s="133">
        <v>5.0289351851851852E-5</v>
      </c>
      <c r="N26" s="5">
        <v>577</v>
      </c>
      <c r="O26" s="43">
        <v>384</v>
      </c>
      <c r="P26" s="45">
        <v>0.66551126516464476</v>
      </c>
      <c r="Q26" s="45">
        <v>0.66551126516464476</v>
      </c>
      <c r="R26" s="82">
        <v>1</v>
      </c>
      <c r="S26" s="124">
        <v>2.9976851851851853E-5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0.30845771144278605</v>
      </c>
      <c r="E27" s="21">
        <v>0.30845771144278605</v>
      </c>
      <c r="F27" s="110">
        <v>1</v>
      </c>
      <c r="G27" s="118">
        <v>3.4571759259259256E-5</v>
      </c>
      <c r="H27" s="5">
        <v>142</v>
      </c>
      <c r="I27" s="70">
        <v>62</v>
      </c>
      <c r="J27" s="76">
        <v>0.30845771144278605</v>
      </c>
      <c r="K27" s="76">
        <v>0.30845771144278605</v>
      </c>
      <c r="L27" s="126">
        <v>1</v>
      </c>
      <c r="M27" s="133">
        <v>4.7268518518518516E-5</v>
      </c>
      <c r="N27" s="5">
        <v>142</v>
      </c>
      <c r="O27" s="43">
        <v>62</v>
      </c>
      <c r="P27" s="45">
        <v>0.30845771144278605</v>
      </c>
      <c r="Q27" s="45">
        <v>0.30845771144278605</v>
      </c>
      <c r="R27" s="82">
        <v>1</v>
      </c>
      <c r="S27" s="124">
        <v>2.7210648148148147E-5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3.0772639430829262E-2</v>
      </c>
      <c r="E28" s="21">
        <v>1</v>
      </c>
      <c r="F28" s="110">
        <v>1</v>
      </c>
      <c r="G28" s="118">
        <v>3.2002314814814818E-5</v>
      </c>
      <c r="H28" s="5">
        <v>158355</v>
      </c>
      <c r="I28" s="70">
        <v>5000</v>
      </c>
      <c r="J28" s="76">
        <v>3.0772639430829262E-2</v>
      </c>
      <c r="K28" s="76">
        <v>1</v>
      </c>
      <c r="L28" s="126">
        <v>1</v>
      </c>
      <c r="M28" s="133">
        <v>4.5289351851851853E-5</v>
      </c>
      <c r="N28" s="5">
        <v>158355</v>
      </c>
      <c r="O28" s="43">
        <v>5000</v>
      </c>
      <c r="P28" s="45">
        <v>3.0772639430829262E-2</v>
      </c>
      <c r="Q28" s="45">
        <v>1</v>
      </c>
      <c r="R28" s="82">
        <v>1</v>
      </c>
      <c r="S28" s="124">
        <v>2.3449074074074072E-5</v>
      </c>
    </row>
    <row r="29" spans="1:19" x14ac:dyDescent="0.25">
      <c r="A29" s="3" t="s">
        <v>24</v>
      </c>
      <c r="B29" s="5">
        <v>323</v>
      </c>
      <c r="C29" s="19">
        <v>94</v>
      </c>
      <c r="D29" s="21">
        <v>1</v>
      </c>
      <c r="E29" s="21">
        <v>1</v>
      </c>
      <c r="F29" s="110">
        <v>1</v>
      </c>
      <c r="G29" s="118">
        <v>5.7361111111111111E-5</v>
      </c>
      <c r="H29" s="5">
        <v>323</v>
      </c>
      <c r="I29" s="70">
        <v>94</v>
      </c>
      <c r="J29" s="76">
        <v>1</v>
      </c>
      <c r="K29" s="76">
        <v>1</v>
      </c>
      <c r="L29" s="126">
        <v>1</v>
      </c>
      <c r="M29" s="133">
        <v>7.3912037037037032E-5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6.9895833333333336E-5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1</v>
      </c>
      <c r="E30" s="21">
        <v>1</v>
      </c>
      <c r="F30" s="110">
        <v>1</v>
      </c>
      <c r="G30" s="118">
        <v>5.5231481481481482E-5</v>
      </c>
      <c r="H30" s="5">
        <v>5</v>
      </c>
      <c r="I30" s="70">
        <v>1</v>
      </c>
      <c r="J30" s="76">
        <v>1</v>
      </c>
      <c r="K30" s="76">
        <v>1</v>
      </c>
      <c r="L30" s="126">
        <v>0.5</v>
      </c>
      <c r="M30" s="133">
        <v>7.4282407407407402E-5</v>
      </c>
      <c r="N30" s="5">
        <v>5</v>
      </c>
      <c r="O30" s="43">
        <v>1</v>
      </c>
      <c r="P30" s="45">
        <v>1</v>
      </c>
      <c r="Q30" s="45">
        <v>1</v>
      </c>
      <c r="R30" s="82">
        <v>0.5</v>
      </c>
      <c r="S30" s="124">
        <v>6.4189814814814814E-5</v>
      </c>
    </row>
    <row r="31" spans="1:19" x14ac:dyDescent="0.25">
      <c r="A31" s="3" t="s">
        <v>26</v>
      </c>
      <c r="B31" s="5">
        <v>13</v>
      </c>
      <c r="C31" s="19">
        <v>7</v>
      </c>
      <c r="D31" s="21">
        <v>1</v>
      </c>
      <c r="E31" s="21">
        <v>1</v>
      </c>
      <c r="F31" s="110">
        <v>1</v>
      </c>
      <c r="G31" s="118">
        <v>7.8657407407407414E-5</v>
      </c>
      <c r="H31" s="5">
        <v>13</v>
      </c>
      <c r="I31" s="70">
        <v>7</v>
      </c>
      <c r="J31" s="76">
        <v>1</v>
      </c>
      <c r="K31" s="76">
        <v>1</v>
      </c>
      <c r="L31" s="126">
        <v>0.25</v>
      </c>
      <c r="M31" s="133">
        <v>9.0798611111111117E-5</v>
      </c>
      <c r="N31" s="5">
        <v>13</v>
      </c>
      <c r="O31" s="43">
        <v>7</v>
      </c>
      <c r="P31" s="45">
        <v>1</v>
      </c>
      <c r="Q31" s="45">
        <v>1</v>
      </c>
      <c r="R31" s="82">
        <v>1</v>
      </c>
      <c r="S31" s="124">
        <v>6.8333333333333332E-5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6.1655092592592588E-5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7.2083333333333328E-5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6.9444444444444444E-5</v>
      </c>
    </row>
    <row r="33" spans="1:19" x14ac:dyDescent="0.25">
      <c r="A33" s="3" t="s">
        <v>28</v>
      </c>
      <c r="B33" s="5">
        <v>247</v>
      </c>
      <c r="C33" s="19">
        <v>242</v>
      </c>
      <c r="D33" s="21">
        <v>0.97580645161290325</v>
      </c>
      <c r="E33" s="21">
        <v>0.97580645161290325</v>
      </c>
      <c r="F33" s="110">
        <v>1</v>
      </c>
      <c r="G33" s="118">
        <v>5.7488425925925926E-5</v>
      </c>
      <c r="H33" s="5">
        <v>247</v>
      </c>
      <c r="I33" s="70">
        <v>242</v>
      </c>
      <c r="J33" s="76">
        <v>0.97580645161290325</v>
      </c>
      <c r="K33" s="76">
        <v>0.97580645161290325</v>
      </c>
      <c r="L33" s="126">
        <v>1</v>
      </c>
      <c r="M33" s="133">
        <v>6.8391203703703702E-5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6.8125000000000003E-5</v>
      </c>
    </row>
    <row r="34" spans="1:19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0.33333333333333331</v>
      </c>
      <c r="G34" s="118">
        <v>6.5486111111111105E-5</v>
      </c>
      <c r="H34" s="5">
        <v>83</v>
      </c>
      <c r="I34" s="70">
        <v>41</v>
      </c>
      <c r="J34" s="76">
        <v>0.49397590361445781</v>
      </c>
      <c r="K34" s="76">
        <v>0.49397590361445781</v>
      </c>
      <c r="L34" s="126">
        <v>2.8571428571428571E-2</v>
      </c>
      <c r="M34" s="133">
        <v>8.9814814814814813E-5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5.6249999999999998E-5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5.9340277777777781E-5</v>
      </c>
      <c r="H35" s="5">
        <v>16</v>
      </c>
      <c r="I35" s="70">
        <v>16</v>
      </c>
      <c r="J35" s="76">
        <v>1</v>
      </c>
      <c r="K35" s="76">
        <v>1</v>
      </c>
      <c r="L35" s="126">
        <v>7.8125E-3</v>
      </c>
      <c r="M35" s="133">
        <v>7.6134259259259257E-5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5.196759259259259E-5</v>
      </c>
    </row>
    <row r="36" spans="1:19" x14ac:dyDescent="0.25">
      <c r="A36" s="3" t="s">
        <v>31</v>
      </c>
      <c r="B36" s="5">
        <v>24</v>
      </c>
      <c r="C36" s="19">
        <v>18</v>
      </c>
      <c r="D36" s="21">
        <v>0.75</v>
      </c>
      <c r="E36" s="21">
        <v>0.75</v>
      </c>
      <c r="F36" s="110">
        <v>1</v>
      </c>
      <c r="G36" s="118">
        <v>5.472222222222222E-5</v>
      </c>
      <c r="H36" s="5">
        <v>24</v>
      </c>
      <c r="I36" s="70">
        <v>18</v>
      </c>
      <c r="J36" s="76">
        <v>0.75</v>
      </c>
      <c r="K36" s="76">
        <v>0.75</v>
      </c>
      <c r="L36" s="126">
        <v>1.1235955056179775E-2</v>
      </c>
      <c r="M36" s="133">
        <v>7.5046296296296295E-5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0.5</v>
      </c>
      <c r="S36" s="124">
        <v>5.0844907407407409E-5</v>
      </c>
    </row>
    <row r="37" spans="1:19" x14ac:dyDescent="0.25">
      <c r="A37" s="3" t="s">
        <v>32</v>
      </c>
      <c r="B37" s="5">
        <v>35</v>
      </c>
      <c r="C37" s="19">
        <v>34</v>
      </c>
      <c r="D37" s="21">
        <v>0.97142857142857142</v>
      </c>
      <c r="E37" s="21">
        <v>0.97142857142857142</v>
      </c>
      <c r="F37" s="110">
        <v>0.5</v>
      </c>
      <c r="G37" s="118">
        <v>5.5208333333333331E-5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0.04</v>
      </c>
      <c r="M37" s="133">
        <v>7.2986111111111111E-5</v>
      </c>
      <c r="N37" s="5">
        <v>35</v>
      </c>
      <c r="O37" s="43">
        <v>34</v>
      </c>
      <c r="P37" s="45">
        <v>0.97142857142857142</v>
      </c>
      <c r="Q37" s="45">
        <v>0.97142857142857142</v>
      </c>
      <c r="R37" s="82">
        <v>0.5</v>
      </c>
      <c r="S37" s="124">
        <v>5.2233796296296296E-5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0.75555555555555554</v>
      </c>
      <c r="E38" s="21">
        <v>0.75555555555555554</v>
      </c>
      <c r="F38" s="110">
        <v>0.33333333333333331</v>
      </c>
      <c r="G38" s="118">
        <v>5.7708333333333331E-5</v>
      </c>
      <c r="H38" s="5">
        <v>88</v>
      </c>
      <c r="I38" s="70">
        <v>67</v>
      </c>
      <c r="J38" s="76">
        <v>0.74444444444444446</v>
      </c>
      <c r="K38" s="76">
        <v>0.74444444444444446</v>
      </c>
      <c r="L38" s="126">
        <v>1</v>
      </c>
      <c r="M38" s="133">
        <v>7.2025462962962958E-5</v>
      </c>
      <c r="N38" s="5">
        <v>88</v>
      </c>
      <c r="O38" s="43">
        <v>67</v>
      </c>
      <c r="P38" s="45">
        <v>0.74444444444444446</v>
      </c>
      <c r="Q38" s="45">
        <v>0.74444444444444446</v>
      </c>
      <c r="R38" s="82">
        <v>1</v>
      </c>
      <c r="S38" s="124">
        <v>5.1597222222222219E-5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3.8680555555555555E-5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5.2627314814814818E-5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3.9664351851851852E-5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0.82089552238805974</v>
      </c>
      <c r="E40" s="21">
        <v>0.82089552238805974</v>
      </c>
      <c r="F40" s="110">
        <v>1</v>
      </c>
      <c r="G40" s="118">
        <v>4.0590277777777779E-5</v>
      </c>
      <c r="H40" s="5">
        <v>66</v>
      </c>
      <c r="I40" s="70">
        <v>57</v>
      </c>
      <c r="J40" s="76">
        <v>0.85074626865671643</v>
      </c>
      <c r="K40" s="76">
        <v>0.85074626865671643</v>
      </c>
      <c r="L40" s="126">
        <v>1</v>
      </c>
      <c r="M40" s="133">
        <v>5.3738425925925923E-5</v>
      </c>
      <c r="N40" s="5">
        <v>66</v>
      </c>
      <c r="O40" s="43">
        <v>55</v>
      </c>
      <c r="P40" s="45">
        <v>0.82089552238805974</v>
      </c>
      <c r="Q40" s="45">
        <v>0.82089552238805974</v>
      </c>
      <c r="R40" s="82">
        <v>1</v>
      </c>
      <c r="S40" s="124">
        <v>3.4108796296296296E-5</v>
      </c>
    </row>
    <row r="41" spans="1:19" x14ac:dyDescent="0.25">
      <c r="A41" s="3" t="s">
        <v>36</v>
      </c>
      <c r="B41" s="5">
        <v>15</v>
      </c>
      <c r="C41" s="19">
        <v>9</v>
      </c>
      <c r="D41" s="21">
        <v>1</v>
      </c>
      <c r="E41" s="21">
        <v>1</v>
      </c>
      <c r="F41" s="110">
        <v>1</v>
      </c>
      <c r="G41" s="118">
        <v>6.0243055555555557E-5</v>
      </c>
      <c r="H41" s="5">
        <v>15</v>
      </c>
      <c r="I41" s="70">
        <v>9</v>
      </c>
      <c r="J41" s="76">
        <v>1</v>
      </c>
      <c r="K41" s="76">
        <v>1</v>
      </c>
      <c r="L41" s="126">
        <v>1</v>
      </c>
      <c r="M41" s="133">
        <v>7.4085648148148142E-5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5.2291666666666666E-5</v>
      </c>
    </row>
    <row r="42" spans="1:19" x14ac:dyDescent="0.25">
      <c r="A42" s="3" t="s">
        <v>37</v>
      </c>
      <c r="B42" s="5">
        <v>332</v>
      </c>
      <c r="C42" s="19">
        <v>332</v>
      </c>
      <c r="D42" s="21">
        <v>1</v>
      </c>
      <c r="E42" s="21">
        <v>1</v>
      </c>
      <c r="F42" s="110">
        <v>1</v>
      </c>
      <c r="G42" s="118">
        <v>4.5983796296296293E-5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5.8020833333333332E-5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3.3310185185185184E-5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0.125</v>
      </c>
      <c r="G43" s="118">
        <v>8.3796296296296291E-5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0.16666666666666666</v>
      </c>
      <c r="M43" s="133">
        <v>1.1018518518518518E-4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0.1111111111111111</v>
      </c>
      <c r="S43" s="124">
        <v>8.0671296296296296E-5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6.7986111111111112E-5</v>
      </c>
      <c r="H44" s="5">
        <v>1</v>
      </c>
      <c r="I44" s="70">
        <v>1</v>
      </c>
      <c r="J44" s="76">
        <v>1</v>
      </c>
      <c r="K44" s="76">
        <v>1</v>
      </c>
      <c r="L44" s="126">
        <v>8.1566068515497557E-4</v>
      </c>
      <c r="M44" s="133">
        <v>8.6701388888888887E-5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6.181712962962963E-5</v>
      </c>
    </row>
    <row r="45" spans="1:19" x14ac:dyDescent="0.25">
      <c r="A45" s="3" t="s">
        <v>40</v>
      </c>
      <c r="B45" s="5">
        <v>431</v>
      </c>
      <c r="C45" s="19">
        <v>499</v>
      </c>
      <c r="D45" s="21">
        <v>0.9486692015209125</v>
      </c>
      <c r="E45" s="21">
        <v>0.9486692015209125</v>
      </c>
      <c r="F45" s="110">
        <v>1</v>
      </c>
      <c r="G45" s="118">
        <v>6.0902777777777778E-5</v>
      </c>
      <c r="H45" s="5">
        <v>431</v>
      </c>
      <c r="I45" s="70">
        <v>303</v>
      </c>
      <c r="J45" s="76">
        <v>0.57604562737642584</v>
      </c>
      <c r="K45" s="76">
        <v>0.57604562737642584</v>
      </c>
      <c r="L45" s="126">
        <v>0.1</v>
      </c>
      <c r="M45" s="133">
        <v>8.3495370370370372E-5</v>
      </c>
      <c r="N45" s="5">
        <v>431</v>
      </c>
      <c r="O45" s="43">
        <v>510</v>
      </c>
      <c r="P45" s="45">
        <v>0.96958174904942962</v>
      </c>
      <c r="Q45" s="45">
        <v>0.96958174904942962</v>
      </c>
      <c r="R45" s="82">
        <v>1</v>
      </c>
      <c r="S45" s="124">
        <v>5.710648148148148E-5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6.4363425925925924E-5</v>
      </c>
      <c r="H46" s="5">
        <v>40</v>
      </c>
      <c r="I46" s="70">
        <v>39</v>
      </c>
      <c r="J46" s="76">
        <v>0.97499999999999998</v>
      </c>
      <c r="K46" s="76">
        <v>0.97499999999999998</v>
      </c>
      <c r="L46" s="126">
        <v>2.4390243902439025E-2</v>
      </c>
      <c r="M46" s="133">
        <v>8.4722222222222225E-5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5.7488425925925926E-5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6.4918981481481487E-5</v>
      </c>
      <c r="H47" s="5">
        <v>40</v>
      </c>
      <c r="I47" s="70">
        <v>39</v>
      </c>
      <c r="J47" s="76">
        <v>0.97499999999999998</v>
      </c>
      <c r="K47" s="76">
        <v>0.97499999999999998</v>
      </c>
      <c r="L47" s="126">
        <v>2.4390243902439025E-2</v>
      </c>
      <c r="M47" s="133">
        <v>8.278935185185185E-5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5.8958333333333334E-5</v>
      </c>
    </row>
    <row r="48" spans="1:19" x14ac:dyDescent="0.25">
      <c r="A48" s="3" t="s">
        <v>43</v>
      </c>
      <c r="B48" s="5">
        <v>70752</v>
      </c>
      <c r="C48" s="19">
        <v>1872</v>
      </c>
      <c r="D48" s="21">
        <v>2.4991989746876001E-2</v>
      </c>
      <c r="E48" s="21">
        <v>0.37440000000000001</v>
      </c>
      <c r="F48" s="110">
        <v>1</v>
      </c>
      <c r="G48" s="118">
        <v>3.2962962962962964E-5</v>
      </c>
      <c r="H48" s="5">
        <v>70752</v>
      </c>
      <c r="I48" s="70">
        <v>1872</v>
      </c>
      <c r="J48" s="76">
        <v>2.4991989746876001E-2</v>
      </c>
      <c r="K48" s="76">
        <v>0.37440000000000001</v>
      </c>
      <c r="L48" s="126">
        <v>1</v>
      </c>
      <c r="M48" s="133">
        <v>4.5115740740740743E-5</v>
      </c>
      <c r="N48" s="5">
        <v>70752</v>
      </c>
      <c r="O48" s="43">
        <v>1872</v>
      </c>
      <c r="P48" s="45">
        <v>2.4991989746876001E-2</v>
      </c>
      <c r="Q48" s="45">
        <v>0.37440000000000001</v>
      </c>
      <c r="R48" s="82">
        <v>1</v>
      </c>
      <c r="S48" s="124">
        <v>2.4675925925925925E-5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3.2256944444444442E-5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4.440972222222222E-5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2.5057870370370371E-5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3.2060185185185188E-5</v>
      </c>
      <c r="H50" s="5">
        <v>9902</v>
      </c>
      <c r="I50" s="70">
        <v>4224</v>
      </c>
      <c r="J50" s="76">
        <v>0.42658048879014343</v>
      </c>
      <c r="K50" s="76">
        <v>0.8448</v>
      </c>
      <c r="L50" s="126">
        <v>1</v>
      </c>
      <c r="M50" s="133">
        <v>4.4537037037037036E-5</v>
      </c>
      <c r="N50" s="5">
        <v>9902</v>
      </c>
      <c r="O50" s="43">
        <v>4988</v>
      </c>
      <c r="P50" s="45">
        <v>0.50373661886487575</v>
      </c>
      <c r="Q50" s="45">
        <v>0.99760000000000004</v>
      </c>
      <c r="R50" s="82">
        <v>1</v>
      </c>
      <c r="S50" s="124">
        <v>2.4814814814814816E-5</v>
      </c>
    </row>
    <row r="51" spans="1:19" x14ac:dyDescent="0.25">
      <c r="A51" s="3" t="s">
        <v>46</v>
      </c>
      <c r="B51" s="5">
        <v>5365</v>
      </c>
      <c r="C51" s="19">
        <v>1577</v>
      </c>
      <c r="D51" s="21">
        <v>0.29394221808014909</v>
      </c>
      <c r="E51" s="21">
        <v>0.31540000000000001</v>
      </c>
      <c r="F51" s="110">
        <v>1</v>
      </c>
      <c r="G51" s="118">
        <v>3.5208333333333333E-5</v>
      </c>
      <c r="H51" s="5">
        <v>5365</v>
      </c>
      <c r="I51" s="70">
        <v>1370</v>
      </c>
      <c r="J51" s="76">
        <v>0.25535880708294501</v>
      </c>
      <c r="K51" s="76">
        <v>0.27400000000000002</v>
      </c>
      <c r="L51" s="126">
        <v>0.2</v>
      </c>
      <c r="M51" s="133">
        <v>4.6608796296296295E-5</v>
      </c>
      <c r="N51" s="5">
        <v>5365</v>
      </c>
      <c r="O51" s="43">
        <v>4825</v>
      </c>
      <c r="P51" s="45">
        <v>0.89934762348555453</v>
      </c>
      <c r="Q51" s="45">
        <v>0.96499999999999997</v>
      </c>
      <c r="R51" s="82">
        <v>1</v>
      </c>
      <c r="S51" s="124">
        <v>2.7106481481481483E-5</v>
      </c>
    </row>
    <row r="52" spans="1:19" x14ac:dyDescent="0.25">
      <c r="A52" s="3" t="s">
        <v>47</v>
      </c>
      <c r="B52" s="5">
        <v>7322</v>
      </c>
      <c r="C52" s="19">
        <v>2704</v>
      </c>
      <c r="D52" s="21">
        <v>0.36929800600928708</v>
      </c>
      <c r="E52" s="21">
        <v>0.54079999999999995</v>
      </c>
      <c r="F52" s="110">
        <v>1</v>
      </c>
      <c r="G52" s="118">
        <v>3.5648148148148149E-5</v>
      </c>
      <c r="H52" s="5">
        <v>7322</v>
      </c>
      <c r="I52" s="70">
        <v>2873</v>
      </c>
      <c r="J52" s="76">
        <v>0.39237913138486752</v>
      </c>
      <c r="K52" s="76">
        <v>0.5746</v>
      </c>
      <c r="L52" s="126">
        <v>1</v>
      </c>
      <c r="M52" s="133">
        <v>5.1979166666666665E-5</v>
      </c>
      <c r="N52" s="5">
        <v>7322</v>
      </c>
      <c r="O52" s="43">
        <v>4886</v>
      </c>
      <c r="P52" s="45">
        <v>0.66730401529636707</v>
      </c>
      <c r="Q52" s="45">
        <v>0.97719999999999996</v>
      </c>
      <c r="R52" s="82">
        <v>1</v>
      </c>
      <c r="S52" s="124">
        <v>2.6828703703703705E-5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4.7831018518518519E-4</v>
      </c>
      <c r="H53" s="5">
        <v>760</v>
      </c>
      <c r="I53" s="70">
        <v>757</v>
      </c>
      <c r="J53" s="76">
        <v>0.99605263157894741</v>
      </c>
      <c r="K53" s="76">
        <v>0.99605263157894741</v>
      </c>
      <c r="L53" s="126">
        <v>1</v>
      </c>
      <c r="M53" s="133">
        <v>7.7233796296296295E-4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6.9873842592592589E-4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3.1192129629629631E-5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4.369212962962963E-5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2.3518518518518518E-5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</v>
      </c>
      <c r="G55" s="118">
        <v>9.9386574074074072E-5</v>
      </c>
      <c r="H55" s="5">
        <v>5</v>
      </c>
      <c r="I55" s="70">
        <v>5</v>
      </c>
      <c r="J55" s="76">
        <v>1</v>
      </c>
      <c r="K55" s="76">
        <v>1</v>
      </c>
      <c r="L55" s="126">
        <v>3.3333333333333333E-2</v>
      </c>
      <c r="M55" s="133">
        <v>1.1171296296296297E-4</v>
      </c>
      <c r="N55" s="5">
        <v>5</v>
      </c>
      <c r="O55" s="43">
        <v>5</v>
      </c>
      <c r="P55" s="45">
        <v>1</v>
      </c>
      <c r="Q55" s="45">
        <v>1</v>
      </c>
      <c r="R55" s="82">
        <v>0.5</v>
      </c>
      <c r="S55" s="124">
        <v>9.3877314814814811E-5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9.6666666666666667E-5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1.0927083333333333E-4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9.5347222222222225E-5</v>
      </c>
    </row>
    <row r="57" spans="1:19" x14ac:dyDescent="0.25">
      <c r="A57" s="3" t="s">
        <v>52</v>
      </c>
      <c r="B57" s="5">
        <v>859</v>
      </c>
      <c r="C57" s="19">
        <v>857</v>
      </c>
      <c r="D57" s="21">
        <v>0.99767171129220023</v>
      </c>
      <c r="E57" s="21">
        <v>0.99767171129220023</v>
      </c>
      <c r="F57" s="110">
        <v>0.33333333333333331</v>
      </c>
      <c r="G57" s="118">
        <v>4.5254629629629627E-5</v>
      </c>
      <c r="H57" s="5">
        <v>859</v>
      </c>
      <c r="I57" s="70">
        <v>859</v>
      </c>
      <c r="J57" s="76">
        <v>1</v>
      </c>
      <c r="K57" s="76">
        <v>1</v>
      </c>
      <c r="L57" s="126">
        <v>0.5</v>
      </c>
      <c r="M57" s="133">
        <v>6.3344907407407401E-5</v>
      </c>
      <c r="N57" s="5">
        <v>859</v>
      </c>
      <c r="O57" s="43">
        <v>208</v>
      </c>
      <c r="P57" s="45">
        <v>0.24214202561117579</v>
      </c>
      <c r="Q57" s="45">
        <v>0.24214202561117579</v>
      </c>
      <c r="R57" s="82">
        <v>1</v>
      </c>
      <c r="S57" s="124">
        <v>4.4548611111111111E-5</v>
      </c>
    </row>
    <row r="58" spans="1:19" x14ac:dyDescent="0.25">
      <c r="A58" s="3" t="s">
        <v>53</v>
      </c>
      <c r="B58" s="5">
        <v>4043</v>
      </c>
      <c r="C58" s="19">
        <v>3032</v>
      </c>
      <c r="D58" s="21">
        <v>0.73183683321264781</v>
      </c>
      <c r="E58" s="21">
        <v>0.73183683321264781</v>
      </c>
      <c r="F58" s="110">
        <v>1</v>
      </c>
      <c r="G58" s="118">
        <v>3.4780092592592592E-5</v>
      </c>
      <c r="H58" s="5">
        <v>4043</v>
      </c>
      <c r="I58" s="70">
        <v>2310</v>
      </c>
      <c r="J58" s="76">
        <v>0.55756698044895003</v>
      </c>
      <c r="K58" s="76">
        <v>0.55756698044895003</v>
      </c>
      <c r="L58" s="126">
        <v>1</v>
      </c>
      <c r="M58" s="133">
        <v>4.8182870370370367E-5</v>
      </c>
      <c r="N58" s="5">
        <v>4043</v>
      </c>
      <c r="O58" s="43">
        <v>3279</v>
      </c>
      <c r="P58" s="45">
        <v>0.7914554670528603</v>
      </c>
      <c r="Q58" s="45">
        <v>0.7914554670528603</v>
      </c>
      <c r="R58" s="82">
        <v>1</v>
      </c>
      <c r="S58" s="124">
        <v>2.8530092592592593E-5</v>
      </c>
    </row>
    <row r="59" spans="1:19" x14ac:dyDescent="0.25">
      <c r="A59" s="3" t="s">
        <v>54</v>
      </c>
      <c r="B59" s="5">
        <v>11</v>
      </c>
      <c r="C59" s="19">
        <v>16</v>
      </c>
      <c r="D59" s="21">
        <v>1</v>
      </c>
      <c r="E59" s="21">
        <v>1</v>
      </c>
      <c r="F59" s="110">
        <v>0.5</v>
      </c>
      <c r="G59" s="118">
        <v>4.5821759259259258E-5</v>
      </c>
      <c r="H59" s="5">
        <v>11</v>
      </c>
      <c r="I59" s="70">
        <v>16</v>
      </c>
      <c r="J59" s="76">
        <v>1</v>
      </c>
      <c r="K59" s="76">
        <v>1</v>
      </c>
      <c r="L59" s="126">
        <v>2.4390243902439025E-2</v>
      </c>
      <c r="M59" s="133">
        <v>6.4849537037037035E-5</v>
      </c>
      <c r="N59" s="5">
        <v>11</v>
      </c>
      <c r="O59" s="43">
        <v>16</v>
      </c>
      <c r="P59" s="45">
        <v>1</v>
      </c>
      <c r="Q59" s="45">
        <v>1</v>
      </c>
      <c r="R59" s="82">
        <v>1</v>
      </c>
      <c r="S59" s="124">
        <v>3.8124999999999998E-5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0.94222222222222218</v>
      </c>
      <c r="E60" s="21">
        <v>0.94222222222222218</v>
      </c>
      <c r="F60" s="110">
        <v>1</v>
      </c>
      <c r="G60" s="118">
        <v>5.2175925925925926E-5</v>
      </c>
      <c r="H60" s="5">
        <v>670</v>
      </c>
      <c r="I60" s="70">
        <v>636</v>
      </c>
      <c r="J60" s="76">
        <v>0.94222222222222218</v>
      </c>
      <c r="K60" s="76">
        <v>0.94222222222222218</v>
      </c>
      <c r="L60" s="126">
        <v>1</v>
      </c>
      <c r="M60" s="133">
        <v>6.6076388888888888E-5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1</v>
      </c>
      <c r="S60" s="124">
        <v>4.6898148148148145E-5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0.25</v>
      </c>
      <c r="G61" s="118">
        <v>4.8310185185185183E-5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3.2258064516129031E-2</v>
      </c>
      <c r="M61" s="133">
        <v>6.3055555555555551E-5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4.0555555555555553E-5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3.1516203703703707E-5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4.6539351851851849E-5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2.5185185185185187E-5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0.33333333333333331</v>
      </c>
      <c r="G63" s="118">
        <v>1.3212962962962964E-4</v>
      </c>
      <c r="H63" s="5">
        <v>38</v>
      </c>
      <c r="I63" s="70">
        <v>38</v>
      </c>
      <c r="J63" s="76">
        <v>1</v>
      </c>
      <c r="K63" s="76">
        <v>1</v>
      </c>
      <c r="L63" s="126">
        <v>0.1111111111111111</v>
      </c>
      <c r="M63" s="133">
        <v>1.1126157407407408E-4</v>
      </c>
      <c r="N63" s="5">
        <v>38</v>
      </c>
      <c r="O63" s="43">
        <v>38</v>
      </c>
      <c r="P63" s="45">
        <v>1</v>
      </c>
      <c r="Q63" s="45">
        <v>1</v>
      </c>
      <c r="R63" s="82">
        <v>1</v>
      </c>
      <c r="S63" s="124">
        <v>1.3319444444444444E-4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0.125</v>
      </c>
      <c r="G64" s="118">
        <v>1.2592592592592592E-4</v>
      </c>
      <c r="H64" s="5">
        <v>34</v>
      </c>
      <c r="I64" s="70">
        <v>34</v>
      </c>
      <c r="J64" s="76">
        <v>1</v>
      </c>
      <c r="K64" s="76">
        <v>1</v>
      </c>
      <c r="L64" s="126">
        <v>0.125</v>
      </c>
      <c r="M64" s="133">
        <v>1.0771990740740741E-4</v>
      </c>
      <c r="N64" s="5">
        <v>34</v>
      </c>
      <c r="O64" s="43">
        <v>34</v>
      </c>
      <c r="P64" s="45">
        <v>1</v>
      </c>
      <c r="Q64" s="45">
        <v>1</v>
      </c>
      <c r="R64" s="82">
        <v>0.2</v>
      </c>
      <c r="S64" s="124">
        <v>1.2879629629629629E-4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</v>
      </c>
      <c r="G65" s="118">
        <v>1.131712962962963E-4</v>
      </c>
      <c r="H65" s="5">
        <v>4</v>
      </c>
      <c r="I65" s="70">
        <v>4</v>
      </c>
      <c r="J65" s="76">
        <v>1</v>
      </c>
      <c r="K65" s="76">
        <v>1</v>
      </c>
      <c r="L65" s="126">
        <v>8.3333333333333329E-2</v>
      </c>
      <c r="M65" s="133">
        <v>1.2954861111111112E-4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9.7974537037037041E-5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4.8634259259259259E-5</v>
      </c>
      <c r="H66" s="5">
        <v>5</v>
      </c>
      <c r="I66" s="70">
        <v>5</v>
      </c>
      <c r="J66" s="76">
        <v>1</v>
      </c>
      <c r="K66" s="76">
        <v>1</v>
      </c>
      <c r="L66" s="126">
        <v>0.14285714285714285</v>
      </c>
      <c r="M66" s="133">
        <v>6.2592592592592591E-5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4.3414351851851855E-5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4.8159722222222224E-5</v>
      </c>
      <c r="H67" s="5">
        <v>1</v>
      </c>
      <c r="I67" s="70">
        <v>1</v>
      </c>
      <c r="J67" s="76">
        <v>1</v>
      </c>
      <c r="K67" s="76">
        <v>1</v>
      </c>
      <c r="L67" s="126">
        <v>1.4084507042253521E-2</v>
      </c>
      <c r="M67" s="133">
        <v>6.3437500000000004E-5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4.1006944444444444E-5</v>
      </c>
    </row>
    <row r="68" spans="1:19" x14ac:dyDescent="0.25">
      <c r="A68" s="3" t="s">
        <v>63</v>
      </c>
      <c r="B68" s="5">
        <v>89</v>
      </c>
      <c r="C68" s="19">
        <v>90</v>
      </c>
      <c r="D68" s="21">
        <v>1</v>
      </c>
      <c r="E68" s="21">
        <v>1</v>
      </c>
      <c r="F68" s="110">
        <v>1</v>
      </c>
      <c r="G68" s="118">
        <v>4.9884259259259262E-5</v>
      </c>
      <c r="H68" s="5">
        <v>89</v>
      </c>
      <c r="I68" s="70">
        <v>90</v>
      </c>
      <c r="J68" s="76">
        <v>1</v>
      </c>
      <c r="K68" s="76">
        <v>1</v>
      </c>
      <c r="L68" s="126">
        <v>1.8518518518518517E-2</v>
      </c>
      <c r="M68" s="133">
        <v>6.672453703703704E-5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4.3310185185185183E-5</v>
      </c>
    </row>
    <row r="69" spans="1:19" x14ac:dyDescent="0.25">
      <c r="A69" s="3" t="s">
        <v>64</v>
      </c>
      <c r="B69" s="5">
        <v>290</v>
      </c>
      <c r="C69" s="19">
        <v>365</v>
      </c>
      <c r="D69" s="21">
        <v>1</v>
      </c>
      <c r="E69" s="21">
        <v>1</v>
      </c>
      <c r="F69" s="110">
        <v>1</v>
      </c>
      <c r="G69" s="118">
        <v>8.8553240740740742E-5</v>
      </c>
      <c r="H69" s="5">
        <v>290</v>
      </c>
      <c r="I69" s="70">
        <v>365</v>
      </c>
      <c r="J69" s="76">
        <v>1</v>
      </c>
      <c r="K69" s="76">
        <v>1</v>
      </c>
      <c r="L69" s="126">
        <v>1</v>
      </c>
      <c r="M69" s="133">
        <v>8.9421296296296292E-5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9.5497685185185185E-5</v>
      </c>
    </row>
    <row r="70" spans="1:19" x14ac:dyDescent="0.25">
      <c r="A70" s="3" t="s">
        <v>65</v>
      </c>
      <c r="B70" s="5">
        <v>3</v>
      </c>
      <c r="C70" s="19">
        <v>8</v>
      </c>
      <c r="D70" s="21">
        <v>1</v>
      </c>
      <c r="E70" s="21">
        <v>1</v>
      </c>
      <c r="F70" s="110">
        <v>1</v>
      </c>
      <c r="G70" s="118">
        <v>8.83912037037037E-5</v>
      </c>
      <c r="H70" s="5">
        <v>3</v>
      </c>
      <c r="I70" s="70">
        <v>8</v>
      </c>
      <c r="J70" s="76">
        <v>1</v>
      </c>
      <c r="K70" s="76">
        <v>1</v>
      </c>
      <c r="L70" s="126">
        <v>0.14285714285714285</v>
      </c>
      <c r="M70" s="133">
        <v>9.6666666666666667E-5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8.9189814814814812E-5</v>
      </c>
    </row>
    <row r="71" spans="1:19" x14ac:dyDescent="0.25">
      <c r="A71" s="3" t="s">
        <v>66</v>
      </c>
      <c r="B71" s="5">
        <v>2955</v>
      </c>
      <c r="C71" s="19">
        <v>3465</v>
      </c>
      <c r="D71" s="21">
        <v>0.9835367584445075</v>
      </c>
      <c r="E71" s="21">
        <v>0.9835367584445075</v>
      </c>
      <c r="F71" s="110">
        <v>1</v>
      </c>
      <c r="G71" s="118">
        <v>8.6331018518518517E-5</v>
      </c>
      <c r="H71" s="5">
        <v>2955</v>
      </c>
      <c r="I71" s="70">
        <v>3455</v>
      </c>
      <c r="J71" s="76">
        <v>0.98069826852114672</v>
      </c>
      <c r="K71" s="76">
        <v>0.98069826852114672</v>
      </c>
      <c r="L71" s="126">
        <v>1</v>
      </c>
      <c r="M71" s="133">
        <v>9.9537037037037031E-5</v>
      </c>
      <c r="N71" s="5">
        <v>2955</v>
      </c>
      <c r="O71" s="43">
        <v>3477</v>
      </c>
      <c r="P71" s="45">
        <v>0.98694294635254043</v>
      </c>
      <c r="Q71" s="45">
        <v>0.98694294635254043</v>
      </c>
      <c r="R71" s="82">
        <v>1</v>
      </c>
      <c r="S71" s="124">
        <v>7.7812500000000001E-5</v>
      </c>
    </row>
    <row r="72" spans="1:19" x14ac:dyDescent="0.25">
      <c r="A72" s="3" t="s">
        <v>67</v>
      </c>
      <c r="B72" s="5">
        <v>554</v>
      </c>
      <c r="C72" s="19">
        <v>730</v>
      </c>
      <c r="D72" s="21">
        <v>0.99590723055934516</v>
      </c>
      <c r="E72" s="21">
        <v>0.99590723055934516</v>
      </c>
      <c r="F72" s="110">
        <v>1</v>
      </c>
      <c r="G72" s="118">
        <v>1.0802083333333333E-4</v>
      </c>
      <c r="H72" s="5">
        <v>554</v>
      </c>
      <c r="I72" s="70">
        <v>717</v>
      </c>
      <c r="J72" s="76">
        <v>0.97817189631650747</v>
      </c>
      <c r="K72" s="76">
        <v>0.97817189631650747</v>
      </c>
      <c r="L72" s="126">
        <v>0.5</v>
      </c>
      <c r="M72" s="133">
        <v>1.2366898148148149E-4</v>
      </c>
      <c r="N72" s="5">
        <v>554</v>
      </c>
      <c r="O72" s="43">
        <v>729</v>
      </c>
      <c r="P72" s="45">
        <v>0.99454297407912684</v>
      </c>
      <c r="Q72" s="45">
        <v>0.99454297407912684</v>
      </c>
      <c r="R72" s="82">
        <v>1</v>
      </c>
      <c r="S72" s="124">
        <v>9.8981481481481482E-5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0.1</v>
      </c>
      <c r="G73" s="118">
        <v>5.7210648148148145E-5</v>
      </c>
      <c r="H73" s="5">
        <v>5</v>
      </c>
      <c r="I73" s="70">
        <v>5</v>
      </c>
      <c r="J73" s="76">
        <v>1</v>
      </c>
      <c r="K73" s="76">
        <v>1</v>
      </c>
      <c r="L73" s="126">
        <v>2.1276595744680851E-2</v>
      </c>
      <c r="M73" s="133">
        <v>8.1666666666666669E-5</v>
      </c>
      <c r="N73" s="5">
        <v>5</v>
      </c>
      <c r="O73" s="43">
        <v>5</v>
      </c>
      <c r="P73" s="45">
        <v>1</v>
      </c>
      <c r="Q73" s="45">
        <v>1</v>
      </c>
      <c r="R73" s="82">
        <v>0.1</v>
      </c>
      <c r="S73" s="124">
        <v>6.1331018518518519E-5</v>
      </c>
    </row>
    <row r="74" spans="1:19" x14ac:dyDescent="0.25">
      <c r="A74" s="3" t="s">
        <v>69</v>
      </c>
      <c r="B74" s="5">
        <v>1003</v>
      </c>
      <c r="C74" s="19">
        <v>820</v>
      </c>
      <c r="D74" s="21">
        <v>0.81673306772908372</v>
      </c>
      <c r="E74" s="21">
        <v>0.81673306772908372</v>
      </c>
      <c r="F74" s="110">
        <v>1</v>
      </c>
      <c r="G74" s="118">
        <v>5.7476851851851851E-5</v>
      </c>
      <c r="H74" s="5">
        <v>1003</v>
      </c>
      <c r="I74" s="70">
        <v>798</v>
      </c>
      <c r="J74" s="76">
        <v>0.79482071713147406</v>
      </c>
      <c r="K74" s="76">
        <v>0.79482071713147406</v>
      </c>
      <c r="L74" s="126">
        <v>0.33333333333333331</v>
      </c>
      <c r="M74" s="133">
        <v>7.186342592592593E-5</v>
      </c>
      <c r="N74" s="5">
        <v>1003</v>
      </c>
      <c r="O74" s="43">
        <v>676</v>
      </c>
      <c r="P74" s="45">
        <v>0.67330677290836649</v>
      </c>
      <c r="Q74" s="45">
        <v>0.67330677290836649</v>
      </c>
      <c r="R74" s="82">
        <v>0.33333333333333331</v>
      </c>
      <c r="S74" s="124">
        <v>4.9224537037037035E-5</v>
      </c>
    </row>
    <row r="75" spans="1:19" x14ac:dyDescent="0.25">
      <c r="A75" s="3" t="s">
        <v>70</v>
      </c>
      <c r="B75" s="5">
        <v>95</v>
      </c>
      <c r="C75" s="19">
        <v>91</v>
      </c>
      <c r="D75" s="21">
        <v>1</v>
      </c>
      <c r="E75" s="21">
        <v>1</v>
      </c>
      <c r="F75" s="110">
        <v>0.2</v>
      </c>
      <c r="G75" s="118">
        <v>6.614583333333334E-5</v>
      </c>
      <c r="H75" s="5">
        <v>95</v>
      </c>
      <c r="I75" s="70">
        <v>91</v>
      </c>
      <c r="J75" s="76">
        <v>1</v>
      </c>
      <c r="K75" s="76">
        <v>1</v>
      </c>
      <c r="L75" s="126">
        <v>7.1428571428571425E-2</v>
      </c>
      <c r="M75" s="133">
        <v>7.1064814814814819E-5</v>
      </c>
      <c r="N75" s="5">
        <v>95</v>
      </c>
      <c r="O75" s="43">
        <v>65</v>
      </c>
      <c r="P75" s="45">
        <v>0.7142857142857143</v>
      </c>
      <c r="Q75" s="45">
        <v>0.7142857142857143</v>
      </c>
      <c r="R75" s="82">
        <v>2.3255813953488372E-2</v>
      </c>
      <c r="S75" s="124">
        <v>5.0648148148148148E-5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4.9849537037037036E-5</v>
      </c>
      <c r="H76" s="5">
        <v>5</v>
      </c>
      <c r="I76" s="70">
        <v>5</v>
      </c>
      <c r="J76" s="76">
        <v>1</v>
      </c>
      <c r="K76" s="76">
        <v>1</v>
      </c>
      <c r="L76" s="126">
        <v>0.16666666666666666</v>
      </c>
      <c r="M76" s="133">
        <v>7.1030092592592599E-5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4.2106481481481481E-5</v>
      </c>
    </row>
    <row r="77" spans="1:19" x14ac:dyDescent="0.25">
      <c r="A77" s="3" t="s">
        <v>72</v>
      </c>
      <c r="B77" s="5">
        <v>4079</v>
      </c>
      <c r="C77" s="19">
        <v>960</v>
      </c>
      <c r="D77" s="21">
        <v>0.21178027796161483</v>
      </c>
      <c r="E77" s="21">
        <v>0.21178027796161483</v>
      </c>
      <c r="F77" s="110">
        <v>1</v>
      </c>
      <c r="G77" s="118">
        <v>5.6365740740740739E-5</v>
      </c>
      <c r="H77" s="5">
        <v>4079</v>
      </c>
      <c r="I77" s="70">
        <v>833</v>
      </c>
      <c r="J77" s="76">
        <v>0.18376351202294286</v>
      </c>
      <c r="K77" s="76">
        <v>0.18376351202294286</v>
      </c>
      <c r="L77" s="126">
        <v>1</v>
      </c>
      <c r="M77" s="133">
        <v>6.7835648148148152E-5</v>
      </c>
      <c r="N77" s="5">
        <v>4079</v>
      </c>
      <c r="O77" s="43">
        <v>923</v>
      </c>
      <c r="P77" s="45">
        <v>0.20361791308184427</v>
      </c>
      <c r="Q77" s="45">
        <v>0.20361791308184427</v>
      </c>
      <c r="R77" s="82">
        <v>1</v>
      </c>
      <c r="S77" s="124">
        <v>4.7395833333333331E-5</v>
      </c>
    </row>
    <row r="78" spans="1:19" x14ac:dyDescent="0.25">
      <c r="A78" s="3" t="s">
        <v>73</v>
      </c>
      <c r="B78" s="5">
        <v>50</v>
      </c>
      <c r="C78" s="19">
        <v>55</v>
      </c>
      <c r="D78" s="21">
        <v>1</v>
      </c>
      <c r="E78" s="21">
        <v>1</v>
      </c>
      <c r="F78" s="110">
        <v>1</v>
      </c>
      <c r="G78" s="118">
        <v>1.1049768518518518E-4</v>
      </c>
      <c r="H78" s="5">
        <v>50</v>
      </c>
      <c r="I78" s="70">
        <v>55</v>
      </c>
      <c r="J78" s="76">
        <v>1</v>
      </c>
      <c r="K78" s="76">
        <v>1</v>
      </c>
      <c r="L78" s="126">
        <v>1</v>
      </c>
      <c r="M78" s="133">
        <v>1.2606481481481483E-4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1.0310185185185185E-4</v>
      </c>
    </row>
    <row r="79" spans="1:19" x14ac:dyDescent="0.25">
      <c r="A79" s="3" t="s">
        <v>74</v>
      </c>
      <c r="B79" s="5">
        <v>2505</v>
      </c>
      <c r="C79" s="19">
        <v>2827</v>
      </c>
      <c r="D79" s="21">
        <v>1</v>
      </c>
      <c r="E79" s="21">
        <v>1</v>
      </c>
      <c r="F79" s="110">
        <v>1</v>
      </c>
      <c r="G79" s="118">
        <v>9.9976851851851854E-5</v>
      </c>
      <c r="H79" s="5">
        <v>2505</v>
      </c>
      <c r="I79" s="70">
        <v>2827</v>
      </c>
      <c r="J79" s="76">
        <v>1</v>
      </c>
      <c r="K79" s="76">
        <v>1</v>
      </c>
      <c r="L79" s="126">
        <v>1</v>
      </c>
      <c r="M79" s="133">
        <v>1.187037037037037E-4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9.4583333333333333E-5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1</v>
      </c>
      <c r="E80" s="21">
        <v>1</v>
      </c>
      <c r="F80" s="110">
        <v>0.5</v>
      </c>
      <c r="G80" s="118">
        <v>4.8402777777777779E-5</v>
      </c>
      <c r="H80" s="5">
        <v>3</v>
      </c>
      <c r="I80" s="70">
        <v>2</v>
      </c>
      <c r="J80" s="76">
        <v>1</v>
      </c>
      <c r="K80" s="76">
        <v>1</v>
      </c>
      <c r="L80" s="126">
        <v>0.5</v>
      </c>
      <c r="M80" s="133">
        <v>6.3252314814814812E-5</v>
      </c>
      <c r="N80" s="5">
        <v>3</v>
      </c>
      <c r="O80" s="43">
        <v>2</v>
      </c>
      <c r="P80" s="45">
        <v>1</v>
      </c>
      <c r="Q80" s="45">
        <v>1</v>
      </c>
      <c r="R80" s="82">
        <v>1</v>
      </c>
      <c r="S80" s="124">
        <v>4.0138888888888887E-5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1.3004629629629629E-4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9.3307870370370365E-4</v>
      </c>
      <c r="N81" s="160">
        <v>1</v>
      </c>
      <c r="O81" s="43">
        <v>1</v>
      </c>
      <c r="P81" s="45">
        <v>1</v>
      </c>
      <c r="Q81" s="45">
        <v>1</v>
      </c>
      <c r="R81" s="82">
        <v>9.6618357487922703E-4</v>
      </c>
      <c r="S81" s="124">
        <v>1.2003472222222222E-4</v>
      </c>
    </row>
    <row r="82" spans="1:19" x14ac:dyDescent="0.25">
      <c r="A82" s="3" t="s">
        <v>77</v>
      </c>
      <c r="B82" s="5">
        <v>1763</v>
      </c>
      <c r="C82" s="19">
        <v>427</v>
      </c>
      <c r="D82" s="21">
        <v>0.51015531660692948</v>
      </c>
      <c r="E82" s="21">
        <v>0.51015531660692948</v>
      </c>
      <c r="F82" s="110">
        <v>0.1</v>
      </c>
      <c r="G82" s="118">
        <v>5.3194444444444442E-5</v>
      </c>
      <c r="H82" s="5">
        <v>1763</v>
      </c>
      <c r="I82" s="70">
        <v>104</v>
      </c>
      <c r="J82" s="76">
        <v>0.12425328554360812</v>
      </c>
      <c r="K82" s="76">
        <v>0.12425328554360812</v>
      </c>
      <c r="L82" s="126">
        <v>1.4705882352941176E-2</v>
      </c>
      <c r="M82" s="133">
        <v>8.9027777777777784E-5</v>
      </c>
      <c r="N82" s="161">
        <v>837</v>
      </c>
      <c r="O82" s="43">
        <v>389</v>
      </c>
      <c r="P82" s="45">
        <v>0.46475507765830348</v>
      </c>
      <c r="Q82" s="45">
        <v>0.46475507765830348</v>
      </c>
      <c r="R82" s="82">
        <v>0.16666666666666666</v>
      </c>
      <c r="S82" s="124">
        <v>4.5474537037037038E-5</v>
      </c>
    </row>
    <row r="83" spans="1:19" x14ac:dyDescent="0.25">
      <c r="A83" s="3" t="s">
        <v>78</v>
      </c>
      <c r="B83" s="5">
        <v>2917</v>
      </c>
      <c r="C83" s="19">
        <v>651</v>
      </c>
      <c r="D83" s="23">
        <v>0.33112919633774163</v>
      </c>
      <c r="E83" s="21">
        <v>0.33112919633774163</v>
      </c>
      <c r="F83" s="110">
        <v>1</v>
      </c>
      <c r="G83" s="118">
        <v>4.5775462962962964E-5</v>
      </c>
      <c r="H83" s="5">
        <v>2917</v>
      </c>
      <c r="I83" s="70">
        <v>248</v>
      </c>
      <c r="J83" s="77">
        <v>0.12614445574771108</v>
      </c>
      <c r="K83" s="76">
        <v>0.12614445574771108</v>
      </c>
      <c r="L83" s="126">
        <v>0.14285714285714285</v>
      </c>
      <c r="M83" s="133">
        <v>6.5532407407407407E-5</v>
      </c>
      <c r="N83" s="5">
        <v>2917</v>
      </c>
      <c r="O83" s="43">
        <v>722</v>
      </c>
      <c r="P83" s="47">
        <v>0.36724313326551372</v>
      </c>
      <c r="Q83" s="45">
        <v>0.36724313326551372</v>
      </c>
      <c r="R83" s="82">
        <v>0.33333333333333331</v>
      </c>
      <c r="S83" s="124">
        <v>3.8252314814814814E-5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48295</v>
      </c>
      <c r="D84" s="59">
        <f t="shared" ref="D84:F84" si="0">AVERAGE(D14:D83)</f>
        <v>0.79738533337252226</v>
      </c>
      <c r="E84" s="59">
        <f t="shared" si="0"/>
        <v>0.84154255375532161</v>
      </c>
      <c r="F84" s="119">
        <f t="shared" si="0"/>
        <v>0.7518802434125017</v>
      </c>
      <c r="G84" s="120">
        <f>AVERAGE(G14:G83)</f>
        <v>6.6850033068783035E-5</v>
      </c>
      <c r="H84" s="34">
        <f>SUM(H14:H83)</f>
        <v>425476</v>
      </c>
      <c r="I84" s="107">
        <f>SUM(I14:I83)</f>
        <v>45370</v>
      </c>
      <c r="J84" s="108">
        <f t="shared" ref="J84:L84" si="1">AVERAGE(J14:J83)</f>
        <v>0.74318057057525355</v>
      </c>
      <c r="K84" s="108">
        <f t="shared" si="1"/>
        <v>0.78636056676664279</v>
      </c>
      <c r="L84" s="52">
        <f t="shared" si="1"/>
        <v>0.54606787759280273</v>
      </c>
      <c r="M84" s="122">
        <f>AVERAGE(M14:M83)</f>
        <v>9.7302910052910049E-5</v>
      </c>
      <c r="N84" s="34">
        <f>SUM(N14:N83)</f>
        <v>424538</v>
      </c>
      <c r="O84" s="57">
        <f>SUM(O14:O83)</f>
        <v>53130</v>
      </c>
      <c r="P84" s="60">
        <f t="shared" ref="P84:R84" si="2">AVERAGE(P14:P83)</f>
        <v>0.80639481801108737</v>
      </c>
      <c r="Q84" s="60">
        <f t="shared" si="2"/>
        <v>0.85313812647407283</v>
      </c>
      <c r="R84" s="123">
        <f t="shared" si="2"/>
        <v>0.81628017030877076</v>
      </c>
      <c r="S84" s="125">
        <f>AVERAGE(S14:S83)</f>
        <v>6.5522817460317469E-5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0.79738533337252226</v>
      </c>
      <c r="C88" s="37"/>
      <c r="D88" s="37"/>
    </row>
    <row r="89" spans="1:19" x14ac:dyDescent="0.25">
      <c r="A89" s="25" t="s">
        <v>88</v>
      </c>
      <c r="B89" s="61">
        <f>E84</f>
        <v>0.84154255375532161</v>
      </c>
    </row>
    <row r="90" spans="1:19" x14ac:dyDescent="0.25">
      <c r="A90" s="25" t="s">
        <v>89</v>
      </c>
      <c r="B90" s="67">
        <f>F84</f>
        <v>0.7518802434125017</v>
      </c>
    </row>
    <row r="91" spans="1:19" x14ac:dyDescent="0.25">
      <c r="A91" s="25" t="s">
        <v>120</v>
      </c>
      <c r="B91" s="130">
        <f>G84</f>
        <v>6.6850033068783035E-5</v>
      </c>
    </row>
    <row r="92" spans="1:19" ht="20.25" thickBot="1" x14ac:dyDescent="0.35">
      <c r="A92" s="38" t="str">
        <f>I1</f>
        <v>Longer vectors</v>
      </c>
      <c r="B92" s="38"/>
    </row>
    <row r="93" spans="1:19" ht="15.75" thickTop="1" x14ac:dyDescent="0.25">
      <c r="A93" s="32" t="s">
        <v>82</v>
      </c>
      <c r="B93" s="64">
        <f>J84</f>
        <v>0.74318057057525355</v>
      </c>
    </row>
    <row r="94" spans="1:19" x14ac:dyDescent="0.25">
      <c r="A94" s="32" t="s">
        <v>88</v>
      </c>
      <c r="B94" s="64">
        <f>K84</f>
        <v>0.78636056676664279</v>
      </c>
    </row>
    <row r="95" spans="1:19" x14ac:dyDescent="0.25">
      <c r="A95" s="32" t="s">
        <v>89</v>
      </c>
      <c r="B95" s="68">
        <f>L84</f>
        <v>0.54606787759280273</v>
      </c>
    </row>
    <row r="96" spans="1:19" x14ac:dyDescent="0.25">
      <c r="A96" s="32" t="s">
        <v>120</v>
      </c>
      <c r="B96" s="131">
        <f>M84</f>
        <v>9.7302910052910049E-5</v>
      </c>
    </row>
    <row r="97" spans="1:2" ht="20.25" thickBot="1" x14ac:dyDescent="0.35">
      <c r="A97" s="50" t="str">
        <f>O1</f>
        <v>Smaller vectors</v>
      </c>
      <c r="B97" s="50"/>
    </row>
    <row r="98" spans="1:2" ht="15.75" thickTop="1" x14ac:dyDescent="0.25">
      <c r="A98" s="51" t="s">
        <v>82</v>
      </c>
      <c r="B98" s="66">
        <f>P84</f>
        <v>0.80639481801108737</v>
      </c>
    </row>
    <row r="99" spans="1:2" x14ac:dyDescent="0.25">
      <c r="A99" s="51" t="s">
        <v>88</v>
      </c>
      <c r="B99" s="66">
        <f>Q84</f>
        <v>0.85313812647407283</v>
      </c>
    </row>
    <row r="100" spans="1:2" x14ac:dyDescent="0.25">
      <c r="A100" s="51" t="s">
        <v>89</v>
      </c>
      <c r="B100" s="69">
        <f>R84</f>
        <v>0.81628017030877076</v>
      </c>
    </row>
    <row r="101" spans="1:2" x14ac:dyDescent="0.25">
      <c r="A101" s="51" t="s">
        <v>120</v>
      </c>
      <c r="B101" s="132">
        <f>S84</f>
        <v>6.5522817460317469E-5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Smaller vectors</v>
      </c>
    </row>
    <row r="104" spans="1:2" x14ac:dyDescent="0.25">
      <c r="A104" t="s">
        <v>92</v>
      </c>
      <c r="B104" t="str">
        <f>IF(AND(B89 &gt; B94,B89 &gt; B99), A87, IF(B94 &gt; B99, A92, A97))</f>
        <v>Smaller vectors</v>
      </c>
    </row>
    <row r="105" spans="1:2" x14ac:dyDescent="0.25">
      <c r="A105" t="s">
        <v>93</v>
      </c>
      <c r="B105" t="str">
        <f>IF(AND(B90 &gt; B95,B90 &gt; B100), $A$87, IF(B95 &gt; B100, $A$92, $A$97))</f>
        <v>Smaller vectors</v>
      </c>
    </row>
    <row r="106" spans="1:2" x14ac:dyDescent="0.25">
      <c r="A106" t="s">
        <v>121</v>
      </c>
      <c r="B106" t="str">
        <f>IF(AND(B91 &lt; B96,B91 &lt; B101), $A$87, IF(B96 &lt; B101, $A$92, $A$97))</f>
        <v>Smaller vectors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{874DAC88-84BE-4F25-9B9A-B5E53EB04A5E}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{0575A891-4CA5-403B-B102-1F6B0FCD3E22}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{93304104-5FFD-4AF0-A7C0-2C4C441C5102}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{85AAACC3-577B-44E7-AFC1-A2D2D55C1A79}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{2B57F8DC-8E29-40AB-B549-9F75C3140DD5}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{BF91500D-67F8-44E7-BCC1-2AC23D324627}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{AD8DD8E9-8A23-4FB1-B63E-7D61D7DE3D76}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{40428D62-06D5-4D04-B117-75E5C0C40E5D}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{EF026D2C-849B-4EFD-8B0C-1257FB76BAA4}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DAC88-84BE-4F25-9B9A-B5E53EB04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75A891-4CA5-403B-B102-1F6B0FCD3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93304104-5FFD-4AF0-A7C0-2C4C441C5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5AAACC3-577B-44E7-AFC1-A2D2D55C1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2B57F8DC-8E29-40AB-B549-9F75C3140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BF91500D-67F8-44E7-BCC1-2AC23D324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AD8DD8E9-8A23-4FB1-B63E-7D61D7DE3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428D62-06D5-4D04-B117-75E5C0C40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EF026D2C-849B-4EFD-8B0C-1257FB76B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9E72-E3CE-4DCA-8091-954A6CC66B25}">
  <sheetPr>
    <tabColor theme="9" tint="0.79998168889431442"/>
  </sheetPr>
  <dimension ref="A1:S106"/>
  <sheetViews>
    <sheetView tabSelected="1" topLeftCell="C1" zoomScale="130" zoomScaleNormal="13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166</v>
      </c>
      <c r="J1" s="168"/>
      <c r="K1" s="168"/>
      <c r="L1" s="168"/>
      <c r="M1" s="190"/>
      <c r="N1" s="27"/>
      <c r="O1" s="189" t="s">
        <v>164</v>
      </c>
      <c r="P1" s="168"/>
      <c r="Q1" s="168"/>
      <c r="R1" s="168"/>
      <c r="S1" s="190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201" t="s">
        <v>0</v>
      </c>
      <c r="D3" s="202"/>
      <c r="E3" s="203" t="s">
        <v>157</v>
      </c>
      <c r="F3" s="203"/>
      <c r="G3" s="204"/>
      <c r="H3" s="28"/>
      <c r="I3" s="165" t="s">
        <v>0</v>
      </c>
      <c r="J3" s="165"/>
      <c r="K3" s="186" t="s">
        <v>165</v>
      </c>
      <c r="L3" s="186"/>
      <c r="M3" s="187"/>
      <c r="N3" s="28"/>
      <c r="O3" s="163" t="s">
        <v>0</v>
      </c>
      <c r="P3" s="164"/>
      <c r="Q3" s="186" t="s">
        <v>160</v>
      </c>
      <c r="R3" s="186"/>
      <c r="S3" s="187"/>
    </row>
    <row r="4" spans="1:19" x14ac:dyDescent="0.25">
      <c r="A4" s="3"/>
      <c r="B4" s="28"/>
      <c r="C4" s="201" t="s">
        <v>1</v>
      </c>
      <c r="D4" s="202"/>
      <c r="E4" s="203">
        <v>1000</v>
      </c>
      <c r="F4" s="203"/>
      <c r="G4" s="204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201" t="s">
        <v>2</v>
      </c>
      <c r="D5" s="202"/>
      <c r="E5" s="203">
        <v>512</v>
      </c>
      <c r="F5" s="203"/>
      <c r="G5" s="204"/>
      <c r="H5" s="28"/>
      <c r="I5" s="165" t="s">
        <v>2</v>
      </c>
      <c r="J5" s="165"/>
      <c r="K5" s="186">
        <v>256</v>
      </c>
      <c r="L5" s="186"/>
      <c r="M5" s="187"/>
      <c r="N5" s="28"/>
      <c r="O5" s="163" t="s">
        <v>2</v>
      </c>
      <c r="P5" s="164"/>
      <c r="Q5" s="164">
        <v>256</v>
      </c>
      <c r="R5" s="164"/>
      <c r="S5" s="184"/>
    </row>
    <row r="6" spans="1:19" x14ac:dyDescent="0.25">
      <c r="A6" s="3"/>
      <c r="B6" s="28"/>
      <c r="C6" s="201" t="s">
        <v>3</v>
      </c>
      <c r="D6" s="202"/>
      <c r="E6" s="203">
        <v>1024</v>
      </c>
      <c r="F6" s="203"/>
      <c r="G6" s="204"/>
      <c r="H6" s="28"/>
      <c r="I6" s="165" t="s">
        <v>3</v>
      </c>
      <c r="J6" s="165"/>
      <c r="K6" s="186">
        <v>4000</v>
      </c>
      <c r="L6" s="186"/>
      <c r="M6" s="187"/>
      <c r="N6" s="28"/>
      <c r="O6" s="163" t="s">
        <v>3</v>
      </c>
      <c r="P6" s="164"/>
      <c r="Q6" s="164">
        <v>1592</v>
      </c>
      <c r="R6" s="164"/>
      <c r="S6" s="184"/>
    </row>
    <row r="7" spans="1:19" x14ac:dyDescent="0.25">
      <c r="A7" s="3"/>
      <c r="B7" s="28"/>
      <c r="C7" s="201" t="s">
        <v>4</v>
      </c>
      <c r="D7" s="202"/>
      <c r="E7" s="203" t="s">
        <v>98</v>
      </c>
      <c r="F7" s="203"/>
      <c r="G7" s="204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201" t="s">
        <v>5</v>
      </c>
      <c r="D8" s="202"/>
      <c r="E8" s="203" t="s">
        <v>99</v>
      </c>
      <c r="F8" s="203"/>
      <c r="G8" s="204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201" t="s">
        <v>6</v>
      </c>
      <c r="D9" s="202"/>
      <c r="E9" s="203">
        <v>1</v>
      </c>
      <c r="F9" s="203"/>
      <c r="G9" s="204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64">
        <v>1</v>
      </c>
      <c r="R9" s="164"/>
      <c r="S9" s="184"/>
    </row>
    <row r="10" spans="1:19" x14ac:dyDescent="0.25">
      <c r="A10" s="3"/>
      <c r="B10" s="28"/>
      <c r="C10" s="201" t="s">
        <v>7</v>
      </c>
      <c r="D10" s="202"/>
      <c r="E10" s="158"/>
      <c r="F10" s="159"/>
      <c r="G10" s="158"/>
      <c r="H10" s="28"/>
      <c r="I10" s="165" t="s">
        <v>7</v>
      </c>
      <c r="J10" s="165"/>
      <c r="K10" s="32"/>
      <c r="L10" s="53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2.1739130434782608E-2</v>
      </c>
      <c r="G14" s="118">
        <v>7.3078703703703701E-5</v>
      </c>
      <c r="H14" s="5">
        <v>9</v>
      </c>
      <c r="I14" s="70">
        <v>5</v>
      </c>
      <c r="J14" s="75">
        <v>0.55555555555555558</v>
      </c>
      <c r="K14" s="76">
        <v>0.55555555555555558</v>
      </c>
      <c r="L14" s="126">
        <v>1.2345679012345678E-2</v>
      </c>
      <c r="M14" s="133">
        <v>8.3171296296296303E-5</v>
      </c>
      <c r="N14" s="5">
        <v>9</v>
      </c>
      <c r="O14" s="43">
        <v>7</v>
      </c>
      <c r="P14" s="44">
        <v>0.77777777777777779</v>
      </c>
      <c r="Q14" s="45">
        <v>0.77777777777777779</v>
      </c>
      <c r="R14" s="82">
        <v>1.8867924528301886E-2</v>
      </c>
      <c r="S14" s="124">
        <v>7.9918981481481486E-5</v>
      </c>
    </row>
    <row r="15" spans="1:19" x14ac:dyDescent="0.25">
      <c r="A15" s="3" t="s">
        <v>10</v>
      </c>
      <c r="B15" s="5">
        <v>1160</v>
      </c>
      <c r="C15" s="19">
        <v>736</v>
      </c>
      <c r="D15" s="21">
        <v>0.62745098039215685</v>
      </c>
      <c r="E15" s="21">
        <v>0.62745098039215685</v>
      </c>
      <c r="F15" s="110">
        <v>1</v>
      </c>
      <c r="G15" s="118">
        <v>6.1736111111111109E-5</v>
      </c>
      <c r="H15" s="5">
        <v>1160</v>
      </c>
      <c r="I15" s="70">
        <v>707</v>
      </c>
      <c r="J15" s="76">
        <v>0.60272804774083544</v>
      </c>
      <c r="K15" s="76">
        <v>0.60272804774083544</v>
      </c>
      <c r="L15" s="126">
        <v>1</v>
      </c>
      <c r="M15" s="133">
        <v>5.8055555555555558E-5</v>
      </c>
      <c r="N15" s="5">
        <v>1160</v>
      </c>
      <c r="O15" s="43">
        <v>560</v>
      </c>
      <c r="P15" s="45">
        <v>0.47740835464620629</v>
      </c>
      <c r="Q15" s="45">
        <v>0.47740835464620629</v>
      </c>
      <c r="R15" s="82">
        <v>0.33333333333333331</v>
      </c>
      <c r="S15" s="124">
        <v>6.4016203703703704E-5</v>
      </c>
    </row>
    <row r="16" spans="1:19" x14ac:dyDescent="0.25">
      <c r="A16" s="3" t="s">
        <v>11</v>
      </c>
      <c r="B16" s="5">
        <v>1554</v>
      </c>
      <c r="C16" s="19">
        <v>815</v>
      </c>
      <c r="D16" s="21">
        <v>0.51452020202020199</v>
      </c>
      <c r="E16" s="21">
        <v>0.51452020202020199</v>
      </c>
      <c r="F16" s="110">
        <v>0.5</v>
      </c>
      <c r="G16" s="118">
        <v>5.4942129629629632E-5</v>
      </c>
      <c r="H16" s="5">
        <v>1554</v>
      </c>
      <c r="I16" s="70">
        <v>808</v>
      </c>
      <c r="J16" s="76">
        <v>0.51010101010101006</v>
      </c>
      <c r="K16" s="76">
        <v>0.51010101010101006</v>
      </c>
      <c r="L16" s="126">
        <v>1</v>
      </c>
      <c r="M16" s="133">
        <v>5.4097222222222226E-5</v>
      </c>
      <c r="N16" s="5">
        <v>1554</v>
      </c>
      <c r="O16" s="43">
        <v>818</v>
      </c>
      <c r="P16" s="45">
        <v>0.51641414141414144</v>
      </c>
      <c r="Q16" s="45">
        <v>0.51641414141414144</v>
      </c>
      <c r="R16" s="82">
        <v>1</v>
      </c>
      <c r="S16" s="124">
        <v>5.7615740740740742E-5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7.1428571428571425E-2</v>
      </c>
      <c r="G17" s="118">
        <v>5.0486111111111113E-5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5.2631578947368418E-2</v>
      </c>
      <c r="M17" s="133">
        <v>4.9039351851851849E-5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0.33333333333333331</v>
      </c>
      <c r="S17" s="124">
        <v>4.9166666666666665E-5</v>
      </c>
    </row>
    <row r="18" spans="1:19" x14ac:dyDescent="0.25">
      <c r="A18" s="3" t="s">
        <v>13</v>
      </c>
      <c r="B18" s="5">
        <v>553</v>
      </c>
      <c r="C18" s="19">
        <v>165</v>
      </c>
      <c r="D18" s="21">
        <v>0.28645833333333331</v>
      </c>
      <c r="E18" s="21">
        <v>0.28645833333333331</v>
      </c>
      <c r="F18" s="110">
        <v>2.7777777777777776E-2</v>
      </c>
      <c r="G18" s="118">
        <v>5.3506944444444443E-5</v>
      </c>
      <c r="H18" s="5">
        <v>553</v>
      </c>
      <c r="I18" s="70">
        <v>159</v>
      </c>
      <c r="J18" s="76">
        <v>0.27604166666666669</v>
      </c>
      <c r="K18" s="76">
        <v>0.27604166666666669</v>
      </c>
      <c r="L18" s="126">
        <v>1</v>
      </c>
      <c r="M18" s="133">
        <v>5.2858796296296298E-5</v>
      </c>
      <c r="N18" s="5">
        <v>553</v>
      </c>
      <c r="O18" s="43">
        <v>121</v>
      </c>
      <c r="P18" s="45">
        <v>0.21006944444444445</v>
      </c>
      <c r="Q18" s="45">
        <v>0.21006944444444445</v>
      </c>
      <c r="R18" s="82">
        <v>1</v>
      </c>
      <c r="S18" s="124">
        <v>5.7789351851851852E-5</v>
      </c>
    </row>
    <row r="19" spans="1:19" x14ac:dyDescent="0.25">
      <c r="A19" s="3" t="s">
        <v>14</v>
      </c>
      <c r="B19" s="5">
        <v>431</v>
      </c>
      <c r="C19" s="19">
        <v>282</v>
      </c>
      <c r="D19" s="21">
        <v>0.61304347826086958</v>
      </c>
      <c r="E19" s="21">
        <v>0.61304347826086958</v>
      </c>
      <c r="F19" s="110">
        <v>1</v>
      </c>
      <c r="G19" s="118">
        <v>5.9594907407407405E-5</v>
      </c>
      <c r="H19" s="5">
        <v>431</v>
      </c>
      <c r="I19" s="70">
        <v>297</v>
      </c>
      <c r="J19" s="76">
        <v>0.64565217391304353</v>
      </c>
      <c r="K19" s="76">
        <v>0.64565217391304353</v>
      </c>
      <c r="L19" s="126">
        <v>1</v>
      </c>
      <c r="M19" s="133">
        <v>5.6041666666666669E-5</v>
      </c>
      <c r="N19" s="5">
        <v>431</v>
      </c>
      <c r="O19" s="43">
        <v>282</v>
      </c>
      <c r="P19" s="45">
        <v>0.61304347826086958</v>
      </c>
      <c r="Q19" s="45">
        <v>0.61304347826086958</v>
      </c>
      <c r="R19" s="82">
        <v>1</v>
      </c>
      <c r="S19" s="124">
        <v>5.5960648148148148E-5</v>
      </c>
    </row>
    <row r="20" spans="1:19" x14ac:dyDescent="0.25">
      <c r="A20" s="3" t="s">
        <v>15</v>
      </c>
      <c r="B20" s="5">
        <v>97768</v>
      </c>
      <c r="C20" s="19">
        <v>4998</v>
      </c>
      <c r="D20" s="21">
        <v>4.9164363214275177E-2</v>
      </c>
      <c r="E20" s="21">
        <v>0.99960000000000004</v>
      </c>
      <c r="F20" s="110">
        <v>1</v>
      </c>
      <c r="G20" s="118">
        <v>3.4513888888888886E-5</v>
      </c>
      <c r="H20" s="5">
        <v>97768</v>
      </c>
      <c r="I20" s="70">
        <v>5000</v>
      </c>
      <c r="J20" s="76">
        <v>4.918403682900678E-2</v>
      </c>
      <c r="K20" s="76">
        <v>1</v>
      </c>
      <c r="L20" s="126">
        <v>1</v>
      </c>
      <c r="M20" s="133">
        <v>3.7939814814814813E-5</v>
      </c>
      <c r="N20" s="5">
        <v>97768</v>
      </c>
      <c r="O20" s="43">
        <v>5000</v>
      </c>
      <c r="P20" s="45">
        <v>4.918403682900678E-2</v>
      </c>
      <c r="Q20" s="45">
        <v>1</v>
      </c>
      <c r="R20" s="82">
        <v>1</v>
      </c>
      <c r="S20" s="124">
        <v>3.653935185185185E-5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5.3182870370370367E-5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3.6979166666666667E-5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3.8715277777777781E-5</v>
      </c>
    </row>
    <row r="22" spans="1:19" x14ac:dyDescent="0.25">
      <c r="A22" s="3" t="s">
        <v>17</v>
      </c>
      <c r="B22" s="5">
        <v>1554</v>
      </c>
      <c r="C22" s="19">
        <v>715</v>
      </c>
      <c r="D22" s="21">
        <v>0.46218487394957986</v>
      </c>
      <c r="E22" s="21">
        <v>0.46218487394957986</v>
      </c>
      <c r="F22" s="110">
        <v>1</v>
      </c>
      <c r="G22" s="118">
        <v>4.8993055555555555E-5</v>
      </c>
      <c r="H22" s="5">
        <v>1554</v>
      </c>
      <c r="I22" s="70">
        <v>712</v>
      </c>
      <c r="J22" s="76">
        <v>0.46024563671622493</v>
      </c>
      <c r="K22" s="76">
        <v>0.46024563671622493</v>
      </c>
      <c r="L22" s="126">
        <v>1</v>
      </c>
      <c r="M22" s="133">
        <v>3.7280092592592592E-5</v>
      </c>
      <c r="N22" s="5">
        <v>1554</v>
      </c>
      <c r="O22" s="43">
        <v>715</v>
      </c>
      <c r="P22" s="45">
        <v>0.46218487394957986</v>
      </c>
      <c r="Q22" s="45">
        <v>0.46218487394957986</v>
      </c>
      <c r="R22" s="82">
        <v>1</v>
      </c>
      <c r="S22" s="124">
        <v>3.8043981481481484E-5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0.99152542372881358</v>
      </c>
      <c r="E23" s="21">
        <v>0.99152542372881358</v>
      </c>
      <c r="F23" s="110">
        <v>1</v>
      </c>
      <c r="G23" s="118">
        <v>3.7152777777777777E-5</v>
      </c>
      <c r="H23" s="5">
        <v>123</v>
      </c>
      <c r="I23" s="70">
        <v>117</v>
      </c>
      <c r="J23" s="76">
        <v>0.99152542372881358</v>
      </c>
      <c r="K23" s="76">
        <v>0.99152542372881358</v>
      </c>
      <c r="L23" s="126">
        <v>1</v>
      </c>
      <c r="M23" s="133">
        <v>3.6643518518518522E-5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3.6493055555555556E-5</v>
      </c>
    </row>
    <row r="24" spans="1:19" x14ac:dyDescent="0.25">
      <c r="A24" s="3" t="s">
        <v>19</v>
      </c>
      <c r="B24" s="5">
        <v>40485</v>
      </c>
      <c r="C24" s="19">
        <v>1784</v>
      </c>
      <c r="D24" s="21">
        <v>0.22325115755224628</v>
      </c>
      <c r="E24" s="21">
        <v>0.35680000000000001</v>
      </c>
      <c r="F24" s="110">
        <v>1</v>
      </c>
      <c r="G24" s="118">
        <v>3.375E-5</v>
      </c>
      <c r="H24" s="5">
        <v>40485</v>
      </c>
      <c r="I24" s="70">
        <v>1805</v>
      </c>
      <c r="J24" s="76">
        <v>0.22587911400325367</v>
      </c>
      <c r="K24" s="76">
        <v>0.36099999999999999</v>
      </c>
      <c r="L24" s="126">
        <v>1</v>
      </c>
      <c r="M24" s="133">
        <v>3.7118055555555557E-5</v>
      </c>
      <c r="N24" s="5">
        <v>40485</v>
      </c>
      <c r="O24" s="43">
        <v>1803</v>
      </c>
      <c r="P24" s="45">
        <v>0.22562883243649104</v>
      </c>
      <c r="Q24" s="45">
        <v>0.36059999999999998</v>
      </c>
      <c r="R24" s="82">
        <v>1</v>
      </c>
      <c r="S24" s="124">
        <v>3.6793981481481481E-5</v>
      </c>
    </row>
    <row r="25" spans="1:19" x14ac:dyDescent="0.25">
      <c r="A25" s="3" t="s">
        <v>20</v>
      </c>
      <c r="B25" s="5">
        <v>388</v>
      </c>
      <c r="C25" s="19">
        <v>182</v>
      </c>
      <c r="D25" s="21">
        <v>1</v>
      </c>
      <c r="E25" s="21">
        <v>1</v>
      </c>
      <c r="F25" s="110">
        <v>1</v>
      </c>
      <c r="G25" s="118">
        <v>6.1446759259259259E-5</v>
      </c>
      <c r="H25" s="5">
        <v>388</v>
      </c>
      <c r="I25" s="70">
        <v>182</v>
      </c>
      <c r="J25" s="76">
        <v>1</v>
      </c>
      <c r="K25" s="76">
        <v>1</v>
      </c>
      <c r="L25" s="126">
        <v>1</v>
      </c>
      <c r="M25" s="133">
        <v>6.1712962962962958E-5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6.1458333333333327E-5</v>
      </c>
    </row>
    <row r="26" spans="1:19" x14ac:dyDescent="0.25">
      <c r="A26" s="3" t="s">
        <v>21</v>
      </c>
      <c r="B26" s="5">
        <v>577</v>
      </c>
      <c r="C26" s="19">
        <v>384</v>
      </c>
      <c r="D26" s="21">
        <v>0.66551126516464476</v>
      </c>
      <c r="E26" s="21">
        <v>0.66551126516464476</v>
      </c>
      <c r="F26" s="110">
        <v>1</v>
      </c>
      <c r="G26" s="118">
        <v>2.9976851851851853E-5</v>
      </c>
      <c r="H26" s="5">
        <v>577</v>
      </c>
      <c r="I26" s="70">
        <v>355</v>
      </c>
      <c r="J26" s="76">
        <v>0.6152512998266898</v>
      </c>
      <c r="K26" s="76">
        <v>0.6152512998266898</v>
      </c>
      <c r="L26" s="126">
        <v>1</v>
      </c>
      <c r="M26" s="133">
        <v>3.2696759259259258E-5</v>
      </c>
      <c r="N26" s="5">
        <v>577</v>
      </c>
      <c r="O26" s="43">
        <v>368</v>
      </c>
      <c r="P26" s="45">
        <v>0.6377816291161178</v>
      </c>
      <c r="Q26" s="45">
        <v>0.6377816291161178</v>
      </c>
      <c r="R26" s="82">
        <v>1</v>
      </c>
      <c r="S26" s="124">
        <v>3.337962962962963E-5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0.30845771144278605</v>
      </c>
      <c r="E27" s="21">
        <v>0.30845771144278605</v>
      </c>
      <c r="F27" s="110">
        <v>1</v>
      </c>
      <c r="G27" s="118">
        <v>2.7210648148148147E-5</v>
      </c>
      <c r="H27" s="5">
        <v>142</v>
      </c>
      <c r="I27" s="70">
        <v>2</v>
      </c>
      <c r="J27" s="76">
        <v>9.9502487562189053E-3</v>
      </c>
      <c r="K27" s="76">
        <v>9.9502487562189053E-3</v>
      </c>
      <c r="L27" s="126">
        <v>0.5</v>
      </c>
      <c r="M27" s="133">
        <v>3.3680555555555555E-5</v>
      </c>
      <c r="N27" s="5">
        <v>142</v>
      </c>
      <c r="O27" s="43">
        <v>2</v>
      </c>
      <c r="P27" s="45">
        <v>9.9502487562189053E-3</v>
      </c>
      <c r="Q27" s="45">
        <v>9.9502487562189053E-3</v>
      </c>
      <c r="R27" s="82">
        <v>0.5</v>
      </c>
      <c r="S27" s="124">
        <v>3.4247685185185187E-5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3.0772639430829262E-2</v>
      </c>
      <c r="E28" s="21">
        <v>1</v>
      </c>
      <c r="F28" s="110">
        <v>1</v>
      </c>
      <c r="G28" s="118">
        <v>2.3449074074074072E-5</v>
      </c>
      <c r="H28" s="5">
        <v>158355</v>
      </c>
      <c r="I28" s="70">
        <v>4998</v>
      </c>
      <c r="J28" s="76">
        <v>3.0760330375056929E-2</v>
      </c>
      <c r="K28" s="76">
        <v>0.99960000000000004</v>
      </c>
      <c r="L28" s="126">
        <v>1</v>
      </c>
      <c r="M28" s="133">
        <v>3.1817129629629632E-5</v>
      </c>
      <c r="N28" s="5">
        <v>158355</v>
      </c>
      <c r="O28" s="43">
        <v>4999</v>
      </c>
      <c r="P28" s="45">
        <v>3.0766484902943095E-2</v>
      </c>
      <c r="Q28" s="45">
        <v>0.99980000000000002</v>
      </c>
      <c r="R28" s="82">
        <v>1</v>
      </c>
      <c r="S28" s="124">
        <v>3.1990740740740742E-5</v>
      </c>
    </row>
    <row r="29" spans="1:19" x14ac:dyDescent="0.25">
      <c r="A29" s="3" t="s">
        <v>24</v>
      </c>
      <c r="B29" s="5">
        <v>323</v>
      </c>
      <c r="C29" s="19">
        <v>94</v>
      </c>
      <c r="D29" s="21">
        <v>1</v>
      </c>
      <c r="E29" s="21">
        <v>1</v>
      </c>
      <c r="F29" s="110">
        <v>1</v>
      </c>
      <c r="G29" s="118">
        <v>6.9895833333333336E-5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5.3414351851851854E-5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7.3287037037037044E-5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1</v>
      </c>
      <c r="E30" s="21">
        <v>1</v>
      </c>
      <c r="F30" s="110">
        <v>0.5</v>
      </c>
      <c r="G30" s="118">
        <v>6.4189814814814814E-5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6.3842592592592594E-5</v>
      </c>
      <c r="N30" s="5">
        <v>5</v>
      </c>
      <c r="O30" s="43">
        <v>1</v>
      </c>
      <c r="P30" s="45">
        <v>1</v>
      </c>
      <c r="Q30" s="45">
        <v>1</v>
      </c>
      <c r="R30" s="82">
        <v>1</v>
      </c>
      <c r="S30" s="124">
        <v>7.1111111111111106E-5</v>
      </c>
    </row>
    <row r="31" spans="1:19" x14ac:dyDescent="0.25">
      <c r="A31" s="3" t="s">
        <v>26</v>
      </c>
      <c r="B31" s="5">
        <v>13</v>
      </c>
      <c r="C31" s="19">
        <v>7</v>
      </c>
      <c r="D31" s="21">
        <v>1</v>
      </c>
      <c r="E31" s="21">
        <v>1</v>
      </c>
      <c r="F31" s="110">
        <v>1</v>
      </c>
      <c r="G31" s="118">
        <v>6.8333333333333332E-5</v>
      </c>
      <c r="H31" s="5">
        <v>13</v>
      </c>
      <c r="I31" s="70">
        <v>15</v>
      </c>
      <c r="J31" s="76">
        <v>1</v>
      </c>
      <c r="K31" s="76">
        <v>1</v>
      </c>
      <c r="L31" s="126">
        <v>1</v>
      </c>
      <c r="M31" s="133">
        <v>7.0590277777777776E-5</v>
      </c>
      <c r="N31" s="5">
        <v>13</v>
      </c>
      <c r="O31" s="43">
        <v>7</v>
      </c>
      <c r="P31" s="45">
        <v>1</v>
      </c>
      <c r="Q31" s="45">
        <v>1</v>
      </c>
      <c r="R31" s="82">
        <v>0.5</v>
      </c>
      <c r="S31" s="124">
        <v>7.5810185185185187E-5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6.9444444444444444E-5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5.8738425925925923E-5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5.4907407407407406E-5</v>
      </c>
    </row>
    <row r="33" spans="1:19" x14ac:dyDescent="0.25">
      <c r="A33" s="3" t="s">
        <v>28</v>
      </c>
      <c r="B33" s="5">
        <v>247</v>
      </c>
      <c r="C33" s="19">
        <v>242</v>
      </c>
      <c r="D33" s="21">
        <v>0.97580645161290325</v>
      </c>
      <c r="E33" s="21">
        <v>0.97580645161290325</v>
      </c>
      <c r="F33" s="110">
        <v>1</v>
      </c>
      <c r="G33" s="118">
        <v>6.8125000000000003E-5</v>
      </c>
      <c r="H33" s="5">
        <v>247</v>
      </c>
      <c r="I33" s="70">
        <v>242</v>
      </c>
      <c r="J33" s="76">
        <v>0.97580645161290325</v>
      </c>
      <c r="K33" s="76">
        <v>0.97580645161290325</v>
      </c>
      <c r="L33" s="126">
        <v>1</v>
      </c>
      <c r="M33" s="133">
        <v>5.9733796296296295E-5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5.5173611111111112E-5</v>
      </c>
    </row>
    <row r="34" spans="1:19" x14ac:dyDescent="0.25">
      <c r="A34" s="3" t="s">
        <v>29</v>
      </c>
      <c r="B34" s="5">
        <v>83</v>
      </c>
      <c r="C34" s="19">
        <v>74</v>
      </c>
      <c r="D34" s="21">
        <v>0.89156626506024095</v>
      </c>
      <c r="E34" s="21">
        <v>0.89156626506024095</v>
      </c>
      <c r="F34" s="110">
        <v>1</v>
      </c>
      <c r="G34" s="118">
        <v>5.6249999999999998E-5</v>
      </c>
      <c r="H34" s="5">
        <v>83</v>
      </c>
      <c r="I34" s="70">
        <v>76</v>
      </c>
      <c r="J34" s="76">
        <v>0.91566265060240959</v>
      </c>
      <c r="K34" s="76">
        <v>0.91566265060240959</v>
      </c>
      <c r="L34" s="126">
        <v>1</v>
      </c>
      <c r="M34" s="133">
        <v>5.4826388888888892E-5</v>
      </c>
      <c r="N34" s="5">
        <v>83</v>
      </c>
      <c r="O34" s="43">
        <v>75</v>
      </c>
      <c r="P34" s="45">
        <v>0.90361445783132532</v>
      </c>
      <c r="Q34" s="45">
        <v>0.90361445783132532</v>
      </c>
      <c r="R34" s="82">
        <v>0.33333333333333331</v>
      </c>
      <c r="S34" s="124">
        <v>6.5543981481481475E-5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5.196759259259259E-5</v>
      </c>
      <c r="H35" s="5">
        <v>16</v>
      </c>
      <c r="I35" s="70">
        <v>16</v>
      </c>
      <c r="J35" s="76">
        <v>1</v>
      </c>
      <c r="K35" s="76">
        <v>1</v>
      </c>
      <c r="L35" s="126">
        <v>0.33333333333333331</v>
      </c>
      <c r="M35" s="133">
        <v>5.1296296296296294E-5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6.1030092592592593E-5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0.5</v>
      </c>
      <c r="G36" s="118">
        <v>5.0844907407407409E-5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0.1111111111111111</v>
      </c>
      <c r="M36" s="133">
        <v>5.1458333333333335E-5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0.33333333333333331</v>
      </c>
      <c r="S36" s="124">
        <v>5.452546296296296E-5</v>
      </c>
    </row>
    <row r="37" spans="1:19" x14ac:dyDescent="0.25">
      <c r="A37" s="3" t="s">
        <v>32</v>
      </c>
      <c r="B37" s="5">
        <v>35</v>
      </c>
      <c r="C37" s="19">
        <v>34</v>
      </c>
      <c r="D37" s="21">
        <v>0.97142857142857142</v>
      </c>
      <c r="E37" s="21">
        <v>0.97142857142857142</v>
      </c>
      <c r="F37" s="110">
        <v>0.5</v>
      </c>
      <c r="G37" s="118">
        <v>5.2233796296296296E-5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5.3287037037037039E-5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5.5358796296296297E-5</v>
      </c>
    </row>
    <row r="38" spans="1:19" x14ac:dyDescent="0.25">
      <c r="A38" s="3" t="s">
        <v>33</v>
      </c>
      <c r="B38" s="5">
        <v>88</v>
      </c>
      <c r="C38" s="19">
        <v>67</v>
      </c>
      <c r="D38" s="21">
        <v>0.74444444444444446</v>
      </c>
      <c r="E38" s="21">
        <v>0.74444444444444446</v>
      </c>
      <c r="F38" s="110">
        <v>1</v>
      </c>
      <c r="G38" s="118">
        <v>5.1597222222222219E-5</v>
      </c>
      <c r="H38" s="5">
        <v>88</v>
      </c>
      <c r="I38" s="70">
        <v>67</v>
      </c>
      <c r="J38" s="76">
        <v>0.74444444444444446</v>
      </c>
      <c r="K38" s="76">
        <v>0.74444444444444446</v>
      </c>
      <c r="L38" s="126">
        <v>0.2</v>
      </c>
      <c r="M38" s="133">
        <v>5.1550925925925924E-5</v>
      </c>
      <c r="N38" s="5">
        <v>88</v>
      </c>
      <c r="O38" s="43">
        <v>69</v>
      </c>
      <c r="P38" s="45">
        <v>0.76666666666666672</v>
      </c>
      <c r="Q38" s="45">
        <v>0.76666666666666672</v>
      </c>
      <c r="R38" s="82">
        <v>1</v>
      </c>
      <c r="S38" s="124">
        <v>5.408564814814815E-5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3.9664351851851852E-5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4.8738425925925924E-5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5.1030092592592594E-5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0.82089552238805974</v>
      </c>
      <c r="E40" s="21">
        <v>0.82089552238805974</v>
      </c>
      <c r="F40" s="110">
        <v>1</v>
      </c>
      <c r="G40" s="118">
        <v>3.4108796296296296E-5</v>
      </c>
      <c r="H40" s="5">
        <v>66</v>
      </c>
      <c r="I40" s="70">
        <v>56</v>
      </c>
      <c r="J40" s="76">
        <v>0.83582089552238803</v>
      </c>
      <c r="K40" s="76">
        <v>0.83582089552238803</v>
      </c>
      <c r="L40" s="126">
        <v>1</v>
      </c>
      <c r="M40" s="133">
        <v>3.9548611111111112E-5</v>
      </c>
      <c r="N40" s="5">
        <v>66</v>
      </c>
      <c r="O40" s="43">
        <v>56</v>
      </c>
      <c r="P40" s="45">
        <v>0.83582089552238803</v>
      </c>
      <c r="Q40" s="45">
        <v>0.83582089552238803</v>
      </c>
      <c r="R40" s="82">
        <v>1</v>
      </c>
      <c r="S40" s="124">
        <v>3.8437499999999999E-5</v>
      </c>
    </row>
    <row r="41" spans="1:19" x14ac:dyDescent="0.25">
      <c r="A41" s="3" t="s">
        <v>36</v>
      </c>
      <c r="B41" s="5">
        <v>15</v>
      </c>
      <c r="C41" s="19">
        <v>9</v>
      </c>
      <c r="D41" s="21">
        <v>1</v>
      </c>
      <c r="E41" s="21">
        <v>1</v>
      </c>
      <c r="F41" s="110">
        <v>1</v>
      </c>
      <c r="G41" s="118">
        <v>5.2291666666666666E-5</v>
      </c>
      <c r="H41" s="5">
        <v>15</v>
      </c>
      <c r="I41" s="70">
        <v>9</v>
      </c>
      <c r="J41" s="76">
        <v>1</v>
      </c>
      <c r="K41" s="76">
        <v>1</v>
      </c>
      <c r="L41" s="126">
        <v>1</v>
      </c>
      <c r="M41" s="133">
        <v>5.3946759259259259E-5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5.6597222222222225E-5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3.3310185185185184E-5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8.0289351851851857E-5</v>
      </c>
      <c r="N42" s="5">
        <v>332</v>
      </c>
      <c r="O42" s="43">
        <v>331</v>
      </c>
      <c r="P42" s="45">
        <v>0.99698795180722888</v>
      </c>
      <c r="Q42" s="45">
        <v>0.99698795180722888</v>
      </c>
      <c r="R42" s="82">
        <v>1</v>
      </c>
      <c r="S42" s="124">
        <v>8.30787037037037E-5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0.1111111111111111</v>
      </c>
      <c r="G43" s="118">
        <v>8.0671296296296296E-5</v>
      </c>
      <c r="H43" s="5">
        <v>39</v>
      </c>
      <c r="I43" s="70">
        <v>31</v>
      </c>
      <c r="J43" s="76">
        <v>0.79487179487179482</v>
      </c>
      <c r="K43" s="76">
        <v>0.79487179487179482</v>
      </c>
      <c r="L43" s="126">
        <v>0.33333333333333331</v>
      </c>
      <c r="M43" s="133">
        <v>8.4363425925925922E-5</v>
      </c>
      <c r="N43" s="5">
        <v>39</v>
      </c>
      <c r="O43" s="43">
        <v>31</v>
      </c>
      <c r="P43" s="45">
        <v>0.79487179487179482</v>
      </c>
      <c r="Q43" s="45">
        <v>0.79487179487179482</v>
      </c>
      <c r="R43" s="82">
        <v>0.33333333333333331</v>
      </c>
      <c r="S43" s="124">
        <v>8.7025462962962957E-5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6.181712962962963E-5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6.4282407407407403E-5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6.7233796296296301E-5</v>
      </c>
    </row>
    <row r="45" spans="1:19" x14ac:dyDescent="0.25">
      <c r="A45" s="3" t="s">
        <v>40</v>
      </c>
      <c r="B45" s="5">
        <v>431</v>
      </c>
      <c r="C45" s="19">
        <v>510</v>
      </c>
      <c r="D45" s="21">
        <v>0.96958174904942962</v>
      </c>
      <c r="E45" s="21">
        <v>0.96958174904942962</v>
      </c>
      <c r="F45" s="110">
        <v>1</v>
      </c>
      <c r="G45" s="118">
        <v>5.710648148148148E-5</v>
      </c>
      <c r="H45" s="5">
        <v>431</v>
      </c>
      <c r="I45" s="70">
        <v>496</v>
      </c>
      <c r="J45" s="76">
        <v>0.94296577946768056</v>
      </c>
      <c r="K45" s="76">
        <v>0.94296577946768056</v>
      </c>
      <c r="L45" s="126">
        <v>1</v>
      </c>
      <c r="M45" s="133">
        <v>5.8206018518518517E-5</v>
      </c>
      <c r="N45" s="5">
        <v>431</v>
      </c>
      <c r="O45" s="43">
        <v>498</v>
      </c>
      <c r="P45" s="45">
        <v>0.94676806083650189</v>
      </c>
      <c r="Q45" s="45">
        <v>0.94676806083650189</v>
      </c>
      <c r="R45" s="82">
        <v>1</v>
      </c>
      <c r="S45" s="124">
        <v>6.1226851851851847E-5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5.7488425925925926E-5</v>
      </c>
      <c r="H46" s="5">
        <v>40</v>
      </c>
      <c r="I46" s="70">
        <v>40</v>
      </c>
      <c r="J46" s="76">
        <v>1</v>
      </c>
      <c r="K46" s="76">
        <v>1</v>
      </c>
      <c r="L46" s="126">
        <v>0.1111111111111111</v>
      </c>
      <c r="M46" s="133">
        <v>6.0844907407407408E-5</v>
      </c>
      <c r="N46" s="5">
        <v>40</v>
      </c>
      <c r="O46" s="43">
        <v>40</v>
      </c>
      <c r="P46" s="45">
        <v>1</v>
      </c>
      <c r="Q46" s="45">
        <v>1</v>
      </c>
      <c r="R46" s="82">
        <v>0.33333333333333331</v>
      </c>
      <c r="S46" s="124">
        <v>6.212962962962963E-5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5.8958333333333334E-5</v>
      </c>
      <c r="H47" s="5">
        <v>40</v>
      </c>
      <c r="I47" s="70">
        <v>40</v>
      </c>
      <c r="J47" s="76">
        <v>1</v>
      </c>
      <c r="K47" s="76">
        <v>1</v>
      </c>
      <c r="L47" s="126">
        <v>0.1111111111111111</v>
      </c>
      <c r="M47" s="133">
        <v>6.0891203703703703E-5</v>
      </c>
      <c r="N47" s="5">
        <v>40</v>
      </c>
      <c r="O47" s="43">
        <v>40</v>
      </c>
      <c r="P47" s="45">
        <v>1</v>
      </c>
      <c r="Q47" s="45">
        <v>1</v>
      </c>
      <c r="R47" s="82">
        <v>0.33333333333333331</v>
      </c>
      <c r="S47" s="124">
        <v>6.3564814814814812E-5</v>
      </c>
    </row>
    <row r="48" spans="1:19" x14ac:dyDescent="0.25">
      <c r="A48" s="3" t="s">
        <v>43</v>
      </c>
      <c r="B48" s="5">
        <v>70752</v>
      </c>
      <c r="C48" s="19">
        <v>1872</v>
      </c>
      <c r="D48" s="21">
        <v>2.4991989746876001E-2</v>
      </c>
      <c r="E48" s="21">
        <v>0.37440000000000001</v>
      </c>
      <c r="F48" s="110">
        <v>1</v>
      </c>
      <c r="G48" s="118">
        <v>2.4675925925925925E-5</v>
      </c>
      <c r="H48" s="5">
        <v>70752</v>
      </c>
      <c r="I48" s="70">
        <v>1489</v>
      </c>
      <c r="J48" s="76">
        <v>1.9878778169390154E-2</v>
      </c>
      <c r="K48" s="76">
        <v>0.29780000000000001</v>
      </c>
      <c r="L48" s="126">
        <v>1</v>
      </c>
      <c r="M48" s="133">
        <v>3.5219907407407408E-5</v>
      </c>
      <c r="N48" s="5">
        <v>70752</v>
      </c>
      <c r="O48" s="43">
        <v>1280</v>
      </c>
      <c r="P48" s="45">
        <v>1.7088539997863934E-2</v>
      </c>
      <c r="Q48" s="45">
        <v>0.25600000000000001</v>
      </c>
      <c r="R48" s="82">
        <v>1</v>
      </c>
      <c r="S48" s="124">
        <v>3.590277777777778E-5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2.5057870370370371E-5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2.7604166666666666E-5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2.7048611111111113E-5</v>
      </c>
    </row>
    <row r="50" spans="1:19" x14ac:dyDescent="0.25">
      <c r="A50" s="3" t="s">
        <v>45</v>
      </c>
      <c r="B50" s="5">
        <v>9902</v>
      </c>
      <c r="C50" s="19">
        <v>4988</v>
      </c>
      <c r="D50" s="21">
        <v>0.50373661886487575</v>
      </c>
      <c r="E50" s="21">
        <v>0.99760000000000004</v>
      </c>
      <c r="F50" s="110">
        <v>1</v>
      </c>
      <c r="G50" s="118">
        <v>2.4814814814814816E-5</v>
      </c>
      <c r="H50" s="5">
        <v>9902</v>
      </c>
      <c r="I50" s="70">
        <v>3492</v>
      </c>
      <c r="J50" s="76">
        <v>0.35265602908503335</v>
      </c>
      <c r="K50" s="76">
        <v>0.69840000000000002</v>
      </c>
      <c r="L50" s="126">
        <v>1</v>
      </c>
      <c r="M50" s="133">
        <v>3.0000000000000001E-5</v>
      </c>
      <c r="N50" s="5">
        <v>9902</v>
      </c>
      <c r="O50" s="43">
        <v>3505</v>
      </c>
      <c r="P50" s="45">
        <v>0.35396889517269237</v>
      </c>
      <c r="Q50" s="45">
        <v>0.70099999999999996</v>
      </c>
      <c r="R50" s="82">
        <v>1</v>
      </c>
      <c r="S50" s="124">
        <v>2.7997685185185184E-5</v>
      </c>
    </row>
    <row r="51" spans="1:19" x14ac:dyDescent="0.25">
      <c r="A51" s="3" t="s">
        <v>46</v>
      </c>
      <c r="B51" s="5">
        <v>5365</v>
      </c>
      <c r="C51" s="19">
        <v>4825</v>
      </c>
      <c r="D51" s="21">
        <v>0.89934762348555453</v>
      </c>
      <c r="E51" s="21">
        <v>0.96499999999999997</v>
      </c>
      <c r="F51" s="110">
        <v>1</v>
      </c>
      <c r="G51" s="118">
        <v>2.7106481481481483E-5</v>
      </c>
      <c r="H51" s="5">
        <v>5365</v>
      </c>
      <c r="I51" s="70">
        <v>4199</v>
      </c>
      <c r="J51" s="76">
        <v>0.78266542404473438</v>
      </c>
      <c r="K51" s="76">
        <v>0.83979999999999999</v>
      </c>
      <c r="L51" s="126">
        <v>1</v>
      </c>
      <c r="M51" s="133">
        <v>2.7743055555555556E-5</v>
      </c>
      <c r="N51" s="5">
        <v>5365</v>
      </c>
      <c r="O51" s="43">
        <v>4286</v>
      </c>
      <c r="P51" s="45">
        <v>0.79888164026095065</v>
      </c>
      <c r="Q51" s="45">
        <v>0.85719999999999996</v>
      </c>
      <c r="R51" s="82">
        <v>1</v>
      </c>
      <c r="S51" s="124">
        <v>2.7905092592592591E-5</v>
      </c>
    </row>
    <row r="52" spans="1:19" x14ac:dyDescent="0.25">
      <c r="A52" s="3" t="s">
        <v>47</v>
      </c>
      <c r="B52" s="5">
        <v>7322</v>
      </c>
      <c r="C52" s="19">
        <v>4886</v>
      </c>
      <c r="D52" s="21">
        <v>0.66730401529636707</v>
      </c>
      <c r="E52" s="21">
        <v>0.97719999999999996</v>
      </c>
      <c r="F52" s="110">
        <v>1</v>
      </c>
      <c r="G52" s="118">
        <v>2.6828703703703705E-5</v>
      </c>
      <c r="H52" s="5">
        <v>7322</v>
      </c>
      <c r="I52" s="70">
        <v>4742</v>
      </c>
      <c r="J52" s="76">
        <v>0.64763725757989621</v>
      </c>
      <c r="K52" s="76">
        <v>0.94840000000000002</v>
      </c>
      <c r="L52" s="126">
        <v>1</v>
      </c>
      <c r="M52" s="133">
        <v>2.9780092592592593E-5</v>
      </c>
      <c r="N52" s="5">
        <v>7322</v>
      </c>
      <c r="O52" s="43">
        <v>3048</v>
      </c>
      <c r="P52" s="45">
        <v>0.41627970499863426</v>
      </c>
      <c r="Q52" s="45">
        <v>0.60960000000000003</v>
      </c>
      <c r="R52" s="82">
        <v>1</v>
      </c>
      <c r="S52" s="124">
        <v>3.2743055555555553E-5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6.9873842592592589E-4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3.6233796296296296E-4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3.9245370370370373E-4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2.3518518518518518E-5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2.9016203703703704E-5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3.2291666666666668E-5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118">
        <v>9.3877314814814811E-5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9.4548611111111114E-5</v>
      </c>
      <c r="N55" s="5">
        <v>5</v>
      </c>
      <c r="O55" s="43">
        <v>5</v>
      </c>
      <c r="P55" s="45">
        <v>1</v>
      </c>
      <c r="Q55" s="45">
        <v>1</v>
      </c>
      <c r="R55" s="82">
        <v>5.8823529411764705E-2</v>
      </c>
      <c r="S55" s="124">
        <v>1.0172453703703704E-4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9.5347222222222225E-5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33">
        <v>9.3032407407407411E-5</v>
      </c>
      <c r="N56" s="5">
        <v>7</v>
      </c>
      <c r="O56" s="43">
        <v>7</v>
      </c>
      <c r="P56" s="45">
        <v>1</v>
      </c>
      <c r="Q56" s="45">
        <v>1</v>
      </c>
      <c r="R56" s="82">
        <v>0.1111111111111111</v>
      </c>
      <c r="S56" s="124">
        <v>1.5523148148148148E-4</v>
      </c>
    </row>
    <row r="57" spans="1:19" x14ac:dyDescent="0.25">
      <c r="A57" s="3" t="s">
        <v>52</v>
      </c>
      <c r="B57" s="5">
        <v>859</v>
      </c>
      <c r="C57" s="19">
        <v>208</v>
      </c>
      <c r="D57" s="21">
        <v>0.24214202561117579</v>
      </c>
      <c r="E57" s="21">
        <v>0.24214202561117579</v>
      </c>
      <c r="F57" s="110">
        <v>1</v>
      </c>
      <c r="G57" s="118">
        <v>4.4548611111111111E-5</v>
      </c>
      <c r="H57" s="5">
        <v>859</v>
      </c>
      <c r="I57" s="70">
        <v>820</v>
      </c>
      <c r="J57" s="76">
        <v>0.9545983701979045</v>
      </c>
      <c r="K57" s="76">
        <v>0.9545983701979045</v>
      </c>
      <c r="L57" s="126">
        <v>0.5</v>
      </c>
      <c r="M57" s="133">
        <v>4.5324074074074072E-5</v>
      </c>
      <c r="N57" s="5">
        <v>859</v>
      </c>
      <c r="O57" s="43">
        <v>840</v>
      </c>
      <c r="P57" s="45">
        <v>0.97788125727590225</v>
      </c>
      <c r="Q57" s="45">
        <v>0.97788125727590225</v>
      </c>
      <c r="R57" s="82">
        <v>1</v>
      </c>
      <c r="S57" s="124">
        <v>4.7951388888888887E-5</v>
      </c>
    </row>
    <row r="58" spans="1:19" x14ac:dyDescent="0.25">
      <c r="A58" s="3" t="s">
        <v>53</v>
      </c>
      <c r="B58" s="5">
        <v>4043</v>
      </c>
      <c r="C58" s="19">
        <v>3279</v>
      </c>
      <c r="D58" s="21">
        <v>0.7914554670528603</v>
      </c>
      <c r="E58" s="21">
        <v>0.7914554670528603</v>
      </c>
      <c r="F58" s="110">
        <v>1</v>
      </c>
      <c r="G58" s="118">
        <v>2.8530092592592593E-5</v>
      </c>
      <c r="H58" s="5">
        <v>4043</v>
      </c>
      <c r="I58" s="70">
        <v>3246</v>
      </c>
      <c r="J58" s="76">
        <v>0.78349022447501815</v>
      </c>
      <c r="K58" s="76">
        <v>0.78349022447501815</v>
      </c>
      <c r="L58" s="126">
        <v>1</v>
      </c>
      <c r="M58" s="133">
        <v>3.1319444444444446E-5</v>
      </c>
      <c r="N58" s="5">
        <v>4043</v>
      </c>
      <c r="O58" s="43">
        <v>3245</v>
      </c>
      <c r="P58" s="45">
        <v>0.78324885348781081</v>
      </c>
      <c r="Q58" s="45">
        <v>0.78324885348781081</v>
      </c>
      <c r="R58" s="82">
        <v>1</v>
      </c>
      <c r="S58" s="124">
        <v>3.1331018518518521E-5</v>
      </c>
    </row>
    <row r="59" spans="1:19" x14ac:dyDescent="0.25">
      <c r="A59" s="3" t="s">
        <v>54</v>
      </c>
      <c r="B59" s="5">
        <v>11</v>
      </c>
      <c r="C59" s="19">
        <v>16</v>
      </c>
      <c r="D59" s="21">
        <v>1</v>
      </c>
      <c r="E59" s="21">
        <v>1</v>
      </c>
      <c r="F59" s="110">
        <v>1</v>
      </c>
      <c r="G59" s="118">
        <v>3.8124999999999998E-5</v>
      </c>
      <c r="H59" s="5">
        <v>11</v>
      </c>
      <c r="I59" s="70">
        <v>16</v>
      </c>
      <c r="J59" s="76">
        <v>1</v>
      </c>
      <c r="K59" s="76">
        <v>1</v>
      </c>
      <c r="L59" s="126">
        <v>1</v>
      </c>
      <c r="M59" s="133">
        <v>4.136574074074074E-5</v>
      </c>
      <c r="N59" s="5">
        <v>11</v>
      </c>
      <c r="O59" s="43">
        <v>16</v>
      </c>
      <c r="P59" s="45">
        <v>1</v>
      </c>
      <c r="Q59" s="45">
        <v>1</v>
      </c>
      <c r="R59" s="82">
        <v>0.25</v>
      </c>
      <c r="S59" s="124">
        <v>4.5624999999999998E-5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0.94222222222222218</v>
      </c>
      <c r="E60" s="21">
        <v>0.94222222222222218</v>
      </c>
      <c r="F60" s="110">
        <v>1</v>
      </c>
      <c r="G60" s="118">
        <v>4.6898148148148145E-5</v>
      </c>
      <c r="H60" s="5">
        <v>670</v>
      </c>
      <c r="I60" s="70">
        <v>653</v>
      </c>
      <c r="J60" s="76">
        <v>0.96740740740740738</v>
      </c>
      <c r="K60" s="76">
        <v>0.96740740740740738</v>
      </c>
      <c r="L60" s="126">
        <v>1</v>
      </c>
      <c r="M60" s="133">
        <v>4.3703703703703705E-5</v>
      </c>
      <c r="N60" s="5">
        <v>670</v>
      </c>
      <c r="O60" s="43">
        <v>637</v>
      </c>
      <c r="P60" s="45">
        <v>0.94370370370370371</v>
      </c>
      <c r="Q60" s="45">
        <v>0.94370370370370371</v>
      </c>
      <c r="R60" s="82">
        <v>1</v>
      </c>
      <c r="S60" s="124">
        <v>4.8402777777777779E-5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1</v>
      </c>
      <c r="G61" s="118">
        <v>4.0555555555555553E-5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9.0909090909090912E-2</v>
      </c>
      <c r="M61" s="133">
        <v>3.8449074074074075E-5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6.6666666666666666E-2</v>
      </c>
      <c r="S61" s="124">
        <v>4.6307870370370369E-5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2.5185185185185187E-5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2.9386574074074074E-5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2.8113425925925927E-5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1</v>
      </c>
      <c r="G63" s="118">
        <v>1.3319444444444444E-4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1.3840277777777776E-4</v>
      </c>
      <c r="N63" s="5">
        <v>38</v>
      </c>
      <c r="O63" s="43">
        <v>38</v>
      </c>
      <c r="P63" s="45">
        <v>1</v>
      </c>
      <c r="Q63" s="45">
        <v>1</v>
      </c>
      <c r="R63" s="82">
        <v>0.33333333333333331</v>
      </c>
      <c r="S63" s="124">
        <v>1.4258101851851853E-4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0.2</v>
      </c>
      <c r="G64" s="118">
        <v>1.2879629629629629E-4</v>
      </c>
      <c r="H64" s="5">
        <v>34</v>
      </c>
      <c r="I64" s="70">
        <v>34</v>
      </c>
      <c r="J64" s="76">
        <v>1</v>
      </c>
      <c r="K64" s="76">
        <v>1</v>
      </c>
      <c r="L64" s="126">
        <v>0.25</v>
      </c>
      <c r="M64" s="133">
        <v>1.2487268518518519E-4</v>
      </c>
      <c r="N64" s="5">
        <v>34</v>
      </c>
      <c r="O64" s="43">
        <v>34</v>
      </c>
      <c r="P64" s="45">
        <v>1</v>
      </c>
      <c r="Q64" s="45">
        <v>1</v>
      </c>
      <c r="R64" s="82">
        <v>0.16666666666666666</v>
      </c>
      <c r="S64" s="124">
        <v>1.2927083333333334E-4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9.7974537037037041E-5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9.9212962962962962E-5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1.0707175925925926E-4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4.3414351851851855E-5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4.5509259259259258E-5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4.8969907407407411E-5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4.1006944444444444E-5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4.4976851851851852E-5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4.6875000000000001E-5</v>
      </c>
    </row>
    <row r="68" spans="1:19" x14ac:dyDescent="0.25">
      <c r="A68" s="3" t="s">
        <v>63</v>
      </c>
      <c r="B68" s="5">
        <v>89</v>
      </c>
      <c r="C68" s="19">
        <v>90</v>
      </c>
      <c r="D68" s="21">
        <v>1</v>
      </c>
      <c r="E68" s="21">
        <v>1</v>
      </c>
      <c r="F68" s="110">
        <v>1</v>
      </c>
      <c r="G68" s="118">
        <v>4.3310185185185183E-5</v>
      </c>
      <c r="H68" s="5">
        <v>89</v>
      </c>
      <c r="I68" s="70">
        <v>90</v>
      </c>
      <c r="J68" s="76">
        <v>1</v>
      </c>
      <c r="K68" s="76">
        <v>1</v>
      </c>
      <c r="L68" s="126">
        <v>1</v>
      </c>
      <c r="M68" s="133">
        <v>4.5590277777777778E-5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5.2824074074074072E-5</v>
      </c>
    </row>
    <row r="69" spans="1:19" x14ac:dyDescent="0.25">
      <c r="A69" s="3" t="s">
        <v>64</v>
      </c>
      <c r="B69" s="5">
        <v>290</v>
      </c>
      <c r="C69" s="19">
        <v>365</v>
      </c>
      <c r="D69" s="21">
        <v>1</v>
      </c>
      <c r="E69" s="21">
        <v>1</v>
      </c>
      <c r="F69" s="110">
        <v>1</v>
      </c>
      <c r="G69" s="118">
        <v>9.5497685185185185E-5</v>
      </c>
      <c r="H69" s="5">
        <v>290</v>
      </c>
      <c r="I69" s="70">
        <v>365</v>
      </c>
      <c r="J69" s="76">
        <v>1</v>
      </c>
      <c r="K69" s="76">
        <v>1</v>
      </c>
      <c r="L69" s="126">
        <v>1</v>
      </c>
      <c r="M69" s="133">
        <v>1.0111111111111112E-4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1.0222222222222222E-4</v>
      </c>
    </row>
    <row r="70" spans="1:19" x14ac:dyDescent="0.25">
      <c r="A70" s="3" t="s">
        <v>65</v>
      </c>
      <c r="B70" s="5">
        <v>3</v>
      </c>
      <c r="C70" s="19">
        <v>8</v>
      </c>
      <c r="D70" s="21">
        <v>1</v>
      </c>
      <c r="E70" s="21">
        <v>1</v>
      </c>
      <c r="F70" s="110">
        <v>1</v>
      </c>
      <c r="G70" s="118">
        <v>8.9189814814814812E-5</v>
      </c>
      <c r="H70" s="5">
        <v>3</v>
      </c>
      <c r="I70" s="70">
        <v>8</v>
      </c>
      <c r="J70" s="76">
        <v>1</v>
      </c>
      <c r="K70" s="76">
        <v>1</v>
      </c>
      <c r="L70" s="126">
        <v>1</v>
      </c>
      <c r="M70" s="133">
        <v>9.5613425925925925E-5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9.6249999999999995E-5</v>
      </c>
    </row>
    <row r="71" spans="1:19" x14ac:dyDescent="0.25">
      <c r="A71" s="3" t="s">
        <v>66</v>
      </c>
      <c r="B71" s="5">
        <v>2955</v>
      </c>
      <c r="C71" s="19">
        <v>3477</v>
      </c>
      <c r="D71" s="21">
        <v>0.98694294635254043</v>
      </c>
      <c r="E71" s="21">
        <v>0.98694294635254043</v>
      </c>
      <c r="F71" s="110">
        <v>1</v>
      </c>
      <c r="G71" s="118">
        <v>7.7812500000000001E-5</v>
      </c>
      <c r="H71" s="5">
        <v>2955</v>
      </c>
      <c r="I71" s="70">
        <v>3474</v>
      </c>
      <c r="J71" s="76">
        <v>0.98609139937553225</v>
      </c>
      <c r="K71" s="76">
        <v>0.98609139937553225</v>
      </c>
      <c r="L71" s="126">
        <v>1</v>
      </c>
      <c r="M71" s="133">
        <v>8.0578703703703707E-5</v>
      </c>
      <c r="N71" s="5">
        <v>2955</v>
      </c>
      <c r="O71" s="43">
        <v>3468</v>
      </c>
      <c r="P71" s="45">
        <v>0.98438830542151579</v>
      </c>
      <c r="Q71" s="45">
        <v>0.98438830542151579</v>
      </c>
      <c r="R71" s="82">
        <v>1</v>
      </c>
      <c r="S71" s="124">
        <v>8.3645833333333331E-5</v>
      </c>
    </row>
    <row r="72" spans="1:19" x14ac:dyDescent="0.25">
      <c r="A72" s="3" t="s">
        <v>67</v>
      </c>
      <c r="B72" s="5">
        <v>554</v>
      </c>
      <c r="C72" s="19">
        <v>729</v>
      </c>
      <c r="D72" s="21">
        <v>0.99454297407912684</v>
      </c>
      <c r="E72" s="21">
        <v>0.99454297407912684</v>
      </c>
      <c r="F72" s="110">
        <v>1</v>
      </c>
      <c r="G72" s="118">
        <v>9.8981481481481482E-5</v>
      </c>
      <c r="H72" s="5">
        <v>554</v>
      </c>
      <c r="I72" s="70">
        <v>730</v>
      </c>
      <c r="J72" s="76">
        <v>0.99590723055934516</v>
      </c>
      <c r="K72" s="76">
        <v>0.99590723055934516</v>
      </c>
      <c r="L72" s="126">
        <v>1</v>
      </c>
      <c r="M72" s="133">
        <v>1.0039351851851851E-4</v>
      </c>
      <c r="N72" s="5">
        <v>554</v>
      </c>
      <c r="O72" s="43">
        <v>730</v>
      </c>
      <c r="P72" s="45">
        <v>0.99590723055934516</v>
      </c>
      <c r="Q72" s="45">
        <v>0.99590723055934516</v>
      </c>
      <c r="R72" s="82">
        <v>1</v>
      </c>
      <c r="S72" s="124">
        <v>1.0731481481481482E-4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0.1</v>
      </c>
      <c r="G73" s="118">
        <v>6.1331018518518519E-5</v>
      </c>
      <c r="H73" s="5">
        <v>5</v>
      </c>
      <c r="I73" s="70">
        <v>5</v>
      </c>
      <c r="J73" s="76">
        <v>1</v>
      </c>
      <c r="K73" s="76">
        <v>1</v>
      </c>
      <c r="L73" s="126">
        <v>1.2048192771084338E-2</v>
      </c>
      <c r="M73" s="133">
        <v>6.3067129629629633E-5</v>
      </c>
      <c r="N73" s="5">
        <v>5</v>
      </c>
      <c r="O73" s="43">
        <v>5</v>
      </c>
      <c r="P73" s="45">
        <v>1</v>
      </c>
      <c r="Q73" s="45">
        <v>1</v>
      </c>
      <c r="R73" s="82">
        <v>0.2</v>
      </c>
      <c r="S73" s="124">
        <v>6.9895833333333336E-5</v>
      </c>
    </row>
    <row r="74" spans="1:19" x14ac:dyDescent="0.25">
      <c r="A74" s="3" t="s">
        <v>69</v>
      </c>
      <c r="B74" s="5">
        <v>1003</v>
      </c>
      <c r="C74" s="19">
        <v>676</v>
      </c>
      <c r="D74" s="21">
        <v>0.67330677290836649</v>
      </c>
      <c r="E74" s="21">
        <v>0.67330677290836649</v>
      </c>
      <c r="F74" s="110">
        <v>0.33333333333333331</v>
      </c>
      <c r="G74" s="118">
        <v>4.9224537037037035E-5</v>
      </c>
      <c r="H74" s="5">
        <v>1003</v>
      </c>
      <c r="I74" s="70">
        <v>700</v>
      </c>
      <c r="J74" s="76">
        <v>0.6972111553784861</v>
      </c>
      <c r="K74" s="76">
        <v>0.6972111553784861</v>
      </c>
      <c r="L74" s="126">
        <v>1</v>
      </c>
      <c r="M74" s="133">
        <v>5.1655092592592596E-5</v>
      </c>
      <c r="N74" s="5">
        <v>1003</v>
      </c>
      <c r="O74" s="43">
        <v>1004</v>
      </c>
      <c r="P74" s="45">
        <v>1</v>
      </c>
      <c r="Q74" s="45">
        <v>1</v>
      </c>
      <c r="R74" s="82">
        <v>1</v>
      </c>
      <c r="S74" s="124">
        <v>6.1655092592592588E-5</v>
      </c>
    </row>
    <row r="75" spans="1:19" x14ac:dyDescent="0.25">
      <c r="A75" s="3" t="s">
        <v>70</v>
      </c>
      <c r="B75" s="5">
        <v>95</v>
      </c>
      <c r="C75" s="19">
        <v>65</v>
      </c>
      <c r="D75" s="21">
        <v>0.7142857142857143</v>
      </c>
      <c r="E75" s="21">
        <v>0.7142857142857143</v>
      </c>
      <c r="F75" s="110">
        <v>2.3255813953488372E-2</v>
      </c>
      <c r="G75" s="118">
        <v>5.0648148148148148E-5</v>
      </c>
      <c r="H75" s="5">
        <v>95</v>
      </c>
      <c r="I75" s="70">
        <v>74</v>
      </c>
      <c r="J75" s="76">
        <v>0.81318681318681318</v>
      </c>
      <c r="K75" s="76">
        <v>0.81318681318681318</v>
      </c>
      <c r="L75" s="126">
        <v>3.2258064516129031E-2</v>
      </c>
      <c r="M75" s="133">
        <v>5.2858796296296298E-5</v>
      </c>
      <c r="N75" s="5">
        <v>95</v>
      </c>
      <c r="O75" s="43">
        <v>91</v>
      </c>
      <c r="P75" s="45">
        <v>1</v>
      </c>
      <c r="Q75" s="45">
        <v>1</v>
      </c>
      <c r="R75" s="82">
        <v>1</v>
      </c>
      <c r="S75" s="124">
        <v>5.5648148148148148E-5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4.2106481481481481E-5</v>
      </c>
      <c r="H76" s="5">
        <v>5</v>
      </c>
      <c r="I76" s="70">
        <v>4</v>
      </c>
      <c r="J76" s="76">
        <v>0.8</v>
      </c>
      <c r="K76" s="76">
        <v>0.8</v>
      </c>
      <c r="L76" s="126">
        <v>9.0909090909090912E-2</v>
      </c>
      <c r="M76" s="133">
        <v>4.7870370370370373E-5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7.1099537037037038E-5</v>
      </c>
    </row>
    <row r="77" spans="1:19" x14ac:dyDescent="0.25">
      <c r="A77" s="3" t="s">
        <v>72</v>
      </c>
      <c r="B77" s="5">
        <v>4079</v>
      </c>
      <c r="C77" s="19">
        <v>923</v>
      </c>
      <c r="D77" s="21">
        <v>0.20361791308184427</v>
      </c>
      <c r="E77" s="21">
        <v>0.20361791308184427</v>
      </c>
      <c r="F77" s="110">
        <v>1</v>
      </c>
      <c r="G77" s="118">
        <v>4.7395833333333331E-5</v>
      </c>
      <c r="H77" s="5">
        <v>4079</v>
      </c>
      <c r="I77" s="70">
        <v>1066</v>
      </c>
      <c r="J77" s="76">
        <v>0.23516435031987645</v>
      </c>
      <c r="K77" s="76">
        <v>0.23516435031987645</v>
      </c>
      <c r="L77" s="126">
        <v>1</v>
      </c>
      <c r="M77" s="133">
        <v>4.8252314814814813E-5</v>
      </c>
      <c r="N77" s="5">
        <v>4079</v>
      </c>
      <c r="O77" s="43">
        <v>1053</v>
      </c>
      <c r="P77" s="45">
        <v>0.23229649238914626</v>
      </c>
      <c r="Q77" s="45">
        <v>0.23229649238914626</v>
      </c>
      <c r="R77" s="82">
        <v>1</v>
      </c>
      <c r="S77" s="124">
        <v>5.2013888888888891E-5</v>
      </c>
    </row>
    <row r="78" spans="1:19" x14ac:dyDescent="0.25">
      <c r="A78" s="3" t="s">
        <v>73</v>
      </c>
      <c r="B78" s="5">
        <v>50</v>
      </c>
      <c r="C78" s="19">
        <v>55</v>
      </c>
      <c r="D78" s="21">
        <v>1</v>
      </c>
      <c r="E78" s="21">
        <v>1</v>
      </c>
      <c r="F78" s="110">
        <v>1</v>
      </c>
      <c r="G78" s="118">
        <v>1.0310185185185185E-4</v>
      </c>
      <c r="H78" s="5">
        <v>50</v>
      </c>
      <c r="I78" s="70">
        <v>55</v>
      </c>
      <c r="J78" s="76">
        <v>1</v>
      </c>
      <c r="K78" s="76">
        <v>1</v>
      </c>
      <c r="L78" s="126">
        <v>1</v>
      </c>
      <c r="M78" s="133">
        <v>1.0238425925925926E-4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1.116087962962963E-4</v>
      </c>
    </row>
    <row r="79" spans="1:19" x14ac:dyDescent="0.25">
      <c r="A79" s="3" t="s">
        <v>74</v>
      </c>
      <c r="B79" s="5">
        <v>2505</v>
      </c>
      <c r="C79" s="19">
        <v>2827</v>
      </c>
      <c r="D79" s="21">
        <v>1</v>
      </c>
      <c r="E79" s="21">
        <v>1</v>
      </c>
      <c r="F79" s="110">
        <v>1</v>
      </c>
      <c r="G79" s="118">
        <v>9.4583333333333333E-5</v>
      </c>
      <c r="H79" s="5">
        <v>2505</v>
      </c>
      <c r="I79" s="70">
        <v>2827</v>
      </c>
      <c r="J79" s="76">
        <v>1</v>
      </c>
      <c r="K79" s="76">
        <v>1</v>
      </c>
      <c r="L79" s="126">
        <v>1</v>
      </c>
      <c r="M79" s="133">
        <v>9.4375000000000004E-5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1.0202546296296297E-4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1</v>
      </c>
      <c r="E80" s="21">
        <v>1</v>
      </c>
      <c r="F80" s="110">
        <v>1</v>
      </c>
      <c r="G80" s="118">
        <v>4.0138888888888887E-5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4.4375000000000001E-5</v>
      </c>
      <c r="N80" s="5">
        <v>3</v>
      </c>
      <c r="O80" s="43">
        <v>2</v>
      </c>
      <c r="P80" s="45">
        <v>1</v>
      </c>
      <c r="Q80" s="45">
        <v>1</v>
      </c>
      <c r="R80" s="82">
        <v>1</v>
      </c>
      <c r="S80" s="124">
        <v>4.6759259259259261E-5</v>
      </c>
    </row>
    <row r="81" spans="1:19" x14ac:dyDescent="0.25">
      <c r="A81" s="3" t="s">
        <v>76</v>
      </c>
      <c r="B81" s="5">
        <v>1</v>
      </c>
      <c r="C81" s="19">
        <v>1</v>
      </c>
      <c r="D81" s="21">
        <v>1</v>
      </c>
      <c r="E81" s="21">
        <v>1</v>
      </c>
      <c r="F81" s="110">
        <v>9.6618357487922703E-4</v>
      </c>
      <c r="G81" s="118">
        <v>1.2003472222222222E-4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1.2337962962962964E-4</v>
      </c>
      <c r="N81" s="160">
        <v>1</v>
      </c>
      <c r="O81" s="43">
        <v>1</v>
      </c>
      <c r="P81" s="45">
        <v>1</v>
      </c>
      <c r="Q81" s="45">
        <v>1</v>
      </c>
      <c r="R81" s="82">
        <v>3.8095238095238096E-4</v>
      </c>
      <c r="S81" s="124">
        <v>2.4767361111111111E-4</v>
      </c>
    </row>
    <row r="82" spans="1:19" x14ac:dyDescent="0.25">
      <c r="A82" s="3" t="s">
        <v>77</v>
      </c>
      <c r="B82" s="5">
        <v>1763</v>
      </c>
      <c r="C82" s="19">
        <v>389</v>
      </c>
      <c r="D82" s="21">
        <v>0.46475507765830348</v>
      </c>
      <c r="E82" s="21">
        <v>0.46475507765830348</v>
      </c>
      <c r="F82" s="110">
        <v>0.16666666666666666</v>
      </c>
      <c r="G82" s="118">
        <v>4.5474537037037038E-5</v>
      </c>
      <c r="H82" s="5">
        <v>1763</v>
      </c>
      <c r="I82" s="70">
        <v>120</v>
      </c>
      <c r="J82" s="76">
        <v>5.3191489361702128E-2</v>
      </c>
      <c r="K82" s="76">
        <v>5.3191489361702128E-2</v>
      </c>
      <c r="L82" s="126">
        <v>0.05</v>
      </c>
      <c r="M82" s="133">
        <v>5.5590277777777778E-5</v>
      </c>
      <c r="N82" s="161">
        <v>837</v>
      </c>
      <c r="O82" s="43">
        <v>218</v>
      </c>
      <c r="P82" s="45">
        <v>0.26045400238948624</v>
      </c>
      <c r="Q82" s="45">
        <v>0.26045400238948624</v>
      </c>
      <c r="R82" s="82">
        <v>0.14285714285714285</v>
      </c>
      <c r="S82" s="124">
        <v>5.4907407407407406E-5</v>
      </c>
    </row>
    <row r="83" spans="1:19" x14ac:dyDescent="0.25">
      <c r="A83" s="3" t="s">
        <v>78</v>
      </c>
      <c r="B83" s="5">
        <v>2917</v>
      </c>
      <c r="C83" s="19">
        <v>722</v>
      </c>
      <c r="D83" s="23">
        <v>0.36724313326551372</v>
      </c>
      <c r="E83" s="21">
        <v>0.36724313326551372</v>
      </c>
      <c r="F83" s="110">
        <v>0.33333333333333331</v>
      </c>
      <c r="G83" s="118">
        <v>3.8252314814814814E-5</v>
      </c>
      <c r="H83" s="5">
        <v>2917</v>
      </c>
      <c r="I83" s="70">
        <v>169</v>
      </c>
      <c r="J83" s="77">
        <v>5.1212121212121209E-2</v>
      </c>
      <c r="K83" s="76">
        <v>5.1212121212121209E-2</v>
      </c>
      <c r="L83" s="126">
        <v>1</v>
      </c>
      <c r="M83" s="133">
        <v>5.0104166666666667E-5</v>
      </c>
      <c r="N83" s="5">
        <v>2917</v>
      </c>
      <c r="O83" s="43">
        <v>760</v>
      </c>
      <c r="P83" s="47">
        <v>0.38657171922685657</v>
      </c>
      <c r="Q83" s="45">
        <v>0.38657171922685657</v>
      </c>
      <c r="R83" s="82">
        <v>1</v>
      </c>
      <c r="S83" s="124">
        <v>4.3819444444444445E-5</v>
      </c>
    </row>
    <row r="84" spans="1:19" ht="15.75" thickBot="1" x14ac:dyDescent="0.3">
      <c r="A84" s="6" t="s">
        <v>86</v>
      </c>
      <c r="B84" s="33">
        <f>SUM(B14:B83)</f>
        <v>425464</v>
      </c>
      <c r="C84" s="24">
        <f>SUM(C14:C83)</f>
        <v>53130</v>
      </c>
      <c r="D84" s="59">
        <f t="shared" ref="D84:F84" si="0">AVERAGE(D14:D83)</f>
        <v>0.80639481801108737</v>
      </c>
      <c r="E84" s="59">
        <f t="shared" si="0"/>
        <v>0.85313812647407283</v>
      </c>
      <c r="F84" s="119">
        <f t="shared" si="0"/>
        <v>0.81628017030877076</v>
      </c>
      <c r="G84" s="120">
        <f>AVERAGE(G14:G83)</f>
        <v>6.5522817460317469E-5</v>
      </c>
      <c r="H84" s="34">
        <f>SUM(H14:H83)</f>
        <v>425476</v>
      </c>
      <c r="I84" s="107">
        <f>SUM(I14:I83)</f>
        <v>50604</v>
      </c>
      <c r="J84" s="108">
        <f t="shared" ref="J84:L84" si="1">AVERAGE(J14:J83)</f>
        <v>0.77909949356903574</v>
      </c>
      <c r="K84" s="108">
        <f t="shared" si="1"/>
        <v>0.82247576542494472</v>
      </c>
      <c r="L84" s="52">
        <f t="shared" si="1"/>
        <v>0.75534907186283495</v>
      </c>
      <c r="M84" s="122">
        <f>AVERAGE(M14:M83)</f>
        <v>6.2685515873015895E-5</v>
      </c>
      <c r="N84" s="34">
        <f>SUM(N14:N83)</f>
        <v>424538</v>
      </c>
      <c r="O84" s="57">
        <f>SUM(O14:O83)</f>
        <v>49384</v>
      </c>
      <c r="P84" s="60">
        <f t="shared" ref="P84:R84" si="2">AVERAGE(P14:P83)</f>
        <v>0.80798789890760325</v>
      </c>
      <c r="Q84" s="60">
        <f t="shared" si="2"/>
        <v>0.84930792555619483</v>
      </c>
      <c r="R84" s="123">
        <f t="shared" si="2"/>
        <v>0.78117200943270404</v>
      </c>
      <c r="S84" s="125">
        <f>AVERAGE(S14:S83)</f>
        <v>6.8834986772486759E-5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0.80639481801108737</v>
      </c>
      <c r="C88" s="37"/>
      <c r="D88" s="37"/>
    </row>
    <row r="89" spans="1:19" x14ac:dyDescent="0.25">
      <c r="A89" s="25" t="s">
        <v>88</v>
      </c>
      <c r="B89" s="61">
        <f>E84</f>
        <v>0.85313812647407283</v>
      </c>
    </row>
    <row r="90" spans="1:19" x14ac:dyDescent="0.25">
      <c r="A90" s="25" t="s">
        <v>89</v>
      </c>
      <c r="B90" s="67">
        <f>F84</f>
        <v>0.81628017030877076</v>
      </c>
    </row>
    <row r="91" spans="1:19" x14ac:dyDescent="0.25">
      <c r="A91" s="25" t="s">
        <v>120</v>
      </c>
      <c r="B91" s="130">
        <f>G84</f>
        <v>6.5522817460317469E-5</v>
      </c>
    </row>
    <row r="92" spans="1:19" ht="20.25" thickBot="1" x14ac:dyDescent="0.35">
      <c r="A92" s="38" t="str">
        <f>I1</f>
        <v>Adding parent child</v>
      </c>
      <c r="B92" s="38"/>
    </row>
    <row r="93" spans="1:19" ht="15.75" thickTop="1" x14ac:dyDescent="0.25">
      <c r="A93" s="32" t="s">
        <v>82</v>
      </c>
      <c r="B93" s="64">
        <f>J84</f>
        <v>0.77909949356903574</v>
      </c>
    </row>
    <row r="94" spans="1:19" x14ac:dyDescent="0.25">
      <c r="A94" s="32" t="s">
        <v>88</v>
      </c>
      <c r="B94" s="64">
        <f>K84</f>
        <v>0.82247576542494472</v>
      </c>
    </row>
    <row r="95" spans="1:19" x14ac:dyDescent="0.25">
      <c r="A95" s="32" t="s">
        <v>89</v>
      </c>
      <c r="B95" s="68">
        <f>L84</f>
        <v>0.75534907186283495</v>
      </c>
    </row>
    <row r="96" spans="1:19" x14ac:dyDescent="0.25">
      <c r="A96" s="32" t="s">
        <v>120</v>
      </c>
      <c r="B96" s="131">
        <f>M84</f>
        <v>6.2685515873015895E-5</v>
      </c>
    </row>
    <row r="97" spans="1:2" ht="20.25" thickBot="1" x14ac:dyDescent="0.35">
      <c r="A97" s="50" t="str">
        <f>O1</f>
        <v>Smaller vectors</v>
      </c>
      <c r="B97" s="50"/>
    </row>
    <row r="98" spans="1:2" ht="15.75" thickTop="1" x14ac:dyDescent="0.25">
      <c r="A98" s="51" t="s">
        <v>82</v>
      </c>
      <c r="B98" s="66">
        <f>P84</f>
        <v>0.80798789890760325</v>
      </c>
    </row>
    <row r="99" spans="1:2" x14ac:dyDescent="0.25">
      <c r="A99" s="51" t="s">
        <v>88</v>
      </c>
      <c r="B99" s="66">
        <f>Q84</f>
        <v>0.84930792555619483</v>
      </c>
    </row>
    <row r="100" spans="1:2" x14ac:dyDescent="0.25">
      <c r="A100" s="51" t="s">
        <v>89</v>
      </c>
      <c r="B100" s="69">
        <f>R84</f>
        <v>0.78117200943270404</v>
      </c>
    </row>
    <row r="101" spans="1:2" x14ac:dyDescent="0.25">
      <c r="A101" s="51" t="s">
        <v>120</v>
      </c>
      <c r="B101" s="132">
        <f>S84</f>
        <v>6.8834986772486759E-5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Smaller vectors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Adding parent child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{9B7DBBC4-57A1-423D-8073-D852C139BEE7}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{93B79721-5701-4BAB-8D6A-907ABC2A4330}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{7C029666-D445-4039-B0A0-D1FB92BB9C14}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{D6759144-AF03-4DE8-9E00-8C04A3C16A5C}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{2B785EEF-33C5-4687-8601-0FDA71CAA4CB}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{E637368C-30A7-440A-832A-5BB7BB721B8F}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{2E1AA9D4-C93F-44A6-B0C0-0372F9129A85}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{1089180F-E505-48BF-A691-DCB8EC7145BC}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{AD8F5F77-0B5C-4DB0-9449-94D0573D06E0}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7DBBC4-57A1-423D-8073-D852C139B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93B79721-5701-4BAB-8D6A-907ABC2A4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7C029666-D445-4039-B0A0-D1FB92BB9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6759144-AF03-4DE8-9E00-8C04A3C16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2B785EEF-33C5-4687-8601-0FDA71CAA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E637368C-30A7-440A-832A-5BB7BB721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2E1AA9D4-C93F-44A6-B0C0-0372F9129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1089180F-E505-48BF-A691-DCB8EC714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AD8F5F77-0B5C-4DB0-9449-94D0573D0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66" t="s">
        <v>106</v>
      </c>
      <c r="D1" s="167"/>
      <c r="E1" s="167"/>
      <c r="F1" s="167"/>
      <c r="G1" s="27"/>
      <c r="H1" s="217" t="s">
        <v>105</v>
      </c>
      <c r="I1" s="218"/>
      <c r="J1" s="218"/>
      <c r="K1" s="218"/>
      <c r="L1" s="27"/>
      <c r="M1" s="200" t="s">
        <v>107</v>
      </c>
      <c r="N1" s="200"/>
      <c r="O1" s="200"/>
      <c r="P1" s="200"/>
      <c r="Q1" s="27"/>
      <c r="R1" s="219" t="s">
        <v>108</v>
      </c>
      <c r="S1" s="220"/>
      <c r="T1" s="220"/>
      <c r="U1" s="221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62" t="s">
        <v>0</v>
      </c>
      <c r="D3" s="162"/>
      <c r="E3" s="162" t="s">
        <v>97</v>
      </c>
      <c r="F3" s="162"/>
      <c r="G3" s="28"/>
      <c r="H3" s="206" t="s">
        <v>0</v>
      </c>
      <c r="I3" s="206"/>
      <c r="J3" s="206" t="s">
        <v>97</v>
      </c>
      <c r="K3" s="206"/>
      <c r="L3" s="28"/>
      <c r="M3" s="164" t="s">
        <v>0</v>
      </c>
      <c r="N3" s="164"/>
      <c r="O3" s="81" t="s">
        <v>97</v>
      </c>
      <c r="P3" s="81"/>
      <c r="Q3" s="28"/>
      <c r="R3" s="207" t="s">
        <v>0</v>
      </c>
      <c r="S3" s="208"/>
      <c r="T3" s="87" t="s">
        <v>97</v>
      </c>
      <c r="U3" s="88"/>
    </row>
    <row r="4" spans="1:21" x14ac:dyDescent="0.25">
      <c r="A4" s="3"/>
      <c r="B4" s="28"/>
      <c r="C4" s="162" t="s">
        <v>1</v>
      </c>
      <c r="D4" s="162"/>
      <c r="E4" s="162">
        <v>5000</v>
      </c>
      <c r="F4" s="162"/>
      <c r="G4" s="28"/>
      <c r="H4" s="206" t="s">
        <v>1</v>
      </c>
      <c r="I4" s="206"/>
      <c r="J4" s="206">
        <v>5000</v>
      </c>
      <c r="K4" s="206"/>
      <c r="L4" s="28"/>
      <c r="M4" s="164" t="s">
        <v>1</v>
      </c>
      <c r="N4" s="164"/>
      <c r="O4" s="81">
        <v>5000</v>
      </c>
      <c r="P4" s="81"/>
      <c r="Q4" s="28"/>
      <c r="R4" s="207" t="s">
        <v>1</v>
      </c>
      <c r="S4" s="208"/>
      <c r="T4" s="87">
        <v>1000</v>
      </c>
      <c r="U4" s="88"/>
    </row>
    <row r="5" spans="1:21" x14ac:dyDescent="0.25">
      <c r="A5" s="3"/>
      <c r="B5" s="28"/>
      <c r="C5" s="162" t="s">
        <v>2</v>
      </c>
      <c r="D5" s="162"/>
      <c r="E5" s="202">
        <v>256</v>
      </c>
      <c r="F5" s="202"/>
      <c r="G5" s="28"/>
      <c r="H5" s="206" t="s">
        <v>2</v>
      </c>
      <c r="I5" s="206"/>
      <c r="J5" s="206">
        <v>256</v>
      </c>
      <c r="K5" s="206"/>
      <c r="L5" s="28"/>
      <c r="M5" s="164" t="s">
        <v>2</v>
      </c>
      <c r="N5" s="164"/>
      <c r="O5" s="81">
        <v>512</v>
      </c>
      <c r="P5" s="81"/>
      <c r="Q5" s="28"/>
      <c r="R5" s="207" t="s">
        <v>2</v>
      </c>
      <c r="S5" s="208"/>
      <c r="T5" s="87">
        <v>1024</v>
      </c>
      <c r="U5" s="88"/>
    </row>
    <row r="6" spans="1:21" x14ac:dyDescent="0.25">
      <c r="A6" s="3"/>
      <c r="B6" s="28"/>
      <c r="C6" s="162" t="s">
        <v>3</v>
      </c>
      <c r="D6" s="162"/>
      <c r="E6" s="202">
        <v>512</v>
      </c>
      <c r="F6" s="202"/>
      <c r="G6" s="28"/>
      <c r="H6" s="206" t="s">
        <v>3</v>
      </c>
      <c r="I6" s="206"/>
      <c r="J6" s="206">
        <v>512</v>
      </c>
      <c r="K6" s="206"/>
      <c r="L6" s="28"/>
      <c r="M6" s="164" t="s">
        <v>3</v>
      </c>
      <c r="N6" s="164"/>
      <c r="O6" s="81">
        <v>1024</v>
      </c>
      <c r="P6" s="81"/>
      <c r="Q6" s="28"/>
      <c r="R6" s="207" t="s">
        <v>3</v>
      </c>
      <c r="S6" s="208"/>
      <c r="T6" s="87">
        <v>2048</v>
      </c>
      <c r="U6" s="88"/>
    </row>
    <row r="7" spans="1:21" x14ac:dyDescent="0.25">
      <c r="A7" s="3"/>
      <c r="B7" s="28"/>
      <c r="C7" s="162" t="s">
        <v>4</v>
      </c>
      <c r="D7" s="162"/>
      <c r="E7" s="162" t="s">
        <v>98</v>
      </c>
      <c r="F7" s="162"/>
      <c r="G7" s="28"/>
      <c r="H7" s="206" t="s">
        <v>4</v>
      </c>
      <c r="I7" s="206"/>
      <c r="J7" s="206" t="s">
        <v>98</v>
      </c>
      <c r="K7" s="206"/>
      <c r="L7" s="28"/>
      <c r="M7" s="164" t="s">
        <v>4</v>
      </c>
      <c r="N7" s="164"/>
      <c r="O7" s="81" t="s">
        <v>98</v>
      </c>
      <c r="P7" s="81"/>
      <c r="Q7" s="28"/>
      <c r="R7" s="207" t="s">
        <v>4</v>
      </c>
      <c r="S7" s="208"/>
      <c r="T7" s="87" t="s">
        <v>98</v>
      </c>
      <c r="U7" s="88"/>
    </row>
    <row r="8" spans="1:21" x14ac:dyDescent="0.25">
      <c r="A8" s="3"/>
      <c r="B8" s="28"/>
      <c r="C8" s="162" t="s">
        <v>5</v>
      </c>
      <c r="D8" s="162"/>
      <c r="E8" s="162" t="s">
        <v>99</v>
      </c>
      <c r="F8" s="162"/>
      <c r="G8" s="28"/>
      <c r="H8" s="206" t="s">
        <v>5</v>
      </c>
      <c r="I8" s="206"/>
      <c r="J8" s="206" t="s">
        <v>99</v>
      </c>
      <c r="K8" s="206"/>
      <c r="L8" s="28"/>
      <c r="M8" s="164" t="s">
        <v>5</v>
      </c>
      <c r="N8" s="164"/>
      <c r="O8" s="81" t="s">
        <v>99</v>
      </c>
      <c r="P8" s="81"/>
      <c r="Q8" s="28"/>
      <c r="R8" s="207" t="s">
        <v>5</v>
      </c>
      <c r="S8" s="208"/>
      <c r="T8" s="87" t="s">
        <v>99</v>
      </c>
      <c r="U8" s="88"/>
    </row>
    <row r="9" spans="1:21" x14ac:dyDescent="0.25">
      <c r="A9" s="3"/>
      <c r="B9" s="28"/>
      <c r="C9" s="162" t="s">
        <v>6</v>
      </c>
      <c r="D9" s="162"/>
      <c r="E9" s="162">
        <v>1</v>
      </c>
      <c r="F9" s="162"/>
      <c r="G9" s="28"/>
      <c r="H9" s="206" t="s">
        <v>6</v>
      </c>
      <c r="I9" s="206"/>
      <c r="J9" s="206">
        <v>3</v>
      </c>
      <c r="K9" s="206"/>
      <c r="L9" s="28"/>
      <c r="M9" s="164" t="s">
        <v>6</v>
      </c>
      <c r="N9" s="164"/>
      <c r="O9" s="81">
        <v>10</v>
      </c>
      <c r="P9" s="81"/>
      <c r="Q9" s="28"/>
      <c r="R9" s="207" t="s">
        <v>6</v>
      </c>
      <c r="S9" s="208"/>
      <c r="T9" s="87">
        <v>25</v>
      </c>
      <c r="U9" s="88"/>
    </row>
    <row r="10" spans="1:21" x14ac:dyDescent="0.25">
      <c r="A10" s="3"/>
      <c r="B10" s="28"/>
      <c r="C10" s="162" t="s">
        <v>7</v>
      </c>
      <c r="D10" s="162"/>
      <c r="E10" s="26"/>
      <c r="F10" s="22"/>
      <c r="G10" s="28"/>
      <c r="H10" s="206" t="s">
        <v>7</v>
      </c>
      <c r="I10" s="206"/>
      <c r="J10" s="72"/>
      <c r="K10" s="71"/>
      <c r="L10" s="28"/>
      <c r="M10" s="164" t="s">
        <v>7</v>
      </c>
      <c r="N10" s="164"/>
      <c r="O10" s="39"/>
      <c r="P10" s="39"/>
      <c r="Q10" s="28"/>
      <c r="R10" s="207" t="s">
        <v>7</v>
      </c>
      <c r="S10" s="208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71">
        <v>1</v>
      </c>
      <c r="D12" s="172"/>
      <c r="E12" s="172"/>
      <c r="F12" s="173"/>
      <c r="G12" s="31" t="s">
        <v>85</v>
      </c>
      <c r="H12" s="209">
        <v>1</v>
      </c>
      <c r="I12" s="210"/>
      <c r="J12" s="210"/>
      <c r="K12" s="211"/>
      <c r="L12" s="31" t="s">
        <v>85</v>
      </c>
      <c r="M12" s="212">
        <v>1</v>
      </c>
      <c r="N12" s="212"/>
      <c r="O12" s="212"/>
      <c r="P12" s="213"/>
      <c r="Q12" s="31" t="s">
        <v>85</v>
      </c>
      <c r="R12" s="214">
        <v>1</v>
      </c>
      <c r="S12" s="215"/>
      <c r="T12" s="215"/>
      <c r="U12" s="216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205" t="str">
        <f>R1</f>
        <v>nlist = 25</v>
      </c>
      <c r="F97" s="205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66" t="s">
        <v>109</v>
      </c>
      <c r="D1" s="167"/>
      <c r="E1" s="167"/>
      <c r="F1" s="167"/>
      <c r="G1" s="27"/>
      <c r="H1" s="189" t="s">
        <v>115</v>
      </c>
      <c r="I1" s="224"/>
      <c r="J1" s="224"/>
      <c r="K1" s="190"/>
      <c r="L1" s="27"/>
      <c r="M1" s="169" t="s">
        <v>114</v>
      </c>
      <c r="N1" s="170"/>
      <c r="O1" s="170"/>
      <c r="P1" s="191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01" t="s">
        <v>0</v>
      </c>
      <c r="D3" s="202"/>
      <c r="E3" s="202" t="s">
        <v>111</v>
      </c>
      <c r="F3" s="204"/>
      <c r="G3" s="28"/>
      <c r="H3" s="223" t="s">
        <v>0</v>
      </c>
      <c r="I3" s="165"/>
      <c r="J3" s="165" t="s">
        <v>111</v>
      </c>
      <c r="K3" s="187"/>
      <c r="L3" s="28"/>
      <c r="M3" s="163" t="s">
        <v>0</v>
      </c>
      <c r="N3" s="164"/>
      <c r="O3" s="164" t="s">
        <v>111</v>
      </c>
      <c r="P3" s="184"/>
    </row>
    <row r="4" spans="1:16" x14ac:dyDescent="0.25">
      <c r="A4" s="3"/>
      <c r="B4" s="28"/>
      <c r="C4" s="201" t="s">
        <v>1</v>
      </c>
      <c r="D4" s="202"/>
      <c r="E4" s="202">
        <v>5000</v>
      </c>
      <c r="F4" s="204"/>
      <c r="G4" s="28"/>
      <c r="H4" s="223" t="s">
        <v>1</v>
      </c>
      <c r="I4" s="165"/>
      <c r="J4" s="165">
        <v>5000</v>
      </c>
      <c r="K4" s="187"/>
      <c r="L4" s="28"/>
      <c r="M4" s="163" t="s">
        <v>1</v>
      </c>
      <c r="N4" s="164"/>
      <c r="O4" s="164">
        <v>5000</v>
      </c>
      <c r="P4" s="184"/>
    </row>
    <row r="5" spans="1:16" x14ac:dyDescent="0.25">
      <c r="A5" s="3"/>
      <c r="B5" s="28"/>
      <c r="C5" s="201" t="s">
        <v>2</v>
      </c>
      <c r="D5" s="202"/>
      <c r="E5" s="202" t="s">
        <v>110</v>
      </c>
      <c r="F5" s="204"/>
      <c r="G5" s="28"/>
      <c r="H5" s="223" t="s">
        <v>2</v>
      </c>
      <c r="I5" s="165"/>
      <c r="J5" s="165" t="s">
        <v>110</v>
      </c>
      <c r="K5" s="187"/>
      <c r="L5" s="28"/>
      <c r="M5" s="163" t="s">
        <v>2</v>
      </c>
      <c r="N5" s="164"/>
      <c r="O5" s="164" t="s">
        <v>110</v>
      </c>
      <c r="P5" s="184"/>
    </row>
    <row r="6" spans="1:16" x14ac:dyDescent="0.25">
      <c r="A6" s="3"/>
      <c r="B6" s="28"/>
      <c r="C6" s="201" t="s">
        <v>3</v>
      </c>
      <c r="D6" s="202"/>
      <c r="E6" s="202">
        <v>512</v>
      </c>
      <c r="F6" s="204"/>
      <c r="G6" s="28"/>
      <c r="H6" s="223" t="s">
        <v>3</v>
      </c>
      <c r="I6" s="165"/>
      <c r="J6" s="165">
        <v>512</v>
      </c>
      <c r="K6" s="187"/>
      <c r="L6" s="28"/>
      <c r="M6" s="163" t="s">
        <v>3</v>
      </c>
      <c r="N6" s="164"/>
      <c r="O6" s="164">
        <v>512</v>
      </c>
      <c r="P6" s="184"/>
    </row>
    <row r="7" spans="1:16" x14ac:dyDescent="0.25">
      <c r="A7" s="3"/>
      <c r="B7" s="28"/>
      <c r="C7" s="201" t="s">
        <v>4</v>
      </c>
      <c r="D7" s="202"/>
      <c r="E7" s="202" t="s">
        <v>98</v>
      </c>
      <c r="F7" s="204"/>
      <c r="G7" s="28"/>
      <c r="H7" s="223" t="s">
        <v>4</v>
      </c>
      <c r="I7" s="165"/>
      <c r="J7" s="165" t="s">
        <v>98</v>
      </c>
      <c r="K7" s="187"/>
      <c r="L7" s="28"/>
      <c r="M7" s="163" t="s">
        <v>4</v>
      </c>
      <c r="N7" s="164"/>
      <c r="O7" s="164" t="s">
        <v>98</v>
      </c>
      <c r="P7" s="184"/>
    </row>
    <row r="8" spans="1:16" x14ac:dyDescent="0.25">
      <c r="A8" s="3"/>
      <c r="B8" s="28"/>
      <c r="C8" s="201" t="s">
        <v>5</v>
      </c>
      <c r="D8" s="202"/>
      <c r="E8" s="202" t="s">
        <v>99</v>
      </c>
      <c r="F8" s="204"/>
      <c r="G8" s="28"/>
      <c r="H8" s="223" t="s">
        <v>5</v>
      </c>
      <c r="I8" s="165"/>
      <c r="J8" s="165" t="s">
        <v>99</v>
      </c>
      <c r="K8" s="187"/>
      <c r="L8" s="28"/>
      <c r="M8" s="163" t="s">
        <v>5</v>
      </c>
      <c r="N8" s="164"/>
      <c r="O8" s="164" t="s">
        <v>99</v>
      </c>
      <c r="P8" s="184"/>
    </row>
    <row r="9" spans="1:16" x14ac:dyDescent="0.25">
      <c r="A9" s="3"/>
      <c r="B9" s="28"/>
      <c r="C9" s="201" t="s">
        <v>6</v>
      </c>
      <c r="D9" s="202"/>
      <c r="E9" s="112">
        <v>10</v>
      </c>
      <c r="F9" s="113"/>
      <c r="G9" s="28"/>
      <c r="H9" s="223" t="s">
        <v>6</v>
      </c>
      <c r="I9" s="165"/>
      <c r="J9" s="104">
        <v>10</v>
      </c>
      <c r="K9" s="105"/>
      <c r="L9" s="28"/>
      <c r="M9" s="163" t="s">
        <v>6</v>
      </c>
      <c r="N9" s="164"/>
      <c r="O9" s="55">
        <v>10</v>
      </c>
      <c r="P9" s="56"/>
    </row>
    <row r="10" spans="1:16" x14ac:dyDescent="0.25">
      <c r="A10" s="3"/>
      <c r="B10" s="28"/>
      <c r="C10" s="201" t="s">
        <v>7</v>
      </c>
      <c r="D10" s="202"/>
      <c r="E10" s="202"/>
      <c r="F10" s="204"/>
      <c r="G10" s="28"/>
      <c r="H10" s="223" t="s">
        <v>7</v>
      </c>
      <c r="I10" s="165"/>
      <c r="J10" s="165"/>
      <c r="K10" s="187"/>
      <c r="L10" s="28"/>
      <c r="M10" s="163" t="s">
        <v>7</v>
      </c>
      <c r="N10" s="164"/>
      <c r="O10" s="164" t="s">
        <v>113</v>
      </c>
      <c r="P10" s="184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71">
        <v>1</v>
      </c>
      <c r="D12" s="172"/>
      <c r="E12" s="172"/>
      <c r="F12" s="173"/>
      <c r="G12" s="31" t="s">
        <v>85</v>
      </c>
      <c r="H12" s="174">
        <v>1</v>
      </c>
      <c r="I12" s="175"/>
      <c r="J12" s="175"/>
      <c r="K12" s="176"/>
      <c r="L12" s="31" t="s">
        <v>85</v>
      </c>
      <c r="M12" s="222">
        <v>1</v>
      </c>
      <c r="N12" s="212"/>
      <c r="O12" s="212"/>
      <c r="P12" s="213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66" t="s">
        <v>103</v>
      </c>
      <c r="D1" s="167"/>
      <c r="E1" s="167"/>
      <c r="F1" s="167"/>
      <c r="G1" s="188"/>
      <c r="H1" s="27"/>
      <c r="I1" s="189" t="s">
        <v>101</v>
      </c>
      <c r="J1" s="168"/>
      <c r="K1" s="168"/>
      <c r="L1" s="168"/>
      <c r="M1" s="190"/>
      <c r="N1" s="27"/>
      <c r="O1" s="169" t="s">
        <v>102</v>
      </c>
      <c r="P1" s="170"/>
      <c r="Q1" s="170"/>
      <c r="R1" s="170"/>
      <c r="S1" s="191"/>
      <c r="T1" s="27"/>
      <c r="U1" s="192" t="s">
        <v>123</v>
      </c>
      <c r="V1" s="193"/>
      <c r="W1" s="193"/>
      <c r="X1" s="193"/>
      <c r="Y1" s="194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2" t="s">
        <v>0</v>
      </c>
      <c r="D3" s="162"/>
      <c r="E3" s="162" t="s">
        <v>97</v>
      </c>
      <c r="F3" s="162"/>
      <c r="G3" s="185"/>
      <c r="H3" s="28"/>
      <c r="I3" s="165" t="s">
        <v>0</v>
      </c>
      <c r="J3" s="165"/>
      <c r="K3" s="186" t="s">
        <v>97</v>
      </c>
      <c r="L3" s="186"/>
      <c r="M3" s="187"/>
      <c r="N3" s="28"/>
      <c r="O3" s="163" t="s">
        <v>0</v>
      </c>
      <c r="P3" s="164"/>
      <c r="Q3" s="164" t="s">
        <v>97</v>
      </c>
      <c r="R3" s="164"/>
      <c r="S3" s="184"/>
      <c r="T3" s="28"/>
      <c r="U3" s="181" t="s">
        <v>0</v>
      </c>
      <c r="V3" s="182"/>
      <c r="W3" s="182" t="s">
        <v>97</v>
      </c>
      <c r="X3" s="182"/>
      <c r="Y3" s="183"/>
    </row>
    <row r="4" spans="1:25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5000</v>
      </c>
      <c r="R4" s="164"/>
      <c r="S4" s="184"/>
      <c r="T4" s="28"/>
      <c r="U4" s="181" t="s">
        <v>1</v>
      </c>
      <c r="V4" s="182"/>
      <c r="W4" s="182">
        <v>5000</v>
      </c>
      <c r="X4" s="182"/>
      <c r="Y4" s="183"/>
    </row>
    <row r="5" spans="1:25" x14ac:dyDescent="0.25">
      <c r="A5" s="3"/>
      <c r="B5" s="28"/>
      <c r="C5" s="162" t="s">
        <v>2</v>
      </c>
      <c r="D5" s="162"/>
      <c r="E5" s="162">
        <v>128</v>
      </c>
      <c r="F5" s="162"/>
      <c r="G5" s="185"/>
      <c r="H5" s="28"/>
      <c r="I5" s="165" t="s">
        <v>2</v>
      </c>
      <c r="J5" s="165"/>
      <c r="K5" s="186">
        <v>256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  <c r="T5" s="28"/>
      <c r="U5" s="181" t="s">
        <v>2</v>
      </c>
      <c r="V5" s="182"/>
      <c r="W5" s="182">
        <v>1024</v>
      </c>
      <c r="X5" s="182"/>
      <c r="Y5" s="183"/>
    </row>
    <row r="6" spans="1:25" x14ac:dyDescent="0.25">
      <c r="A6" s="3"/>
      <c r="B6" s="28"/>
      <c r="C6" s="162" t="s">
        <v>3</v>
      </c>
      <c r="D6" s="162"/>
      <c r="E6" s="162">
        <v>256</v>
      </c>
      <c r="F6" s="162"/>
      <c r="G6" s="185"/>
      <c r="H6" s="28"/>
      <c r="I6" s="165" t="s">
        <v>3</v>
      </c>
      <c r="J6" s="165"/>
      <c r="K6" s="186">
        <v>512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  <c r="T6" s="28"/>
      <c r="U6" s="181" t="s">
        <v>3</v>
      </c>
      <c r="V6" s="182"/>
      <c r="W6" s="182">
        <v>2048</v>
      </c>
      <c r="X6" s="182"/>
      <c r="Y6" s="183"/>
    </row>
    <row r="7" spans="1:25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  <c r="T7" s="28"/>
      <c r="U7" s="181" t="s">
        <v>4</v>
      </c>
      <c r="V7" s="182"/>
      <c r="W7" s="182" t="s">
        <v>98</v>
      </c>
      <c r="X7" s="182"/>
      <c r="Y7" s="183"/>
    </row>
    <row r="8" spans="1:25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  <c r="T8" s="28"/>
      <c r="U8" s="181" t="s">
        <v>5</v>
      </c>
      <c r="V8" s="182"/>
      <c r="W8" s="182" t="s">
        <v>99</v>
      </c>
      <c r="X8" s="182"/>
      <c r="Y8" s="183"/>
    </row>
    <row r="9" spans="1:25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  <c r="N9" s="28"/>
      <c r="O9" s="163" t="s">
        <v>6</v>
      </c>
      <c r="P9" s="164"/>
      <c r="Q9" s="164">
        <v>3</v>
      </c>
      <c r="R9" s="164"/>
      <c r="S9" s="184"/>
      <c r="T9" s="28"/>
      <c r="U9" s="181" t="s">
        <v>6</v>
      </c>
      <c r="V9" s="182"/>
      <c r="W9" s="182">
        <v>3</v>
      </c>
      <c r="X9" s="182"/>
      <c r="Y9" s="183"/>
    </row>
    <row r="10" spans="1:25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  <c r="T10" s="28"/>
      <c r="U10" s="181" t="s">
        <v>7</v>
      </c>
      <c r="V10" s="182"/>
      <c r="W10" s="182"/>
      <c r="X10" s="182"/>
      <c r="Y10" s="183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  <c r="T12" s="31" t="s">
        <v>85</v>
      </c>
      <c r="U12" s="179">
        <v>1</v>
      </c>
      <c r="V12" s="179"/>
      <c r="W12" s="179"/>
      <c r="X12" s="179"/>
      <c r="Y12" s="180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66" t="s">
        <v>109</v>
      </c>
      <c r="D1" s="167"/>
      <c r="E1" s="167"/>
      <c r="F1" s="167"/>
      <c r="G1" s="27"/>
      <c r="H1" s="189" t="s">
        <v>117</v>
      </c>
      <c r="I1" s="224"/>
      <c r="J1" s="224"/>
      <c r="K1" s="190"/>
      <c r="L1" s="27"/>
      <c r="M1" s="169" t="s">
        <v>114</v>
      </c>
      <c r="N1" s="170"/>
      <c r="O1" s="170"/>
      <c r="P1" s="191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01" t="s">
        <v>0</v>
      </c>
      <c r="D3" s="202"/>
      <c r="E3" s="202" t="s">
        <v>111</v>
      </c>
      <c r="F3" s="204"/>
      <c r="G3" s="28"/>
      <c r="H3" s="223" t="s">
        <v>0</v>
      </c>
      <c r="I3" s="165"/>
      <c r="J3" s="165" t="s">
        <v>111</v>
      </c>
      <c r="K3" s="187"/>
      <c r="L3" s="28"/>
      <c r="M3" s="163" t="s">
        <v>0</v>
      </c>
      <c r="N3" s="164"/>
      <c r="O3" s="164" t="s">
        <v>111</v>
      </c>
      <c r="P3" s="184"/>
    </row>
    <row r="4" spans="1:16" x14ac:dyDescent="0.25">
      <c r="A4" s="3"/>
      <c r="B4" s="28"/>
      <c r="C4" s="201" t="s">
        <v>1</v>
      </c>
      <c r="D4" s="202"/>
      <c r="E4" s="202">
        <v>5000</v>
      </c>
      <c r="F4" s="204"/>
      <c r="G4" s="28"/>
      <c r="H4" s="223" t="s">
        <v>1</v>
      </c>
      <c r="I4" s="165"/>
      <c r="J4" s="165">
        <v>5000</v>
      </c>
      <c r="K4" s="187"/>
      <c r="L4" s="28"/>
      <c r="M4" s="163" t="s">
        <v>1</v>
      </c>
      <c r="N4" s="164"/>
      <c r="O4" s="164">
        <v>5000</v>
      </c>
      <c r="P4" s="184"/>
    </row>
    <row r="5" spans="1:16" x14ac:dyDescent="0.25">
      <c r="A5" s="3"/>
      <c r="B5" s="28"/>
      <c r="C5" s="201" t="s">
        <v>2</v>
      </c>
      <c r="D5" s="202"/>
      <c r="E5" s="202" t="s">
        <v>110</v>
      </c>
      <c r="F5" s="204"/>
      <c r="G5" s="28"/>
      <c r="H5" s="223" t="s">
        <v>2</v>
      </c>
      <c r="I5" s="165"/>
      <c r="J5" s="165" t="s">
        <v>110</v>
      </c>
      <c r="K5" s="187"/>
      <c r="L5" s="28"/>
      <c r="M5" s="163" t="s">
        <v>2</v>
      </c>
      <c r="N5" s="164"/>
      <c r="O5" s="164" t="s">
        <v>110</v>
      </c>
      <c r="P5" s="184"/>
    </row>
    <row r="6" spans="1:16" x14ac:dyDescent="0.25">
      <c r="A6" s="3"/>
      <c r="B6" s="28"/>
      <c r="C6" s="201" t="s">
        <v>3</v>
      </c>
      <c r="D6" s="202"/>
      <c r="E6" s="202">
        <v>512</v>
      </c>
      <c r="F6" s="204"/>
      <c r="G6" s="28"/>
      <c r="H6" s="223" t="s">
        <v>3</v>
      </c>
      <c r="I6" s="165"/>
      <c r="J6" s="165">
        <v>512</v>
      </c>
      <c r="K6" s="187"/>
      <c r="L6" s="28"/>
      <c r="M6" s="163" t="s">
        <v>3</v>
      </c>
      <c r="N6" s="164"/>
      <c r="O6" s="164">
        <v>512</v>
      </c>
      <c r="P6" s="184"/>
    </row>
    <row r="7" spans="1:16" x14ac:dyDescent="0.25">
      <c r="A7" s="3"/>
      <c r="B7" s="28"/>
      <c r="C7" s="201" t="s">
        <v>4</v>
      </c>
      <c r="D7" s="202"/>
      <c r="E7" s="202" t="s">
        <v>98</v>
      </c>
      <c r="F7" s="204"/>
      <c r="G7" s="28"/>
      <c r="H7" s="223" t="s">
        <v>4</v>
      </c>
      <c r="I7" s="165"/>
      <c r="J7" s="165" t="s">
        <v>98</v>
      </c>
      <c r="K7" s="187"/>
      <c r="L7" s="28"/>
      <c r="M7" s="163" t="s">
        <v>4</v>
      </c>
      <c r="N7" s="164"/>
      <c r="O7" s="164" t="s">
        <v>98</v>
      </c>
      <c r="P7" s="184"/>
    </row>
    <row r="8" spans="1:16" x14ac:dyDescent="0.25">
      <c r="A8" s="3"/>
      <c r="B8" s="28"/>
      <c r="C8" s="201" t="s">
        <v>5</v>
      </c>
      <c r="D8" s="202"/>
      <c r="E8" s="202" t="s">
        <v>99</v>
      </c>
      <c r="F8" s="204"/>
      <c r="G8" s="28"/>
      <c r="H8" s="223" t="s">
        <v>5</v>
      </c>
      <c r="I8" s="165"/>
      <c r="J8" s="165" t="s">
        <v>99</v>
      </c>
      <c r="K8" s="187"/>
      <c r="L8" s="28"/>
      <c r="M8" s="163" t="s">
        <v>5</v>
      </c>
      <c r="N8" s="164"/>
      <c r="O8" s="164" t="s">
        <v>99</v>
      </c>
      <c r="P8" s="184"/>
    </row>
    <row r="9" spans="1:16" x14ac:dyDescent="0.25">
      <c r="A9" s="3"/>
      <c r="B9" s="28"/>
      <c r="C9" s="201" t="s">
        <v>6</v>
      </c>
      <c r="D9" s="202"/>
      <c r="E9" s="112">
        <v>10</v>
      </c>
      <c r="F9" s="113"/>
      <c r="G9" s="28"/>
      <c r="H9" s="223" t="s">
        <v>6</v>
      </c>
      <c r="I9" s="165"/>
      <c r="J9" s="104">
        <v>10</v>
      </c>
      <c r="K9" s="105"/>
      <c r="L9" s="28"/>
      <c r="M9" s="163" t="s">
        <v>6</v>
      </c>
      <c r="N9" s="164"/>
      <c r="O9" s="55">
        <v>10</v>
      </c>
      <c r="P9" s="56"/>
    </row>
    <row r="10" spans="1:16" x14ac:dyDescent="0.25">
      <c r="A10" s="3"/>
      <c r="B10" s="28"/>
      <c r="C10" s="201" t="s">
        <v>7</v>
      </c>
      <c r="D10" s="202"/>
      <c r="E10" s="202"/>
      <c r="F10" s="204"/>
      <c r="G10" s="28"/>
      <c r="H10" s="223" t="s">
        <v>7</v>
      </c>
      <c r="I10" s="165"/>
      <c r="J10" s="165" t="s">
        <v>118</v>
      </c>
      <c r="K10" s="187"/>
      <c r="L10" s="28"/>
      <c r="M10" s="163" t="s">
        <v>7</v>
      </c>
      <c r="N10" s="164"/>
      <c r="O10" s="164" t="s">
        <v>113</v>
      </c>
      <c r="P10" s="184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71">
        <v>1</v>
      </c>
      <c r="D12" s="172"/>
      <c r="E12" s="172"/>
      <c r="F12" s="173"/>
      <c r="G12" s="31" t="s">
        <v>85</v>
      </c>
      <c r="H12" s="174">
        <v>1</v>
      </c>
      <c r="I12" s="175"/>
      <c r="J12" s="175"/>
      <c r="K12" s="176"/>
      <c r="L12" s="31" t="s">
        <v>85</v>
      </c>
      <c r="M12" s="222">
        <v>1</v>
      </c>
      <c r="N12" s="212"/>
      <c r="O12" s="212"/>
      <c r="P12" s="213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66" t="s">
        <v>95</v>
      </c>
      <c r="D1" s="167"/>
      <c r="E1" s="167"/>
      <c r="F1" s="167"/>
      <c r="G1" s="188"/>
      <c r="H1" s="27"/>
      <c r="I1" s="189" t="s">
        <v>96</v>
      </c>
      <c r="J1" s="168"/>
      <c r="K1" s="168"/>
      <c r="L1" s="168"/>
      <c r="M1" s="190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62" t="s">
        <v>0</v>
      </c>
      <c r="D3" s="162"/>
      <c r="E3" s="162" t="s">
        <v>97</v>
      </c>
      <c r="F3" s="162"/>
      <c r="G3" s="185"/>
      <c r="H3" s="28"/>
      <c r="I3" s="165" t="s">
        <v>0</v>
      </c>
      <c r="J3" s="165"/>
      <c r="K3" s="186" t="s">
        <v>97</v>
      </c>
      <c r="L3" s="186"/>
      <c r="M3" s="187"/>
    </row>
    <row r="4" spans="1:13" x14ac:dyDescent="0.25">
      <c r="A4" s="3"/>
      <c r="B4" s="28"/>
      <c r="C4" s="162" t="s">
        <v>1</v>
      </c>
      <c r="D4" s="162"/>
      <c r="E4" s="162">
        <v>1000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</row>
    <row r="5" spans="1:13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</row>
    <row r="6" spans="1:13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</row>
    <row r="7" spans="1:13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</row>
    <row r="8" spans="1:13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</row>
    <row r="9" spans="1:13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</row>
    <row r="10" spans="1:13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C1:G1"/>
    <mergeCell ref="I1:M1"/>
    <mergeCell ref="E3:G3"/>
    <mergeCell ref="C4:D4"/>
    <mergeCell ref="I4:J4"/>
    <mergeCell ref="K3:M3"/>
    <mergeCell ref="K4:M4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7:D7"/>
    <mergeCell ref="I7:J7"/>
    <mergeCell ref="E7:G7"/>
    <mergeCell ref="C10:D10"/>
    <mergeCell ref="I10:J10"/>
    <mergeCell ref="C12:G12"/>
    <mergeCell ref="I12:M12"/>
    <mergeCell ref="C8:D8"/>
    <mergeCell ref="I8:J8"/>
    <mergeCell ref="C9:D9"/>
    <mergeCell ref="I9:J9"/>
    <mergeCell ref="K5:M5"/>
    <mergeCell ref="K7:M7"/>
    <mergeCell ref="E8:G8"/>
    <mergeCell ref="K8:M8"/>
    <mergeCell ref="E9:G9"/>
    <mergeCell ref="K9:M9"/>
    <mergeCell ref="K6:M6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6" t="s">
        <v>95</v>
      </c>
      <c r="D1" s="167"/>
      <c r="E1" s="167"/>
      <c r="F1" s="167"/>
      <c r="G1" s="188"/>
      <c r="H1" s="27"/>
      <c r="I1" s="189" t="s">
        <v>96</v>
      </c>
      <c r="J1" s="168"/>
      <c r="K1" s="168"/>
      <c r="L1" s="168"/>
      <c r="M1" s="190"/>
      <c r="N1" s="27"/>
      <c r="O1" s="169" t="s">
        <v>100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97</v>
      </c>
      <c r="F3" s="162"/>
      <c r="G3" s="185"/>
      <c r="H3" s="28"/>
      <c r="I3" s="165" t="s">
        <v>0</v>
      </c>
      <c r="J3" s="165"/>
      <c r="K3" s="186" t="s">
        <v>97</v>
      </c>
      <c r="L3" s="186"/>
      <c r="M3" s="187"/>
      <c r="N3" s="28"/>
      <c r="O3" s="163" t="s">
        <v>0</v>
      </c>
      <c r="P3" s="164"/>
      <c r="Q3" s="164" t="s">
        <v>97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1000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  <c r="N9" s="28"/>
      <c r="O9" s="163" t="s">
        <v>6</v>
      </c>
      <c r="P9" s="164"/>
      <c r="Q9" s="164">
        <v>3</v>
      </c>
      <c r="R9" s="164"/>
      <c r="S9" s="184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C3:D3"/>
    <mergeCell ref="I3:J3"/>
    <mergeCell ref="O3:P3"/>
    <mergeCell ref="C1:G1"/>
    <mergeCell ref="I1:M1"/>
    <mergeCell ref="O1:S1"/>
    <mergeCell ref="E3:G3"/>
    <mergeCell ref="K3:M3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10:D10"/>
    <mergeCell ref="I10:J10"/>
    <mergeCell ref="O10:P10"/>
    <mergeCell ref="C12:G12"/>
    <mergeCell ref="I12:M12"/>
    <mergeCell ref="O12:S12"/>
    <mergeCell ref="Q9:S9"/>
    <mergeCell ref="Q10:S10"/>
    <mergeCell ref="Q3:S3"/>
    <mergeCell ref="Q4:S4"/>
    <mergeCell ref="Q5:S5"/>
    <mergeCell ref="Q6:S6"/>
    <mergeCell ref="Q7:S7"/>
    <mergeCell ref="Q8:S8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6" t="s">
        <v>95</v>
      </c>
      <c r="D1" s="167"/>
      <c r="E1" s="167"/>
      <c r="F1" s="167"/>
      <c r="G1" s="188"/>
      <c r="H1" s="27"/>
      <c r="I1" s="189" t="s">
        <v>96</v>
      </c>
      <c r="J1" s="168"/>
      <c r="K1" s="168"/>
      <c r="L1" s="168"/>
      <c r="M1" s="190"/>
      <c r="N1" s="27"/>
      <c r="O1" s="169" t="s">
        <v>100</v>
      </c>
      <c r="P1" s="170"/>
      <c r="Q1" s="170"/>
      <c r="R1" s="170"/>
      <c r="S1" s="191"/>
      <c r="T1" s="27"/>
      <c r="U1" s="192" t="s">
        <v>122</v>
      </c>
      <c r="V1" s="193"/>
      <c r="W1" s="193"/>
      <c r="X1" s="193"/>
      <c r="Y1" s="194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2" t="s">
        <v>0</v>
      </c>
      <c r="D3" s="162"/>
      <c r="E3" s="162" t="s">
        <v>97</v>
      </c>
      <c r="F3" s="162"/>
      <c r="G3" s="185"/>
      <c r="H3" s="28"/>
      <c r="I3" s="165" t="s">
        <v>0</v>
      </c>
      <c r="J3" s="165"/>
      <c r="K3" s="186" t="s">
        <v>97</v>
      </c>
      <c r="L3" s="186"/>
      <c r="M3" s="187"/>
      <c r="N3" s="28"/>
      <c r="O3" s="163" t="s">
        <v>0</v>
      </c>
      <c r="P3" s="164"/>
      <c r="Q3" s="164" t="s">
        <v>97</v>
      </c>
      <c r="R3" s="164"/>
      <c r="S3" s="184"/>
      <c r="T3" s="28"/>
      <c r="U3" s="181" t="s">
        <v>0</v>
      </c>
      <c r="V3" s="182"/>
      <c r="W3" s="182" t="s">
        <v>97</v>
      </c>
      <c r="X3" s="182"/>
      <c r="Y3" s="183"/>
    </row>
    <row r="4" spans="1:25" x14ac:dyDescent="0.25">
      <c r="A4" s="3"/>
      <c r="B4" s="28"/>
      <c r="C4" s="162" t="s">
        <v>1</v>
      </c>
      <c r="D4" s="162"/>
      <c r="E4" s="162">
        <v>1000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  <c r="T4" s="28"/>
      <c r="U4" s="181" t="s">
        <v>1</v>
      </c>
      <c r="V4" s="182"/>
      <c r="W4" s="182">
        <v>10000</v>
      </c>
      <c r="X4" s="182"/>
      <c r="Y4" s="183"/>
    </row>
    <row r="5" spans="1:25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  <c r="T5" s="28"/>
      <c r="U5" s="181" t="s">
        <v>2</v>
      </c>
      <c r="V5" s="182"/>
      <c r="W5" s="182">
        <v>512</v>
      </c>
      <c r="X5" s="182"/>
      <c r="Y5" s="183"/>
    </row>
    <row r="6" spans="1:25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  <c r="T6" s="28"/>
      <c r="U6" s="181" t="s">
        <v>3</v>
      </c>
      <c r="V6" s="182"/>
      <c r="W6" s="182">
        <v>1024</v>
      </c>
      <c r="X6" s="182"/>
      <c r="Y6" s="183"/>
    </row>
    <row r="7" spans="1:25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  <c r="T7" s="28"/>
      <c r="U7" s="181" t="s">
        <v>4</v>
      </c>
      <c r="V7" s="182"/>
      <c r="W7" s="182" t="s">
        <v>98</v>
      </c>
      <c r="X7" s="182"/>
      <c r="Y7" s="183"/>
    </row>
    <row r="8" spans="1:25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  <c r="T8" s="28"/>
      <c r="U8" s="181" t="s">
        <v>5</v>
      </c>
      <c r="V8" s="182"/>
      <c r="W8" s="182" t="s">
        <v>99</v>
      </c>
      <c r="X8" s="182"/>
      <c r="Y8" s="183"/>
    </row>
    <row r="9" spans="1:25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  <c r="N9" s="28"/>
      <c r="O9" s="163" t="s">
        <v>6</v>
      </c>
      <c r="P9" s="164"/>
      <c r="Q9" s="164">
        <v>3</v>
      </c>
      <c r="R9" s="164"/>
      <c r="S9" s="184"/>
      <c r="T9" s="28"/>
      <c r="U9" s="181" t="s">
        <v>6</v>
      </c>
      <c r="V9" s="182"/>
      <c r="W9" s="182">
        <v>3</v>
      </c>
      <c r="X9" s="182"/>
      <c r="Y9" s="183"/>
    </row>
    <row r="10" spans="1:25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  <c r="T10" s="28"/>
      <c r="U10" s="181" t="s">
        <v>7</v>
      </c>
      <c r="V10" s="182"/>
      <c r="W10" s="182"/>
      <c r="X10" s="182"/>
      <c r="Y10" s="183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  <c r="T12" s="31" t="s">
        <v>85</v>
      </c>
      <c r="U12" s="179">
        <v>1</v>
      </c>
      <c r="V12" s="179"/>
      <c r="W12" s="179"/>
      <c r="X12" s="179"/>
      <c r="Y12" s="180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C3:D3"/>
    <mergeCell ref="I3:J3"/>
    <mergeCell ref="O3:P3"/>
    <mergeCell ref="C1:G1"/>
    <mergeCell ref="E3:G3"/>
    <mergeCell ref="I1:M1"/>
    <mergeCell ref="K3:M3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10:D10"/>
    <mergeCell ref="I10:J10"/>
    <mergeCell ref="O10:P10"/>
    <mergeCell ref="C12:G12"/>
    <mergeCell ref="I12:M12"/>
    <mergeCell ref="O12:S12"/>
    <mergeCell ref="Q10:S10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Q5:S5"/>
    <mergeCell ref="Q6:S6"/>
    <mergeCell ref="Q7:S7"/>
    <mergeCell ref="Q8:S8"/>
    <mergeCell ref="Q9:S9"/>
    <mergeCell ref="W6:Y6"/>
    <mergeCell ref="W7:Y7"/>
    <mergeCell ref="W8:Y8"/>
    <mergeCell ref="W9:Y9"/>
    <mergeCell ref="W10:Y10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6" t="s">
        <v>109</v>
      </c>
      <c r="D1" s="167"/>
      <c r="E1" s="167"/>
      <c r="F1" s="167"/>
      <c r="G1" s="188"/>
      <c r="H1" s="27"/>
      <c r="I1" s="189" t="s">
        <v>112</v>
      </c>
      <c r="J1" s="168"/>
      <c r="K1" s="168"/>
      <c r="L1" s="168"/>
      <c r="M1" s="190"/>
      <c r="N1" s="27"/>
      <c r="O1" s="169" t="s">
        <v>126</v>
      </c>
      <c r="P1" s="170"/>
      <c r="Q1" s="170"/>
      <c r="R1" s="170"/>
      <c r="S1" s="191"/>
      <c r="T1" s="27"/>
      <c r="U1" s="192" t="s">
        <v>122</v>
      </c>
      <c r="V1" s="193"/>
      <c r="W1" s="193"/>
      <c r="X1" s="193"/>
      <c r="Y1" s="194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2" t="s">
        <v>0</v>
      </c>
      <c r="D3" s="162"/>
      <c r="E3" s="162" t="s">
        <v>97</v>
      </c>
      <c r="F3" s="162"/>
      <c r="G3" s="185"/>
      <c r="H3" s="28"/>
      <c r="I3" s="165" t="s">
        <v>0</v>
      </c>
      <c r="J3" s="165"/>
      <c r="K3" s="186" t="s">
        <v>97</v>
      </c>
      <c r="L3" s="186"/>
      <c r="M3" s="187"/>
      <c r="N3" s="28"/>
      <c r="O3" s="163" t="s">
        <v>0</v>
      </c>
      <c r="P3" s="164"/>
      <c r="Q3" s="164" t="s">
        <v>97</v>
      </c>
      <c r="R3" s="164"/>
      <c r="S3" s="184"/>
      <c r="T3" s="28"/>
      <c r="U3" s="181" t="s">
        <v>0</v>
      </c>
      <c r="V3" s="182"/>
      <c r="W3" s="182" t="s">
        <v>97</v>
      </c>
      <c r="X3" s="182"/>
      <c r="Y3" s="183"/>
    </row>
    <row r="4" spans="1:25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5000</v>
      </c>
      <c r="R4" s="164"/>
      <c r="S4" s="184"/>
      <c r="T4" s="28"/>
      <c r="U4" s="181" t="s">
        <v>1</v>
      </c>
      <c r="V4" s="182"/>
      <c r="W4" s="182">
        <v>5000</v>
      </c>
      <c r="X4" s="182"/>
      <c r="Y4" s="183"/>
    </row>
    <row r="5" spans="1:25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  <c r="T5" s="28"/>
      <c r="U5" s="181" t="s">
        <v>2</v>
      </c>
      <c r="V5" s="182"/>
      <c r="W5" s="182">
        <v>512</v>
      </c>
      <c r="X5" s="182"/>
      <c r="Y5" s="183"/>
    </row>
    <row r="6" spans="1:25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  <c r="T6" s="28"/>
      <c r="U6" s="181" t="s">
        <v>3</v>
      </c>
      <c r="V6" s="182"/>
      <c r="W6" s="182">
        <v>1024</v>
      </c>
      <c r="X6" s="182"/>
      <c r="Y6" s="183"/>
    </row>
    <row r="7" spans="1:25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  <c r="T7" s="28"/>
      <c r="U7" s="181" t="s">
        <v>4</v>
      </c>
      <c r="V7" s="182"/>
      <c r="W7" s="182" t="s">
        <v>98</v>
      </c>
      <c r="X7" s="182"/>
      <c r="Y7" s="183"/>
    </row>
    <row r="8" spans="1:25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  <c r="T8" s="28"/>
      <c r="U8" s="181" t="s">
        <v>5</v>
      </c>
      <c r="V8" s="182"/>
      <c r="W8" s="182" t="s">
        <v>99</v>
      </c>
      <c r="X8" s="182"/>
      <c r="Y8" s="183"/>
    </row>
    <row r="9" spans="1:25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  <c r="N9" s="28"/>
      <c r="O9" s="163" t="s">
        <v>6</v>
      </c>
      <c r="P9" s="164"/>
      <c r="Q9" s="164">
        <v>3</v>
      </c>
      <c r="R9" s="164"/>
      <c r="S9" s="184"/>
      <c r="T9" s="28"/>
      <c r="U9" s="181" t="s">
        <v>6</v>
      </c>
      <c r="V9" s="182"/>
      <c r="W9" s="182">
        <v>3</v>
      </c>
      <c r="X9" s="182"/>
      <c r="Y9" s="183"/>
    </row>
    <row r="10" spans="1:25" x14ac:dyDescent="0.25">
      <c r="A10" s="3"/>
      <c r="B10" s="28"/>
      <c r="C10" s="162" t="s">
        <v>7</v>
      </c>
      <c r="D10" s="162"/>
      <c r="E10" s="162"/>
      <c r="F10" s="162"/>
      <c r="G10" s="185"/>
      <c r="H10" s="28"/>
      <c r="I10" s="165" t="s">
        <v>7</v>
      </c>
      <c r="J10" s="165"/>
      <c r="K10" s="186" t="s">
        <v>125</v>
      </c>
      <c r="L10" s="186"/>
      <c r="M10" s="187"/>
      <c r="N10" s="28"/>
      <c r="O10" s="163" t="s">
        <v>7</v>
      </c>
      <c r="P10" s="164"/>
      <c r="Q10" s="164"/>
      <c r="R10" s="164"/>
      <c r="S10" s="184"/>
      <c r="T10" s="28"/>
      <c r="U10" s="181" t="s">
        <v>7</v>
      </c>
      <c r="V10" s="182"/>
      <c r="W10" s="182"/>
      <c r="X10" s="182"/>
      <c r="Y10" s="183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  <c r="T12" s="31" t="s">
        <v>85</v>
      </c>
      <c r="U12" s="179">
        <v>1</v>
      </c>
      <c r="V12" s="179"/>
      <c r="W12" s="179"/>
      <c r="X12" s="179"/>
      <c r="Y12" s="180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U5:V5"/>
    <mergeCell ref="W5:Y5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C12:G12"/>
    <mergeCell ref="I12:M12"/>
    <mergeCell ref="O12:S12"/>
    <mergeCell ref="U12:Y12"/>
    <mergeCell ref="E10:G10"/>
    <mergeCell ref="K10:M10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6" t="s">
        <v>109</v>
      </c>
      <c r="D1" s="167"/>
      <c r="E1" s="167"/>
      <c r="F1" s="167"/>
      <c r="G1" s="188"/>
      <c r="H1" s="27"/>
      <c r="I1" s="189" t="s">
        <v>128</v>
      </c>
      <c r="J1" s="168"/>
      <c r="K1" s="168"/>
      <c r="L1" s="168"/>
      <c r="M1" s="190"/>
      <c r="N1" s="27"/>
      <c r="O1" s="169" t="s">
        <v>129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97</v>
      </c>
      <c r="F3" s="162"/>
      <c r="G3" s="185"/>
      <c r="H3" s="28"/>
      <c r="I3" s="165" t="s">
        <v>0</v>
      </c>
      <c r="J3" s="165"/>
      <c r="K3" s="186" t="s">
        <v>127</v>
      </c>
      <c r="L3" s="186"/>
      <c r="M3" s="187"/>
      <c r="N3" s="28"/>
      <c r="O3" s="163" t="s">
        <v>0</v>
      </c>
      <c r="P3" s="164"/>
      <c r="Q3" s="164" t="s">
        <v>97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  <c r="N9" s="28"/>
      <c r="O9" s="163" t="s">
        <v>6</v>
      </c>
      <c r="P9" s="164"/>
      <c r="Q9" s="164">
        <v>3</v>
      </c>
      <c r="R9" s="164"/>
      <c r="S9" s="184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34" zoomScale="115" zoomScaleNormal="115" workbookViewId="0">
      <selection activeCell="A51" sqref="A5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6" t="s">
        <v>109</v>
      </c>
      <c r="D1" s="167"/>
      <c r="E1" s="167"/>
      <c r="F1" s="167"/>
      <c r="G1" s="188"/>
      <c r="H1" s="27"/>
      <c r="I1" s="189" t="s">
        <v>130</v>
      </c>
      <c r="J1" s="168"/>
      <c r="K1" s="168"/>
      <c r="L1" s="168"/>
      <c r="M1" s="190"/>
      <c r="N1" s="27"/>
      <c r="O1" s="169" t="s">
        <v>131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127</v>
      </c>
      <c r="F3" s="162"/>
      <c r="G3" s="185"/>
      <c r="H3" s="28"/>
      <c r="I3" s="165" t="s">
        <v>0</v>
      </c>
      <c r="J3" s="165"/>
      <c r="K3" s="186" t="s">
        <v>127</v>
      </c>
      <c r="L3" s="186"/>
      <c r="M3" s="187"/>
      <c r="N3" s="28"/>
      <c r="O3" s="163" t="s">
        <v>0</v>
      </c>
      <c r="P3" s="164"/>
      <c r="Q3" s="164" t="s">
        <v>97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3</v>
      </c>
      <c r="F9" s="162"/>
      <c r="G9" s="185"/>
      <c r="H9" s="28"/>
      <c r="I9" s="165" t="s">
        <v>6</v>
      </c>
      <c r="J9" s="165"/>
      <c r="K9" s="186">
        <v>3</v>
      </c>
      <c r="L9" s="186"/>
      <c r="M9" s="187"/>
      <c r="N9" s="28"/>
      <c r="O9" s="163" t="s">
        <v>6</v>
      </c>
      <c r="P9" s="164"/>
      <c r="Q9" s="195">
        <v>1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5"/>
  <sheetViews>
    <sheetView topLeftCell="B55" zoomScale="115" zoomScaleNormal="115" workbookViewId="0">
      <selection activeCell="J74" sqref="J74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6" t="s">
        <v>132</v>
      </c>
      <c r="D1" s="167"/>
      <c r="E1" s="167"/>
      <c r="F1" s="167"/>
      <c r="G1" s="188"/>
      <c r="H1" s="27"/>
      <c r="I1" s="189" t="s">
        <v>134</v>
      </c>
      <c r="J1" s="168"/>
      <c r="K1" s="168"/>
      <c r="L1" s="168"/>
      <c r="M1" s="190"/>
      <c r="N1" s="27"/>
      <c r="O1" s="169" t="s">
        <v>135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127</v>
      </c>
      <c r="F3" s="162"/>
      <c r="G3" s="185"/>
      <c r="H3" s="28"/>
      <c r="I3" s="165" t="s">
        <v>0</v>
      </c>
      <c r="J3" s="165"/>
      <c r="K3" s="186" t="s">
        <v>133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1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3.0157407407407406E-4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8.5740740740740734E-5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8.0243055555555555E-5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6.1226851851851847E-5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1.1851851851851852E-4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3.2858796296296299E-5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4.3761574074074075E-5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2.079861111111111E-5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2.1597222222222222E-5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8.1284722222222216E-5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8.8229166666666672E-5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8.1504629629629627E-5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2.4074074074074074E-5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1.670138888888889E-5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4.9768518518518516E-5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5.9351851851851849E-5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6.7731481481481481E-5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3.4189814814814817E-5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3.834490740740741E-5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6.707175925925926E-5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5.8263888888888887E-5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7.2627314814814809E-5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6.0115740740740742E-5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7.5243055555555556E-5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3.4756944444444441E-5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6.3958333333333334E-5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6.9745370370370377E-5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6.8298611111111113E-5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9.2754629629629629E-5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5.739583333333333E-5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4.8900462962962965E-5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4.7581018518518517E-5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4.7233796296296296E-5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44</v>
      </c>
      <c r="B48" s="5">
        <v>1776</v>
      </c>
      <c r="C48" s="19">
        <v>1775</v>
      </c>
      <c r="D48" s="21">
        <v>0.99943693693693691</v>
      </c>
      <c r="E48" s="21">
        <v>0.99943693693693691</v>
      </c>
      <c r="F48" s="110">
        <v>1</v>
      </c>
      <c r="G48" s="118">
        <v>6.2291666666666672E-5</v>
      </c>
      <c r="H48" s="5">
        <v>1776</v>
      </c>
      <c r="I48" s="70">
        <v>1775</v>
      </c>
      <c r="J48" s="76">
        <v>0.99943693693693691</v>
      </c>
      <c r="K48" s="76">
        <v>0.99943693693693691</v>
      </c>
      <c r="L48" s="126">
        <v>1</v>
      </c>
      <c r="M48" s="133">
        <v>1.0960648148148149E-5</v>
      </c>
      <c r="N48" s="5">
        <v>1776</v>
      </c>
      <c r="O48" s="43">
        <v>1776</v>
      </c>
      <c r="P48" s="45">
        <v>1</v>
      </c>
      <c r="Q48" s="45">
        <v>1</v>
      </c>
      <c r="R48" s="82">
        <v>1</v>
      </c>
      <c r="S48" s="124">
        <v>6.3692129629629635E-5</v>
      </c>
    </row>
    <row r="49" spans="1:19" x14ac:dyDescent="0.25">
      <c r="A49" s="3" t="s">
        <v>45</v>
      </c>
      <c r="B49" s="5">
        <v>9902</v>
      </c>
      <c r="C49" s="19">
        <v>4852</v>
      </c>
      <c r="D49" s="21">
        <v>0.490002019793981</v>
      </c>
      <c r="E49" s="21">
        <v>0.97040000000000004</v>
      </c>
      <c r="F49" s="110">
        <v>0.33333333333333331</v>
      </c>
      <c r="G49" s="118">
        <v>6.2118055555555562E-5</v>
      </c>
      <c r="H49" s="5">
        <v>9902</v>
      </c>
      <c r="I49" s="70">
        <v>4981</v>
      </c>
      <c r="J49" s="76">
        <v>0.50302969097152095</v>
      </c>
      <c r="K49" s="76">
        <v>0.99619999999999997</v>
      </c>
      <c r="L49" s="126">
        <v>1</v>
      </c>
      <c r="M49" s="133">
        <v>1.09375E-5</v>
      </c>
      <c r="N49" s="5">
        <v>9902</v>
      </c>
      <c r="O49" s="43">
        <v>4991</v>
      </c>
      <c r="P49" s="45">
        <v>0.50403958796202786</v>
      </c>
      <c r="Q49" s="45">
        <v>0.99819999999999998</v>
      </c>
      <c r="R49" s="82">
        <v>0.14285714285714285</v>
      </c>
      <c r="S49" s="124">
        <v>6.3206018518518524E-5</v>
      </c>
    </row>
    <row r="50" spans="1:19" x14ac:dyDescent="0.25">
      <c r="A50" s="3" t="s">
        <v>46</v>
      </c>
      <c r="B50" s="5">
        <v>5365</v>
      </c>
      <c r="C50" s="19">
        <v>2632</v>
      </c>
      <c r="D50" s="21">
        <v>0.49058713886300093</v>
      </c>
      <c r="E50" s="21">
        <v>0.52639999999999998</v>
      </c>
      <c r="F50" s="110">
        <v>1</v>
      </c>
      <c r="G50" s="118">
        <v>6.1805555555555561E-5</v>
      </c>
      <c r="H50" s="5">
        <v>5365</v>
      </c>
      <c r="I50" s="70">
        <v>3107</v>
      </c>
      <c r="J50" s="76">
        <v>0.57912395153774465</v>
      </c>
      <c r="K50" s="76">
        <v>0.62139999999999995</v>
      </c>
      <c r="L50" s="126">
        <v>1.2345679012345678E-2</v>
      </c>
      <c r="M50" s="133">
        <v>1.2569444444444444E-5</v>
      </c>
      <c r="N50" s="5">
        <v>5365</v>
      </c>
      <c r="O50" s="43">
        <v>3176</v>
      </c>
      <c r="P50" s="45">
        <v>0.59198508853681264</v>
      </c>
      <c r="Q50" s="45">
        <v>0.63519999999999999</v>
      </c>
      <c r="R50" s="82">
        <v>1.9230769230769232E-2</v>
      </c>
      <c r="S50" s="124">
        <v>6.3206018518518524E-5</v>
      </c>
    </row>
    <row r="51" spans="1:19" x14ac:dyDescent="0.25">
      <c r="A51" s="157" t="s">
        <v>151</v>
      </c>
      <c r="B51" s="5">
        <v>7322</v>
      </c>
      <c r="C51" s="19">
        <v>160</v>
      </c>
      <c r="D51" s="21">
        <v>2.185195301830101E-2</v>
      </c>
      <c r="E51" s="21">
        <v>3.2000000000000001E-2</v>
      </c>
      <c r="F51" s="110">
        <v>2.2222222222222223E-2</v>
      </c>
      <c r="G51" s="118">
        <v>6.2314814814814809E-5</v>
      </c>
      <c r="H51" s="5">
        <v>7322</v>
      </c>
      <c r="I51" s="70">
        <v>218</v>
      </c>
      <c r="J51" s="76">
        <v>2.9773285987435127E-2</v>
      </c>
      <c r="K51" s="76">
        <v>4.36E-2</v>
      </c>
      <c r="L51" s="126">
        <v>7.0422535211267607E-3</v>
      </c>
      <c r="M51" s="133">
        <v>1.2002314814814814E-5</v>
      </c>
      <c r="N51" s="5">
        <v>7322</v>
      </c>
      <c r="O51" s="43">
        <v>67</v>
      </c>
      <c r="P51" s="45">
        <v>9.1505053264135487E-3</v>
      </c>
      <c r="Q51" s="45">
        <v>1.34E-2</v>
      </c>
      <c r="R51" s="82">
        <v>4.8262548262548264E-4</v>
      </c>
      <c r="S51" s="124">
        <v>6.4872685185185186E-5</v>
      </c>
    </row>
    <row r="52" spans="1:19" x14ac:dyDescent="0.25">
      <c r="A52" s="3" t="s">
        <v>48</v>
      </c>
      <c r="B52" s="5">
        <v>760</v>
      </c>
      <c r="C52" s="19">
        <v>760</v>
      </c>
      <c r="D52" s="21">
        <v>1</v>
      </c>
      <c r="E52" s="21">
        <v>1</v>
      </c>
      <c r="F52" s="110">
        <v>2.2222222222222223E-2</v>
      </c>
      <c r="G52" s="118">
        <v>3.2193287037037037E-4</v>
      </c>
      <c r="H52" s="5">
        <v>760</v>
      </c>
      <c r="I52" s="70">
        <v>760</v>
      </c>
      <c r="J52" s="76">
        <v>1</v>
      </c>
      <c r="K52" s="76">
        <v>1</v>
      </c>
      <c r="L52" s="126">
        <v>2.3809523809523808E-2</v>
      </c>
      <c r="M52" s="133">
        <v>2.304050925925926E-4</v>
      </c>
      <c r="N52" s="5">
        <v>760</v>
      </c>
      <c r="O52" s="43">
        <v>760</v>
      </c>
      <c r="P52" s="45">
        <v>1</v>
      </c>
      <c r="Q52" s="45">
        <v>1</v>
      </c>
      <c r="R52" s="82">
        <v>8.6355785837651119E-4</v>
      </c>
      <c r="S52" s="124">
        <v>8.7997685185185179E-5</v>
      </c>
    </row>
    <row r="53" spans="1:19" x14ac:dyDescent="0.25">
      <c r="A53" s="3" t="s">
        <v>49</v>
      </c>
      <c r="B53" s="5">
        <v>2379</v>
      </c>
      <c r="C53" s="19">
        <v>2379</v>
      </c>
      <c r="D53" s="21">
        <v>1</v>
      </c>
      <c r="E53" s="21">
        <v>1</v>
      </c>
      <c r="F53" s="110">
        <v>0.125</v>
      </c>
      <c r="G53" s="118">
        <v>6.5960648148148147E-5</v>
      </c>
      <c r="H53" s="5">
        <v>2379</v>
      </c>
      <c r="I53" s="70">
        <v>2379</v>
      </c>
      <c r="J53" s="76">
        <v>1</v>
      </c>
      <c r="K53" s="76">
        <v>1</v>
      </c>
      <c r="L53" s="126">
        <v>1</v>
      </c>
      <c r="M53" s="133">
        <v>1.1157407407407408E-5</v>
      </c>
      <c r="N53" s="5">
        <v>2379</v>
      </c>
      <c r="O53" s="43">
        <v>2379</v>
      </c>
      <c r="P53" s="45">
        <v>1</v>
      </c>
      <c r="Q53" s="45">
        <v>1</v>
      </c>
      <c r="R53" s="82">
        <v>1</v>
      </c>
      <c r="S53" s="124">
        <v>6.0856481481481483E-5</v>
      </c>
    </row>
    <row r="54" spans="1:19" x14ac:dyDescent="0.25">
      <c r="A54" s="3" t="s">
        <v>50</v>
      </c>
      <c r="B54" s="5">
        <v>5</v>
      </c>
      <c r="C54" s="19">
        <v>5</v>
      </c>
      <c r="D54" s="21">
        <v>1</v>
      </c>
      <c r="E54" s="21">
        <v>1</v>
      </c>
      <c r="F54" s="110">
        <v>2.2727272727272728E-2</v>
      </c>
      <c r="G54" s="118">
        <v>1.7273148148148147E-4</v>
      </c>
      <c r="H54" s="5">
        <v>5</v>
      </c>
      <c r="I54" s="70">
        <v>5</v>
      </c>
      <c r="J54" s="76">
        <v>1</v>
      </c>
      <c r="K54" s="76">
        <v>1</v>
      </c>
      <c r="L54" s="126">
        <v>1</v>
      </c>
      <c r="M54" s="133">
        <v>1.1409722222222222E-4</v>
      </c>
      <c r="N54" s="5">
        <v>5</v>
      </c>
      <c r="O54" s="43">
        <v>5</v>
      </c>
      <c r="P54" s="45">
        <v>1</v>
      </c>
      <c r="Q54" s="45">
        <v>1</v>
      </c>
      <c r="R54" s="82">
        <v>1</v>
      </c>
      <c r="S54" s="124">
        <v>1.5457175925925927E-4</v>
      </c>
    </row>
    <row r="55" spans="1:19" x14ac:dyDescent="0.25">
      <c r="A55" s="3" t="s">
        <v>51</v>
      </c>
      <c r="B55" s="5">
        <v>7</v>
      </c>
      <c r="C55" s="19">
        <v>7</v>
      </c>
      <c r="D55" s="21">
        <v>1</v>
      </c>
      <c r="E55" s="21">
        <v>1</v>
      </c>
      <c r="F55" s="110">
        <v>2.2222222222222223E-2</v>
      </c>
      <c r="G55" s="118">
        <v>1.6706018518518518E-4</v>
      </c>
      <c r="H55" s="5">
        <v>7</v>
      </c>
      <c r="I55" s="70">
        <v>7</v>
      </c>
      <c r="J55" s="76">
        <v>1</v>
      </c>
      <c r="K55" s="76">
        <v>1</v>
      </c>
      <c r="L55" s="126">
        <v>1</v>
      </c>
      <c r="M55" s="133">
        <v>1.1148148148148149E-4</v>
      </c>
      <c r="N55" s="5">
        <v>7</v>
      </c>
      <c r="O55" s="43">
        <v>7</v>
      </c>
      <c r="P55" s="45">
        <v>1</v>
      </c>
      <c r="Q55" s="45">
        <v>1</v>
      </c>
      <c r="R55" s="82">
        <v>1</v>
      </c>
      <c r="S55" s="124">
        <v>1.5929398148148148E-4</v>
      </c>
    </row>
    <row r="56" spans="1:19" x14ac:dyDescent="0.25">
      <c r="A56" s="3" t="s">
        <v>52</v>
      </c>
      <c r="B56" s="5">
        <v>859</v>
      </c>
      <c r="C56" s="19">
        <v>252</v>
      </c>
      <c r="D56" s="21">
        <v>0.29336437718277064</v>
      </c>
      <c r="E56" s="21">
        <v>0.29336437718277064</v>
      </c>
      <c r="F56" s="110">
        <v>0.14285714285714285</v>
      </c>
      <c r="G56" s="118">
        <v>1.0119212962962962E-4</v>
      </c>
      <c r="H56" s="5">
        <v>859</v>
      </c>
      <c r="I56" s="70">
        <v>859</v>
      </c>
      <c r="J56" s="76">
        <v>1</v>
      </c>
      <c r="K56" s="76">
        <v>1</v>
      </c>
      <c r="L56" s="126">
        <v>9.0909090909090912E-2</v>
      </c>
      <c r="M56" s="133">
        <v>4.7881944444444442E-5</v>
      </c>
      <c r="N56" s="5">
        <v>859</v>
      </c>
      <c r="O56" s="43">
        <v>845</v>
      </c>
      <c r="P56" s="45">
        <v>0.98370197904540158</v>
      </c>
      <c r="Q56" s="45">
        <v>0.98370197904540158</v>
      </c>
      <c r="R56" s="82">
        <v>1</v>
      </c>
      <c r="S56" s="124">
        <v>8.5023148148148143E-5</v>
      </c>
    </row>
    <row r="57" spans="1:19" x14ac:dyDescent="0.25">
      <c r="A57" s="3" t="s">
        <v>53</v>
      </c>
      <c r="B57" s="5">
        <v>4043</v>
      </c>
      <c r="C57" s="19">
        <v>3048</v>
      </c>
      <c r="D57" s="21">
        <v>0.75389562206282468</v>
      </c>
      <c r="E57" s="21">
        <v>0.75389562206282468</v>
      </c>
      <c r="F57" s="110">
        <v>1</v>
      </c>
      <c r="G57" s="118">
        <v>7.3587962962962962E-5</v>
      </c>
      <c r="H57" s="5">
        <v>4043</v>
      </c>
      <c r="I57" s="70">
        <v>3129</v>
      </c>
      <c r="J57" s="76">
        <v>0.77393024981449421</v>
      </c>
      <c r="K57" s="76">
        <v>0.77393024981449421</v>
      </c>
      <c r="L57" s="126">
        <v>5.6497175141242938E-3</v>
      </c>
      <c r="M57" s="133">
        <v>2.491898148148148E-5</v>
      </c>
      <c r="N57" s="5">
        <v>4043</v>
      </c>
      <c r="O57" s="43">
        <v>3130</v>
      </c>
      <c r="P57" s="45">
        <v>0.7741775908978481</v>
      </c>
      <c r="Q57" s="45">
        <v>0.7741775908978481</v>
      </c>
      <c r="R57" s="82">
        <v>1</v>
      </c>
      <c r="S57" s="124">
        <v>6.8564814814814812E-5</v>
      </c>
    </row>
    <row r="58" spans="1:19" x14ac:dyDescent="0.25">
      <c r="A58" s="3" t="s">
        <v>54</v>
      </c>
      <c r="B58" s="5">
        <v>11</v>
      </c>
      <c r="C58" s="19">
        <v>11</v>
      </c>
      <c r="D58" s="21">
        <v>1</v>
      </c>
      <c r="E58" s="21">
        <v>1</v>
      </c>
      <c r="F58" s="110">
        <v>0.2</v>
      </c>
      <c r="G58" s="118">
        <v>7.8912037037037031E-5</v>
      </c>
      <c r="H58" s="5">
        <v>11</v>
      </c>
      <c r="I58" s="70">
        <v>11</v>
      </c>
      <c r="J58" s="76">
        <v>1</v>
      </c>
      <c r="K58" s="76">
        <v>1</v>
      </c>
      <c r="L58" s="126">
        <v>1</v>
      </c>
      <c r="M58" s="133">
        <v>3.6504629629629631E-5</v>
      </c>
      <c r="N58" s="5">
        <v>11</v>
      </c>
      <c r="O58" s="43">
        <v>11</v>
      </c>
      <c r="P58" s="45">
        <v>1</v>
      </c>
      <c r="Q58" s="45">
        <v>1</v>
      </c>
      <c r="R58" s="82">
        <v>1</v>
      </c>
      <c r="S58" s="124">
        <v>8.0046296296296294E-5</v>
      </c>
    </row>
    <row r="59" spans="1:19" x14ac:dyDescent="0.25">
      <c r="A59" s="3" t="s">
        <v>55</v>
      </c>
      <c r="B59" s="5">
        <v>670</v>
      </c>
      <c r="C59" s="19">
        <v>669</v>
      </c>
      <c r="D59" s="21">
        <v>0.9985074626865672</v>
      </c>
      <c r="E59" s="21">
        <v>0.9985074626865672</v>
      </c>
      <c r="F59" s="110">
        <v>1</v>
      </c>
      <c r="G59" s="118">
        <v>9.0613425925925925E-5</v>
      </c>
      <c r="H59" s="5">
        <v>670</v>
      </c>
      <c r="I59" s="70">
        <v>637</v>
      </c>
      <c r="J59" s="76">
        <v>0.95074626865671641</v>
      </c>
      <c r="K59" s="76">
        <v>0.95074626865671641</v>
      </c>
      <c r="L59" s="126">
        <v>1</v>
      </c>
      <c r="M59" s="133">
        <v>4.5497685185185182E-5</v>
      </c>
      <c r="N59" s="5">
        <v>670</v>
      </c>
      <c r="O59" s="43">
        <v>669</v>
      </c>
      <c r="P59" s="45">
        <v>0.9985074626865672</v>
      </c>
      <c r="Q59" s="45">
        <v>0.9985074626865672</v>
      </c>
      <c r="R59" s="82">
        <v>1</v>
      </c>
      <c r="S59" s="124">
        <v>8.0694444444444447E-5</v>
      </c>
    </row>
    <row r="60" spans="1:19" x14ac:dyDescent="0.25">
      <c r="A60" s="3" t="s">
        <v>56</v>
      </c>
      <c r="B60" s="5">
        <v>21</v>
      </c>
      <c r="C60" s="19">
        <v>15</v>
      </c>
      <c r="D60" s="21">
        <v>0.7142857142857143</v>
      </c>
      <c r="E60" s="21">
        <v>0.7142857142857143</v>
      </c>
      <c r="F60" s="110">
        <v>1</v>
      </c>
      <c r="G60" s="118">
        <v>8.5069444444444445E-5</v>
      </c>
      <c r="H60" s="5">
        <v>21</v>
      </c>
      <c r="I60" s="70">
        <v>14</v>
      </c>
      <c r="J60" s="76">
        <v>0.66666666666666663</v>
      </c>
      <c r="K60" s="76">
        <v>0.66666666666666663</v>
      </c>
      <c r="L60" s="126">
        <v>1</v>
      </c>
      <c r="M60" s="133">
        <v>3.6006944444444445E-5</v>
      </c>
      <c r="N60" s="5">
        <v>21</v>
      </c>
      <c r="O60" s="43">
        <v>15</v>
      </c>
      <c r="P60" s="45">
        <v>0.7142857142857143</v>
      </c>
      <c r="Q60" s="45">
        <v>0.7142857142857143</v>
      </c>
      <c r="R60" s="82">
        <v>1</v>
      </c>
      <c r="S60" s="124">
        <v>7.8854166666666661E-5</v>
      </c>
    </row>
    <row r="61" spans="1:19" x14ac:dyDescent="0.25">
      <c r="A61" s="3" t="s">
        <v>57</v>
      </c>
      <c r="B61" s="5">
        <v>2</v>
      </c>
      <c r="C61" s="19">
        <v>2</v>
      </c>
      <c r="D61" s="21">
        <v>1</v>
      </c>
      <c r="E61" s="21">
        <v>1</v>
      </c>
      <c r="F61" s="110">
        <v>1.6129032258064516E-2</v>
      </c>
      <c r="G61" s="118">
        <v>6.649305555555556E-5</v>
      </c>
      <c r="H61" s="5">
        <v>2</v>
      </c>
      <c r="I61" s="70">
        <v>2</v>
      </c>
      <c r="J61" s="76">
        <v>1</v>
      </c>
      <c r="K61" s="76">
        <v>1</v>
      </c>
      <c r="L61" s="126">
        <v>1</v>
      </c>
      <c r="M61" s="133">
        <v>1.5023148148148148E-5</v>
      </c>
      <c r="N61" s="5">
        <v>2</v>
      </c>
      <c r="O61" s="43">
        <v>2</v>
      </c>
      <c r="P61" s="45">
        <v>1</v>
      </c>
      <c r="Q61" s="45">
        <v>1</v>
      </c>
      <c r="R61" s="82">
        <v>1</v>
      </c>
      <c r="S61" s="124">
        <v>6.5821759259259257E-5</v>
      </c>
    </row>
    <row r="62" spans="1:19" x14ac:dyDescent="0.25">
      <c r="A62" s="3" t="s">
        <v>58</v>
      </c>
      <c r="B62" s="5">
        <v>38</v>
      </c>
      <c r="C62" s="19">
        <v>38</v>
      </c>
      <c r="D62" s="21">
        <v>1</v>
      </c>
      <c r="E62" s="21">
        <v>1</v>
      </c>
      <c r="F62" s="110">
        <v>0.2</v>
      </c>
      <c r="G62" s="118">
        <v>2.1230324074074074E-4</v>
      </c>
      <c r="H62" s="5">
        <v>38</v>
      </c>
      <c r="I62" s="70">
        <v>38</v>
      </c>
      <c r="J62" s="76">
        <v>1</v>
      </c>
      <c r="K62" s="76">
        <v>1</v>
      </c>
      <c r="L62" s="126">
        <v>2.564102564102564E-2</v>
      </c>
      <c r="M62" s="133">
        <v>1.568287037037037E-4</v>
      </c>
      <c r="N62" s="5">
        <v>38</v>
      </c>
      <c r="O62" s="43">
        <v>38</v>
      </c>
      <c r="P62" s="45">
        <v>1</v>
      </c>
      <c r="Q62" s="45">
        <v>1</v>
      </c>
      <c r="R62" s="82">
        <v>3.7037037037037035E-2</v>
      </c>
      <c r="S62" s="124">
        <v>1.8483796296296296E-4</v>
      </c>
    </row>
    <row r="63" spans="1:19" x14ac:dyDescent="0.25">
      <c r="A63" s="3" t="s">
        <v>59</v>
      </c>
      <c r="B63" s="5">
        <v>34</v>
      </c>
      <c r="C63" s="19">
        <v>34</v>
      </c>
      <c r="D63" s="21">
        <v>1</v>
      </c>
      <c r="E63" s="21">
        <v>1</v>
      </c>
      <c r="F63" s="110">
        <v>0.5</v>
      </c>
      <c r="G63" s="118">
        <v>1.8894675925925925E-4</v>
      </c>
      <c r="H63" s="5">
        <v>34</v>
      </c>
      <c r="I63" s="70">
        <v>34</v>
      </c>
      <c r="J63" s="76">
        <v>1</v>
      </c>
      <c r="K63" s="76">
        <v>1</v>
      </c>
      <c r="L63" s="126">
        <v>0.5</v>
      </c>
      <c r="M63" s="133">
        <v>1.5545138888888889E-4</v>
      </c>
      <c r="N63" s="5">
        <v>34</v>
      </c>
      <c r="O63" s="43">
        <v>34</v>
      </c>
      <c r="P63" s="45">
        <v>1</v>
      </c>
      <c r="Q63" s="45">
        <v>1</v>
      </c>
      <c r="R63" s="82">
        <v>0.5</v>
      </c>
      <c r="S63" s="124">
        <v>1.6703703703703705E-4</v>
      </c>
    </row>
    <row r="64" spans="1:19" x14ac:dyDescent="0.25">
      <c r="A64" s="3" t="s">
        <v>60</v>
      </c>
      <c r="B64" s="5">
        <v>4</v>
      </c>
      <c r="C64" s="19">
        <v>4</v>
      </c>
      <c r="D64" s="21">
        <v>1</v>
      </c>
      <c r="E64" s="21">
        <v>1</v>
      </c>
      <c r="F64" s="110">
        <v>0.33333333333333331</v>
      </c>
      <c r="G64" s="118">
        <v>1.8020833333333333E-4</v>
      </c>
      <c r="H64" s="5">
        <v>4</v>
      </c>
      <c r="I64" s="70">
        <v>4</v>
      </c>
      <c r="J64" s="76">
        <v>1</v>
      </c>
      <c r="K64" s="76">
        <v>1</v>
      </c>
      <c r="L64" s="126">
        <v>0.33333333333333331</v>
      </c>
      <c r="M64" s="133">
        <v>9.2708333333333328E-5</v>
      </c>
      <c r="N64" s="5">
        <v>4</v>
      </c>
      <c r="O64" s="43">
        <v>4</v>
      </c>
      <c r="P64" s="45">
        <v>1</v>
      </c>
      <c r="Q64" s="45">
        <v>1</v>
      </c>
      <c r="R64" s="82">
        <v>0.25</v>
      </c>
      <c r="S64" s="124">
        <v>1.5493055555555556E-4</v>
      </c>
    </row>
    <row r="65" spans="1:19" x14ac:dyDescent="0.25">
      <c r="A65" s="3" t="s">
        <v>61</v>
      </c>
      <c r="B65" s="5">
        <v>5</v>
      </c>
      <c r="C65" s="19">
        <v>5</v>
      </c>
      <c r="D65" s="21">
        <v>1</v>
      </c>
      <c r="E65" s="21">
        <v>1</v>
      </c>
      <c r="F65" s="110">
        <v>0.25</v>
      </c>
      <c r="G65" s="118">
        <v>9.6041666666666666E-5</v>
      </c>
      <c r="H65" s="5">
        <v>5</v>
      </c>
      <c r="I65" s="70">
        <v>5</v>
      </c>
      <c r="J65" s="76">
        <v>1</v>
      </c>
      <c r="K65" s="76">
        <v>1</v>
      </c>
      <c r="L65" s="126">
        <v>1</v>
      </c>
      <c r="M65" s="133">
        <v>4.8680555555555554E-5</v>
      </c>
      <c r="N65" s="5">
        <v>5</v>
      </c>
      <c r="O65" s="43">
        <v>5</v>
      </c>
      <c r="P65" s="45">
        <v>1</v>
      </c>
      <c r="Q65" s="45">
        <v>1</v>
      </c>
      <c r="R65" s="82">
        <v>1</v>
      </c>
      <c r="S65" s="124">
        <v>9.2916666666666671E-5</v>
      </c>
    </row>
    <row r="66" spans="1:19" x14ac:dyDescent="0.25">
      <c r="A66" s="3" t="s">
        <v>62</v>
      </c>
      <c r="B66" s="5">
        <v>1</v>
      </c>
      <c r="C66" s="19">
        <v>1</v>
      </c>
      <c r="D66" s="21">
        <v>1</v>
      </c>
      <c r="E66" s="21">
        <v>1</v>
      </c>
      <c r="F66" s="110">
        <v>0.1</v>
      </c>
      <c r="G66" s="118">
        <v>9.3460648148148152E-5</v>
      </c>
      <c r="H66" s="5">
        <v>1</v>
      </c>
      <c r="I66" s="70">
        <v>1</v>
      </c>
      <c r="J66" s="76">
        <v>1</v>
      </c>
      <c r="K66" s="76">
        <v>1</v>
      </c>
      <c r="L66" s="126">
        <v>0.25</v>
      </c>
      <c r="M66" s="133">
        <v>4.1400462962962966E-5</v>
      </c>
      <c r="N66" s="5">
        <v>1</v>
      </c>
      <c r="O66" s="43">
        <v>1</v>
      </c>
      <c r="P66" s="45">
        <v>1</v>
      </c>
      <c r="Q66" s="45">
        <v>1</v>
      </c>
      <c r="R66" s="82">
        <v>1</v>
      </c>
      <c r="S66" s="124">
        <v>9.364583333333333E-5</v>
      </c>
    </row>
    <row r="67" spans="1:19" x14ac:dyDescent="0.25">
      <c r="A67" s="3" t="s">
        <v>63</v>
      </c>
      <c r="B67" s="5">
        <v>89</v>
      </c>
      <c r="C67" s="19">
        <v>89</v>
      </c>
      <c r="D67" s="21">
        <v>1</v>
      </c>
      <c r="E67" s="21">
        <v>1</v>
      </c>
      <c r="F67" s="110">
        <v>0.125</v>
      </c>
      <c r="G67" s="118">
        <v>9.6226851851851858E-5</v>
      </c>
      <c r="H67" s="5">
        <v>89</v>
      </c>
      <c r="I67" s="70">
        <v>89</v>
      </c>
      <c r="J67" s="76">
        <v>1</v>
      </c>
      <c r="K67" s="76">
        <v>1</v>
      </c>
      <c r="L67" s="126">
        <v>1</v>
      </c>
      <c r="M67" s="133">
        <v>3.9178240740740741E-5</v>
      </c>
      <c r="N67" s="5">
        <v>89</v>
      </c>
      <c r="O67" s="43">
        <v>89</v>
      </c>
      <c r="P67" s="45">
        <v>1</v>
      </c>
      <c r="Q67" s="45">
        <v>1</v>
      </c>
      <c r="R67" s="82">
        <v>1</v>
      </c>
      <c r="S67" s="124">
        <v>9.356481481481481E-5</v>
      </c>
    </row>
    <row r="68" spans="1:19" x14ac:dyDescent="0.25">
      <c r="A68" s="3" t="s">
        <v>64</v>
      </c>
      <c r="B68" s="5">
        <v>290</v>
      </c>
      <c r="C68" s="19">
        <v>290</v>
      </c>
      <c r="D68" s="21">
        <v>1</v>
      </c>
      <c r="E68" s="21">
        <v>1</v>
      </c>
      <c r="F68" s="110">
        <v>1</v>
      </c>
      <c r="G68" s="118">
        <v>1.3416666666666666E-4</v>
      </c>
      <c r="H68" s="5">
        <v>290</v>
      </c>
      <c r="I68" s="70">
        <v>290</v>
      </c>
      <c r="J68" s="76">
        <v>1</v>
      </c>
      <c r="K68" s="76">
        <v>1</v>
      </c>
      <c r="L68" s="126">
        <v>8.3333333333333329E-2</v>
      </c>
      <c r="M68" s="133">
        <v>8.1585648148148148E-5</v>
      </c>
      <c r="N68" s="5">
        <v>290</v>
      </c>
      <c r="O68" s="43">
        <v>290</v>
      </c>
      <c r="P68" s="45">
        <v>1</v>
      </c>
      <c r="Q68" s="45">
        <v>1</v>
      </c>
      <c r="R68" s="82">
        <v>1</v>
      </c>
      <c r="S68" s="124">
        <v>1.5239583333333332E-4</v>
      </c>
    </row>
    <row r="69" spans="1:19" x14ac:dyDescent="0.25">
      <c r="A69" s="3" t="s">
        <v>65</v>
      </c>
      <c r="B69" s="5">
        <v>3</v>
      </c>
      <c r="C69" s="19">
        <v>3</v>
      </c>
      <c r="D69" s="21">
        <v>1</v>
      </c>
      <c r="E69" s="21">
        <v>1</v>
      </c>
      <c r="F69" s="110">
        <v>0.125</v>
      </c>
      <c r="G69" s="118">
        <v>1.2479166666666666E-4</v>
      </c>
      <c r="H69" s="5">
        <v>3</v>
      </c>
      <c r="I69" s="70">
        <v>3</v>
      </c>
      <c r="J69" s="76">
        <v>1</v>
      </c>
      <c r="K69" s="76">
        <v>1</v>
      </c>
      <c r="L69" s="126">
        <v>9.0909090909090912E-2</v>
      </c>
      <c r="M69" s="133">
        <v>8.2129629629629629E-5</v>
      </c>
      <c r="N69" s="5">
        <v>3</v>
      </c>
      <c r="O69" s="43">
        <v>3</v>
      </c>
      <c r="P69" s="45">
        <v>1</v>
      </c>
      <c r="Q69" s="45">
        <v>1</v>
      </c>
      <c r="R69" s="82">
        <v>0.16666666666666666</v>
      </c>
      <c r="S69" s="124">
        <v>1.4929398148148148E-4</v>
      </c>
    </row>
    <row r="70" spans="1:19" x14ac:dyDescent="0.25">
      <c r="A70" s="3" t="s">
        <v>66</v>
      </c>
      <c r="B70" s="5">
        <v>2955</v>
      </c>
      <c r="C70" s="19">
        <v>2927</v>
      </c>
      <c r="D70" s="21">
        <v>0.99052453468697121</v>
      </c>
      <c r="E70" s="21">
        <v>0.99052453468697121</v>
      </c>
      <c r="F70" s="110">
        <v>1</v>
      </c>
      <c r="G70" s="118">
        <v>1.5020833333333333E-4</v>
      </c>
      <c r="H70" s="5">
        <v>2955</v>
      </c>
      <c r="I70" s="70">
        <v>2696</v>
      </c>
      <c r="J70" s="76">
        <v>0.91235194585448387</v>
      </c>
      <c r="K70" s="76">
        <v>0.91235194585448387</v>
      </c>
      <c r="L70" s="126">
        <v>8.8495575221238937E-4</v>
      </c>
      <c r="M70" s="133">
        <v>1.1126157407407408E-4</v>
      </c>
      <c r="N70" s="5">
        <v>2955</v>
      </c>
      <c r="O70" s="43">
        <v>2898</v>
      </c>
      <c r="P70" s="45">
        <v>0.98071065989847717</v>
      </c>
      <c r="Q70" s="45">
        <v>0.98071065989847717</v>
      </c>
      <c r="R70" s="82">
        <v>0.33333333333333331</v>
      </c>
      <c r="S70" s="124">
        <v>1.3020833333333333E-4</v>
      </c>
    </row>
    <row r="71" spans="1:19" x14ac:dyDescent="0.25">
      <c r="A71" s="3" t="s">
        <v>67</v>
      </c>
      <c r="B71" s="5">
        <v>554</v>
      </c>
      <c r="C71" s="19">
        <v>547</v>
      </c>
      <c r="D71" s="21">
        <v>0.9873646209386282</v>
      </c>
      <c r="E71" s="21">
        <v>0.9873646209386282</v>
      </c>
      <c r="F71" s="110">
        <v>1.2658227848101266E-2</v>
      </c>
      <c r="G71" s="118">
        <v>1.3864583333333334E-4</v>
      </c>
      <c r="H71" s="5">
        <v>554</v>
      </c>
      <c r="I71" s="70">
        <v>546</v>
      </c>
      <c r="J71" s="76">
        <v>0.98555956678700363</v>
      </c>
      <c r="K71" s="76">
        <v>0.98555956678700363</v>
      </c>
      <c r="L71" s="126">
        <v>1</v>
      </c>
      <c r="M71" s="133">
        <v>8.8935185185185181E-5</v>
      </c>
      <c r="N71" s="5">
        <v>554</v>
      </c>
      <c r="O71" s="43">
        <v>547</v>
      </c>
      <c r="P71" s="45">
        <v>0.9873646209386282</v>
      </c>
      <c r="Q71" s="45">
        <v>0.9873646209386282</v>
      </c>
      <c r="R71" s="82">
        <v>1</v>
      </c>
      <c r="S71" s="124">
        <v>1.3355324074074075E-4</v>
      </c>
    </row>
    <row r="72" spans="1:19" x14ac:dyDescent="0.25">
      <c r="A72" s="3" t="s">
        <v>68</v>
      </c>
      <c r="B72" s="5">
        <v>5</v>
      </c>
      <c r="C72" s="19">
        <v>5</v>
      </c>
      <c r="D72" s="21">
        <v>1</v>
      </c>
      <c r="E72" s="21">
        <v>1</v>
      </c>
      <c r="F72" s="110">
        <v>0.05</v>
      </c>
      <c r="G72" s="118">
        <v>1.2172453703703704E-4</v>
      </c>
      <c r="H72" s="5">
        <v>5</v>
      </c>
      <c r="I72" s="70">
        <v>5</v>
      </c>
      <c r="J72" s="76">
        <v>1</v>
      </c>
      <c r="K72" s="76">
        <v>1</v>
      </c>
      <c r="L72" s="126">
        <v>0.5</v>
      </c>
      <c r="M72" s="133">
        <v>5.1712962962962966E-5</v>
      </c>
      <c r="N72" s="5">
        <v>5</v>
      </c>
      <c r="O72" s="43">
        <v>5</v>
      </c>
      <c r="P72" s="45">
        <v>1</v>
      </c>
      <c r="Q72" s="45">
        <v>1</v>
      </c>
      <c r="R72" s="82">
        <v>1</v>
      </c>
      <c r="S72" s="124">
        <v>1.1599537037037038E-4</v>
      </c>
    </row>
    <row r="73" spans="1:19" x14ac:dyDescent="0.25">
      <c r="A73" s="3" t="s">
        <v>69</v>
      </c>
      <c r="B73" s="5">
        <v>1003</v>
      </c>
      <c r="C73" s="19">
        <v>874</v>
      </c>
      <c r="D73" s="21">
        <v>0.87138584247258222</v>
      </c>
      <c r="E73" s="21">
        <v>0.87138584247258222</v>
      </c>
      <c r="F73" s="110">
        <v>0.5</v>
      </c>
      <c r="G73" s="118">
        <v>9.9699074074074073E-5</v>
      </c>
      <c r="H73" s="5">
        <v>1003</v>
      </c>
      <c r="I73" s="70">
        <v>503</v>
      </c>
      <c r="J73" s="76">
        <v>0.50149551345962118</v>
      </c>
      <c r="K73" s="76">
        <v>0.50149551345962118</v>
      </c>
      <c r="L73" s="126">
        <v>0.05</v>
      </c>
      <c r="M73" s="133">
        <v>4.9097222222222219E-5</v>
      </c>
      <c r="N73" s="5">
        <v>1003</v>
      </c>
      <c r="O73" s="43">
        <v>1003</v>
      </c>
      <c r="P73" s="45">
        <v>1</v>
      </c>
      <c r="Q73" s="45">
        <v>1</v>
      </c>
      <c r="R73" s="82">
        <v>1</v>
      </c>
      <c r="S73" s="124">
        <v>1.1167824074074073E-4</v>
      </c>
    </row>
    <row r="74" spans="1:19" x14ac:dyDescent="0.25">
      <c r="A74" s="3" t="s">
        <v>70</v>
      </c>
      <c r="B74" s="5">
        <v>95</v>
      </c>
      <c r="C74" s="19">
        <v>95</v>
      </c>
      <c r="D74" s="21">
        <v>1</v>
      </c>
      <c r="E74" s="21">
        <v>1</v>
      </c>
      <c r="F74" s="110">
        <v>1.7857142857142856E-2</v>
      </c>
      <c r="G74" s="118">
        <v>9.806712962962963E-5</v>
      </c>
      <c r="H74" s="5">
        <v>95</v>
      </c>
      <c r="I74" s="70">
        <v>34</v>
      </c>
      <c r="J74" s="76">
        <v>0.35789473684210527</v>
      </c>
      <c r="K74" s="76">
        <v>0.35789473684210527</v>
      </c>
      <c r="L74" s="126">
        <v>1.0256410256410256E-3</v>
      </c>
      <c r="M74" s="133">
        <v>4.8634259259259259E-5</v>
      </c>
      <c r="N74" s="5">
        <v>95</v>
      </c>
      <c r="O74" s="43">
        <v>95</v>
      </c>
      <c r="P74" s="45">
        <v>1</v>
      </c>
      <c r="Q74" s="45">
        <v>1</v>
      </c>
      <c r="R74" s="82">
        <v>1.6666666666666666E-2</v>
      </c>
      <c r="S74" s="124">
        <v>9.8680555555555549E-5</v>
      </c>
    </row>
    <row r="75" spans="1:19" x14ac:dyDescent="0.25">
      <c r="A75" s="3" t="s">
        <v>71</v>
      </c>
      <c r="B75" s="5">
        <v>5</v>
      </c>
      <c r="C75" s="19">
        <v>5</v>
      </c>
      <c r="D75" s="21">
        <v>1</v>
      </c>
      <c r="E75" s="21">
        <v>1</v>
      </c>
      <c r="F75" s="110">
        <v>1</v>
      </c>
      <c r="G75" s="118">
        <v>1.0863425925925926E-4</v>
      </c>
      <c r="H75" s="5">
        <v>5</v>
      </c>
      <c r="I75" s="70">
        <v>5</v>
      </c>
      <c r="J75" s="76">
        <v>1</v>
      </c>
      <c r="K75" s="76">
        <v>1</v>
      </c>
      <c r="L75" s="126">
        <v>0.33333333333333331</v>
      </c>
      <c r="M75" s="133">
        <v>5.1284722222222225E-5</v>
      </c>
      <c r="N75" s="5">
        <v>5</v>
      </c>
      <c r="O75" s="43">
        <v>5</v>
      </c>
      <c r="P75" s="45">
        <v>1</v>
      </c>
      <c r="Q75" s="45">
        <v>1</v>
      </c>
      <c r="R75" s="82">
        <v>0.25</v>
      </c>
      <c r="S75" s="124">
        <v>9.5185185185185184E-5</v>
      </c>
    </row>
    <row r="76" spans="1:19" x14ac:dyDescent="0.25">
      <c r="A76" s="3" t="s">
        <v>72</v>
      </c>
      <c r="B76" s="5">
        <v>4079</v>
      </c>
      <c r="C76" s="19">
        <v>487</v>
      </c>
      <c r="D76" s="21">
        <v>0.11939200784506006</v>
      </c>
      <c r="E76" s="21">
        <v>0.11939200784506006</v>
      </c>
      <c r="F76" s="110">
        <v>1</v>
      </c>
      <c r="G76" s="118">
        <v>1.1834490740740741E-4</v>
      </c>
      <c r="H76" s="5">
        <v>4079</v>
      </c>
      <c r="I76" s="70">
        <v>777</v>
      </c>
      <c r="J76" s="76">
        <v>0.19048786467271389</v>
      </c>
      <c r="K76" s="76">
        <v>0.19048786467271389</v>
      </c>
      <c r="L76" s="126">
        <v>1</v>
      </c>
      <c r="M76" s="133">
        <v>8.5081018518518513E-5</v>
      </c>
      <c r="N76" s="5">
        <v>4079</v>
      </c>
      <c r="O76" s="43">
        <v>509</v>
      </c>
      <c r="P76" s="45">
        <v>0.12478548663888207</v>
      </c>
      <c r="Q76" s="45">
        <v>0.12478548663888207</v>
      </c>
      <c r="R76" s="82">
        <v>0.5</v>
      </c>
      <c r="S76" s="124">
        <v>1.2304398148148149E-4</v>
      </c>
    </row>
    <row r="77" spans="1:19" x14ac:dyDescent="0.25">
      <c r="A77" s="3" t="s">
        <v>73</v>
      </c>
      <c r="B77" s="5">
        <v>50</v>
      </c>
      <c r="C77" s="19">
        <v>2</v>
      </c>
      <c r="D77" s="21">
        <v>0.04</v>
      </c>
      <c r="E77" s="21">
        <v>0.04</v>
      </c>
      <c r="F77" s="110">
        <v>6.5359477124183009E-3</v>
      </c>
      <c r="G77" s="118">
        <v>1.5879629629629628E-4</v>
      </c>
      <c r="H77" s="5">
        <v>50</v>
      </c>
      <c r="I77" s="70">
        <v>50</v>
      </c>
      <c r="J77" s="76">
        <v>1</v>
      </c>
      <c r="K77" s="76">
        <v>1</v>
      </c>
      <c r="L77" s="126">
        <v>0.5</v>
      </c>
      <c r="M77" s="133">
        <v>1.5861111111111111E-4</v>
      </c>
      <c r="N77" s="5">
        <v>50</v>
      </c>
      <c r="O77" s="43">
        <v>35</v>
      </c>
      <c r="P77" s="45">
        <v>0.7</v>
      </c>
      <c r="Q77" s="45">
        <v>0.7</v>
      </c>
      <c r="R77" s="82">
        <v>0.25</v>
      </c>
      <c r="S77" s="124">
        <v>8.304398148148148E-5</v>
      </c>
    </row>
    <row r="78" spans="1:19" x14ac:dyDescent="0.25">
      <c r="A78" s="3" t="s">
        <v>74</v>
      </c>
      <c r="B78" s="5">
        <v>2505</v>
      </c>
      <c r="C78" s="19">
        <v>89</v>
      </c>
      <c r="D78" s="21">
        <v>3.5528942115768465E-2</v>
      </c>
      <c r="E78" s="21">
        <v>3.5528942115768465E-2</v>
      </c>
      <c r="F78" s="110">
        <v>0.33333333333333331</v>
      </c>
      <c r="G78" s="118">
        <v>7.1585648148148149E-5</v>
      </c>
      <c r="H78" s="5">
        <v>2505</v>
      </c>
      <c r="I78" s="70">
        <v>903</v>
      </c>
      <c r="J78" s="76">
        <v>0.36047904191616764</v>
      </c>
      <c r="K78" s="76">
        <v>0.36047904191616764</v>
      </c>
      <c r="L78" s="126">
        <v>1</v>
      </c>
      <c r="M78" s="133">
        <v>3.357638888888889E-5</v>
      </c>
      <c r="N78" s="5">
        <v>2505</v>
      </c>
      <c r="O78" s="43">
        <v>41</v>
      </c>
      <c r="P78" s="45">
        <v>1.6367265469061875E-2</v>
      </c>
      <c r="Q78" s="45">
        <v>1.6367265469061875E-2</v>
      </c>
      <c r="R78" s="82">
        <v>3.8461538461538464E-2</v>
      </c>
      <c r="S78" s="124">
        <v>6.8043981481481482E-5</v>
      </c>
    </row>
    <row r="79" spans="1:19" x14ac:dyDescent="0.25">
      <c r="A79" s="3" t="s">
        <v>75</v>
      </c>
      <c r="B79" s="5">
        <v>3</v>
      </c>
      <c r="C79" s="19">
        <v>3</v>
      </c>
      <c r="D79" s="21">
        <v>1</v>
      </c>
      <c r="E79" s="21">
        <v>1</v>
      </c>
      <c r="F79" s="110">
        <v>0.16666666666666666</v>
      </c>
      <c r="G79" s="118">
        <v>1.0282407407407408E-4</v>
      </c>
      <c r="H79" s="5">
        <v>3</v>
      </c>
      <c r="I79" s="70">
        <v>3</v>
      </c>
      <c r="J79" s="76">
        <v>1</v>
      </c>
      <c r="K79" s="76">
        <v>1</v>
      </c>
      <c r="L79" s="126">
        <v>0.5</v>
      </c>
      <c r="M79" s="133">
        <v>6.4641203703703706E-5</v>
      </c>
      <c r="N79" s="5">
        <v>3</v>
      </c>
      <c r="O79" s="43">
        <v>3</v>
      </c>
      <c r="P79" s="45">
        <v>1</v>
      </c>
      <c r="Q79" s="45">
        <v>1</v>
      </c>
      <c r="R79" s="82">
        <v>0.33333333333333331</v>
      </c>
      <c r="S79" s="124">
        <v>9.8020833333333328E-5</v>
      </c>
    </row>
    <row r="80" spans="1:19" x14ac:dyDescent="0.25">
      <c r="A80" s="3" t="s">
        <v>76</v>
      </c>
      <c r="B80" s="5">
        <v>13</v>
      </c>
      <c r="C80" s="19">
        <v>2</v>
      </c>
      <c r="D80" s="21">
        <v>0.15384615384615385</v>
      </c>
      <c r="E80" s="21">
        <v>0.15384615384615385</v>
      </c>
      <c r="F80" s="110">
        <v>2.7777777777777779E-3</v>
      </c>
      <c r="G80" s="118">
        <v>3.111689814814815E-4</v>
      </c>
      <c r="H80" s="5">
        <v>13</v>
      </c>
      <c r="I80" s="70">
        <v>3</v>
      </c>
      <c r="J80" s="76">
        <v>0.23076923076923078</v>
      </c>
      <c r="K80" s="76">
        <v>0.23076923076923078</v>
      </c>
      <c r="L80" s="126">
        <v>5.5493895671476139E-4</v>
      </c>
      <c r="M80" s="133">
        <v>9.5497685185185185E-5</v>
      </c>
      <c r="N80" s="5">
        <v>13</v>
      </c>
      <c r="O80" s="43">
        <v>0</v>
      </c>
      <c r="P80" s="45">
        <v>0</v>
      </c>
      <c r="Q80" s="45">
        <v>0</v>
      </c>
      <c r="R80" s="82">
        <v>0</v>
      </c>
      <c r="S80" s="124">
        <v>1.0642361111111112E-4</v>
      </c>
    </row>
    <row r="81" spans="1:19" x14ac:dyDescent="0.25">
      <c r="A81" s="3" t="s">
        <v>77</v>
      </c>
      <c r="B81" s="5">
        <v>1763</v>
      </c>
      <c r="C81" s="19">
        <v>215</v>
      </c>
      <c r="D81" s="21">
        <v>0.12195121951219512</v>
      </c>
      <c r="E81" s="21">
        <v>0.12195121951219512</v>
      </c>
      <c r="F81" s="110">
        <v>7.874015748031496E-3</v>
      </c>
      <c r="G81" s="118">
        <v>1.6414351851851852E-4</v>
      </c>
      <c r="H81" s="5">
        <v>1763</v>
      </c>
      <c r="I81" s="70">
        <v>690</v>
      </c>
      <c r="J81" s="76">
        <v>0.39137833238797504</v>
      </c>
      <c r="K81" s="76">
        <v>0.39137833238797504</v>
      </c>
      <c r="L81" s="126">
        <v>1.4285714285714285E-2</v>
      </c>
      <c r="M81" s="133">
        <v>4.4594907407407406E-5</v>
      </c>
      <c r="N81" s="5">
        <v>1763</v>
      </c>
      <c r="O81" s="43">
        <v>525</v>
      </c>
      <c r="P81" s="45">
        <v>0.29778786159954623</v>
      </c>
      <c r="Q81" s="45">
        <v>0.29778786159954623</v>
      </c>
      <c r="R81" s="82">
        <v>0.5</v>
      </c>
      <c r="S81" s="124">
        <v>9.6388888888888886E-5</v>
      </c>
    </row>
    <row r="82" spans="1:19" x14ac:dyDescent="0.25">
      <c r="A82" s="3" t="s">
        <v>78</v>
      </c>
      <c r="B82" s="5">
        <v>2917</v>
      </c>
      <c r="C82" s="19">
        <v>103</v>
      </c>
      <c r="D82" s="23">
        <v>3.5310250257113471E-2</v>
      </c>
      <c r="E82" s="21">
        <v>3.5310250257113471E-2</v>
      </c>
      <c r="F82" s="110">
        <v>5.4945054945054949E-3</v>
      </c>
      <c r="G82" s="118">
        <v>1.4241898148148149E-4</v>
      </c>
      <c r="H82" s="5">
        <v>2917</v>
      </c>
      <c r="I82" s="70">
        <v>1263</v>
      </c>
      <c r="J82" s="77">
        <v>0.43297908810421665</v>
      </c>
      <c r="K82" s="76">
        <v>0.43297908810421665</v>
      </c>
      <c r="L82" s="126">
        <v>0.2</v>
      </c>
      <c r="M82" s="133">
        <v>3.3113425925925923E-5</v>
      </c>
      <c r="N82" s="5">
        <v>2917</v>
      </c>
      <c r="O82" s="43">
        <v>1110</v>
      </c>
      <c r="P82" s="47">
        <v>0.38052793966403842</v>
      </c>
      <c r="Q82" s="45">
        <v>0.38052793966403842</v>
      </c>
      <c r="R82" s="82">
        <v>0.5</v>
      </c>
      <c r="S82" s="124">
        <v>8.8055555555555562E-5</v>
      </c>
    </row>
    <row r="83" spans="1:19" ht="15.75" thickBot="1" x14ac:dyDescent="0.3">
      <c r="A83" s="6" t="s">
        <v>86</v>
      </c>
      <c r="B83" s="33">
        <f>SUM(B14:B82)</f>
        <v>354724</v>
      </c>
      <c r="C83" s="24">
        <f>SUM(C14:C82)</f>
        <v>38392</v>
      </c>
      <c r="D83" s="59">
        <f>AVERAGE(D14:D82)</f>
        <v>0.7696562611854596</v>
      </c>
      <c r="E83" s="59">
        <f>AVERAGE(E14:E82)</f>
        <v>0.80282798651023712</v>
      </c>
      <c r="F83" s="119">
        <f>AVERAGE(F14:F82)</f>
        <v>0.36938873186831134</v>
      </c>
      <c r="G83" s="120">
        <f>AVERAGE(G14:G82)</f>
        <v>1.2155243558776162E-4</v>
      </c>
      <c r="H83" s="34">
        <f>SUM(H14:H82)</f>
        <v>354724</v>
      </c>
      <c r="I83" s="107">
        <f>SUM(I14:I82)</f>
        <v>38226</v>
      </c>
      <c r="J83" s="108">
        <f>AVERAGE(J14:J82)</f>
        <v>0.77340418288145618</v>
      </c>
      <c r="K83" s="108">
        <f>AVERAGE(K14:K82)</f>
        <v>0.80045630738891227</v>
      </c>
      <c r="L83" s="52">
        <f>AVERAGE(L14:L82)</f>
        <v>0.55118002468281002</v>
      </c>
      <c r="M83" s="122">
        <f>AVERAGE(M14:M82)</f>
        <v>6.5505736714975866E-5</v>
      </c>
      <c r="N83" s="34">
        <f>SUM(N14:N82)</f>
        <v>354724</v>
      </c>
      <c r="O83" s="57">
        <f>SUM(O14:O82)</f>
        <v>42135</v>
      </c>
      <c r="P83" s="60">
        <f t="shared" ref="P83:R83" si="0">AVERAGE(P14:P82)</f>
        <v>0.7754339658129652</v>
      </c>
      <c r="Q83" s="60">
        <f t="shared" si="0"/>
        <v>0.81462345168527872</v>
      </c>
      <c r="R83" s="123">
        <f t="shared" si="0"/>
        <v>0.62346417432606471</v>
      </c>
      <c r="S83" s="125">
        <f>AVERAGE(S14:S82)</f>
        <v>1.0593565485775631E-4</v>
      </c>
    </row>
    <row r="84" spans="1:19" ht="15.75" thickTop="1" x14ac:dyDescent="0.25"/>
    <row r="85" spans="1:19" ht="23.25" x14ac:dyDescent="0.35">
      <c r="A85" s="1" t="s">
        <v>87</v>
      </c>
      <c r="C85" s="37"/>
      <c r="D85" s="37"/>
    </row>
    <row r="86" spans="1:19" ht="20.25" thickBot="1" x14ac:dyDescent="0.35">
      <c r="A86" s="36" t="str">
        <f>C1</f>
        <v>Multiply by 513</v>
      </c>
      <c r="B86" s="36"/>
      <c r="C86" s="37"/>
      <c r="D86" s="37"/>
    </row>
    <row r="87" spans="1:19" ht="15.75" thickTop="1" x14ac:dyDescent="0.25">
      <c r="A87" s="25" t="s">
        <v>82</v>
      </c>
      <c r="B87" s="61">
        <f>D83</f>
        <v>0.7696562611854596</v>
      </c>
      <c r="C87" s="37"/>
      <c r="D87" s="37"/>
    </row>
    <row r="88" spans="1:19" x14ac:dyDescent="0.25">
      <c r="A88" s="25" t="s">
        <v>88</v>
      </c>
      <c r="B88" s="61">
        <f>E83</f>
        <v>0.80282798651023712</v>
      </c>
    </row>
    <row r="89" spans="1:19" x14ac:dyDescent="0.25">
      <c r="A89" s="25" t="s">
        <v>89</v>
      </c>
      <c r="B89" s="67">
        <f>F83</f>
        <v>0.36938873186831134</v>
      </c>
    </row>
    <row r="90" spans="1:19" x14ac:dyDescent="0.25">
      <c r="A90" s="25" t="s">
        <v>120</v>
      </c>
      <c r="B90" s="130">
        <f>G83</f>
        <v>1.2155243558776162E-4</v>
      </c>
    </row>
    <row r="91" spans="1:19" ht="20.25" thickBot="1" x14ac:dyDescent="0.35">
      <c r="A91" s="38" t="str">
        <f>I1</f>
        <v>Using neighbour extractor</v>
      </c>
      <c r="B91" s="38"/>
    </row>
    <row r="92" spans="1:19" ht="15.75" thickTop="1" x14ac:dyDescent="0.25">
      <c r="A92" s="32" t="s">
        <v>82</v>
      </c>
      <c r="B92" s="64">
        <f>J83</f>
        <v>0.77340418288145618</v>
      </c>
    </row>
    <row r="93" spans="1:19" x14ac:dyDescent="0.25">
      <c r="A93" s="32" t="s">
        <v>88</v>
      </c>
      <c r="B93" s="64">
        <f>K83</f>
        <v>0.80045630738891227</v>
      </c>
    </row>
    <row r="94" spans="1:19" x14ac:dyDescent="0.25">
      <c r="A94" s="32" t="s">
        <v>89</v>
      </c>
      <c r="B94" s="68">
        <f>L83</f>
        <v>0.55118002468281002</v>
      </c>
    </row>
    <row r="95" spans="1:19" x14ac:dyDescent="0.25">
      <c r="A95" s="32" t="s">
        <v>120</v>
      </c>
      <c r="B95" s="131">
        <f>M83</f>
        <v>6.5505736714975866E-5</v>
      </c>
    </row>
    <row r="96" spans="1:19" ht="20.25" thickBot="1" x14ac:dyDescent="0.35">
      <c r="A96" s="50" t="str">
        <f>O1</f>
        <v>Using node extract</v>
      </c>
      <c r="B96" s="50"/>
    </row>
    <row r="97" spans="1:2" ht="15.75" thickTop="1" x14ac:dyDescent="0.25">
      <c r="A97" s="51" t="s">
        <v>82</v>
      </c>
      <c r="B97" s="66">
        <f>P83</f>
        <v>0.7754339658129652</v>
      </c>
    </row>
    <row r="98" spans="1:2" x14ac:dyDescent="0.25">
      <c r="A98" s="51" t="s">
        <v>88</v>
      </c>
      <c r="B98" s="66">
        <f>Q83</f>
        <v>0.81462345168527872</v>
      </c>
    </row>
    <row r="99" spans="1:2" x14ac:dyDescent="0.25">
      <c r="A99" s="51" t="s">
        <v>89</v>
      </c>
      <c r="B99" s="69">
        <f>R83</f>
        <v>0.62346417432606471</v>
      </c>
    </row>
    <row r="100" spans="1:2" x14ac:dyDescent="0.25">
      <c r="A100" s="51" t="s">
        <v>120</v>
      </c>
      <c r="B100" s="132">
        <f>S83</f>
        <v>1.0593565485775631E-4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IF(AND(B87 &gt; B92,B87 &gt; B97), A86, IF(B92 &gt; B97, A91, A96))</f>
        <v>Using node extract</v>
      </c>
    </row>
    <row r="103" spans="1:2" x14ac:dyDescent="0.25">
      <c r="A103" t="s">
        <v>92</v>
      </c>
      <c r="B103" t="str">
        <f>IF(AND(B88 &gt; B93,B88 &gt; B98), A86, IF(B93 &gt; B98, A91, A96))</f>
        <v>Using node extract</v>
      </c>
    </row>
    <row r="104" spans="1:2" x14ac:dyDescent="0.25">
      <c r="A104" t="s">
        <v>93</v>
      </c>
      <c r="B104" t="str">
        <f>IF(AND(B89 &gt; B94,B89 &gt; B99), $A$86, IF(B94 &gt; B99, $A$91, $A$96))</f>
        <v>Using node extract</v>
      </c>
    </row>
    <row r="105" spans="1:2" x14ac:dyDescent="0.25">
      <c r="A105" t="s">
        <v>121</v>
      </c>
      <c r="B105" t="str">
        <f>IF(AND(B90 &lt; B95,B90 &lt; B100), $A$86, IF(B95 &lt; B100, $A$91, $A$96))</f>
        <v>Using neighbour extractor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3:G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D81:F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4:D8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6:E8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1:F8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3:E8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conditionalFormatting sqref="P14:S8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D81:F83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D74:D83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E76:E83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F61:F83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E63:E83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B56" zoomScaleNormal="10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7" t="s">
        <v>135</v>
      </c>
      <c r="D1" s="198"/>
      <c r="E1" s="198"/>
      <c r="F1" s="198"/>
      <c r="G1" s="199"/>
      <c r="H1" s="27"/>
      <c r="I1" s="189" t="s">
        <v>138</v>
      </c>
      <c r="J1" s="168"/>
      <c r="K1" s="168"/>
      <c r="L1" s="168"/>
      <c r="M1" s="190"/>
      <c r="N1" s="27"/>
      <c r="O1" s="169" t="s">
        <v>135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139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256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768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1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32"/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A58" zoomScale="115" zoomScaleNormal="115" workbookViewId="0">
      <selection activeCell="A77" sqref="A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141</v>
      </c>
      <c r="B1" s="27"/>
      <c r="C1" s="197" t="s">
        <v>109</v>
      </c>
      <c r="D1" s="198"/>
      <c r="E1" s="198"/>
      <c r="F1" s="198"/>
      <c r="G1" s="199"/>
      <c r="H1" s="27"/>
      <c r="I1" s="189" t="s">
        <v>142</v>
      </c>
      <c r="J1" s="168"/>
      <c r="K1" s="168"/>
      <c r="L1" s="168"/>
      <c r="M1" s="190"/>
      <c r="N1" s="27"/>
      <c r="O1" s="169" t="s">
        <v>135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137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5000</v>
      </c>
      <c r="L4" s="186"/>
      <c r="M4" s="187"/>
      <c r="N4" s="28"/>
      <c r="O4" s="163" t="s">
        <v>1</v>
      </c>
      <c r="P4" s="164"/>
      <c r="Q4" s="164">
        <v>10000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512</v>
      </c>
      <c r="F5" s="162"/>
      <c r="G5" s="185"/>
      <c r="H5" s="28"/>
      <c r="I5" s="165" t="s">
        <v>2</v>
      </c>
      <c r="J5" s="165"/>
      <c r="K5" s="186">
        <v>128</v>
      </c>
      <c r="L5" s="186"/>
      <c r="M5" s="187"/>
      <c r="N5" s="28"/>
      <c r="O5" s="163" t="s">
        <v>2</v>
      </c>
      <c r="P5" s="164"/>
      <c r="Q5" s="164">
        <v>256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2048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1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2"/>
      <c r="G10" s="22"/>
      <c r="H10" s="28"/>
      <c r="I10" s="165" t="s">
        <v>7</v>
      </c>
      <c r="J10" s="165"/>
      <c r="K10" s="32"/>
      <c r="L10" s="53" t="s">
        <v>150</v>
      </c>
      <c r="M10" s="32"/>
      <c r="N10" s="28"/>
      <c r="O10" s="163" t="s">
        <v>7</v>
      </c>
      <c r="P10" s="164"/>
      <c r="Q10" s="164"/>
      <c r="R10" s="164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4" zoomScale="115" zoomScaleNormal="115" workbookViewId="0">
      <selection activeCell="C12" sqref="C12:G1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9" t="s">
        <v>147</v>
      </c>
      <c r="J1" s="168"/>
      <c r="K1" s="168"/>
      <c r="L1" s="168"/>
      <c r="M1" s="190"/>
      <c r="N1" s="27"/>
      <c r="O1" s="169" t="s">
        <v>149</v>
      </c>
      <c r="P1" s="170"/>
      <c r="Q1" s="170"/>
      <c r="R1" s="170"/>
      <c r="S1" s="191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2" t="s">
        <v>0</v>
      </c>
      <c r="D3" s="162"/>
      <c r="E3" s="162" t="s">
        <v>137</v>
      </c>
      <c r="F3" s="162"/>
      <c r="G3" s="185"/>
      <c r="H3" s="28"/>
      <c r="I3" s="165" t="s">
        <v>0</v>
      </c>
      <c r="J3" s="165"/>
      <c r="K3" s="186" t="s">
        <v>137</v>
      </c>
      <c r="L3" s="186"/>
      <c r="M3" s="187"/>
      <c r="N3" s="28"/>
      <c r="O3" s="163" t="s">
        <v>0</v>
      </c>
      <c r="P3" s="164"/>
      <c r="Q3" s="164" t="s">
        <v>136</v>
      </c>
      <c r="R3" s="164"/>
      <c r="S3" s="184"/>
    </row>
    <row r="4" spans="1:19" x14ac:dyDescent="0.25">
      <c r="A4" s="3"/>
      <c r="B4" s="28"/>
      <c r="C4" s="162" t="s">
        <v>1</v>
      </c>
      <c r="D4" s="162"/>
      <c r="E4" s="162">
        <v>5000</v>
      </c>
      <c r="F4" s="162"/>
      <c r="G4" s="185"/>
      <c r="H4" s="28"/>
      <c r="I4" s="165" t="s">
        <v>1</v>
      </c>
      <c r="J4" s="165"/>
      <c r="K4" s="186">
        <v>1000</v>
      </c>
      <c r="L4" s="186"/>
      <c r="M4" s="187"/>
      <c r="N4" s="28"/>
      <c r="O4" s="163" t="s">
        <v>1</v>
      </c>
      <c r="P4" s="164"/>
      <c r="Q4" s="164">
        <v>500</v>
      </c>
      <c r="R4" s="164"/>
      <c r="S4" s="184"/>
    </row>
    <row r="5" spans="1:19" x14ac:dyDescent="0.25">
      <c r="A5" s="3"/>
      <c r="B5" s="28"/>
      <c r="C5" s="162" t="s">
        <v>2</v>
      </c>
      <c r="D5" s="162"/>
      <c r="E5" s="162">
        <v>128</v>
      </c>
      <c r="F5" s="162"/>
      <c r="G5" s="185"/>
      <c r="H5" s="28"/>
      <c r="I5" s="165" t="s">
        <v>2</v>
      </c>
      <c r="J5" s="165"/>
      <c r="K5" s="186">
        <v>512</v>
      </c>
      <c r="L5" s="186"/>
      <c r="M5" s="187"/>
      <c r="N5" s="28"/>
      <c r="O5" s="163" t="s">
        <v>2</v>
      </c>
      <c r="P5" s="164"/>
      <c r="Q5" s="164">
        <v>512</v>
      </c>
      <c r="R5" s="164"/>
      <c r="S5" s="184"/>
    </row>
    <row r="6" spans="1:19" x14ac:dyDescent="0.25">
      <c r="A6" s="3"/>
      <c r="B6" s="28"/>
      <c r="C6" s="162" t="s">
        <v>3</v>
      </c>
      <c r="D6" s="162"/>
      <c r="E6" s="162">
        <v>1024</v>
      </c>
      <c r="F6" s="162"/>
      <c r="G6" s="185"/>
      <c r="H6" s="28"/>
      <c r="I6" s="165" t="s">
        <v>3</v>
      </c>
      <c r="J6" s="165"/>
      <c r="K6" s="186">
        <v>1024</v>
      </c>
      <c r="L6" s="186"/>
      <c r="M6" s="187"/>
      <c r="N6" s="28"/>
      <c r="O6" s="163" t="s">
        <v>3</v>
      </c>
      <c r="P6" s="164"/>
      <c r="Q6" s="164">
        <v>1024</v>
      </c>
      <c r="R6" s="164"/>
      <c r="S6" s="184"/>
    </row>
    <row r="7" spans="1:19" x14ac:dyDescent="0.25">
      <c r="A7" s="3"/>
      <c r="B7" s="28"/>
      <c r="C7" s="162" t="s">
        <v>4</v>
      </c>
      <c r="D7" s="162"/>
      <c r="E7" s="162" t="s">
        <v>98</v>
      </c>
      <c r="F7" s="162"/>
      <c r="G7" s="185"/>
      <c r="H7" s="28"/>
      <c r="I7" s="165" t="s">
        <v>4</v>
      </c>
      <c r="J7" s="165"/>
      <c r="K7" s="186" t="s">
        <v>98</v>
      </c>
      <c r="L7" s="186"/>
      <c r="M7" s="187"/>
      <c r="N7" s="28"/>
      <c r="O7" s="163" t="s">
        <v>4</v>
      </c>
      <c r="P7" s="164"/>
      <c r="Q7" s="164" t="s">
        <v>98</v>
      </c>
      <c r="R7" s="164"/>
      <c r="S7" s="184"/>
    </row>
    <row r="8" spans="1:19" x14ac:dyDescent="0.25">
      <c r="A8" s="3"/>
      <c r="B8" s="28"/>
      <c r="C8" s="162" t="s">
        <v>5</v>
      </c>
      <c r="D8" s="162"/>
      <c r="E8" s="162" t="s">
        <v>99</v>
      </c>
      <c r="F8" s="162"/>
      <c r="G8" s="185"/>
      <c r="H8" s="28"/>
      <c r="I8" s="165" t="s">
        <v>5</v>
      </c>
      <c r="J8" s="165"/>
      <c r="K8" s="186" t="s">
        <v>99</v>
      </c>
      <c r="L8" s="186"/>
      <c r="M8" s="187"/>
      <c r="N8" s="28"/>
      <c r="O8" s="163" t="s">
        <v>5</v>
      </c>
      <c r="P8" s="164"/>
      <c r="Q8" s="164" t="s">
        <v>99</v>
      </c>
      <c r="R8" s="164"/>
      <c r="S8" s="184"/>
    </row>
    <row r="9" spans="1:19" x14ac:dyDescent="0.25">
      <c r="A9" s="3"/>
      <c r="B9" s="28"/>
      <c r="C9" s="162" t="s">
        <v>6</v>
      </c>
      <c r="D9" s="162"/>
      <c r="E9" s="162">
        <v>1</v>
      </c>
      <c r="F9" s="162"/>
      <c r="G9" s="185"/>
      <c r="H9" s="28"/>
      <c r="I9" s="165" t="s">
        <v>6</v>
      </c>
      <c r="J9" s="165"/>
      <c r="K9" s="186">
        <v>1</v>
      </c>
      <c r="L9" s="186"/>
      <c r="M9" s="187"/>
      <c r="N9" s="28"/>
      <c r="O9" s="163" t="s">
        <v>6</v>
      </c>
      <c r="P9" s="164"/>
      <c r="Q9" s="195">
        <v>3650</v>
      </c>
      <c r="R9" s="195"/>
      <c r="S9" s="196"/>
    </row>
    <row r="10" spans="1:19" x14ac:dyDescent="0.25">
      <c r="A10" s="3"/>
      <c r="B10" s="28"/>
      <c r="C10" s="162" t="s">
        <v>7</v>
      </c>
      <c r="D10" s="162"/>
      <c r="E10" s="26"/>
      <c r="F10" s="26" t="s">
        <v>150</v>
      </c>
      <c r="G10" s="22"/>
      <c r="H10" s="28"/>
      <c r="I10" s="165" t="s">
        <v>7</v>
      </c>
      <c r="J10" s="165"/>
      <c r="K10" s="32"/>
      <c r="L10" s="53" t="s">
        <v>148</v>
      </c>
      <c r="M10" s="32"/>
      <c r="N10" s="28"/>
      <c r="O10" s="163" t="s">
        <v>7</v>
      </c>
      <c r="P10" s="164"/>
      <c r="Q10" s="39"/>
      <c r="R10" s="81" t="s">
        <v>148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71">
        <v>1</v>
      </c>
      <c r="D12" s="172"/>
      <c r="E12" s="172"/>
      <c r="F12" s="172"/>
      <c r="G12" s="173"/>
      <c r="H12" s="31" t="s">
        <v>85</v>
      </c>
      <c r="I12" s="174">
        <v>1</v>
      </c>
      <c r="J12" s="175"/>
      <c r="K12" s="175"/>
      <c r="L12" s="175"/>
      <c r="M12" s="176"/>
      <c r="N12" s="31" t="s">
        <v>85</v>
      </c>
      <c r="O12" s="177">
        <v>1</v>
      </c>
      <c r="P12" s="177"/>
      <c r="Q12" s="177"/>
      <c r="R12" s="177"/>
      <c r="S12" s="17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F 2 d q U n 6 5 f R y l A A A A 9 Q A A A B I A H A B D b 2 5 m a W c v U G F j a 2 F n Z S 5 4 b W w g o h g A K K A U A A A A A A A A A A A A A A A A A A A A A A A A A A A A h Y + x D o I w G I R f h X S n L T U m S H 7 K o G 6 S m J g Y 1 6 Z U a I R i a L G 8 m 4 O P 5 C u I U d T N 8 b 6 7 S + 7 u 1 x t k Q 1 M H F 9 V Z 3 Z o U R Z i i Q B n Z F t q U K e r d M Y x R x m E r 5 E m U K h j D x i a D 1 S m q n D s n h H j v s Z / h t i s J o z Q i h 3 y z k 5 V q R K i N d c J I h T 6 t 4 n 8 L c d i / x n C G F x T P Y 4 Y p k I l B r s 3 X Z + P c p / s D Y d n X r u 8 U L 1 S 4 W g O Z J J D 3 B f 4 A U E s D B B Q A A g A I A B d n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Z 2 p S v x t n 8 H M B A A B p C Q A A E w A c A E Z v c m 1 1 b G F z L 1 N l Y 3 R p b 2 4 x L m 0 g o h g A K K A U A A A A A A A A A A A A A A A A A A A A A A A A A A A A 7 Z H L T k I x E I b 3 J L x D U 1 x A c j w J V x P N W S i o c a P C w Z V 1 U X o G a e y F 9 I I S w t v 4 J r 6 Y J S e I E o m J b l T o p p 3 5 2 8 4 / 8 1 l g j m u F 0 n y v H h U L x Y I d U Q M Z 6 g H j Y 6 M Z F T 2 q H n p g v X A W J U i A K x Z Q W F 0 P Q k D I t O 0 k 7 m j m J S h X P u M C 4 r Z W L g S 2 j N u H 5 M a C s e S a e k G u F H Q M n w D a R 4 N H y D x J n c + 4 l y Q F C d a B Q Q f k 5 J h 0 + H C Y A j V s R K x h R F K u i A G r v W F g S T B G h S C f + o u Z n e B K d N s B w S U P H y Z 4 D 0 e o r Y W X y i a 1 C J 0 q p j O u 7 p N q r R n C r t c O U j c V k K y O 8 a V W c F e J 8 j 5 L + B x e n l U G Z m G w P x 3 j 0 H O f D s K 9 v q H K D r W R e Y G g g S 3 n c 4 l m M 5 x n q 8 G A C w p y 8 O T m E V r m a 8 u 8 8 n I A Z j 6 v F A t c b a q 5 h i Z M 4 F c i W f n 6 A k X z t 6 G 4 U K 7 V i B f v 3 g n 1 N U Y r p b F R a X 6 b a w l / J F u u V f A f x d v a G r w r p f V W n k v 4 C f b 6 D v s 2 Y m / s s P 9 X 7 K 9 Q S w E C L Q A U A A I A C A A X Z 2 p S f r l 9 H K U A A A D 1 A A A A E g A A A A A A A A A A A A A A A A A A A A A A Q 2 9 u Z m l n L 1 B h Y 2 t h Z 2 U u e G 1 s U E s B A i 0 A F A A C A A g A F 2 d q U g / K 6 a u k A A A A 6 Q A A A B M A A A A A A A A A A A A A A A A A 8 Q A A A F t D b 2 5 0 Z W 5 0 X 1 R 5 c G V z X S 5 4 b W x Q S w E C L Q A U A A I A C A A X Z 2 p S v x t n 8 H M B A A B p C Q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L g A A A A A A A G U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x M D o z N D o y M S 4 4 M z U x N T U 1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l U M D A 6 M j k 6 M z M u M D Q 5 M j Y 3 M 1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M p L 0 F 1 d G 9 S Z W 1 v d m V k Q 2 9 s d W 1 u c z E u e 0 N v b H V t b j E s M H 0 m c X V v d D s s J n F 1 b 3 Q 7 U 2 V j d G l v b j E v U m V j Y W x s U m V z d W x 0 c y A o M y k v Q X V 0 b 1 J l b W 9 2 Z W R D b 2 x 1 b W 5 z M S 5 7 Q 2 9 s d W 1 u M i w x f S Z x d W 9 0 O y w m c X V v d D t T Z W N 0 a W 9 u M S 9 S Z W N h b G x S Z X N 1 b H R z I C g z K S 9 B d X R v U m V t b 3 Z l Z E N v b H V t b n M x L n t D b 2 x 1 b W 4 z L D J 9 J n F 1 b 3 Q 7 L C Z x d W 9 0 O 1 N l Y 3 R p b 2 4 x L 1 J l Y 2 F s b F J l c 3 V s d H M g K D M p L 0 F 1 d G 9 S Z W 1 v d m V k Q 2 9 s d W 1 u c z E u e 0 N v b H V t b j Q s M 3 0 m c X V v d D s s J n F 1 b 3 Q 7 U 2 V j d G l v b j E v U m V j Y W x s U m V z d W x 0 c y A o M y k v Q X V 0 b 1 J l b W 9 2 Z W R D b 2 x 1 b W 5 z M S 5 7 Q 2 9 s d W 1 u N S w 0 f S Z x d W 9 0 O y w m c X V v d D t T Z W N 0 a W 9 u M S 9 S Z W N h b G x S Z X N 1 b H R z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M p L 0 F 1 d G 9 S Z W 1 v d m V k Q 2 9 s d W 1 u c z E u e 0 N v b H V t b j E s M H 0 m c X V v d D s s J n F 1 b 3 Q 7 U 2 V j d G l v b j E v U m V j Y W x s U m V z d W x 0 c y A o M y k v Q X V 0 b 1 J l b W 9 2 Z W R D b 2 x 1 b W 5 z M S 5 7 Q 2 9 s d W 1 u M i w x f S Z x d W 9 0 O y w m c X V v d D t T Z W N 0 a W 9 u M S 9 S Z W N h b G x S Z X N 1 b H R z I C g z K S 9 B d X R v U m V t b 3 Z l Z E N v b H V t b n M x L n t D b 2 x 1 b W 4 z L D J 9 J n F 1 b 3 Q 7 L C Z x d W 9 0 O 1 N l Y 3 R p b 2 4 x L 1 J l Y 2 F s b F J l c 3 V s d H M g K D M p L 0 F 1 d G 9 S Z W 1 v d m V k Q 2 9 s d W 1 u c z E u e 0 N v b H V t b j Q s M 3 0 m c X V v d D s s J n F 1 b 3 Q 7 U 2 V j d G l v b j E v U m V j Y W x s U m V z d W x 0 c y A o M y k v Q X V 0 b 1 J l b W 9 2 Z W R D b 2 x 1 b W 5 z M S 5 7 Q 2 9 s d W 1 u N S w 0 f S Z x d W 9 0 O y w m c X V v d D t T Z W N 0 a W 9 u M S 9 S Z W N h b G x S Z X N 1 b H R z I C g z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w V D E x O j U 2 O j E 4 L j A 5 M D Q x M D F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0 K S 9 B d X R v U m V t b 3 Z l Z E N v b H V t b n M x L n t D b 2 x 1 b W 4 x L D B 9 J n F 1 b 3 Q 7 L C Z x d W 9 0 O 1 N l Y 3 R p b 2 4 x L 1 J l Y 2 F s b F J l c 3 V s d H M g K D Q p L 0 F 1 d G 9 S Z W 1 v d m V k Q 2 9 s d W 1 u c z E u e 0 N v b H V t b j I s M X 0 m c X V v d D s s J n F 1 b 3 Q 7 U 2 V j d G l v b j E v U m V j Y W x s U m V z d W x 0 c y A o N C k v Q X V 0 b 1 J l b W 9 2 Z W R D b 2 x 1 b W 5 z M S 5 7 Q 2 9 s d W 1 u M y w y f S Z x d W 9 0 O y w m c X V v d D t T Z W N 0 a W 9 u M S 9 S Z W N h b G x S Z X N 1 b H R z I C g 0 K S 9 B d X R v U m V t b 3 Z l Z E N v b H V t b n M x L n t D b 2 x 1 b W 4 0 L D N 9 J n F 1 b 3 Q 7 L C Z x d W 9 0 O 1 N l Y 3 R p b 2 4 x L 1 J l Y 2 F s b F J l c 3 V s d H M g K D Q p L 0 F 1 d G 9 S Z W 1 v d m V k Q 2 9 s d W 1 u c z E u e 0 N v b H V t b j U s N H 0 m c X V v d D s s J n F 1 b 3 Q 7 U 2 V j d G l v b j E v U m V j Y W x s U m V z d W x 0 c y A o N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0 K S 9 B d X R v U m V t b 3 Z l Z E N v b H V t b n M x L n t D b 2 x 1 b W 4 x L D B 9 J n F 1 b 3 Q 7 L C Z x d W 9 0 O 1 N l Y 3 R p b 2 4 x L 1 J l Y 2 F s b F J l c 3 V s d H M g K D Q p L 0 F 1 d G 9 S Z W 1 v d m V k Q 2 9 s d W 1 u c z E u e 0 N v b H V t b j I s M X 0 m c X V v d D s s J n F 1 b 3 Q 7 U 2 V j d G l v b j E v U m V j Y W x s U m V z d W x 0 c y A o N C k v Q X V 0 b 1 J l b W 9 2 Z W R D b 2 x 1 b W 5 z M S 5 7 Q 2 9 s d W 1 u M y w y f S Z x d W 9 0 O y w m c X V v d D t T Z W N 0 a W 9 u M S 9 S Z W N h b G x S Z X N 1 b H R z I C g 0 K S 9 B d X R v U m V t b 3 Z l Z E N v b H V t b n M x L n t D b 2 x 1 b W 4 0 L D N 9 J n F 1 b 3 Q 7 L C Z x d W 9 0 O 1 N l Y 3 R p b 2 4 x L 1 J l Y 2 F s b F J l c 3 V s d H M g K D Q p L 0 F 1 d G 9 S Z W 1 v d m V k Q 2 9 s d W 1 u c z E u e 0 N v b H V t b j U s N H 0 m c X V v d D s s J n F 1 b 3 Q 7 U 2 V j d G l v b j E v U m V j Y W x s U m V z d W x 0 c y A o N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p L I X s T t m S b W + f w a k 7 0 Z V A A A A A A I A A A A A A B B m A A A A A Q A A I A A A A O J c 2 A w c e z I J R R J J t Q n k v P R E M u d M 7 L l R W z 9 V G z 9 L v W V 8 A A A A A A 6 A A A A A A g A A I A A A A M A e Y P T C l t o i 9 0 w B V 0 r + S u r i C c a 3 g 7 9 n / C K C m 4 6 8 K m B R U A A A A N M z u G V A t r x 7 0 P k N z y p P h w K i 2 5 t J 0 y d V Q d s q a s t W L N i w h V j j U g i Q k 9 j U 9 u M S 1 b d y U 5 o d b L E p 3 D 1 k Z Q O T E T 6 9 2 J h k N z n 6 I o Q n H t E y u O 7 d e m k r Q A A A A N q 3 M L f h L W K i h Z f n J k / + P U S / 5 x j m u Y r i Z 6 q h H F E E R H 3 j 7 5 L m B W 7 Z e Y 3 N S K T v k q + 9 Q R F Z / 5 e q x b W + N A 4 L g z f f O / A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change grammar</vt:lpstr>
      <vt:lpstr>flat index</vt:lpstr>
      <vt:lpstr>node + sibling</vt:lpstr>
      <vt:lpstr>remove duplicates</vt:lpstr>
      <vt:lpstr>longer vectors</vt:lpstr>
      <vt:lpstr>add parent child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2021-04-08T08:48:19Z</dcterms:modified>
</cp:coreProperties>
</file>