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tiger\Desktop\cpu\"/>
    </mc:Choice>
  </mc:AlternateContent>
  <xr:revisionPtr revIDLastSave="0" documentId="13_ncr:1_{688A8A37-9DED-42BD-AEE8-4FDAAF3B5A1F}" xr6:coauthVersionLast="36" xr6:coauthVersionMax="36" xr10:uidLastSave="{00000000-0000-0000-0000-000000000000}"/>
  <bookViews>
    <workbookView xWindow="0" yWindow="0" windowWidth="28560" windowHeight="116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2" s="1"/>
  <c r="T24" i="1"/>
  <c r="S24" i="2" s="1"/>
  <c r="S24" i="1"/>
  <c r="R24" i="2" s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2" s="1"/>
  <c r="T19" i="1"/>
  <c r="S19" i="2" s="1"/>
  <c r="S19" i="1"/>
  <c r="R19" i="2" s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2" s="1"/>
  <c r="T11" i="1"/>
  <c r="S11" i="2" s="1"/>
  <c r="S11" i="1"/>
  <c r="R11" i="2" s="1"/>
  <c r="R11" i="1"/>
  <c r="Q11" i="2" s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2" s="1"/>
  <c r="R5" i="1"/>
  <c r="Q5" i="2" s="1"/>
  <c r="U4" i="1"/>
  <c r="T4" i="2" s="1"/>
  <c r="T4" i="1"/>
  <c r="S4" i="2" s="1"/>
  <c r="S4" i="1"/>
  <c r="R4" i="2" s="1"/>
  <c r="R4" i="1"/>
  <c r="Q4" i="2" s="1"/>
  <c r="U3" i="1"/>
  <c r="T3" i="2" s="1"/>
  <c r="T3" i="1"/>
  <c r="S3" i="2" s="1"/>
  <c r="S3" i="1"/>
  <c r="R3" i="2" s="1"/>
  <c r="R3" i="1"/>
  <c r="Q3" i="2" s="1"/>
  <c r="U2" i="1"/>
  <c r="T2" i="2" s="1"/>
  <c r="T2" i="1"/>
  <c r="S2" i="2" s="1"/>
  <c r="S83" i="2" s="1"/>
  <c r="S82" i="2" s="1"/>
  <c r="S2" i="1"/>
  <c r="R2" i="2" s="1"/>
  <c r="R2" i="1"/>
  <c r="Q2" i="2" s="1"/>
  <c r="Q83" i="2" l="1"/>
  <c r="Q82" i="2" s="1"/>
  <c r="AN83" i="2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L83" i="2"/>
  <c r="AL82" i="2" s="1"/>
  <c r="P31" i="2"/>
  <c r="AI83" i="2"/>
  <c r="AI82" i="2" s="1"/>
  <c r="AH83" i="2"/>
  <c r="AH82" i="2" s="1"/>
  <c r="P68" i="2"/>
  <c r="AK83" i="2"/>
  <c r="AK82" i="2" s="1"/>
  <c r="P72" i="2"/>
  <c r="AJ83" i="2"/>
  <c r="AJ82" i="2" s="1"/>
  <c r="AG83" i="2"/>
  <c r="AG82" i="2" s="1"/>
  <c r="AB83" i="2"/>
  <c r="AB82" i="2" s="1"/>
  <c r="AF83" i="2"/>
  <c r="AF82" i="2" s="1"/>
  <c r="AC83" i="2"/>
  <c r="AC82" i="2" s="1"/>
  <c r="Y83" i="2"/>
  <c r="Y82" i="2" s="1"/>
  <c r="AM82" i="2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AA4" i="2" l="1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83" i="2" s="1"/>
  <c r="AE82" i="2" s="1"/>
  <c r="AD13" i="2"/>
  <c r="AD83" i="2" s="1"/>
  <c r="AD8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83" i="2" s="1"/>
  <c r="R82" i="2" s="1"/>
  <c r="T25" i="2"/>
  <c r="T83" i="2" s="1"/>
  <c r="T82" i="2" s="1"/>
  <c r="Z22" i="2"/>
  <c r="W22" i="2"/>
  <c r="X22" i="2"/>
  <c r="X21" i="2"/>
  <c r="Z21" i="2"/>
  <c r="Z83" i="2" s="1"/>
  <c r="Z82" i="2" s="1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AA83" i="2" s="1"/>
  <c r="AA82" i="2" s="1"/>
  <c r="X83" i="2" l="1"/>
  <c r="X82" i="2" s="1"/>
  <c r="W83" i="2"/>
  <c r="W82" i="2" s="1"/>
</calcChain>
</file>

<file path=xl/sharedStrings.xml><?xml version="1.0" encoding="utf-8"?>
<sst xmlns="http://schemas.openxmlformats.org/spreadsheetml/2006/main" count="178" uniqueCount="117">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</sst>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5" xfId="0" applyFont="1" applyFill="1" applyBorder="1" applyAlignment="1">
      <alignment horizont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29" fillId="0" borderId="11" xfId="0" applyFont="1" applyBorder="1" applyAlignment="1">
      <alignment horizontal="right" inden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18</xdr:col>
      <xdr:colOff>351692</xdr:colOff>
      <xdr:row>85</xdr:row>
      <xdr:rowOff>118736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14900" y="4486275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workbookViewId="0">
      <selection activeCell="AB10" sqref="AB10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7" customWidth="1"/>
    <col min="4" max="4" width="10.625" style="37" customWidth="1"/>
    <col min="5" max="16" width="4.625" style="37" hidden="1" customWidth="1"/>
    <col min="17" max="17" width="8.875" style="37" customWidth="1"/>
    <col min="18" max="21" width="3.625" style="37" hidden="1" customWidth="1"/>
    <col min="22" max="22" width="10.25" style="37" customWidth="1"/>
    <col min="23" max="23" width="9.25" style="37" customWidth="1"/>
    <col min="24" max="24" width="10.625" style="37" customWidth="1"/>
    <col min="25" max="25" width="9.5" style="37" customWidth="1"/>
    <col min="26" max="27" width="9.2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4.75" x14ac:dyDescent="0.2">
      <c r="A1" s="67" t="s">
        <v>0</v>
      </c>
      <c r="B1" s="68" t="s">
        <v>1</v>
      </c>
      <c r="C1" s="69" t="s">
        <v>2</v>
      </c>
      <c r="D1" s="69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34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6" t="s">
        <v>33</v>
      </c>
      <c r="AI1" s="36" t="s">
        <v>33</v>
      </c>
      <c r="AJ1" s="36" t="s">
        <v>33</v>
      </c>
      <c r="AK1" s="36" t="s">
        <v>33</v>
      </c>
      <c r="AL1" s="36" t="s">
        <v>33</v>
      </c>
      <c r="AM1" s="36" t="s">
        <v>33</v>
      </c>
      <c r="AN1" s="36" t="s">
        <v>33</v>
      </c>
      <c r="AO1" s="17" t="s">
        <v>34</v>
      </c>
    </row>
    <row r="2" spans="1:41" x14ac:dyDescent="0.3">
      <c r="A2" s="61">
        <v>1</v>
      </c>
      <c r="B2" s="55" t="s">
        <v>35</v>
      </c>
      <c r="C2" s="62">
        <v>0</v>
      </c>
      <c r="D2" s="63">
        <v>0</v>
      </c>
      <c r="E2" s="62">
        <f t="shared" ref="E2:E25" si="0">IF(MOD($C2,64)/32&gt;=1,1,0)</f>
        <v>0</v>
      </c>
      <c r="F2" s="62">
        <f t="shared" ref="F2:F25" si="1">IF(MOD($C2,32)/16&gt;=1,1,0)</f>
        <v>0</v>
      </c>
      <c r="G2" s="62">
        <f t="shared" ref="G2:G25" si="2">IF(MOD($C2,16)/8&gt;=1,1,0)</f>
        <v>0</v>
      </c>
      <c r="H2" s="62">
        <f t="shared" ref="H2:H25" si="3">IF(MOD($C2,8)/4&gt;=1,1,0)</f>
        <v>0</v>
      </c>
      <c r="I2" s="62">
        <f t="shared" ref="I2:I25" si="4">IF(MOD($C2,4)/2&gt;=1,1,0)</f>
        <v>0</v>
      </c>
      <c r="J2" s="62">
        <f t="shared" ref="J2:J25" si="5">IF(MOD($C2,2)&gt;=1,1,0)</f>
        <v>0</v>
      </c>
      <c r="K2" s="63">
        <f t="shared" ref="K2:K25" si="6">IF(ISNUMBER($D2),IF(MOD($D2,64)/32&gt;=1,1,0),"X")</f>
        <v>0</v>
      </c>
      <c r="L2" s="63">
        <f t="shared" ref="L2:L25" si="7">IF(ISNUMBER($D2),IF(MOD($D2,32)/16&gt;=1,1,0),"X")</f>
        <v>0</v>
      </c>
      <c r="M2" s="63">
        <f t="shared" ref="M2:M25" si="8">IF(ISNUMBER($D2),IF(MOD($D2,16)/8&gt;=1,1,0),"X")</f>
        <v>0</v>
      </c>
      <c r="N2" s="63">
        <f t="shared" ref="N2:N25" si="9">IF(ISNUMBER($D2),IF(MOD($D2,8)/4&gt;=1,1,0),"X")</f>
        <v>0</v>
      </c>
      <c r="O2" s="63">
        <f t="shared" ref="O2:O25" si="10">IF(ISNUMBER($D2),IF(MOD($D2,4)/2&gt;=1,1,0),"X")</f>
        <v>0</v>
      </c>
      <c r="P2" s="64">
        <f t="shared" ref="P2:P25" si="11">IF(ISNUMBER($D2),IF(MOD($D2,2)&gt;=1,1,0),"X")</f>
        <v>0</v>
      </c>
      <c r="Q2" s="65">
        <v>0</v>
      </c>
      <c r="R2" s="66">
        <f t="shared" ref="R2:R25" si="12">IF(ISNUMBER($Q2),IF(MOD($Q2,16)/8&gt;=1,1,0),"X")</f>
        <v>0</v>
      </c>
      <c r="S2" s="66">
        <f t="shared" ref="S2:S25" si="13">IF(ISNUMBER($Q2),IF(MOD($Q2,8)/4&gt;=1,1,0),"X")</f>
        <v>0</v>
      </c>
      <c r="T2" s="66">
        <f t="shared" ref="T2:T25" si="14">IF(ISNUMBER($Q2),IF(MOD($Q2,4)/2&gt;=1,1,0),"X")</f>
        <v>0</v>
      </c>
      <c r="U2" s="66">
        <f t="shared" ref="U2:U25" si="15">IF(ISNUMBER($Q2),IF(MOD($Q2,2)&gt;=1,1,0),"X")</f>
        <v>0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62"/>
      <c r="AI2" s="62"/>
      <c r="AJ2" s="62"/>
      <c r="AK2" s="62"/>
      <c r="AL2" s="62"/>
      <c r="AM2" s="62"/>
      <c r="AN2" s="62"/>
    </row>
    <row r="3" spans="1:41" x14ac:dyDescent="0.3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5">
        <f t="shared" si="11"/>
        <v>1</v>
      </c>
      <c r="Q3" s="52">
        <v>1</v>
      </c>
      <c r="R3" s="53">
        <f t="shared" si="12"/>
        <v>0</v>
      </c>
      <c r="S3" s="53">
        <f t="shared" si="13"/>
        <v>0</v>
      </c>
      <c r="T3" s="53">
        <f t="shared" si="14"/>
        <v>0</v>
      </c>
      <c r="U3" s="53">
        <f t="shared" si="15"/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3">
      <c r="A4" s="40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4">
        <f t="shared" si="11"/>
        <v>0</v>
      </c>
      <c r="Q4" s="50"/>
      <c r="R4" s="51" t="str">
        <f t="shared" si="12"/>
        <v>X</v>
      </c>
      <c r="S4" s="51" t="str">
        <f t="shared" si="13"/>
        <v>X</v>
      </c>
      <c r="T4" s="51" t="str">
        <f t="shared" si="14"/>
        <v>X</v>
      </c>
      <c r="U4" s="51" t="str">
        <f t="shared" si="15"/>
        <v>X</v>
      </c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23"/>
      <c r="AH4" s="24"/>
      <c r="AI4" s="24"/>
      <c r="AJ4" s="24"/>
      <c r="AK4" s="24"/>
      <c r="AL4" s="24"/>
      <c r="AM4" s="24"/>
      <c r="AN4" s="24"/>
    </row>
    <row r="5" spans="1:41" x14ac:dyDescent="0.3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5">
        <f t="shared" si="11"/>
        <v>0</v>
      </c>
      <c r="Q5" s="52"/>
      <c r="R5" s="53" t="str">
        <f t="shared" si="12"/>
        <v>X</v>
      </c>
      <c r="S5" s="53" t="str">
        <f t="shared" si="13"/>
        <v>X</v>
      </c>
      <c r="T5" s="53" t="str">
        <f t="shared" si="14"/>
        <v>X</v>
      </c>
      <c r="U5" s="53" t="str">
        <f t="shared" si="15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3">
      <c r="A6" s="40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4">
        <f t="shared" si="11"/>
        <v>1</v>
      </c>
      <c r="Q6" s="50"/>
      <c r="R6" s="51" t="str">
        <f t="shared" si="12"/>
        <v>X</v>
      </c>
      <c r="S6" s="51" t="str">
        <f t="shared" si="13"/>
        <v>X</v>
      </c>
      <c r="T6" s="51" t="str">
        <f t="shared" si="14"/>
        <v>X</v>
      </c>
      <c r="U6" s="51" t="str">
        <f t="shared" si="15"/>
        <v>X</v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23"/>
      <c r="AH6" s="24"/>
      <c r="AI6" s="24"/>
      <c r="AJ6" s="24"/>
      <c r="AK6" s="24"/>
      <c r="AL6" s="24"/>
      <c r="AM6" s="24"/>
      <c r="AN6" s="24"/>
    </row>
    <row r="7" spans="1:41" x14ac:dyDescent="0.3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5">
        <f t="shared" si="11"/>
        <v>0</v>
      </c>
      <c r="Q7" s="52"/>
      <c r="R7" s="53" t="str">
        <f t="shared" si="12"/>
        <v>X</v>
      </c>
      <c r="S7" s="53" t="str">
        <f t="shared" si="13"/>
        <v>X</v>
      </c>
      <c r="T7" s="53" t="str">
        <f t="shared" si="14"/>
        <v>X</v>
      </c>
      <c r="U7" s="53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3">
      <c r="A8" s="40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4">
        <f t="shared" si="11"/>
        <v>0</v>
      </c>
      <c r="Q8" s="50"/>
      <c r="R8" s="51" t="str">
        <f t="shared" si="12"/>
        <v>X</v>
      </c>
      <c r="S8" s="51" t="str">
        <f t="shared" si="13"/>
        <v>X</v>
      </c>
      <c r="T8" s="51" t="str">
        <f t="shared" si="14"/>
        <v>X</v>
      </c>
      <c r="U8" s="51" t="str">
        <f t="shared" si="15"/>
        <v>X</v>
      </c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23"/>
      <c r="AH8" s="24"/>
      <c r="AI8" s="24"/>
      <c r="AJ8" s="24"/>
      <c r="AK8" s="24"/>
      <c r="AL8" s="24"/>
      <c r="AM8" s="24"/>
      <c r="AN8" s="24"/>
    </row>
    <row r="9" spans="1:41" x14ac:dyDescent="0.3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5">
        <f t="shared" si="11"/>
        <v>1</v>
      </c>
      <c r="Q9" s="52"/>
      <c r="R9" s="53" t="str">
        <f t="shared" si="12"/>
        <v>X</v>
      </c>
      <c r="S9" s="53" t="str">
        <f t="shared" si="13"/>
        <v>X</v>
      </c>
      <c r="T9" s="53" t="str">
        <f t="shared" si="14"/>
        <v>X</v>
      </c>
      <c r="U9" s="53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3">
      <c r="A10" s="40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4">
        <f t="shared" si="11"/>
        <v>1</v>
      </c>
      <c r="Q10" s="50"/>
      <c r="R10" s="51" t="str">
        <f t="shared" si="12"/>
        <v>X</v>
      </c>
      <c r="S10" s="51" t="str">
        <f t="shared" si="13"/>
        <v>X</v>
      </c>
      <c r="T10" s="51" t="str">
        <f t="shared" si="14"/>
        <v>X</v>
      </c>
      <c r="U10" s="51" t="str">
        <f t="shared" si="15"/>
        <v>X</v>
      </c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23"/>
      <c r="AH10" s="24"/>
      <c r="AI10" s="24"/>
      <c r="AJ10" s="24"/>
      <c r="AK10" s="24"/>
      <c r="AL10" s="24"/>
      <c r="AM10" s="24"/>
      <c r="AN10" s="24"/>
    </row>
    <row r="11" spans="1:41" x14ac:dyDescent="0.3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5">
        <f t="shared" si="11"/>
        <v>0</v>
      </c>
      <c r="Q11" s="52"/>
      <c r="R11" s="53" t="str">
        <f t="shared" si="12"/>
        <v>X</v>
      </c>
      <c r="S11" s="53" t="str">
        <f t="shared" si="13"/>
        <v>X</v>
      </c>
      <c r="T11" s="53" t="str">
        <f t="shared" si="14"/>
        <v>X</v>
      </c>
      <c r="U11" s="53" t="str">
        <f t="shared" si="15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3">
      <c r="A12" s="40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4">
        <f t="shared" si="11"/>
        <v>1</v>
      </c>
      <c r="Q12" s="50"/>
      <c r="R12" s="51" t="str">
        <f t="shared" si="12"/>
        <v>X</v>
      </c>
      <c r="S12" s="51" t="str">
        <f t="shared" si="13"/>
        <v>X</v>
      </c>
      <c r="T12" s="51" t="str">
        <f t="shared" si="14"/>
        <v>X</v>
      </c>
      <c r="U12" s="51" t="str">
        <f t="shared" si="15"/>
        <v>X</v>
      </c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23"/>
      <c r="AH12" s="24"/>
      <c r="AI12" s="24"/>
      <c r="AJ12" s="24"/>
      <c r="AK12" s="24"/>
      <c r="AL12" s="24"/>
      <c r="AM12" s="24"/>
      <c r="AN12" s="24"/>
    </row>
    <row r="13" spans="1:41" x14ac:dyDescent="0.3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6">
        <f t="shared" si="11"/>
        <v>0</v>
      </c>
      <c r="Q13" s="52"/>
      <c r="R13" s="53" t="str">
        <f t="shared" si="12"/>
        <v>X</v>
      </c>
      <c r="S13" s="53" t="str">
        <f t="shared" si="13"/>
        <v>X</v>
      </c>
      <c r="T13" s="53" t="str">
        <f t="shared" si="14"/>
        <v>X</v>
      </c>
      <c r="U13" s="5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1" x14ac:dyDescent="0.3">
      <c r="A14" s="40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7">
        <f t="shared" si="11"/>
        <v>0</v>
      </c>
      <c r="Q14" s="50"/>
      <c r="R14" s="51" t="str">
        <f t="shared" si="12"/>
        <v>X</v>
      </c>
      <c r="S14" s="51" t="str">
        <f t="shared" si="13"/>
        <v>X</v>
      </c>
      <c r="T14" s="51" t="str">
        <f t="shared" si="14"/>
        <v>X</v>
      </c>
      <c r="U14" s="51" t="str">
        <f t="shared" si="15"/>
        <v>X</v>
      </c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23"/>
      <c r="AH14" s="24"/>
      <c r="AI14" s="24"/>
      <c r="AJ14" s="24"/>
      <c r="AK14" s="24"/>
      <c r="AL14" s="24"/>
      <c r="AM14" s="24"/>
      <c r="AN14" s="24"/>
    </row>
    <row r="15" spans="1:41" x14ac:dyDescent="0.3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6" t="str">
        <f t="shared" si="11"/>
        <v>X</v>
      </c>
      <c r="Q15" s="52"/>
      <c r="R15" s="53" t="str">
        <f t="shared" si="12"/>
        <v>X</v>
      </c>
      <c r="S15" s="53" t="str">
        <f t="shared" si="13"/>
        <v>X</v>
      </c>
      <c r="T15" s="53" t="str">
        <f t="shared" si="14"/>
        <v>X</v>
      </c>
      <c r="U15" s="5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1" x14ac:dyDescent="0.3">
      <c r="A16" s="40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7" t="str">
        <f t="shared" si="11"/>
        <v>X</v>
      </c>
      <c r="Q16" s="50"/>
      <c r="R16" s="51" t="str">
        <f t="shared" si="12"/>
        <v>X</v>
      </c>
      <c r="S16" s="51" t="str">
        <f t="shared" si="13"/>
        <v>X</v>
      </c>
      <c r="T16" s="51" t="str">
        <f t="shared" si="14"/>
        <v>X</v>
      </c>
      <c r="U16" s="51" t="str">
        <f t="shared" si="15"/>
        <v>X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23"/>
      <c r="AH16" s="24"/>
      <c r="AI16" s="24"/>
      <c r="AJ16" s="24"/>
      <c r="AK16" s="24"/>
      <c r="AL16" s="24"/>
      <c r="AM16" s="24"/>
      <c r="AN16" s="24"/>
    </row>
    <row r="17" spans="1:40" x14ac:dyDescent="0.3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6" t="str">
        <f t="shared" si="11"/>
        <v>X</v>
      </c>
      <c r="Q17" s="52"/>
      <c r="R17" s="53" t="str">
        <f t="shared" si="12"/>
        <v>X</v>
      </c>
      <c r="S17" s="53" t="str">
        <f t="shared" si="13"/>
        <v>X</v>
      </c>
      <c r="T17" s="53" t="str">
        <f t="shared" si="14"/>
        <v>X</v>
      </c>
      <c r="U17" s="5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3">
      <c r="A18" s="40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7" t="str">
        <f t="shared" si="11"/>
        <v>X</v>
      </c>
      <c r="Q18" s="50"/>
      <c r="R18" s="51" t="str">
        <f t="shared" si="12"/>
        <v>X</v>
      </c>
      <c r="S18" s="51" t="str">
        <f t="shared" si="13"/>
        <v>X</v>
      </c>
      <c r="T18" s="51" t="str">
        <f t="shared" si="14"/>
        <v>X</v>
      </c>
      <c r="U18" s="51" t="str">
        <f t="shared" si="15"/>
        <v>X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23"/>
      <c r="AH18" s="24"/>
      <c r="AI18" s="24"/>
      <c r="AJ18" s="24"/>
      <c r="AK18" s="24"/>
      <c r="AL18" s="24"/>
      <c r="AM18" s="24"/>
      <c r="AN18" s="24"/>
    </row>
    <row r="19" spans="1:40" x14ac:dyDescent="0.3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6" t="str">
        <f t="shared" si="11"/>
        <v>X</v>
      </c>
      <c r="Q19" s="52"/>
      <c r="R19" s="53" t="str">
        <f t="shared" si="12"/>
        <v>X</v>
      </c>
      <c r="S19" s="53" t="str">
        <f t="shared" si="13"/>
        <v>X</v>
      </c>
      <c r="T19" s="53" t="str">
        <f t="shared" si="14"/>
        <v>X</v>
      </c>
      <c r="U19" s="53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3">
      <c r="A20" s="40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7" t="str">
        <f t="shared" si="11"/>
        <v>X</v>
      </c>
      <c r="Q20" s="50"/>
      <c r="R20" s="51" t="str">
        <f t="shared" si="12"/>
        <v>X</v>
      </c>
      <c r="S20" s="51" t="str">
        <f t="shared" si="13"/>
        <v>X</v>
      </c>
      <c r="T20" s="51" t="str">
        <f t="shared" si="14"/>
        <v>X</v>
      </c>
      <c r="U20" s="51" t="str">
        <f t="shared" si="15"/>
        <v>X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23"/>
      <c r="AH20" s="24"/>
      <c r="AI20" s="24"/>
      <c r="AJ20" s="24"/>
      <c r="AK20" s="24"/>
      <c r="AL20" s="24"/>
      <c r="AM20" s="24"/>
      <c r="AN20" s="24"/>
    </row>
    <row r="21" spans="1:40" x14ac:dyDescent="0.3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6" t="str">
        <f t="shared" si="11"/>
        <v>X</v>
      </c>
      <c r="Q21" s="52"/>
      <c r="R21" s="53" t="str">
        <f t="shared" si="12"/>
        <v>X</v>
      </c>
      <c r="S21" s="53" t="str">
        <f t="shared" si="13"/>
        <v>X</v>
      </c>
      <c r="T21" s="53" t="str">
        <f t="shared" si="14"/>
        <v>X</v>
      </c>
      <c r="U21" s="53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3">
      <c r="A22" s="40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7" t="str">
        <f t="shared" si="11"/>
        <v>X</v>
      </c>
      <c r="Q22" s="50"/>
      <c r="R22" s="51" t="str">
        <f t="shared" si="12"/>
        <v>X</v>
      </c>
      <c r="S22" s="51" t="str">
        <f t="shared" si="13"/>
        <v>X</v>
      </c>
      <c r="T22" s="51" t="str">
        <f t="shared" si="14"/>
        <v>X</v>
      </c>
      <c r="U22" s="51" t="str">
        <f t="shared" si="15"/>
        <v>X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23"/>
      <c r="AH22" s="24"/>
      <c r="AI22" s="24"/>
      <c r="AJ22" s="24"/>
      <c r="AK22" s="24"/>
      <c r="AL22" s="24"/>
      <c r="AM22" s="24"/>
      <c r="AN22" s="24"/>
    </row>
    <row r="23" spans="1:40" x14ac:dyDescent="0.3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6" t="str">
        <f t="shared" si="11"/>
        <v>X</v>
      </c>
      <c r="Q23" s="52"/>
      <c r="R23" s="53" t="str">
        <f t="shared" si="12"/>
        <v>X</v>
      </c>
      <c r="S23" s="53" t="str">
        <f t="shared" si="13"/>
        <v>X</v>
      </c>
      <c r="T23" s="53" t="str">
        <f t="shared" si="14"/>
        <v>X</v>
      </c>
      <c r="U23" s="53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3">
      <c r="A24" s="40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7" t="str">
        <f t="shared" si="11"/>
        <v>X</v>
      </c>
      <c r="Q24" s="50"/>
      <c r="R24" s="51" t="str">
        <f t="shared" si="12"/>
        <v>X</v>
      </c>
      <c r="S24" s="51" t="str">
        <f t="shared" si="13"/>
        <v>X</v>
      </c>
      <c r="T24" s="51" t="str">
        <f t="shared" si="14"/>
        <v>X</v>
      </c>
      <c r="U24" s="51" t="str">
        <f t="shared" si="15"/>
        <v>X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23"/>
      <c r="AH24" s="24"/>
      <c r="AI24" s="24"/>
      <c r="AJ24" s="24"/>
      <c r="AK24" s="24"/>
      <c r="AL24" s="24"/>
      <c r="AM24" s="24"/>
      <c r="AN24" s="24"/>
    </row>
    <row r="25" spans="1:40" x14ac:dyDescent="0.3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6" t="str">
        <f t="shared" si="11"/>
        <v>X</v>
      </c>
      <c r="Q25" s="52">
        <v>5</v>
      </c>
      <c r="R25" s="53">
        <f t="shared" si="12"/>
        <v>0</v>
      </c>
      <c r="S25" s="53">
        <f t="shared" si="13"/>
        <v>1</v>
      </c>
      <c r="T25" s="53">
        <f t="shared" si="14"/>
        <v>0</v>
      </c>
      <c r="U25" s="53">
        <f t="shared" si="15"/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hidden="1" x14ac:dyDescent="0.3">
      <c r="A26" s="41"/>
      <c r="B26" s="4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48"/>
      <c r="Q26" s="50"/>
      <c r="R26" s="51"/>
      <c r="S26" s="51"/>
      <c r="T26" s="51"/>
      <c r="U26" s="51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hidden="1" x14ac:dyDescent="0.3">
      <c r="A27" s="43"/>
      <c r="B27" s="43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49"/>
      <c r="Q27" s="52"/>
      <c r="R27" s="53"/>
      <c r="S27" s="53"/>
      <c r="T27" s="53"/>
      <c r="U27" s="5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hidden="1" x14ac:dyDescent="0.3">
      <c r="A28" s="41"/>
      <c r="B28" s="4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48"/>
      <c r="Q28" s="50"/>
      <c r="R28" s="51"/>
      <c r="S28" s="51"/>
      <c r="T28" s="51"/>
      <c r="U28" s="51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hidden="1" x14ac:dyDescent="0.3">
      <c r="A29" s="43"/>
      <c r="B29" s="43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49"/>
      <c r="Q29" s="52"/>
      <c r="R29" s="53"/>
      <c r="S29" s="53"/>
      <c r="T29" s="53"/>
      <c r="U29" s="5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hidden="1" x14ac:dyDescent="0.3">
      <c r="A30" s="41"/>
      <c r="B30" s="4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8"/>
      <c r="Q30" s="50"/>
      <c r="R30" s="51"/>
      <c r="S30" s="51"/>
      <c r="T30" s="51"/>
      <c r="U30" s="5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hidden="1" x14ac:dyDescent="0.3">
      <c r="A31" s="43"/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9"/>
      <c r="Q31" s="52"/>
      <c r="R31" s="53"/>
      <c r="S31" s="53"/>
      <c r="T31" s="53"/>
      <c r="U31" s="5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hidden="1" x14ac:dyDescent="0.3">
      <c r="A32" s="41"/>
      <c r="B32" s="4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8"/>
      <c r="Q32" s="50"/>
      <c r="R32" s="51"/>
      <c r="S32" s="51"/>
      <c r="T32" s="51"/>
      <c r="U32" s="5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hidden="1" x14ac:dyDescent="0.3">
      <c r="A33" s="43"/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9"/>
      <c r="Q33" s="52"/>
      <c r="R33" s="53"/>
      <c r="S33" s="53"/>
      <c r="T33" s="53"/>
      <c r="U33" s="5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hidden="1" x14ac:dyDescent="0.3">
      <c r="A34" s="41"/>
      <c r="B34" s="4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8"/>
      <c r="Q34" s="50"/>
      <c r="R34" s="51"/>
      <c r="S34" s="51"/>
      <c r="T34" s="51"/>
      <c r="U34" s="5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hidden="1" x14ac:dyDescent="0.3">
      <c r="A35" s="43"/>
      <c r="B35" s="4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49"/>
      <c r="Q35" s="52"/>
      <c r="R35" s="53"/>
      <c r="S35" s="53"/>
      <c r="T35" s="53"/>
      <c r="U35" s="5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hidden="1" x14ac:dyDescent="0.3">
      <c r="A36" s="41"/>
      <c r="B36" s="4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8"/>
      <c r="Q36" s="50"/>
      <c r="R36" s="51"/>
      <c r="S36" s="51"/>
      <c r="T36" s="51"/>
      <c r="U36" s="5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hidden="1" x14ac:dyDescent="0.3">
      <c r="A37" s="43"/>
      <c r="B37" s="4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49"/>
      <c r="Q37" s="52"/>
      <c r="R37" s="53"/>
      <c r="S37" s="53"/>
      <c r="T37" s="53"/>
      <c r="U37" s="5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hidden="1" x14ac:dyDescent="0.3">
      <c r="A38" s="41"/>
      <c r="B38" s="4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8"/>
      <c r="Q38" s="50"/>
      <c r="R38" s="51"/>
      <c r="S38" s="51"/>
      <c r="T38" s="51"/>
      <c r="U38" s="5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hidden="1" x14ac:dyDescent="0.3">
      <c r="A39" s="43"/>
      <c r="B39" s="4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49"/>
      <c r="Q39" s="52"/>
      <c r="R39" s="53"/>
      <c r="S39" s="53"/>
      <c r="T39" s="53"/>
      <c r="U39" s="5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hidden="1" x14ac:dyDescent="0.3">
      <c r="A40" s="41"/>
      <c r="B40" s="4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8"/>
      <c r="Q40" s="50"/>
      <c r="R40" s="51"/>
      <c r="S40" s="51"/>
      <c r="T40" s="51"/>
      <c r="U40" s="5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hidden="1" x14ac:dyDescent="0.3">
      <c r="A41" s="43"/>
      <c r="B41" s="4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9"/>
      <c r="Q41" s="52"/>
      <c r="R41" s="53"/>
      <c r="S41" s="53"/>
      <c r="T41" s="53"/>
      <c r="U41" s="5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hidden="1" x14ac:dyDescent="0.3">
      <c r="A42" s="41"/>
      <c r="B42" s="4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8"/>
      <c r="Q42" s="50"/>
      <c r="R42" s="51"/>
      <c r="S42" s="51"/>
      <c r="T42" s="51"/>
      <c r="U42" s="5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hidden="1" x14ac:dyDescent="0.3">
      <c r="A43" s="43"/>
      <c r="B43" s="4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9"/>
      <c r="Q43" s="52"/>
      <c r="R43" s="53"/>
      <c r="S43" s="53"/>
      <c r="T43" s="53"/>
      <c r="U43" s="5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hidden="1" x14ac:dyDescent="0.3">
      <c r="A44" s="41"/>
      <c r="B44" s="4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8"/>
      <c r="Q44" s="50"/>
      <c r="R44" s="51"/>
      <c r="S44" s="51"/>
      <c r="T44" s="51"/>
      <c r="U44" s="5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hidden="1" x14ac:dyDescent="0.3">
      <c r="A45" s="43"/>
      <c r="B45" s="4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9"/>
      <c r="Q45" s="52"/>
      <c r="R45" s="53"/>
      <c r="S45" s="53"/>
      <c r="T45" s="53"/>
      <c r="U45" s="5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hidden="1" x14ac:dyDescent="0.3">
      <c r="A46" s="41"/>
      <c r="B46" s="4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8"/>
      <c r="Q46" s="50"/>
      <c r="R46" s="51"/>
      <c r="S46" s="51"/>
      <c r="T46" s="51"/>
      <c r="U46" s="5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hidden="1" x14ac:dyDescent="0.3">
      <c r="A47" s="43"/>
      <c r="B47" s="4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9"/>
      <c r="Q47" s="52"/>
      <c r="R47" s="53"/>
      <c r="S47" s="53"/>
      <c r="T47" s="53"/>
      <c r="U47" s="5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hidden="1" x14ac:dyDescent="0.3">
      <c r="A48" s="41"/>
      <c r="B48" s="4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8"/>
      <c r="Q48" s="50"/>
      <c r="R48" s="51"/>
      <c r="S48" s="51"/>
      <c r="T48" s="51"/>
      <c r="U48" s="5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hidden="1" x14ac:dyDescent="0.3">
      <c r="A49" s="43"/>
      <c r="B49" s="4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49"/>
      <c r="Q49" s="52"/>
      <c r="R49" s="53"/>
      <c r="S49" s="53"/>
      <c r="T49" s="53"/>
      <c r="U49" s="5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hidden="1" x14ac:dyDescent="0.3">
      <c r="A50" s="41"/>
      <c r="B50" s="4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8"/>
      <c r="Q50" s="50"/>
      <c r="R50" s="51"/>
      <c r="S50" s="51"/>
      <c r="T50" s="51"/>
      <c r="U50" s="5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hidden="1" x14ac:dyDescent="0.3">
      <c r="A51" s="43"/>
      <c r="B51" s="4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9"/>
      <c r="Q51" s="52"/>
      <c r="R51" s="53"/>
      <c r="S51" s="53"/>
      <c r="T51" s="53"/>
      <c r="U51" s="5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hidden="1" x14ac:dyDescent="0.3">
      <c r="A52" s="41"/>
      <c r="B52" s="4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8"/>
      <c r="Q52" s="50"/>
      <c r="R52" s="51"/>
      <c r="S52" s="51"/>
      <c r="T52" s="51"/>
      <c r="U52" s="5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hidden="1" x14ac:dyDescent="0.3">
      <c r="A53" s="43"/>
      <c r="B53" s="4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9"/>
      <c r="Q53" s="52"/>
      <c r="R53" s="53"/>
      <c r="S53" s="53"/>
      <c r="T53" s="53"/>
      <c r="U53" s="5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hidden="1" x14ac:dyDescent="0.3">
      <c r="A54" s="41"/>
      <c r="B54" s="4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8"/>
      <c r="Q54" s="50"/>
      <c r="R54" s="51"/>
      <c r="S54" s="51"/>
      <c r="T54" s="51"/>
      <c r="U54" s="5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hidden="1" x14ac:dyDescent="0.3">
      <c r="A55" s="43"/>
      <c r="B55" s="4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49"/>
      <c r="Q55" s="52"/>
      <c r="R55" s="53"/>
      <c r="S55" s="53"/>
      <c r="T55" s="53"/>
      <c r="U55" s="5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hidden="1" x14ac:dyDescent="0.3">
      <c r="A56" s="41"/>
      <c r="B56" s="4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8"/>
      <c r="Q56" s="50"/>
      <c r="R56" s="51"/>
      <c r="S56" s="51"/>
      <c r="T56" s="51"/>
      <c r="U56" s="5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hidden="1" x14ac:dyDescent="0.3">
      <c r="A57" s="43"/>
      <c r="B57" s="4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9"/>
      <c r="Q57" s="52"/>
      <c r="R57" s="53"/>
      <c r="S57" s="53"/>
      <c r="T57" s="53"/>
      <c r="U57" s="5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hidden="1" x14ac:dyDescent="0.3">
      <c r="A58" s="41"/>
      <c r="B58" s="4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8"/>
      <c r="Q58" s="50"/>
      <c r="R58" s="51"/>
      <c r="S58" s="51"/>
      <c r="T58" s="51"/>
      <c r="U58" s="5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hidden="1" x14ac:dyDescent="0.3">
      <c r="A59" s="43"/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49"/>
      <c r="Q59" s="52"/>
      <c r="R59" s="53"/>
      <c r="S59" s="53"/>
      <c r="T59" s="53"/>
      <c r="U59" s="5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idden="1" x14ac:dyDescent="0.3">
      <c r="A60" s="41"/>
      <c r="B60" s="4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8"/>
      <c r="Q60" s="50"/>
      <c r="R60" s="51"/>
      <c r="S60" s="51"/>
      <c r="T60" s="51"/>
      <c r="U60" s="5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idden="1" x14ac:dyDescent="0.3">
      <c r="A61" s="43"/>
      <c r="B61" s="4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49"/>
      <c r="Q61" s="52"/>
      <c r="R61" s="53"/>
      <c r="S61" s="53"/>
      <c r="T61" s="53"/>
      <c r="U61" s="5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7"/>
  <sheetViews>
    <sheetView workbookViewId="0">
      <selection activeCell="AF82" sqref="A1:AF8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0" style="19" hidden="1" customWidth="1"/>
    <col min="37" max="43" width="0" hidden="1" customWidth="1"/>
  </cols>
  <sheetData>
    <row r="1" spans="1:39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4" t="str">
        <f>真值表!R1</f>
        <v>S3</v>
      </c>
      <c r="R1" s="34" t="str">
        <f>真值表!S1</f>
        <v>S2</v>
      </c>
      <c r="S1" s="34" t="str">
        <f>真值表!T1</f>
        <v>S1</v>
      </c>
      <c r="T1" s="34" t="str">
        <f>真值表!U1</f>
        <v>S0</v>
      </c>
      <c r="U1" s="34" t="str">
        <f>真值表!V1</f>
        <v>MemtoReg</v>
      </c>
      <c r="V1" s="34" t="str">
        <f>真值表!W1</f>
        <v>MemWrite</v>
      </c>
      <c r="W1" s="34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34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34" t="str">
        <f>真值表!AF1</f>
        <v>JMP</v>
      </c>
      <c r="AF1" s="34" t="str">
        <f>真值表!AG1</f>
        <v>JAL</v>
      </c>
      <c r="AG1" s="36" t="str">
        <f>真值表!AH1</f>
        <v>XXX</v>
      </c>
      <c r="AH1" s="36" t="str">
        <f>真值表!AI1</f>
        <v>XXX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/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/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5" x14ac:dyDescent="0.3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/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/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/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/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/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5" x14ac:dyDescent="0.3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/>
      </c>
      <c r="S5" s="35" t="str">
        <f>IF(真值表!T5=1,$P5&amp;"+","")</f>
        <v/>
      </c>
      <c r="T5" s="35" t="str">
        <f>IF(真值表!U5=1,$P5&amp;"+","")</f>
        <v/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/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/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/>
      </c>
      <c r="S6" s="35" t="str">
        <f>IF(真值表!T6=1,$P6&amp;"+","")</f>
        <v/>
      </c>
      <c r="T6" s="35" t="str">
        <f>IF(真值表!U6=1,$P6&amp;"+","")</f>
        <v/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/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/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5" x14ac:dyDescent="0.3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/>
      </c>
      <c r="S7" s="35" t="str">
        <f>IF(真值表!T7=1,$P7&amp;"+","")</f>
        <v/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/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/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/>
      </c>
      <c r="S8" s="35" t="str">
        <f>IF(真值表!T8=1,$P8&amp;"+","")</f>
        <v/>
      </c>
      <c r="T8" s="35" t="str">
        <f>IF(真值表!U8=1,$P8&amp;"+","")</f>
        <v/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/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/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5" x14ac:dyDescent="0.3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/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/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/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/>
      </c>
      <c r="R10" s="35" t="str">
        <f>IF(真值表!S10=1,$P10&amp;"+","")</f>
        <v/>
      </c>
      <c r="S10" s="35" t="str">
        <f>IF(真值表!T10=1,$P10&amp;"+","")</f>
        <v/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/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/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5" x14ac:dyDescent="0.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/>
      </c>
      <c r="R11" s="35" t="str">
        <f>IF(真值表!S11=1,$P11&amp;"+","")</f>
        <v/>
      </c>
      <c r="S11" s="35" t="str">
        <f>IF(真值表!T11=1,$P11&amp;"+","")</f>
        <v/>
      </c>
      <c r="T11" s="35" t="str">
        <f>IF(真值表!U11=1,$P11&amp;"+","")</f>
        <v/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/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/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/>
      </c>
      <c r="R12" s="35" t="str">
        <f>IF(真值表!S12=1,$P12&amp;"+","")</f>
        <v/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/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/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5" x14ac:dyDescent="0.3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/>
      </c>
      <c r="AE13" s="35" t="str">
        <f>IF(真值表!AF13=1,$P13&amp;"+","")</f>
        <v/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/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5" hidden="1" x14ac:dyDescent="0.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/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5" hidden="1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/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/>
      </c>
      <c r="AF16" s="35" t="str">
        <f>IF(真值表!AG16=1,$P16&amp;"+","")</f>
        <v/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5" hidden="1" x14ac:dyDescent="0.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/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5" hidden="1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/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5" hidden="1" x14ac:dyDescent="0.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/>
      </c>
      <c r="S19" s="35" t="str">
        <f>IF(真值表!T19=1,$P19&amp;"+","")</f>
        <v/>
      </c>
      <c r="T19" s="35" t="str">
        <f>IF(真值表!U19=1,$P19&amp;"+","")</f>
        <v/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/>
      </c>
      <c r="X19" s="35" t="str">
        <f>IF(真值表!Y19=1,$P19&amp;"+","")</f>
        <v/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/>
      </c>
      <c r="S20" s="35" t="str">
        <f>IF(真值表!T20=1,$P20&amp;"+","")</f>
        <v/>
      </c>
      <c r="T20" s="35" t="str">
        <f>IF(真值表!U20=1,$P20&amp;"+","")</f>
        <v/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/>
      </c>
      <c r="X20" s="35" t="str">
        <f>IF(真值表!Y20=1,$P20&amp;"+","")</f>
        <v/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5" x14ac:dyDescent="0.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/>
      </c>
      <c r="S21" s="35" t="str">
        <f>IF(真值表!T21=1,$P21&amp;"+","")</f>
        <v/>
      </c>
      <c r="T21" s="35" t="str">
        <f>IF(真值表!U21=1,$P21&amp;"+","")</f>
        <v/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/>
      </c>
      <c r="X21" s="35" t="str">
        <f>IF(真值表!Y21=1,$P21&amp;"+","")</f>
        <v/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/>
      </c>
      <c r="R22" s="35" t="str">
        <f>IF(真值表!S22=1,$P22&amp;"+","")</f>
        <v/>
      </c>
      <c r="S22" s="35" t="str">
        <f>IF(真值表!T22=1,$P22&amp;"+","")</f>
        <v/>
      </c>
      <c r="T22" s="35" t="str">
        <f>IF(真值表!U22=1,$P22&amp;"+","")</f>
        <v/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/>
      </c>
      <c r="X22" s="35" t="str">
        <f>IF(真值表!Y22=1,$P22&amp;"+","")</f>
        <v/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5" x14ac:dyDescent="0.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/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/>
      </c>
      <c r="X23" s="35" t="str">
        <f>IF(真值表!Y23=1,$P23&amp;"+","")</f>
        <v/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/>
      </c>
      <c r="S24" s="35" t="str">
        <f>IF(真值表!T24=1,$P24&amp;"+","")</f>
        <v/>
      </c>
      <c r="T24" s="35" t="str">
        <f>IF(真值表!U24=1,$P24&amp;"+","")</f>
        <v/>
      </c>
      <c r="U24" s="35" t="str">
        <f>IF(真值表!V24=1,$P24&amp;"+","")</f>
        <v/>
      </c>
      <c r="V24" s="35" t="str">
        <f>IF(真值表!W24=1,$P24&amp;"+","")</f>
        <v/>
      </c>
      <c r="W24" s="35" t="str">
        <f>IF(真值表!X24=1,$P24&amp;"+","")</f>
        <v/>
      </c>
      <c r="X24" s="35" t="str">
        <f>IF(真值表!Y24=1,$P24&amp;"+","")</f>
        <v/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5" x14ac:dyDescent="0.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/>
      </c>
      <c r="W25" s="35" t="str">
        <f>IF(真值表!X25=1,$P25&amp;"+","")</f>
        <v/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5" hidden="1" x14ac:dyDescent="0.3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5" hidden="1" x14ac:dyDescent="0.3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5" hidden="1" x14ac:dyDescent="0.3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5" hidden="1" x14ac:dyDescent="0.3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5" hidden="1" x14ac:dyDescent="0.3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5" hidden="1" x14ac:dyDescent="0.3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5" hidden="1" x14ac:dyDescent="0.3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5" hidden="1" x14ac:dyDescent="0.3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5" hidden="1" x14ac:dyDescent="0.3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5" hidden="1" x14ac:dyDescent="0.3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5" hidden="1" x14ac:dyDescent="0.3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5" hidden="1" x14ac:dyDescent="0.3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5" hidden="1" x14ac:dyDescent="0.3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5" hidden="1" x14ac:dyDescent="0.3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5" hidden="1" x14ac:dyDescent="0.3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5" hidden="1" x14ac:dyDescent="0.3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5" hidden="1" x14ac:dyDescent="0.3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5" hidden="1" x14ac:dyDescent="0.3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5" hidden="1" x14ac:dyDescent="0.3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5" hidden="1" x14ac:dyDescent="0.3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5" hidden="1" x14ac:dyDescent="0.3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5" hidden="1" x14ac:dyDescent="0.3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5" hidden="1" x14ac:dyDescent="0.3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5" hidden="1" x14ac:dyDescent="0.3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5" hidden="1" x14ac:dyDescent="0.3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5" hidden="1" x14ac:dyDescent="0.3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5" hidden="1" x14ac:dyDescent="0.3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5" hidden="1" x14ac:dyDescent="0.3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5" hidden="1" x14ac:dyDescent="0.3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5" hidden="1" x14ac:dyDescent="0.3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5" hidden="1" x14ac:dyDescent="0.3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5" hidden="1" x14ac:dyDescent="0.3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5" hidden="1" x14ac:dyDescent="0.3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5" hidden="1" x14ac:dyDescent="0.3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5" hidden="1" x14ac:dyDescent="0.3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5" hidden="1" x14ac:dyDescent="0.3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5" hidden="1" x14ac:dyDescent="0.3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5" hidden="1" x14ac:dyDescent="0.3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5" hidden="1" x14ac:dyDescent="0.3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5" hidden="1" x14ac:dyDescent="0.3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5" hidden="1" x14ac:dyDescent="0.3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5" hidden="1" x14ac:dyDescent="0.3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5" hidden="1" x14ac:dyDescent="0.3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5" hidden="1" x14ac:dyDescent="0.3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5" hidden="1" x14ac:dyDescent="0.3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5" hidden="1" x14ac:dyDescent="0.3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5" hidden="1" x14ac:dyDescent="0.3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5" hidden="1" x14ac:dyDescent="0.3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5" hidden="1" x14ac:dyDescent="0.3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5" hidden="1" x14ac:dyDescent="0.3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5" hidden="1" x14ac:dyDescent="0.3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5" hidden="1" x14ac:dyDescent="0.3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5" hidden="1" x14ac:dyDescent="0.3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5" hidden="1" x14ac:dyDescent="0.3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5" hidden="1" x14ac:dyDescent="0.3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5" hidden="1" x14ac:dyDescent="0.3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5" x14ac:dyDescent="0.25">
      <c r="A82" s="58" t="s">
        <v>114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4" t="str">
        <f t="shared" ref="Q82:T82" si="3">IF(LEN(Q83)&gt;1,LEFT(Q83,LEN(Q83)-1),"")</f>
        <v/>
      </c>
      <c r="R82" s="54" t="str">
        <f t="shared" si="3"/>
        <v xml:space="preserve"> OP5&amp;~OP4&amp; OP3&amp;~OP2&amp; OP1&amp; OP0</v>
      </c>
      <c r="S82" s="54" t="str">
        <f t="shared" si="3"/>
        <v/>
      </c>
      <c r="T82" s="56" t="str">
        <f t="shared" si="3"/>
        <v>~OP5&amp;~OP4&amp;~OP3&amp;~OP2&amp;~OP1&amp;~OP0&amp;~F5&amp;~F4&amp;~F3&amp;~F2&amp; F1&amp; F0+ OP5&amp;~OP4&amp; OP3&amp;~OP2&amp; OP1&amp; OP0</v>
      </c>
      <c r="U82" s="54" t="str">
        <f t="shared" ref="U82:W82" si="4">IF(LEN(U83)&gt;1,LEFT(U83,LEN(U83)-1),"")</f>
        <v/>
      </c>
      <c r="V82" s="54" t="str">
        <f t="shared" si="4"/>
        <v/>
      </c>
      <c r="W82" s="56" t="str">
        <f t="shared" si="4"/>
        <v/>
      </c>
      <c r="X82" s="54" t="str">
        <f>IF(LEN(X83)&gt;1,LEFT(X83,LEN(X83)-1),"")</f>
        <v/>
      </c>
      <c r="Y82" s="54" t="str">
        <f t="shared" ref="Y82" si="5">IF(LEN(Y83)&gt;1,LEFT(Y83,LEN(Y83)-1),"")</f>
        <v/>
      </c>
      <c r="Z82" s="56" t="str">
        <f t="shared" ref="Z82" si="6">IF(LEN(Z83)&gt;1,LEFT(Z83,LEN(Z83)-1),"")</f>
        <v/>
      </c>
      <c r="AA82" s="54" t="str">
        <f t="shared" ref="AA82:AB82" si="7">IF(LEN(AA83)&gt;1,LEFT(AA83,LEN(AA83)-1),"")</f>
        <v/>
      </c>
      <c r="AB82" s="54" t="str">
        <f t="shared" si="7"/>
        <v/>
      </c>
      <c r="AC82" s="54" t="str">
        <f t="shared" ref="AC82" si="8">IF(LEN(AC83)&gt;1,LEFT(AC83,LEN(AC83)-1),"")</f>
        <v/>
      </c>
      <c r="AD82" s="54" t="str">
        <f t="shared" ref="AD82" si="9">IF(LEN(AD83)&gt;1,LEFT(AD83,LEN(AD83)-1),"")</f>
        <v/>
      </c>
      <c r="AE82" s="56" t="str">
        <f t="shared" ref="AE82:AF82" si="10">IF(LEN(AE83)&gt;1,LEFT(AE83,LEN(AE83)-1),"")</f>
        <v/>
      </c>
      <c r="AF82" s="57" t="str">
        <f t="shared" si="10"/>
        <v/>
      </c>
      <c r="AG82" s="54" t="str">
        <f t="shared" ref="AG82" si="11">IF(LEN(AG83)&gt;1,LEFT(AG83,LEN(AG83)-1),"")</f>
        <v/>
      </c>
      <c r="AH82" s="54" t="str">
        <f t="shared" ref="AH82" si="12">IF(LEN(AH83)&gt;1,LEFT(AH83,LEN(AH83)-1),"")</f>
        <v/>
      </c>
      <c r="AI82" s="54" t="str">
        <f t="shared" ref="AI82:AJ82" si="13">IF(LEN(AI83)&gt;1,LEFT(AI83,LEN(AI83)-1),"")</f>
        <v/>
      </c>
      <c r="AJ82" s="54" t="str">
        <f t="shared" si="13"/>
        <v/>
      </c>
      <c r="AK82" s="54" t="str">
        <f t="shared" ref="AK82" si="14">IF(LEN(AK83)&gt;1,LEFT(AK83,LEN(AK83)-1),"")</f>
        <v/>
      </c>
      <c r="AL82" s="54" t="str">
        <f t="shared" ref="AL82" si="15">IF(LEN(AL83)&gt;1,LEFT(AL83,LEN(AL83)-1),"")</f>
        <v/>
      </c>
      <c r="AM82" s="54" t="str">
        <f t="shared" ref="AM82" si="16">IF(LEN(AM83)&gt;1,LEFT(AM83,LEN(AM83)-1),"")</f>
        <v/>
      </c>
    </row>
    <row r="83" spans="1:51" hidden="1" x14ac:dyDescent="0.2">
      <c r="Q83" t="str">
        <f t="shared" ref="Q83:T83" si="17">CONCATENATE(Q2,Q3,Q4,Q5,Q6,Q7,Q8,Q9,Q10,Q11,Q12,Q13,Q14,Q15,Q16,Q17,Q18,Q19,Q20,Q21,Q22,Q23,Q24,Q25,Q26,Q27,Q28,Q29,Q30,Q31,Q32,Q33,Q34,Q35,Q36,Q37,Q38,Q39,Q40,Q41,Q42,Q43,Q44,Q45,Q46,Q47,Q48,Q49,Q50,Q51,Q52,Q53,Q54,Q55,Q56,Q57,
)</f>
        <v/>
      </c>
      <c r="R83" t="str">
        <f t="shared" si="17"/>
        <v xml:space="preserve"> OP5&amp;~OP4&amp; OP3&amp;~OP2&amp; OP1&amp; OP0+</v>
      </c>
      <c r="S83" t="str">
        <f t="shared" si="17"/>
        <v/>
      </c>
      <c r="T83" t="str">
        <f t="shared" si="17"/>
        <v>~OP5&amp;~OP4&amp;~OP3&amp;~OP2&amp;~OP1&amp;~OP0&amp;~F5&amp;~F4&amp;~F3&amp;~F2&amp; F1&amp; F0+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/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
)</f>
        <v/>
      </c>
      <c r="W83" t="str">
        <f t="shared" si="18"/>
        <v/>
      </c>
      <c r="X83" t="str">
        <f t="shared" si="18"/>
        <v/>
      </c>
      <c r="Y83" t="str">
        <f t="shared" si="18"/>
        <v/>
      </c>
      <c r="Z83" t="str">
        <f t="shared" si="18"/>
        <v/>
      </c>
      <c r="AA83" t="str">
        <f t="shared" si="18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  <row r="85" spans="1:51" ht="21" x14ac:dyDescent="0.4">
      <c r="V85" s="60" t="s">
        <v>116</v>
      </c>
      <c r="W85" s="60"/>
      <c r="X85" s="60"/>
      <c r="Y85" s="60"/>
      <c r="Z85" s="60"/>
      <c r="AA85" s="60"/>
      <c r="AB85" s="60"/>
      <c r="AC85" s="60"/>
      <c r="AD85" s="60"/>
      <c r="AE85" s="60"/>
      <c r="AF85" s="60"/>
    </row>
    <row r="87" spans="1:51" ht="15" x14ac:dyDescent="0.2">
      <c r="R87" s="59" t="s">
        <v>115</v>
      </c>
    </row>
  </sheetData>
  <sheetProtection sheet="1" objects="1" scenarios="1"/>
  <protectedRanges>
    <protectedRange sqref="A1:C1" name="区域1" securityDescriptor=""/>
  </protectedRanges>
  <mergeCells count="2">
    <mergeCell ref="A82:P82"/>
    <mergeCell ref="V85:AF85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84:AF84 Q2:AM81 Q1:AF1 Q88:AF1048576 Q87 S87:AF87 Q86:AF86 Q85:V85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S84:T1048576 R84:R86 R88:R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Q2:T83 U1:U1048576 V2:AM82 V83:AY83 V84:V1048576 W84:AE84 W86:AE1048576" xr:uid="{00000000-0002-0000-0100-000008000000}"/>
    <dataValidation allowBlank="1" showInputMessage="1" showErrorMessage="1" promptTitle="次态状态位" prompt="次态状态位逻辑表达式生成" sqref="R87" xr:uid="{401F875B-030B-4182-A779-DC3A907F3F74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103</v>
      </c>
      <c r="D11" s="7" t="s">
        <v>104</v>
      </c>
    </row>
    <row r="12" spans="1:4" s="1" customFormat="1" ht="20.100000000000001" customHeight="1" x14ac:dyDescent="0.3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tiger</cp:lastModifiedBy>
  <dcterms:created xsi:type="dcterms:W3CDTF">2015-06-05T18:19:00Z</dcterms:created>
  <dcterms:modified xsi:type="dcterms:W3CDTF">2019-10-29T07:19:38Z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