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robert_tuke_ucdconnect_ie/Documents/Documents/"/>
    </mc:Choice>
  </mc:AlternateContent>
  <xr:revisionPtr revIDLastSave="0" documentId="8_{8275D42A-DE3C-44C9-AE40-B43E1D4E4D34}" xr6:coauthVersionLast="47" xr6:coauthVersionMax="47" xr10:uidLastSave="{00000000-0000-0000-0000-000000000000}"/>
  <bookViews>
    <workbookView xWindow="-103" yWindow="-103" windowWidth="19543" windowHeight="12497" activeTab="3" xr2:uid="{59951E25-0E82-40D5-A9BF-B00A2CB86E4D}"/>
  </bookViews>
  <sheets>
    <sheet name="base_record" sheetId="2" r:id="rId1"/>
    <sheet name="Scenario 1" sheetId="6" r:id="rId2"/>
    <sheet name="Scenario 2" sheetId="7" r:id="rId3"/>
    <sheet name="Scenario 3" sheetId="9" r:id="rId4"/>
  </sheets>
  <definedNames>
    <definedName name="_xlchart.v1.0" hidden="1">base_record!$A$1</definedName>
    <definedName name="_xlchart.v1.1" hidden="1">base_record!$A$2:$A$101</definedName>
    <definedName name="_xlchart.v1.10" hidden="1">base_record!$A$1</definedName>
    <definedName name="_xlchart.v1.11" hidden="1">base_record!$A$2:$A$101</definedName>
    <definedName name="_xlchart.v1.12" hidden="1">base_record!$B$1</definedName>
    <definedName name="_xlchart.v1.13" hidden="1">base_record!$B$2:$B$101</definedName>
    <definedName name="_xlchart.v1.14" hidden="1">'Scenario 1'!$A$1</definedName>
    <definedName name="_xlchart.v1.15" hidden="1">'Scenario 1'!$A$2:$A$101</definedName>
    <definedName name="_xlchart.v1.16" hidden="1">'Scenario 1'!$A$1</definedName>
    <definedName name="_xlchart.v1.17" hidden="1">'Scenario 1'!$A$2:$A$101</definedName>
    <definedName name="_xlchart.v1.18" hidden="1">'Scenario 1'!$B$1</definedName>
    <definedName name="_xlchart.v1.19" hidden="1">'Scenario 1'!$B$2:$B$101</definedName>
    <definedName name="_xlchart.v1.2" hidden="1">base_record!$A$1</definedName>
    <definedName name="_xlchart.v1.20" hidden="1">'Scenario 2'!$A$1</definedName>
    <definedName name="_xlchart.v1.21" hidden="1">'Scenario 2'!$A$2:$A$101</definedName>
    <definedName name="_xlchart.v1.22" hidden="1">'Scenario 2'!$B$1</definedName>
    <definedName name="_xlchart.v1.23" hidden="1">'Scenario 2'!$B$2:$B$101</definedName>
    <definedName name="_xlchart.v1.24" hidden="1">'Scenario 2'!$A$1</definedName>
    <definedName name="_xlchart.v1.25" hidden="1">'Scenario 2'!$A$2:$A$101</definedName>
    <definedName name="_xlchart.v1.26" hidden="1">'Scenario 2'!$A$1</definedName>
    <definedName name="_xlchart.v1.27" hidden="1">'Scenario 2'!$A$2:$A$101</definedName>
    <definedName name="_xlchart.v1.28" hidden="1">'Scenario 2'!$A$1</definedName>
    <definedName name="_xlchart.v1.29" hidden="1">'Scenario 2'!$A$2:$A$101</definedName>
    <definedName name="_xlchart.v1.3" hidden="1">base_record!$A$2:$A$101</definedName>
    <definedName name="_xlchart.v1.30" hidden="1">'Scenario 2'!$A$1</definedName>
    <definedName name="_xlchart.v1.31" hidden="1">'Scenario 2'!$A$2:$A$101</definedName>
    <definedName name="_xlchart.v1.32" hidden="1">'Scenario 2'!$A$1</definedName>
    <definedName name="_xlchart.v1.33" hidden="1">'Scenario 2'!$A$2:$A$101</definedName>
    <definedName name="_xlchart.v1.34" hidden="1">'Scenario 3'!$A$1</definedName>
    <definedName name="_xlchart.v1.35" hidden="1">'Scenario 3'!$A$2:$A$101</definedName>
    <definedName name="_xlchart.v1.36" hidden="1">'Scenario 2'!$A$1</definedName>
    <definedName name="_xlchart.v1.37" hidden="1">'Scenario 2'!$A$2:$A$101</definedName>
    <definedName name="_xlchart.v1.38" hidden="1">'Scenario 3'!$A$1</definedName>
    <definedName name="_xlchart.v1.39" hidden="1">'Scenario 3'!$A$2:$A$101</definedName>
    <definedName name="_xlchart.v1.4" hidden="1">base_record!$A$1</definedName>
    <definedName name="_xlchart.v1.40" hidden="1">'Scenario 3'!$A$1</definedName>
    <definedName name="_xlchart.v1.41" hidden="1">'Scenario 3'!$A$2:$A$101</definedName>
    <definedName name="_xlchart.v1.42" hidden="1">'Scenario 3'!$B$1</definedName>
    <definedName name="_xlchart.v1.43" hidden="1">'Scenario 3'!$B$2:$B$101</definedName>
    <definedName name="_xlchart.v1.5" hidden="1">base_record!$A$2:$A$101</definedName>
    <definedName name="_xlchart.v1.6" hidden="1">base_record!$A$1</definedName>
    <definedName name="_xlchart.v1.7" hidden="1">base_record!$A$2:$A$101</definedName>
    <definedName name="_xlchart.v1.8" hidden="1">base_record!$A$1</definedName>
    <definedName name="_xlchart.v1.9" hidden="1">base_record!$A$2:$A$101</definedName>
    <definedName name="ExternalData_1" localSheetId="1" hidden="1">'Scenario 1'!$A$1:$F$101</definedName>
    <definedName name="ExternalData_1" localSheetId="2" hidden="1">'Scenario 2'!$A$1:$E$101</definedName>
    <definedName name="ExternalData_1" localSheetId="3" hidden="1">'Scenario 3'!$A$1:$F$101</definedName>
    <definedName name="ExternalData_2" localSheetId="0" hidden="1">base_record!$A$1:$D$101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9" l="1"/>
  <c r="Q8" i="7"/>
  <c r="Q8" i="2"/>
  <c r="S9" i="6"/>
  <c r="S11" i="6"/>
  <c r="S7" i="6"/>
  <c r="Q5" i="2"/>
  <c r="Q3" i="2"/>
  <c r="Q4" i="2"/>
  <c r="S6" i="9"/>
  <c r="S5" i="9"/>
  <c r="Q6" i="7"/>
  <c r="Q5" i="7"/>
  <c r="S5" i="6"/>
  <c r="S4" i="6"/>
  <c r="Q22" i="2"/>
  <c r="Q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82E5F-507C-49EB-8F74-799BCAC291B2}" keepAlive="1" name="Query - base_record" description="Connection to the 'base_record' query in the workbook." type="5" refreshedVersion="7" background="1" saveData="1">
    <dbPr connection="Provider=Microsoft.Mashup.OleDb.1;Data Source=$Workbook$;Location=base_record;Extended Properties=&quot;&quot;" command="SELECT * FROM [base_record]"/>
  </connection>
  <connection id="2" xr16:uid="{853CA357-6AF6-4D29-8DE1-E9D644121D37}" keepAlive="1" name="Query - base_record (2)" description="Connection to the 'base_record (2)' query in the workbook." type="5" refreshedVersion="0" background="1">
    <dbPr connection="Provider=Microsoft.Mashup.OleDb.1;Data Source=$Workbook$;Location=&quot;base_record (2)&quot;;Extended Properties=&quot;&quot;" command="SELECT * FROM [base_record (2)]"/>
  </connection>
  <connection id="3" xr16:uid="{8000679B-8D24-4A39-A0F3-53A662D61F69}" keepAlive="1" name="Query - base_record (3)" description="Connection to the 'base_record (3)' query in the workbook." type="5" refreshedVersion="7" background="1" saveData="1">
    <dbPr connection="Provider=Microsoft.Mashup.OleDb.1;Data Source=$Workbook$;Location=&quot;base_record (3)&quot;;Extended Properties=&quot;&quot;" command="SELECT * FROM [base_record (3)]"/>
  </connection>
  <connection id="4" xr16:uid="{73FDF28A-BE20-4207-83FE-311C9CD81946}" keepAlive="1" name="Query - base_record (4)" description="Connection to the 'base_record (4)' query in the workbook." type="5" refreshedVersion="7" background="1" saveData="1">
    <dbPr connection="Provider=Microsoft.Mashup.OleDb.1;Data Source=$Workbook$;Location=&quot;base_record (4)&quot;;Extended Properties=&quot;&quot;" command="SELECT * FROM [base_record (4)]"/>
  </connection>
  <connection id="5" xr16:uid="{F8EB260B-A453-4208-8C61-A9EB04F02EBF}" keepAlive="1" name="Query - base_record (5)" description="Connection to the 'base_record (5)' query in the workbook." type="5" refreshedVersion="7" background="1" saveData="1">
    <dbPr connection="Provider=Microsoft.Mashup.OleDb.1;Data Source=$Workbook$;Location=&quot;base_record (5)&quot;;Extended Properties=&quot;&quot;" command="SELECT * FROM [base_record (5)]"/>
  </connection>
  <connection id="6" xr16:uid="{0CDD0F6C-E390-4BA9-BE8A-C0CD2E0FED04}" keepAlive="1" name="Query - base_record (6)" description="Connection to the 'base_record (6)' query in the workbook." type="5" refreshedVersion="7" background="1" saveData="1">
    <dbPr connection="Provider=Microsoft.Mashup.OleDb.1;Data Source=$Workbook$;Location=&quot;base_record (6)&quot;;Extended Properties=&quot;&quot;" command="SELECT * FROM [base_record (6)]"/>
  </connection>
  <connection id="7" xr16:uid="{41BE39F9-BC2F-4736-9B10-8CAD54CC570C}" keepAlive="1" name="Query - base_record (7)" description="Connection to the 'base_record (7)' query in the workbook." type="5" refreshedVersion="7" background="1" saveData="1">
    <dbPr connection="Provider=Microsoft.Mashup.OleDb.1;Data Source=$Workbook$;Location=&quot;base_record (7)&quot;;Extended Properties=&quot;&quot;" command="SELECT * FROM [base_record (7)]"/>
  </connection>
  <connection id="8" xr16:uid="{C8BC26E9-DABE-475D-88E8-1D65A4EB62E4}" keepAlive="1" name="Query - base_record (8)" description="Connection to the 'base_record (8)' query in the workbook." type="5" refreshedVersion="0" background="1">
    <dbPr connection="Provider=Microsoft.Mashup.OleDb.1;Data Source=$Workbook$;Location=&quot;base_record (8)&quot;;Extended Properties=&quot;&quot;" command="SELECT * FROM [base_record (8)]"/>
  </connection>
</connections>
</file>

<file path=xl/sharedStrings.xml><?xml version="1.0" encoding="utf-8"?>
<sst xmlns="http://schemas.openxmlformats.org/spreadsheetml/2006/main" count="108" uniqueCount="32">
  <si>
    <t>Column1</t>
  </si>
  <si>
    <t>Revenue lost</t>
  </si>
  <si>
    <t>Shop Capacity</t>
  </si>
  <si>
    <t>Line capacity</t>
  </si>
  <si>
    <t>Revenue</t>
  </si>
  <si>
    <t>Shop capacity reached</t>
  </si>
  <si>
    <t>Line capacity Reached</t>
  </si>
  <si>
    <t>Shop capacity</t>
  </si>
  <si>
    <t>Regular customers lost</t>
  </si>
  <si>
    <t>Foodies lost</t>
  </si>
  <si>
    <t>Revenue Lost</t>
  </si>
  <si>
    <t>Line Capacity</t>
  </si>
  <si>
    <t>Regular customer lost</t>
  </si>
  <si>
    <t>Customers lost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</si>
  <si>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</si>
  <si>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</si>
  <si>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</si>
  <si>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</si>
  <si>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</si>
  <si>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</si>
  <si>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</si>
  <si>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</si>
  <si>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</si>
  <si>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</si>
  <si>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</si>
  <si>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</si>
  <si>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</si>
  <si>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</si>
  <si>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Intervals</t>
  </si>
  <si>
    <t>Rev lost</t>
  </si>
  <si>
    <t>delis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</si>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</sst>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AB55C0E-1D7B-4B99-8A66-3DEC48D49F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Base Revenue simulation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 Revenue simulation distributions</a:t>
          </a:r>
        </a:p>
      </cx:txPr>
    </cx:title>
    <cx:plotArea>
      <cx:plotAreaRegion>
        <cx:series layoutId="clusteredColumn" uniqueId="{F973AF63-E2B5-4FA1-8E3F-73DA7C5B2D3D}">
          <cx:tx>
            <cx:txData>
              <cx:f>_xlchart.v1.0</cx:f>
              <cx:v>Revenue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455" overflow="1851">
              <cx:binSize val="200"/>
            </cx:binning>
          </cx:layoutPr>
        </cx:series>
      </cx:plotAreaRegion>
      <cx:axis id="0">
        <cx:catScaling gapWidth="0"/>
        <cx:title>
          <cx:tx>
            <cx:txData>
              <cx:v>Total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</a:t>
              </a:r>
            </a:p>
          </cx:txPr>
        </cx:title>
        <cx:tickLabels/>
      </cx:axis>
      <cx:axis id="1">
        <cx:valScaling/>
        <cx:title>
          <cx:tx>
            <cx:txData>
              <cx:v>Number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simulations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Base Revenue Lost simulation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 Revenue Lost simulation distributions</a:t>
          </a:r>
        </a:p>
      </cx:txPr>
    </cx:title>
    <cx:plotArea>
      <cx:plotAreaRegion>
        <cx:series layoutId="clusteredColumn" uniqueId="{F973AF63-E2B5-4FA1-8E3F-73DA7C5B2D3D}">
          <cx:tx>
            <cx:txData>
              <cx:f>_xlchart.v1.12</cx:f>
              <cx:v>Revenue lost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600" overflow="12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Total Revenue Lost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Lost</a:t>
              </a:r>
            </a:p>
          </cx:txPr>
        </cx:title>
        <cx:tickLabels/>
      </cx:axis>
      <cx:axis id="1">
        <cx:valScaling/>
        <cx:title>
          <cx:tx>
            <cx:txData>
              <cx:v>Number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simulations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Revenue Earned simulation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Earned simulation distribution</a:t>
          </a:r>
        </a:p>
      </cx:txPr>
    </cx:title>
    <cx:plotArea>
      <cx:plotAreaRegion>
        <cx:series layoutId="clusteredColumn" uniqueId="{9A169980-2FC8-4B06-B7A5-22E422CE85A3}">
          <cx:tx>
            <cx:txData>
              <cx:f>_xlchart.v1.14</cx:f>
              <cx:v>Revenue</cx:v>
            </cx:txData>
          </cx:tx>
          <cx:dataId val="0"/>
          <cx:layoutPr>
            <cx:binning intervalClosed="r" underflow="600" overflow="1700">
              <cx:binSize val="200"/>
            </cx:binning>
          </cx:layoutPr>
        </cx:series>
      </cx:plotAreaRegion>
      <cx:axis id="0">
        <cx:catScaling gapWidth="0"/>
        <cx:title>
          <cx:tx>
            <cx:txData>
              <cx:v>Total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No. of simulations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Revenue lost simulation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lost simulation distributions</a:t>
          </a:r>
        </a:p>
      </cx:txPr>
    </cx:title>
    <cx:plotArea>
      <cx:plotAreaRegion>
        <cx:series layoutId="clusteredColumn" uniqueId="{9A169980-2FC8-4B06-B7A5-22E422CE85A3}">
          <cx:tx>
            <cx:txData>
              <cx:f>_xlchart.v1.18</cx:f>
              <cx:v>Revenue lost</cx:v>
            </cx:txData>
          </cx:tx>
          <cx:dataId val="0"/>
          <cx:layoutPr>
            <cx:binning intervalClosed="r" underflow="600" overflow="2100">
              <cx:binSize val="200"/>
            </cx:binning>
          </cx:layoutPr>
        </cx:series>
      </cx:plotAreaRegion>
      <cx:axis id="0">
        <cx:catScaling gapWidth="0"/>
        <cx:title>
          <cx:tx>
            <cx:txData>
              <cx:v>Total Revenue lost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lost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No. of simulations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Simulation distribution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Simulation distribution Total Revenue</a:t>
          </a:r>
        </a:p>
      </cx:txPr>
    </cx:title>
    <cx:plotArea>
      <cx:plotAreaRegion>
        <cx:series layoutId="clusteredColumn" uniqueId="{E623DF9A-1FD6-459C-98D9-1D1F516098FA}">
          <cx:tx>
            <cx:txData>
              <cx:f>_xlchart.v1.24</cx:f>
              <cx:v>Revenue</cx:v>
            </cx:txData>
          </cx:tx>
          <cx:dataId val="0"/>
          <cx:layoutPr>
            <cx:binning intervalClosed="r" underflow="500" overflow="2250"/>
          </cx:layoutPr>
        </cx:series>
      </cx:plotAreaRegion>
      <cx:axis id="0">
        <cx:catScaling gapWidth="0"/>
        <cx:title>
          <cx:tx>
            <cx:txData>
              <cx:v>Total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</a:t>
              </a:r>
            </a:p>
          </cx:txPr>
        </cx:title>
        <cx:tickLabels/>
      </cx:axis>
      <cx:axis id="1">
        <cx:valScaling/>
        <cx:title>
          <cx:tx>
            <cx:txData>
              <cx:v>No.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simulations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Simulation distribution Total Revenue Lost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Simulation distribution Total Revenue Lost</a:t>
          </a:r>
        </a:p>
      </cx:txPr>
    </cx:title>
    <cx:plotArea>
      <cx:plotAreaRegion>
        <cx:series layoutId="clusteredColumn" uniqueId="{AE7DE304-D477-4AF3-AB17-1F131BEB1A1A}">
          <cx:tx>
            <cx:txData>
              <cx:f>_xlchart.v1.22</cx:f>
              <cx:v>Revenue Lost</cx:v>
            </cx:txData>
          </cx:tx>
          <cx:dataId val="0"/>
          <cx:layoutPr>
            <cx:binning intervalClosed="r" underflow="150" overflow="500"/>
          </cx:layoutPr>
        </cx:series>
      </cx:plotAreaRegion>
      <cx:axis id="0">
        <cx:catScaling gapWidth="0"/>
        <cx:title>
          <cx:tx>
            <cx:txData>
              <cx:v>Revenue Lost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 Lost</a:t>
              </a:r>
            </a:p>
          </cx:txPr>
        </cx:title>
        <cx:tickLabels/>
      </cx:axis>
      <cx:axis id="1">
        <cx:valScaling/>
        <cx:title>
          <cx:tx>
            <cx:txData>
              <cx:v>No.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simulations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Simulation distribution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Simulation distribution Total Revenue</a:t>
          </a:r>
        </a:p>
      </cx:txPr>
    </cx:title>
    <cx:plotArea>
      <cx:plotAreaRegion>
        <cx:series layoutId="clusteredColumn" uniqueId="{F690448F-DD4B-4940-9D81-199373FE3798}">
          <cx:tx>
            <cx:txData>
              <cx:f>_xlchart.v1.34</cx:f>
              <cx:v>Revenue</cx:v>
            </cx:txData>
          </cx:tx>
          <cx:dataId val="0"/>
          <cx:layoutPr>
            <cx:binning intervalClosed="r" underflow="700" overflow="1900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Total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</a:t>
              </a:r>
            </a:p>
          </cx:txPr>
        </cx:title>
        <cx:tickLabels/>
      </cx:axis>
      <cx:axis id="1">
        <cx:valScaling/>
        <cx:title>
          <cx:tx>
            <cx:txData>
              <cx:v>No.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simulations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txData>
          <cx:v>Simulation distribution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Simulation distribution Total Revenue</a:t>
          </a:r>
        </a:p>
      </cx:txPr>
    </cx:title>
    <cx:plotArea>
      <cx:plotAreaRegion>
        <cx:series layoutId="clusteredColumn" uniqueId="{5ECA6415-80DF-43FF-98E4-258C290661BF}">
          <cx:tx>
            <cx:txData>
              <cx:f>_xlchart.v1.42</cx:f>
              <cx:v>Revenue Lost</cx:v>
            </cx:txData>
          </cx:tx>
          <cx:dataId val="0"/>
          <cx:layoutPr>
            <cx:binning intervalClosed="r" underflow="140" overflow="300">
              <cx:binSize val="40"/>
            </cx:binning>
          </cx:layoutPr>
        </cx:series>
      </cx:plotAreaRegion>
      <cx:axis id="0">
        <cx:catScaling gapWidth="0"/>
        <cx:title>
          <cx:tx>
            <cx:txData>
              <cx:v>Total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</a:t>
              </a:r>
            </a:p>
          </cx:txPr>
        </cx:title>
        <cx:tickLabels/>
      </cx:axis>
      <cx:axis id="1">
        <cx:valScaling/>
        <cx:title>
          <cx:tx>
            <cx:txData>
              <cx:v>No. of simulations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simulations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650421</xdr:colOff>
      <xdr:row>0</xdr:row>
      <xdr:rowOff>174169</xdr:rowOff>
    </xdr:from>
    <xdr:to>
      <xdr:col>11</xdr:col>
      <xdr:colOff>650421</xdr:colOff>
      <xdr:row>15</xdr:row>
      <xdr:rowOff>141512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99CAD3-9101-4869-99E0-F805F77D2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1335" y="1741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CD294B-FCA7-42D1-A33E-73E9A511F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4057" y="31459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612323</xdr:colOff>
      <xdr:row>0</xdr:row>
      <xdr:rowOff>76200</xdr:rowOff>
    </xdr:from>
    <xdr:to>
      <xdr:col>13</xdr:col>
      <xdr:colOff>612323</xdr:colOff>
      <xdr:row>15</xdr:row>
      <xdr:rowOff>43543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6F3833-1EAE-4508-AD1C-C1A3FF8AA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3694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C5F34C-4ADA-42CA-9046-F2DDC02BD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4514" y="29609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389165</xdr:colOff>
      <xdr:row>1</xdr:row>
      <xdr:rowOff>59872</xdr:rowOff>
    </xdr:from>
    <xdr:to>
      <xdr:col>12</xdr:col>
      <xdr:colOff>389165</xdr:colOff>
      <xdr:row>16</xdr:row>
      <xdr:rowOff>27215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7084B0-04F6-4BB9-8545-AB803BC15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0536" y="2449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440872</xdr:colOff>
      <xdr:row>17</xdr:row>
      <xdr:rowOff>146958</xdr:rowOff>
    </xdr:from>
    <xdr:to>
      <xdr:col>12</xdr:col>
      <xdr:colOff>440872</xdr:colOff>
      <xdr:row>32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8BFCEF-B51D-46A8-A0F3-977114FE3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2243" y="32929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A31B1C-99A8-48F7-9CCF-C9B24A98C7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4514" y="1850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8BFA55-B802-4433-9427-949FF12EA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4514" y="31459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318EA41-D44C-4678-B616-F4CCD013CAA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7DD8E99-1176-4974-81EB-C99412B130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2A4E30-45C2-4BC6-BC4A-BF998625421A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6" name="Column6" tableColumnId="6"/>
    </queryTableFields>
    <queryTableDeletedFields count="1">
      <deletedField name="Column4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F8B67EB-822E-442A-A863-5FC1E4B01A0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F772D-BA03-46B6-9504-434E3FC68B72}" name="base_record__24" displayName="base_record__24" ref="A1:D101" tableType="queryTable" totalsRowShown="0">
  <autoFilter ref="A1:D101" xr:uid="{227F772D-BA03-46B6-9504-434E3FC68B72}"/>
  <tableColumns count="4">
    <tableColumn id="1" xr3:uid="{29D87122-FF19-46EE-9A61-CE8E09874B2A}" uniqueName="1" name="Revenue" queryTableFieldId="1"/>
    <tableColumn id="2" xr3:uid="{569F2691-2F8B-4B16-A334-FB15A217951F}" uniqueName="2" name="Revenue lost" queryTableFieldId="2"/>
    <tableColumn id="3" xr3:uid="{4394A94D-3B48-4D25-AEA8-8F99E0B915C6}" uniqueName="3" name="Shop capacity reached" queryTableFieldId="3"/>
    <tableColumn id="4" xr3:uid="{6B41ACC9-BF69-4DD4-BD64-A0FF9EBBB1D7}" uniqueName="4" name="Line capacity Reach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13CDFE-6E4C-4CA8-BB35-F65FBF4E459A}" name="base_record__5" displayName="base_record__5" ref="A1:F101" tableType="queryTable" totalsRowShown="0">
  <autoFilter ref="A1:F101" xr:uid="{F413CDFE-6E4C-4CA8-BB35-F65FBF4E459A}"/>
  <tableColumns count="6">
    <tableColumn id="1" xr3:uid="{06A03B3F-31C2-4920-A7D9-2FA80016CFE2}" uniqueName="1" name="Revenue" queryTableFieldId="1"/>
    <tableColumn id="2" xr3:uid="{266EC464-DCA0-473F-8387-9718DB380873}" uniqueName="2" name="Revenue lost" queryTableFieldId="2"/>
    <tableColumn id="3" xr3:uid="{233C676E-E186-4160-9D50-C3165FD55709}" uniqueName="3" name="Shop capacity reached" queryTableFieldId="3"/>
    <tableColumn id="4" xr3:uid="{82D24498-F19A-4E0F-8476-85E302161B66}" uniqueName="4" name="Line capacity" queryTableFieldId="4"/>
    <tableColumn id="5" xr3:uid="{DD8039B9-B67A-44CA-9714-A65B4AF3E363}" uniqueName="5" name="Regular customers lost" queryTableFieldId="5"/>
    <tableColumn id="6" xr3:uid="{BB1B7C37-1448-4579-AE3D-992DF439CE56}" uniqueName="6" name="Foodies lost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DC9EC7-28E1-41A6-BE9E-D1A870CA9A33}" name="base_record__6" displayName="base_record__6" ref="A1:E101" tableType="queryTable" totalsRowShown="0">
  <autoFilter ref="A1:E101" xr:uid="{B3DC9EC7-28E1-41A6-BE9E-D1A870CA9A33}"/>
  <tableColumns count="5">
    <tableColumn id="1" xr3:uid="{11F46B50-1885-4099-97AA-7B9A8C9BF6AE}" uniqueName="1" name="Revenue" queryTableFieldId="1"/>
    <tableColumn id="2" xr3:uid="{9A010CBB-5420-455B-A484-A92DEF93F333}" uniqueName="2" name="Revenue Lost" queryTableFieldId="2"/>
    <tableColumn id="3" xr3:uid="{EBF26A20-99A4-4265-90CA-CBEEA7933F45}" uniqueName="3" name="Shop Capacity" queryTableFieldId="3"/>
    <tableColumn id="5" xr3:uid="{AB3CFB61-0BDE-49EA-A0CF-E653C45EEA87}" uniqueName="5" name="Regular customer lost" queryTableFieldId="5"/>
    <tableColumn id="6" xr3:uid="{370A2820-31D9-41DD-BD41-C7D3B0ED1266}" uniqueName="6" name="Foodies lost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5C36DC-14F8-4613-BED2-6CB5E890A5F8}" name="base_record__7" displayName="base_record__7" ref="A1:F101" tableType="queryTable" totalsRowShown="0">
  <autoFilter ref="A1:F101" xr:uid="{B65C36DC-14F8-4613-BED2-6CB5E890A5F8}"/>
  <tableColumns count="6">
    <tableColumn id="1" xr3:uid="{72F7C30F-30E9-4001-B089-7F9B3926D683}" uniqueName="1" name="Revenue" queryTableFieldId="1"/>
    <tableColumn id="2" xr3:uid="{98CA14BA-8867-4646-B9C7-708C05D21272}" uniqueName="2" name="Revenue Lost" queryTableFieldId="2"/>
    <tableColumn id="3" xr3:uid="{1AC99AE4-81EC-44FE-98AE-08A906E0A393}" uniqueName="3" name="Shop Capacity" queryTableFieldId="3"/>
    <tableColumn id="4" xr3:uid="{1BE1F611-CE54-41B8-80B7-574AC0000017}" uniqueName="4" name="Line Capacity" queryTableFieldId="4"/>
    <tableColumn id="5" xr3:uid="{F897262C-8D21-42E4-B2C6-B4CF349C23FB}" uniqueName="5" name="Customers lost" queryTableFieldId="5"/>
    <tableColumn id="6" xr3:uid="{BDBA1013-1590-44F9-AB2A-9852CA1A24DB}" uniqueName="6" name="Foodies l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C118-F435-41A2-9A43-C1F5B60905ED}">
  <dimension ref="A1:Q101"/>
  <sheetViews>
    <sheetView workbookViewId="0">
      <selection activeCell="P9" sqref="P9"/>
    </sheetView>
  </sheetViews>
  <sheetFormatPr defaultRowHeight="14.6" x14ac:dyDescent="0.4"/>
  <cols>
    <col min="1" max="4" width="10.4609375" bestFit="1" customWidth="1"/>
  </cols>
  <sheetData>
    <row r="1" spans="1:17" x14ac:dyDescent="0.4">
      <c r="A1" t="s">
        <v>4</v>
      </c>
      <c r="B1" t="s">
        <v>1</v>
      </c>
      <c r="C1" t="s">
        <v>5</v>
      </c>
      <c r="D1" t="s">
        <v>6</v>
      </c>
    </row>
    <row r="2" spans="1:17" ht="15" thickBot="1" x14ac:dyDescent="0.45">
      <c r="A2">
        <v>795</v>
      </c>
      <c r="B2">
        <v>994</v>
      </c>
      <c r="C2">
        <v>17</v>
      </c>
      <c r="D2">
        <v>56</v>
      </c>
    </row>
    <row r="3" spans="1:17" x14ac:dyDescent="0.4">
      <c r="A3">
        <v>752</v>
      </c>
      <c r="B3">
        <v>617</v>
      </c>
      <c r="C3">
        <v>20</v>
      </c>
      <c r="D3">
        <v>56</v>
      </c>
      <c r="N3" s="3" t="s">
        <v>0</v>
      </c>
      <c r="O3" s="3"/>
      <c r="Q3">
        <f>AVERAGE(base_record__24[Shop capacity reached])</f>
        <v>18.75</v>
      </c>
    </row>
    <row r="4" spans="1:17" x14ac:dyDescent="0.4">
      <c r="A4">
        <v>1188</v>
      </c>
      <c r="B4">
        <v>915</v>
      </c>
      <c r="C4">
        <v>12</v>
      </c>
      <c r="D4">
        <v>44</v>
      </c>
      <c r="N4" s="1"/>
      <c r="O4" s="1"/>
      <c r="Q4">
        <f>AVERAGE(base_record__24[Revenue lost])</f>
        <v>883.07</v>
      </c>
    </row>
    <row r="5" spans="1:17" x14ac:dyDescent="0.4">
      <c r="A5">
        <v>1515</v>
      </c>
      <c r="B5">
        <v>818</v>
      </c>
      <c r="C5">
        <v>18</v>
      </c>
      <c r="D5">
        <v>66</v>
      </c>
      <c r="N5" s="1" t="s">
        <v>14</v>
      </c>
      <c r="O5" s="1">
        <v>1437.62</v>
      </c>
      <c r="Q5">
        <f>AVERAGE(base_record__24[Line capacity Reached])</f>
        <v>51.1</v>
      </c>
    </row>
    <row r="6" spans="1:17" x14ac:dyDescent="0.4">
      <c r="A6">
        <v>1487</v>
      </c>
      <c r="B6">
        <v>974</v>
      </c>
      <c r="C6">
        <v>18</v>
      </c>
      <c r="D6">
        <v>45</v>
      </c>
      <c r="N6" s="1" t="s">
        <v>15</v>
      </c>
      <c r="O6" s="1">
        <v>42.959442418742967</v>
      </c>
    </row>
    <row r="7" spans="1:17" x14ac:dyDescent="0.4">
      <c r="A7">
        <v>1013</v>
      </c>
      <c r="B7">
        <v>819</v>
      </c>
      <c r="C7">
        <v>20</v>
      </c>
      <c r="D7">
        <v>44</v>
      </c>
      <c r="N7" s="1" t="s">
        <v>16</v>
      </c>
      <c r="O7" s="1">
        <v>1469</v>
      </c>
    </row>
    <row r="8" spans="1:17" x14ac:dyDescent="0.4">
      <c r="A8">
        <v>1077</v>
      </c>
      <c r="B8">
        <v>697</v>
      </c>
      <c r="C8">
        <v>20</v>
      </c>
      <c r="D8">
        <v>44</v>
      </c>
      <c r="N8" s="1" t="s">
        <v>17</v>
      </c>
      <c r="O8" s="1">
        <v>1765</v>
      </c>
      <c r="P8" t="s">
        <v>31</v>
      </c>
      <c r="Q8">
        <f>AVERAGE(base_record__24[Shop capacity reached])</f>
        <v>18.75</v>
      </c>
    </row>
    <row r="9" spans="1:17" x14ac:dyDescent="0.4">
      <c r="A9">
        <v>1769</v>
      </c>
      <c r="B9">
        <v>920</v>
      </c>
      <c r="C9">
        <v>18</v>
      </c>
      <c r="D9">
        <v>50</v>
      </c>
      <c r="N9" s="1" t="s">
        <v>18</v>
      </c>
      <c r="O9" s="1">
        <v>429.59442418742969</v>
      </c>
    </row>
    <row r="10" spans="1:17" x14ac:dyDescent="0.4">
      <c r="A10">
        <v>1296</v>
      </c>
      <c r="B10">
        <v>785</v>
      </c>
      <c r="C10">
        <v>18</v>
      </c>
      <c r="D10">
        <v>62</v>
      </c>
      <c r="N10" s="1" t="s">
        <v>19</v>
      </c>
      <c r="O10" s="1">
        <v>184551.3692929293</v>
      </c>
    </row>
    <row r="11" spans="1:17" x14ac:dyDescent="0.4">
      <c r="A11">
        <v>991</v>
      </c>
      <c r="B11">
        <v>830</v>
      </c>
      <c r="C11">
        <v>15</v>
      </c>
      <c r="D11">
        <v>47</v>
      </c>
      <c r="N11" s="1" t="s">
        <v>20</v>
      </c>
      <c r="O11" s="1">
        <v>0.37196987051977537</v>
      </c>
    </row>
    <row r="12" spans="1:17" x14ac:dyDescent="0.4">
      <c r="A12">
        <v>2001</v>
      </c>
      <c r="B12">
        <v>919</v>
      </c>
      <c r="C12">
        <v>19</v>
      </c>
      <c r="D12">
        <v>40</v>
      </c>
      <c r="N12" s="1" t="s">
        <v>21</v>
      </c>
      <c r="O12" s="1">
        <v>-3.3655065948414511E-2</v>
      </c>
    </row>
    <row r="13" spans="1:17" x14ac:dyDescent="0.4">
      <c r="A13">
        <v>1663</v>
      </c>
      <c r="B13">
        <v>988</v>
      </c>
      <c r="C13">
        <v>17</v>
      </c>
      <c r="D13">
        <v>46</v>
      </c>
      <c r="N13" s="1" t="s">
        <v>22</v>
      </c>
      <c r="O13" s="1">
        <v>2327</v>
      </c>
    </row>
    <row r="14" spans="1:17" x14ac:dyDescent="0.4">
      <c r="A14">
        <v>1450</v>
      </c>
      <c r="B14">
        <v>965</v>
      </c>
      <c r="C14">
        <v>22</v>
      </c>
      <c r="D14">
        <v>44</v>
      </c>
      <c r="N14" s="1" t="s">
        <v>23</v>
      </c>
      <c r="O14" s="1">
        <v>295</v>
      </c>
    </row>
    <row r="15" spans="1:17" x14ac:dyDescent="0.4">
      <c r="A15">
        <v>1605</v>
      </c>
      <c r="B15">
        <v>896</v>
      </c>
      <c r="C15">
        <v>22</v>
      </c>
      <c r="D15">
        <v>50</v>
      </c>
      <c r="N15" s="1" t="s">
        <v>24</v>
      </c>
      <c r="O15" s="1">
        <v>2622</v>
      </c>
    </row>
    <row r="16" spans="1:17" x14ac:dyDescent="0.4">
      <c r="A16">
        <v>1324</v>
      </c>
      <c r="B16">
        <v>1222</v>
      </c>
      <c r="C16">
        <v>16</v>
      </c>
      <c r="D16">
        <v>56</v>
      </c>
      <c r="N16" s="1" t="s">
        <v>25</v>
      </c>
      <c r="O16" s="1">
        <v>143762</v>
      </c>
    </row>
    <row r="17" spans="1:17" ht="15" thickBot="1" x14ac:dyDescent="0.45">
      <c r="A17">
        <v>980</v>
      </c>
      <c r="B17">
        <v>640</v>
      </c>
      <c r="C17">
        <v>18</v>
      </c>
      <c r="D17">
        <v>55</v>
      </c>
      <c r="N17" s="2" t="s">
        <v>26</v>
      </c>
      <c r="O17" s="2">
        <v>100</v>
      </c>
    </row>
    <row r="18" spans="1:17" ht="15" thickBot="1" x14ac:dyDescent="0.45">
      <c r="A18">
        <v>291</v>
      </c>
      <c r="B18">
        <v>1074</v>
      </c>
      <c r="C18">
        <v>17</v>
      </c>
      <c r="D18">
        <v>51</v>
      </c>
    </row>
    <row r="19" spans="1:17" x14ac:dyDescent="0.4">
      <c r="A19">
        <v>833</v>
      </c>
      <c r="B19">
        <v>926</v>
      </c>
      <c r="C19">
        <v>22</v>
      </c>
      <c r="D19">
        <v>52</v>
      </c>
      <c r="N19" s="3" t="s">
        <v>0</v>
      </c>
      <c r="O19" s="3"/>
    </row>
    <row r="20" spans="1:17" x14ac:dyDescent="0.4">
      <c r="A20">
        <v>1866</v>
      </c>
      <c r="B20">
        <v>618</v>
      </c>
      <c r="C20">
        <v>20</v>
      </c>
      <c r="D20">
        <v>49</v>
      </c>
      <c r="N20" s="1"/>
      <c r="O20" s="1"/>
      <c r="P20" t="s">
        <v>14</v>
      </c>
      <c r="Q20" s="1">
        <v>1229.22</v>
      </c>
    </row>
    <row r="21" spans="1:17" x14ac:dyDescent="0.4">
      <c r="A21">
        <v>1300</v>
      </c>
      <c r="B21">
        <v>503</v>
      </c>
      <c r="C21">
        <v>19</v>
      </c>
      <c r="D21">
        <v>45</v>
      </c>
      <c r="N21" s="1" t="s">
        <v>14</v>
      </c>
      <c r="O21" s="1">
        <v>1229.22</v>
      </c>
      <c r="P21" t="s">
        <v>28</v>
      </c>
      <c r="Q21">
        <f>O21-O34</f>
        <v>1158.3993723463818</v>
      </c>
    </row>
    <row r="22" spans="1:17" x14ac:dyDescent="0.4">
      <c r="A22">
        <v>1420</v>
      </c>
      <c r="B22">
        <v>954</v>
      </c>
      <c r="C22">
        <v>20</v>
      </c>
      <c r="D22">
        <v>58</v>
      </c>
      <c r="N22" s="1" t="s">
        <v>15</v>
      </c>
      <c r="O22" s="1">
        <v>35.691977934668856</v>
      </c>
      <c r="Q22">
        <f>O21+O34</f>
        <v>1300.0406276536182</v>
      </c>
    </row>
    <row r="23" spans="1:17" x14ac:dyDescent="0.4">
      <c r="A23">
        <v>1076</v>
      </c>
      <c r="B23">
        <v>847</v>
      </c>
      <c r="C23">
        <v>18</v>
      </c>
      <c r="D23">
        <v>59</v>
      </c>
      <c r="N23" s="1" t="s">
        <v>16</v>
      </c>
      <c r="O23" s="1">
        <v>1203.5</v>
      </c>
    </row>
    <row r="24" spans="1:17" x14ac:dyDescent="0.4">
      <c r="A24">
        <v>1352</v>
      </c>
      <c r="B24">
        <v>754</v>
      </c>
      <c r="C24">
        <v>20</v>
      </c>
      <c r="D24">
        <v>47</v>
      </c>
      <c r="N24" s="1" t="s">
        <v>17</v>
      </c>
      <c r="O24" s="1">
        <v>1013</v>
      </c>
    </row>
    <row r="25" spans="1:17" x14ac:dyDescent="0.4">
      <c r="A25">
        <v>1294</v>
      </c>
      <c r="B25">
        <v>853</v>
      </c>
      <c r="C25">
        <v>19</v>
      </c>
      <c r="D25">
        <v>47</v>
      </c>
      <c r="N25" s="1" t="s">
        <v>18</v>
      </c>
      <c r="O25" s="1">
        <v>356.91977934668859</v>
      </c>
    </row>
    <row r="26" spans="1:17" x14ac:dyDescent="0.4">
      <c r="A26">
        <v>1048</v>
      </c>
      <c r="B26">
        <v>1004</v>
      </c>
      <c r="C26">
        <v>19</v>
      </c>
      <c r="D26">
        <v>58</v>
      </c>
      <c r="N26" s="1" t="s">
        <v>19</v>
      </c>
      <c r="O26" s="1">
        <v>127391.72888888886</v>
      </c>
    </row>
    <row r="27" spans="1:17" x14ac:dyDescent="0.4">
      <c r="A27">
        <v>1245</v>
      </c>
      <c r="B27">
        <v>908</v>
      </c>
      <c r="C27">
        <v>24</v>
      </c>
      <c r="D27">
        <v>40</v>
      </c>
      <c r="N27" s="1" t="s">
        <v>20</v>
      </c>
      <c r="O27" s="1">
        <v>-0.26301125104049827</v>
      </c>
    </row>
    <row r="28" spans="1:17" x14ac:dyDescent="0.4">
      <c r="A28">
        <v>1164</v>
      </c>
      <c r="B28">
        <v>1296</v>
      </c>
      <c r="C28">
        <v>20</v>
      </c>
      <c r="D28">
        <v>40</v>
      </c>
      <c r="N28" s="1" t="s">
        <v>21</v>
      </c>
      <c r="O28" s="1">
        <v>5.8348080432660569E-3</v>
      </c>
    </row>
    <row r="29" spans="1:17" x14ac:dyDescent="0.4">
      <c r="A29">
        <v>1394</v>
      </c>
      <c r="B29">
        <v>1135</v>
      </c>
      <c r="C29">
        <v>20</v>
      </c>
      <c r="D29">
        <v>58</v>
      </c>
      <c r="N29" s="1" t="s">
        <v>22</v>
      </c>
      <c r="O29" s="1">
        <v>1780</v>
      </c>
    </row>
    <row r="30" spans="1:17" x14ac:dyDescent="0.4">
      <c r="A30">
        <v>1402</v>
      </c>
      <c r="B30">
        <v>909</v>
      </c>
      <c r="C30">
        <v>17</v>
      </c>
      <c r="D30">
        <v>56</v>
      </c>
      <c r="N30" s="1" t="s">
        <v>23</v>
      </c>
      <c r="O30" s="1">
        <v>291</v>
      </c>
    </row>
    <row r="31" spans="1:17" x14ac:dyDescent="0.4">
      <c r="A31">
        <v>1416</v>
      </c>
      <c r="B31">
        <v>962</v>
      </c>
      <c r="C31">
        <v>17</v>
      </c>
      <c r="D31">
        <v>59</v>
      </c>
      <c r="N31" s="1" t="s">
        <v>24</v>
      </c>
      <c r="O31" s="1">
        <v>2071</v>
      </c>
    </row>
    <row r="32" spans="1:17" x14ac:dyDescent="0.4">
      <c r="A32">
        <v>1348</v>
      </c>
      <c r="B32">
        <v>1179</v>
      </c>
      <c r="C32">
        <v>21</v>
      </c>
      <c r="D32">
        <v>60</v>
      </c>
      <c r="N32" s="1" t="s">
        <v>25</v>
      </c>
      <c r="O32" s="1">
        <v>122922</v>
      </c>
    </row>
    <row r="33" spans="1:15" x14ac:dyDescent="0.4">
      <c r="A33">
        <v>809</v>
      </c>
      <c r="B33">
        <v>861</v>
      </c>
      <c r="C33">
        <v>19</v>
      </c>
      <c r="D33">
        <v>45</v>
      </c>
      <c r="N33" s="1" t="s">
        <v>26</v>
      </c>
      <c r="O33" s="1">
        <v>100</v>
      </c>
    </row>
    <row r="34" spans="1:15" ht="15" thickBot="1" x14ac:dyDescent="0.45">
      <c r="A34">
        <v>1003</v>
      </c>
      <c r="B34">
        <v>880</v>
      </c>
      <c r="C34">
        <v>17</v>
      </c>
      <c r="D34">
        <v>71</v>
      </c>
      <c r="N34" s="2" t="s">
        <v>27</v>
      </c>
      <c r="O34" s="2">
        <v>70.820627653618274</v>
      </c>
    </row>
    <row r="35" spans="1:15" x14ac:dyDescent="0.4">
      <c r="A35">
        <v>686</v>
      </c>
      <c r="B35">
        <v>765</v>
      </c>
      <c r="C35">
        <v>16</v>
      </c>
      <c r="D35">
        <v>72</v>
      </c>
    </row>
    <row r="36" spans="1:15" x14ac:dyDescent="0.4">
      <c r="A36">
        <v>559</v>
      </c>
      <c r="B36">
        <v>636</v>
      </c>
      <c r="C36">
        <v>17</v>
      </c>
      <c r="D36">
        <v>51</v>
      </c>
    </row>
    <row r="37" spans="1:15" x14ac:dyDescent="0.4">
      <c r="A37">
        <v>1162</v>
      </c>
      <c r="B37">
        <v>715</v>
      </c>
      <c r="C37">
        <v>21</v>
      </c>
      <c r="D37">
        <v>53</v>
      </c>
    </row>
    <row r="38" spans="1:15" x14ac:dyDescent="0.4">
      <c r="A38">
        <v>1065</v>
      </c>
      <c r="B38">
        <v>731</v>
      </c>
      <c r="C38">
        <v>17</v>
      </c>
      <c r="D38">
        <v>39</v>
      </c>
    </row>
    <row r="39" spans="1:15" x14ac:dyDescent="0.4">
      <c r="A39">
        <v>1142</v>
      </c>
      <c r="B39">
        <v>668</v>
      </c>
      <c r="C39">
        <v>18</v>
      </c>
      <c r="D39">
        <v>59</v>
      </c>
    </row>
    <row r="40" spans="1:15" x14ac:dyDescent="0.4">
      <c r="A40">
        <v>1175</v>
      </c>
      <c r="B40">
        <v>605</v>
      </c>
      <c r="C40">
        <v>17</v>
      </c>
      <c r="D40">
        <v>46</v>
      </c>
    </row>
    <row r="41" spans="1:15" x14ac:dyDescent="0.4">
      <c r="A41">
        <v>772</v>
      </c>
      <c r="B41">
        <v>662</v>
      </c>
      <c r="C41">
        <v>19</v>
      </c>
      <c r="D41">
        <v>51</v>
      </c>
    </row>
    <row r="42" spans="1:15" x14ac:dyDescent="0.4">
      <c r="A42">
        <v>1547</v>
      </c>
      <c r="B42">
        <v>1178</v>
      </c>
      <c r="C42">
        <v>19</v>
      </c>
      <c r="D42">
        <v>45</v>
      </c>
    </row>
    <row r="43" spans="1:15" x14ac:dyDescent="0.4">
      <c r="A43">
        <v>1351</v>
      </c>
      <c r="B43">
        <v>741</v>
      </c>
      <c r="C43">
        <v>15</v>
      </c>
      <c r="D43">
        <v>49</v>
      </c>
    </row>
    <row r="44" spans="1:15" x14ac:dyDescent="0.4">
      <c r="A44">
        <v>1644</v>
      </c>
      <c r="B44">
        <v>1153</v>
      </c>
      <c r="C44">
        <v>24</v>
      </c>
      <c r="D44">
        <v>61</v>
      </c>
    </row>
    <row r="45" spans="1:15" x14ac:dyDescent="0.4">
      <c r="A45">
        <v>1000</v>
      </c>
      <c r="B45">
        <v>803</v>
      </c>
      <c r="C45">
        <v>18</v>
      </c>
      <c r="D45">
        <v>51</v>
      </c>
    </row>
    <row r="46" spans="1:15" x14ac:dyDescent="0.4">
      <c r="A46">
        <v>732</v>
      </c>
      <c r="B46">
        <v>725</v>
      </c>
      <c r="C46">
        <v>17</v>
      </c>
      <c r="D46">
        <v>46</v>
      </c>
    </row>
    <row r="47" spans="1:15" x14ac:dyDescent="0.4">
      <c r="A47">
        <v>1167</v>
      </c>
      <c r="B47">
        <v>541</v>
      </c>
      <c r="C47">
        <v>20</v>
      </c>
      <c r="D47">
        <v>44</v>
      </c>
    </row>
    <row r="48" spans="1:15" x14ac:dyDescent="0.4">
      <c r="A48">
        <v>912</v>
      </c>
      <c r="B48">
        <v>1118</v>
      </c>
      <c r="C48">
        <v>17</v>
      </c>
      <c r="D48">
        <v>52</v>
      </c>
    </row>
    <row r="49" spans="1:4" x14ac:dyDescent="0.4">
      <c r="A49">
        <v>1068</v>
      </c>
      <c r="B49">
        <v>829</v>
      </c>
      <c r="C49">
        <v>15</v>
      </c>
      <c r="D49">
        <v>56</v>
      </c>
    </row>
    <row r="50" spans="1:4" x14ac:dyDescent="0.4">
      <c r="A50">
        <v>1343</v>
      </c>
      <c r="B50">
        <v>861</v>
      </c>
      <c r="C50">
        <v>21</v>
      </c>
      <c r="D50">
        <v>53</v>
      </c>
    </row>
    <row r="51" spans="1:4" x14ac:dyDescent="0.4">
      <c r="A51">
        <v>662</v>
      </c>
      <c r="B51">
        <v>782</v>
      </c>
      <c r="C51">
        <v>20</v>
      </c>
      <c r="D51">
        <v>51</v>
      </c>
    </row>
    <row r="52" spans="1:4" x14ac:dyDescent="0.4">
      <c r="A52">
        <v>1674</v>
      </c>
      <c r="B52">
        <v>768</v>
      </c>
      <c r="C52">
        <v>23</v>
      </c>
      <c r="D52">
        <v>43</v>
      </c>
    </row>
    <row r="53" spans="1:4" x14ac:dyDescent="0.4">
      <c r="A53">
        <v>1474</v>
      </c>
      <c r="B53">
        <v>1180</v>
      </c>
      <c r="C53">
        <v>22</v>
      </c>
      <c r="D53">
        <v>51</v>
      </c>
    </row>
    <row r="54" spans="1:4" x14ac:dyDescent="0.4">
      <c r="A54">
        <v>644</v>
      </c>
      <c r="B54">
        <v>799</v>
      </c>
      <c r="C54">
        <v>18</v>
      </c>
      <c r="D54">
        <v>41</v>
      </c>
    </row>
    <row r="55" spans="1:4" x14ac:dyDescent="0.4">
      <c r="A55">
        <v>1709</v>
      </c>
      <c r="B55">
        <v>1026</v>
      </c>
      <c r="C55">
        <v>23</v>
      </c>
      <c r="D55">
        <v>58</v>
      </c>
    </row>
    <row r="56" spans="1:4" x14ac:dyDescent="0.4">
      <c r="A56">
        <v>1777</v>
      </c>
      <c r="B56">
        <v>678</v>
      </c>
      <c r="C56">
        <v>18</v>
      </c>
      <c r="D56">
        <v>37</v>
      </c>
    </row>
    <row r="57" spans="1:4" x14ac:dyDescent="0.4">
      <c r="A57">
        <v>1556</v>
      </c>
      <c r="B57">
        <v>920</v>
      </c>
      <c r="C57">
        <v>15</v>
      </c>
      <c r="D57">
        <v>55</v>
      </c>
    </row>
    <row r="58" spans="1:4" x14ac:dyDescent="0.4">
      <c r="A58">
        <v>1466</v>
      </c>
      <c r="B58">
        <v>806</v>
      </c>
      <c r="C58">
        <v>20</v>
      </c>
      <c r="D58">
        <v>52</v>
      </c>
    </row>
    <row r="59" spans="1:4" x14ac:dyDescent="0.4">
      <c r="A59">
        <v>1300</v>
      </c>
      <c r="B59">
        <v>926</v>
      </c>
      <c r="C59">
        <v>18</v>
      </c>
      <c r="D59">
        <v>52</v>
      </c>
    </row>
    <row r="60" spans="1:4" x14ac:dyDescent="0.4">
      <c r="A60">
        <v>997</v>
      </c>
      <c r="B60">
        <v>494</v>
      </c>
      <c r="C60">
        <v>21</v>
      </c>
      <c r="D60">
        <v>50</v>
      </c>
    </row>
    <row r="61" spans="1:4" x14ac:dyDescent="0.4">
      <c r="A61">
        <v>1354</v>
      </c>
      <c r="B61">
        <v>1001</v>
      </c>
      <c r="C61">
        <v>22</v>
      </c>
      <c r="D61">
        <v>61</v>
      </c>
    </row>
    <row r="62" spans="1:4" x14ac:dyDescent="0.4">
      <c r="A62">
        <v>1575</v>
      </c>
      <c r="B62">
        <v>896</v>
      </c>
      <c r="C62">
        <v>20</v>
      </c>
      <c r="D62">
        <v>52</v>
      </c>
    </row>
    <row r="63" spans="1:4" x14ac:dyDescent="0.4">
      <c r="A63">
        <v>1013</v>
      </c>
      <c r="B63">
        <v>885</v>
      </c>
      <c r="C63">
        <v>19</v>
      </c>
      <c r="D63">
        <v>46</v>
      </c>
    </row>
    <row r="64" spans="1:4" x14ac:dyDescent="0.4">
      <c r="A64">
        <v>610</v>
      </c>
      <c r="B64">
        <v>779</v>
      </c>
      <c r="C64">
        <v>25</v>
      </c>
      <c r="D64">
        <v>62</v>
      </c>
    </row>
    <row r="65" spans="1:4" x14ac:dyDescent="0.4">
      <c r="A65">
        <v>535</v>
      </c>
      <c r="B65">
        <v>992</v>
      </c>
      <c r="C65">
        <v>22</v>
      </c>
      <c r="D65">
        <v>45</v>
      </c>
    </row>
    <row r="66" spans="1:4" x14ac:dyDescent="0.4">
      <c r="A66">
        <v>995</v>
      </c>
      <c r="B66">
        <v>1159</v>
      </c>
      <c r="C66">
        <v>20</v>
      </c>
      <c r="D66">
        <v>51</v>
      </c>
    </row>
    <row r="67" spans="1:4" x14ac:dyDescent="0.4">
      <c r="A67">
        <v>1023</v>
      </c>
      <c r="B67">
        <v>997</v>
      </c>
      <c r="C67">
        <v>21</v>
      </c>
      <c r="D67">
        <v>55</v>
      </c>
    </row>
    <row r="68" spans="1:4" x14ac:dyDescent="0.4">
      <c r="A68">
        <v>1448</v>
      </c>
      <c r="B68">
        <v>1144</v>
      </c>
      <c r="C68">
        <v>16</v>
      </c>
      <c r="D68">
        <v>44</v>
      </c>
    </row>
    <row r="69" spans="1:4" x14ac:dyDescent="0.4">
      <c r="A69">
        <v>1180</v>
      </c>
      <c r="B69">
        <v>884</v>
      </c>
      <c r="C69">
        <v>16</v>
      </c>
      <c r="D69">
        <v>48</v>
      </c>
    </row>
    <row r="70" spans="1:4" x14ac:dyDescent="0.4">
      <c r="A70">
        <v>813</v>
      </c>
      <c r="B70">
        <v>857</v>
      </c>
      <c r="C70">
        <v>15</v>
      </c>
      <c r="D70">
        <v>49</v>
      </c>
    </row>
    <row r="71" spans="1:4" x14ac:dyDescent="0.4">
      <c r="A71">
        <v>892</v>
      </c>
      <c r="B71">
        <v>1128</v>
      </c>
      <c r="C71">
        <v>22</v>
      </c>
      <c r="D71">
        <v>60</v>
      </c>
    </row>
    <row r="72" spans="1:4" x14ac:dyDescent="0.4">
      <c r="A72">
        <v>935</v>
      </c>
      <c r="B72">
        <v>678</v>
      </c>
      <c r="C72">
        <v>16</v>
      </c>
      <c r="D72">
        <v>59</v>
      </c>
    </row>
    <row r="73" spans="1:4" x14ac:dyDescent="0.4">
      <c r="A73">
        <v>1409</v>
      </c>
      <c r="B73">
        <v>762</v>
      </c>
      <c r="C73">
        <v>17</v>
      </c>
      <c r="D73">
        <v>56</v>
      </c>
    </row>
    <row r="74" spans="1:4" x14ac:dyDescent="0.4">
      <c r="A74">
        <v>1022</v>
      </c>
      <c r="B74">
        <v>854</v>
      </c>
      <c r="C74">
        <v>15</v>
      </c>
      <c r="D74">
        <v>51</v>
      </c>
    </row>
    <row r="75" spans="1:4" x14ac:dyDescent="0.4">
      <c r="A75">
        <v>1325</v>
      </c>
      <c r="B75">
        <v>708</v>
      </c>
      <c r="C75">
        <v>23</v>
      </c>
      <c r="D75">
        <v>45</v>
      </c>
    </row>
    <row r="76" spans="1:4" x14ac:dyDescent="0.4">
      <c r="A76">
        <v>1178</v>
      </c>
      <c r="B76">
        <v>976</v>
      </c>
      <c r="C76">
        <v>18</v>
      </c>
      <c r="D76">
        <v>41</v>
      </c>
    </row>
    <row r="77" spans="1:4" x14ac:dyDescent="0.4">
      <c r="A77">
        <v>975</v>
      </c>
      <c r="B77">
        <v>885</v>
      </c>
      <c r="C77">
        <v>20</v>
      </c>
      <c r="D77">
        <v>64</v>
      </c>
    </row>
    <row r="78" spans="1:4" x14ac:dyDescent="0.4">
      <c r="A78">
        <v>2071</v>
      </c>
      <c r="B78">
        <v>944</v>
      </c>
      <c r="C78">
        <v>20</v>
      </c>
      <c r="D78">
        <v>65</v>
      </c>
    </row>
    <row r="79" spans="1:4" x14ac:dyDescent="0.4">
      <c r="A79">
        <v>1514</v>
      </c>
      <c r="B79">
        <v>525</v>
      </c>
      <c r="C79">
        <v>14</v>
      </c>
      <c r="D79">
        <v>44</v>
      </c>
    </row>
    <row r="80" spans="1:4" x14ac:dyDescent="0.4">
      <c r="A80">
        <v>1214</v>
      </c>
      <c r="B80">
        <v>1054</v>
      </c>
      <c r="C80">
        <v>16</v>
      </c>
      <c r="D80">
        <v>47</v>
      </c>
    </row>
    <row r="81" spans="1:4" x14ac:dyDescent="0.4">
      <c r="A81">
        <v>648</v>
      </c>
      <c r="B81">
        <v>896</v>
      </c>
      <c r="C81">
        <v>14</v>
      </c>
      <c r="D81">
        <v>37</v>
      </c>
    </row>
    <row r="82" spans="1:4" x14ac:dyDescent="0.4">
      <c r="A82">
        <v>1024</v>
      </c>
      <c r="B82">
        <v>944</v>
      </c>
      <c r="C82">
        <v>18</v>
      </c>
      <c r="D82">
        <v>51</v>
      </c>
    </row>
    <row r="83" spans="1:4" x14ac:dyDescent="0.4">
      <c r="A83">
        <v>1193</v>
      </c>
      <c r="B83">
        <v>837</v>
      </c>
      <c r="C83">
        <v>22</v>
      </c>
      <c r="D83">
        <v>60</v>
      </c>
    </row>
    <row r="84" spans="1:4" x14ac:dyDescent="0.4">
      <c r="A84">
        <v>831</v>
      </c>
      <c r="B84">
        <v>1002</v>
      </c>
      <c r="C84">
        <v>17</v>
      </c>
      <c r="D84">
        <v>47</v>
      </c>
    </row>
    <row r="85" spans="1:4" x14ac:dyDescent="0.4">
      <c r="A85">
        <v>1166</v>
      </c>
      <c r="B85">
        <v>1206</v>
      </c>
      <c r="C85">
        <v>14</v>
      </c>
      <c r="D85">
        <v>45</v>
      </c>
    </row>
    <row r="86" spans="1:4" x14ac:dyDescent="0.4">
      <c r="A86">
        <v>1790</v>
      </c>
      <c r="B86">
        <v>994</v>
      </c>
      <c r="C86">
        <v>20</v>
      </c>
      <c r="D86">
        <v>46</v>
      </c>
    </row>
    <row r="87" spans="1:4" x14ac:dyDescent="0.4">
      <c r="A87">
        <v>1376</v>
      </c>
      <c r="B87">
        <v>510</v>
      </c>
      <c r="C87">
        <v>22</v>
      </c>
      <c r="D87">
        <v>56</v>
      </c>
    </row>
    <row r="88" spans="1:4" x14ac:dyDescent="0.4">
      <c r="A88">
        <v>1705</v>
      </c>
      <c r="B88">
        <v>1203</v>
      </c>
      <c r="C88">
        <v>18</v>
      </c>
      <c r="D88">
        <v>65</v>
      </c>
    </row>
    <row r="89" spans="1:4" x14ac:dyDescent="0.4">
      <c r="A89">
        <v>926</v>
      </c>
      <c r="B89">
        <v>942</v>
      </c>
      <c r="C89">
        <v>24</v>
      </c>
      <c r="D89">
        <v>57</v>
      </c>
    </row>
    <row r="90" spans="1:4" x14ac:dyDescent="0.4">
      <c r="A90">
        <v>1589</v>
      </c>
      <c r="B90">
        <v>1003</v>
      </c>
      <c r="C90">
        <v>18</v>
      </c>
      <c r="D90">
        <v>41</v>
      </c>
    </row>
    <row r="91" spans="1:4" x14ac:dyDescent="0.4">
      <c r="A91">
        <v>1961</v>
      </c>
      <c r="B91">
        <v>690</v>
      </c>
      <c r="C91">
        <v>22</v>
      </c>
      <c r="D91">
        <v>34</v>
      </c>
    </row>
    <row r="92" spans="1:4" x14ac:dyDescent="0.4">
      <c r="A92">
        <v>1116</v>
      </c>
      <c r="B92">
        <v>1018</v>
      </c>
      <c r="C92">
        <v>19</v>
      </c>
      <c r="D92">
        <v>60</v>
      </c>
    </row>
    <row r="93" spans="1:4" x14ac:dyDescent="0.4">
      <c r="A93">
        <v>1321</v>
      </c>
      <c r="B93">
        <v>897</v>
      </c>
      <c r="C93">
        <v>19</v>
      </c>
      <c r="D93">
        <v>44</v>
      </c>
    </row>
    <row r="94" spans="1:4" x14ac:dyDescent="0.4">
      <c r="A94">
        <v>1605</v>
      </c>
      <c r="B94">
        <v>836</v>
      </c>
      <c r="C94">
        <v>17</v>
      </c>
      <c r="D94">
        <v>54</v>
      </c>
    </row>
    <row r="95" spans="1:4" x14ac:dyDescent="0.4">
      <c r="A95">
        <v>1027</v>
      </c>
      <c r="B95">
        <v>949</v>
      </c>
      <c r="C95">
        <v>16</v>
      </c>
      <c r="D95">
        <v>58</v>
      </c>
    </row>
    <row r="96" spans="1:4" x14ac:dyDescent="0.4">
      <c r="A96">
        <v>1304</v>
      </c>
      <c r="B96">
        <v>1294</v>
      </c>
      <c r="C96">
        <v>17</v>
      </c>
      <c r="D96">
        <v>41</v>
      </c>
    </row>
    <row r="97" spans="1:4" x14ac:dyDescent="0.4">
      <c r="A97">
        <v>1722</v>
      </c>
      <c r="B97">
        <v>1046</v>
      </c>
      <c r="C97">
        <v>22</v>
      </c>
      <c r="D97">
        <v>52</v>
      </c>
    </row>
    <row r="98" spans="1:4" x14ac:dyDescent="0.4">
      <c r="A98">
        <v>1842</v>
      </c>
      <c r="B98">
        <v>559</v>
      </c>
      <c r="C98">
        <v>17</v>
      </c>
      <c r="D98">
        <v>50</v>
      </c>
    </row>
    <row r="99" spans="1:4" x14ac:dyDescent="0.4">
      <c r="A99">
        <v>1431</v>
      </c>
      <c r="B99">
        <v>909</v>
      </c>
      <c r="C99">
        <v>15</v>
      </c>
      <c r="D99">
        <v>62</v>
      </c>
    </row>
    <row r="100" spans="1:4" x14ac:dyDescent="0.4">
      <c r="A100">
        <v>1393</v>
      </c>
      <c r="B100">
        <v>945</v>
      </c>
      <c r="C100">
        <v>22</v>
      </c>
      <c r="D100">
        <v>38</v>
      </c>
    </row>
    <row r="101" spans="1:4" x14ac:dyDescent="0.4">
      <c r="A101">
        <v>1120</v>
      </c>
      <c r="B101">
        <v>747</v>
      </c>
      <c r="C101">
        <v>17</v>
      </c>
      <c r="D101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92C5-C933-4E26-9847-55D2F7C5769F}">
  <dimension ref="A1:S101"/>
  <sheetViews>
    <sheetView topLeftCell="C1" workbookViewId="0">
      <selection activeCell="B1" sqref="B1:B1048576"/>
    </sheetView>
  </sheetViews>
  <sheetFormatPr defaultRowHeight="14.6" x14ac:dyDescent="0.4"/>
  <cols>
    <col min="1" max="6" width="10.4609375" bestFit="1" customWidth="1"/>
  </cols>
  <sheetData>
    <row r="1" spans="1:19" ht="15" thickBot="1" x14ac:dyDescent="0.45">
      <c r="A1" t="s">
        <v>4</v>
      </c>
      <c r="B1" t="s">
        <v>1</v>
      </c>
      <c r="C1" t="s">
        <v>5</v>
      </c>
      <c r="D1" t="s">
        <v>3</v>
      </c>
      <c r="E1" t="s">
        <v>8</v>
      </c>
      <c r="F1" t="s">
        <v>9</v>
      </c>
    </row>
    <row r="2" spans="1:19" x14ac:dyDescent="0.4">
      <c r="A2">
        <v>1477</v>
      </c>
      <c r="B2">
        <v>1851</v>
      </c>
      <c r="C2">
        <v>17</v>
      </c>
      <c r="D2">
        <v>0</v>
      </c>
      <c r="E2">
        <v>49</v>
      </c>
      <c r="F2">
        <v>62</v>
      </c>
      <c r="P2" s="3" t="s">
        <v>0</v>
      </c>
      <c r="Q2" s="3"/>
    </row>
    <row r="3" spans="1:19" x14ac:dyDescent="0.4">
      <c r="A3">
        <v>1349</v>
      </c>
      <c r="B3">
        <v>1563</v>
      </c>
      <c r="C3">
        <v>19</v>
      </c>
      <c r="D3">
        <v>0</v>
      </c>
      <c r="E3">
        <v>47</v>
      </c>
      <c r="F3">
        <v>74</v>
      </c>
      <c r="P3" s="1"/>
      <c r="Q3" s="1"/>
      <c r="R3" t="s">
        <v>14</v>
      </c>
      <c r="S3" s="1">
        <v>1184.21</v>
      </c>
    </row>
    <row r="4" spans="1:19" x14ac:dyDescent="0.4">
      <c r="A4">
        <v>818</v>
      </c>
      <c r="B4">
        <v>1154</v>
      </c>
      <c r="C4">
        <v>17</v>
      </c>
      <c r="D4">
        <v>0</v>
      </c>
      <c r="E4">
        <v>65</v>
      </c>
      <c r="F4">
        <v>50</v>
      </c>
      <c r="P4" s="1" t="s">
        <v>14</v>
      </c>
      <c r="Q4" s="1">
        <v>1184.21</v>
      </c>
      <c r="R4" t="s">
        <v>28</v>
      </c>
      <c r="S4">
        <f>Q4-Q17</f>
        <v>1126.4460199802454</v>
      </c>
    </row>
    <row r="5" spans="1:19" x14ac:dyDescent="0.4">
      <c r="A5">
        <v>1933</v>
      </c>
      <c r="B5">
        <v>1595</v>
      </c>
      <c r="C5">
        <v>18</v>
      </c>
      <c r="D5">
        <v>0</v>
      </c>
      <c r="E5">
        <v>58</v>
      </c>
      <c r="F5">
        <v>50</v>
      </c>
      <c r="P5" s="1" t="s">
        <v>15</v>
      </c>
      <c r="Q5" s="1">
        <v>29.111725899514873</v>
      </c>
      <c r="S5">
        <f>Q4+Q17</f>
        <v>1241.9739800197547</v>
      </c>
    </row>
    <row r="6" spans="1:19" x14ac:dyDescent="0.4">
      <c r="A6">
        <v>1273</v>
      </c>
      <c r="B6">
        <v>1364</v>
      </c>
      <c r="C6">
        <v>19</v>
      </c>
      <c r="D6">
        <v>0</v>
      </c>
      <c r="E6">
        <v>44</v>
      </c>
      <c r="F6">
        <v>66</v>
      </c>
      <c r="P6" s="1" t="s">
        <v>16</v>
      </c>
      <c r="Q6" s="1">
        <v>1189.5</v>
      </c>
    </row>
    <row r="7" spans="1:19" x14ac:dyDescent="0.4">
      <c r="A7">
        <v>1177</v>
      </c>
      <c r="B7">
        <v>1849</v>
      </c>
      <c r="C7">
        <v>16</v>
      </c>
      <c r="D7">
        <v>0</v>
      </c>
      <c r="E7">
        <v>57</v>
      </c>
      <c r="F7">
        <v>55</v>
      </c>
      <c r="P7" s="1" t="s">
        <v>17</v>
      </c>
      <c r="Q7" s="1">
        <v>1293</v>
      </c>
      <c r="R7" t="s">
        <v>7</v>
      </c>
      <c r="S7">
        <f>AVERAGE(base_record__5[Shop capacity reached])</f>
        <v>18.54</v>
      </c>
    </row>
    <row r="8" spans="1:19" x14ac:dyDescent="0.4">
      <c r="A8">
        <v>1251</v>
      </c>
      <c r="B8">
        <v>1309</v>
      </c>
      <c r="C8">
        <v>18</v>
      </c>
      <c r="D8">
        <v>0</v>
      </c>
      <c r="E8">
        <v>49</v>
      </c>
      <c r="F8">
        <v>68</v>
      </c>
      <c r="P8" s="1" t="s">
        <v>18</v>
      </c>
      <c r="Q8" s="1">
        <v>291.11725899514875</v>
      </c>
    </row>
    <row r="9" spans="1:19" x14ac:dyDescent="0.4">
      <c r="A9">
        <v>686</v>
      </c>
      <c r="B9">
        <v>1448</v>
      </c>
      <c r="C9">
        <v>21</v>
      </c>
      <c r="D9">
        <v>0</v>
      </c>
      <c r="E9">
        <v>59</v>
      </c>
      <c r="F9">
        <v>57</v>
      </c>
      <c r="P9" s="1" t="s">
        <v>19</v>
      </c>
      <c r="Q9" s="1">
        <v>84749.258484848528</v>
      </c>
      <c r="R9" t="s">
        <v>29</v>
      </c>
      <c r="S9">
        <f>AVERAGE(base_record__5[Revenue lost])</f>
        <v>1564.54</v>
      </c>
    </row>
    <row r="10" spans="1:19" x14ac:dyDescent="0.4">
      <c r="A10">
        <v>1514</v>
      </c>
      <c r="B10">
        <v>1927</v>
      </c>
      <c r="C10">
        <v>18</v>
      </c>
      <c r="D10">
        <v>0</v>
      </c>
      <c r="E10">
        <v>55</v>
      </c>
      <c r="F10">
        <v>66</v>
      </c>
      <c r="P10" s="1" t="s">
        <v>20</v>
      </c>
      <c r="Q10" s="1">
        <v>-0.14034648177620834</v>
      </c>
    </row>
    <row r="11" spans="1:19" x14ac:dyDescent="0.4">
      <c r="A11">
        <v>1410</v>
      </c>
      <c r="B11">
        <v>1629</v>
      </c>
      <c r="C11">
        <v>17</v>
      </c>
      <c r="D11">
        <v>0</v>
      </c>
      <c r="E11">
        <v>54</v>
      </c>
      <c r="F11">
        <v>66</v>
      </c>
      <c r="P11" s="1" t="s">
        <v>21</v>
      </c>
      <c r="Q11" s="1">
        <v>-0.10783541740571161</v>
      </c>
      <c r="R11" t="s">
        <v>30</v>
      </c>
      <c r="S11">
        <f>AVERAGE(base_record__5[Foodies lost])</f>
        <v>62.24</v>
      </c>
    </row>
    <row r="12" spans="1:19" x14ac:dyDescent="0.4">
      <c r="A12">
        <v>595</v>
      </c>
      <c r="B12">
        <v>1762</v>
      </c>
      <c r="C12">
        <v>17</v>
      </c>
      <c r="D12">
        <v>0</v>
      </c>
      <c r="E12">
        <v>48</v>
      </c>
      <c r="F12">
        <v>71</v>
      </c>
      <c r="P12" s="1" t="s">
        <v>22</v>
      </c>
      <c r="Q12" s="1">
        <v>1558</v>
      </c>
    </row>
    <row r="13" spans="1:19" x14ac:dyDescent="0.4">
      <c r="A13">
        <v>1326</v>
      </c>
      <c r="B13">
        <v>1225</v>
      </c>
      <c r="C13">
        <v>20</v>
      </c>
      <c r="D13">
        <v>0</v>
      </c>
      <c r="E13">
        <v>53</v>
      </c>
      <c r="F13">
        <v>57</v>
      </c>
      <c r="P13" s="1" t="s">
        <v>23</v>
      </c>
      <c r="Q13" s="1">
        <v>375</v>
      </c>
    </row>
    <row r="14" spans="1:19" x14ac:dyDescent="0.4">
      <c r="A14">
        <v>885</v>
      </c>
      <c r="B14">
        <v>1565</v>
      </c>
      <c r="C14">
        <v>18</v>
      </c>
      <c r="D14">
        <v>0</v>
      </c>
      <c r="E14">
        <v>52</v>
      </c>
      <c r="F14">
        <v>66</v>
      </c>
      <c r="P14" s="1" t="s">
        <v>24</v>
      </c>
      <c r="Q14" s="1">
        <v>1933</v>
      </c>
    </row>
    <row r="15" spans="1:19" x14ac:dyDescent="0.4">
      <c r="A15">
        <v>1222</v>
      </c>
      <c r="B15">
        <v>1547</v>
      </c>
      <c r="C15">
        <v>19</v>
      </c>
      <c r="D15">
        <v>0</v>
      </c>
      <c r="E15">
        <v>55</v>
      </c>
      <c r="F15">
        <v>65</v>
      </c>
      <c r="P15" s="1" t="s">
        <v>25</v>
      </c>
      <c r="Q15" s="1">
        <v>118421</v>
      </c>
    </row>
    <row r="16" spans="1:19" x14ac:dyDescent="0.4">
      <c r="A16">
        <v>1356</v>
      </c>
      <c r="B16">
        <v>1997</v>
      </c>
      <c r="C16">
        <v>15</v>
      </c>
      <c r="D16">
        <v>0</v>
      </c>
      <c r="E16">
        <v>43</v>
      </c>
      <c r="F16">
        <v>76</v>
      </c>
      <c r="P16" s="1" t="s">
        <v>26</v>
      </c>
      <c r="Q16" s="1">
        <v>100</v>
      </c>
    </row>
    <row r="17" spans="1:17" ht="15" thickBot="1" x14ac:dyDescent="0.45">
      <c r="A17">
        <v>1628</v>
      </c>
      <c r="B17">
        <v>1986</v>
      </c>
      <c r="C17">
        <v>20</v>
      </c>
      <c r="D17">
        <v>0</v>
      </c>
      <c r="E17">
        <v>61</v>
      </c>
      <c r="F17">
        <v>70</v>
      </c>
      <c r="P17" s="2" t="s">
        <v>27</v>
      </c>
      <c r="Q17" s="2">
        <v>57.763980019754733</v>
      </c>
    </row>
    <row r="18" spans="1:17" x14ac:dyDescent="0.4">
      <c r="A18">
        <v>1426</v>
      </c>
      <c r="B18">
        <v>1528</v>
      </c>
      <c r="C18">
        <v>21</v>
      </c>
      <c r="D18">
        <v>0</v>
      </c>
      <c r="E18">
        <v>52</v>
      </c>
      <c r="F18">
        <v>66</v>
      </c>
    </row>
    <row r="19" spans="1:17" x14ac:dyDescent="0.4">
      <c r="A19">
        <v>1375</v>
      </c>
      <c r="B19">
        <v>1602</v>
      </c>
      <c r="C19">
        <v>19</v>
      </c>
      <c r="D19">
        <v>0</v>
      </c>
      <c r="E19">
        <v>51</v>
      </c>
      <c r="F19">
        <v>66</v>
      </c>
    </row>
    <row r="20" spans="1:17" x14ac:dyDescent="0.4">
      <c r="A20">
        <v>1455</v>
      </c>
      <c r="B20">
        <v>1546</v>
      </c>
      <c r="C20">
        <v>20</v>
      </c>
      <c r="D20">
        <v>0</v>
      </c>
      <c r="E20">
        <v>58</v>
      </c>
      <c r="F20">
        <v>58</v>
      </c>
    </row>
    <row r="21" spans="1:17" x14ac:dyDescent="0.4">
      <c r="A21">
        <v>1180</v>
      </c>
      <c r="B21">
        <v>1419</v>
      </c>
      <c r="C21">
        <v>19</v>
      </c>
      <c r="D21">
        <v>0</v>
      </c>
      <c r="E21">
        <v>60</v>
      </c>
      <c r="F21">
        <v>57</v>
      </c>
    </row>
    <row r="22" spans="1:17" x14ac:dyDescent="0.4">
      <c r="A22">
        <v>1312</v>
      </c>
      <c r="B22">
        <v>1416</v>
      </c>
      <c r="C22">
        <v>21</v>
      </c>
      <c r="D22">
        <v>0</v>
      </c>
      <c r="E22">
        <v>55</v>
      </c>
      <c r="F22">
        <v>55</v>
      </c>
    </row>
    <row r="23" spans="1:17" x14ac:dyDescent="0.4">
      <c r="A23">
        <v>1072</v>
      </c>
      <c r="B23">
        <v>1434</v>
      </c>
      <c r="C23">
        <v>19</v>
      </c>
      <c r="D23">
        <v>0</v>
      </c>
      <c r="E23">
        <v>49</v>
      </c>
      <c r="F23">
        <v>61</v>
      </c>
    </row>
    <row r="24" spans="1:17" x14ac:dyDescent="0.4">
      <c r="A24">
        <v>1037</v>
      </c>
      <c r="B24">
        <v>1429</v>
      </c>
      <c r="C24">
        <v>21</v>
      </c>
      <c r="D24">
        <v>0</v>
      </c>
      <c r="E24">
        <v>57</v>
      </c>
      <c r="F24">
        <v>54</v>
      </c>
    </row>
    <row r="25" spans="1:17" x14ac:dyDescent="0.4">
      <c r="A25">
        <v>1729</v>
      </c>
      <c r="B25">
        <v>1804</v>
      </c>
      <c r="C25">
        <v>19</v>
      </c>
      <c r="D25">
        <v>0</v>
      </c>
      <c r="E25">
        <v>63</v>
      </c>
      <c r="F25">
        <v>53</v>
      </c>
    </row>
    <row r="26" spans="1:17" x14ac:dyDescent="0.4">
      <c r="A26">
        <v>1777</v>
      </c>
      <c r="B26">
        <v>1853</v>
      </c>
      <c r="C26">
        <v>17</v>
      </c>
      <c r="D26">
        <v>0</v>
      </c>
      <c r="E26">
        <v>64</v>
      </c>
      <c r="F26">
        <v>56</v>
      </c>
    </row>
    <row r="27" spans="1:17" x14ac:dyDescent="0.4">
      <c r="A27">
        <v>737</v>
      </c>
      <c r="B27">
        <v>1809</v>
      </c>
      <c r="C27">
        <v>24</v>
      </c>
      <c r="D27">
        <v>0</v>
      </c>
      <c r="E27">
        <v>48</v>
      </c>
      <c r="F27">
        <v>65</v>
      </c>
    </row>
    <row r="28" spans="1:17" x14ac:dyDescent="0.4">
      <c r="A28">
        <v>846</v>
      </c>
      <c r="B28">
        <v>1507</v>
      </c>
      <c r="C28">
        <v>19</v>
      </c>
      <c r="D28">
        <v>0</v>
      </c>
      <c r="E28">
        <v>60</v>
      </c>
      <c r="F28">
        <v>53</v>
      </c>
    </row>
    <row r="29" spans="1:17" x14ac:dyDescent="0.4">
      <c r="A29">
        <v>1104</v>
      </c>
      <c r="B29">
        <v>1112</v>
      </c>
      <c r="C29">
        <v>21</v>
      </c>
      <c r="D29">
        <v>0</v>
      </c>
      <c r="E29">
        <v>54</v>
      </c>
      <c r="F29">
        <v>60</v>
      </c>
    </row>
    <row r="30" spans="1:17" x14ac:dyDescent="0.4">
      <c r="A30">
        <v>1059</v>
      </c>
      <c r="B30">
        <v>1401</v>
      </c>
      <c r="C30">
        <v>17</v>
      </c>
      <c r="D30">
        <v>0</v>
      </c>
      <c r="E30">
        <v>60</v>
      </c>
      <c r="F30">
        <v>62</v>
      </c>
    </row>
    <row r="31" spans="1:17" x14ac:dyDescent="0.4">
      <c r="A31">
        <v>1188</v>
      </c>
      <c r="B31">
        <v>1610</v>
      </c>
      <c r="C31">
        <v>17</v>
      </c>
      <c r="D31">
        <v>0</v>
      </c>
      <c r="E31">
        <v>48</v>
      </c>
      <c r="F31">
        <v>59</v>
      </c>
    </row>
    <row r="32" spans="1:17" x14ac:dyDescent="0.4">
      <c r="A32">
        <v>786</v>
      </c>
      <c r="B32">
        <v>1762</v>
      </c>
      <c r="C32">
        <v>18</v>
      </c>
      <c r="D32">
        <v>0</v>
      </c>
      <c r="E32">
        <v>52</v>
      </c>
      <c r="F32">
        <v>62</v>
      </c>
    </row>
    <row r="33" spans="1:6" x14ac:dyDescent="0.4">
      <c r="A33">
        <v>818</v>
      </c>
      <c r="B33">
        <v>1489</v>
      </c>
      <c r="C33">
        <v>16</v>
      </c>
      <c r="D33">
        <v>0</v>
      </c>
      <c r="E33">
        <v>58</v>
      </c>
      <c r="F33">
        <v>64</v>
      </c>
    </row>
    <row r="34" spans="1:6" x14ac:dyDescent="0.4">
      <c r="A34">
        <v>1307</v>
      </c>
      <c r="B34">
        <v>1669</v>
      </c>
      <c r="C34">
        <v>18</v>
      </c>
      <c r="D34">
        <v>0</v>
      </c>
      <c r="E34">
        <v>48</v>
      </c>
      <c r="F34">
        <v>63</v>
      </c>
    </row>
    <row r="35" spans="1:6" x14ac:dyDescent="0.4">
      <c r="A35">
        <v>1369</v>
      </c>
      <c r="B35">
        <v>1499</v>
      </c>
      <c r="C35">
        <v>16</v>
      </c>
      <c r="D35">
        <v>0</v>
      </c>
      <c r="E35">
        <v>48</v>
      </c>
      <c r="F35">
        <v>71</v>
      </c>
    </row>
    <row r="36" spans="1:6" x14ac:dyDescent="0.4">
      <c r="A36">
        <v>1440</v>
      </c>
      <c r="B36">
        <v>1794</v>
      </c>
      <c r="C36">
        <v>20</v>
      </c>
      <c r="D36">
        <v>0</v>
      </c>
      <c r="E36">
        <v>49</v>
      </c>
      <c r="F36">
        <v>69</v>
      </c>
    </row>
    <row r="37" spans="1:6" x14ac:dyDescent="0.4">
      <c r="A37">
        <v>993</v>
      </c>
      <c r="B37">
        <v>1789</v>
      </c>
      <c r="C37">
        <v>18</v>
      </c>
      <c r="D37">
        <v>0</v>
      </c>
      <c r="E37">
        <v>56</v>
      </c>
      <c r="F37">
        <v>58</v>
      </c>
    </row>
    <row r="38" spans="1:6" x14ac:dyDescent="0.4">
      <c r="A38">
        <v>1083</v>
      </c>
      <c r="B38">
        <v>1626</v>
      </c>
      <c r="C38">
        <v>19</v>
      </c>
      <c r="D38">
        <v>0</v>
      </c>
      <c r="E38">
        <v>56</v>
      </c>
      <c r="F38">
        <v>58</v>
      </c>
    </row>
    <row r="39" spans="1:6" x14ac:dyDescent="0.4">
      <c r="A39">
        <v>1312</v>
      </c>
      <c r="B39">
        <v>1432</v>
      </c>
      <c r="C39">
        <v>16</v>
      </c>
      <c r="D39">
        <v>0</v>
      </c>
      <c r="E39">
        <v>55</v>
      </c>
      <c r="F39">
        <v>53</v>
      </c>
    </row>
    <row r="40" spans="1:6" x14ac:dyDescent="0.4">
      <c r="A40">
        <v>1284</v>
      </c>
      <c r="B40">
        <v>1255</v>
      </c>
      <c r="C40">
        <v>16</v>
      </c>
      <c r="D40">
        <v>0</v>
      </c>
      <c r="E40">
        <v>50</v>
      </c>
      <c r="F40">
        <v>65</v>
      </c>
    </row>
    <row r="41" spans="1:6" x14ac:dyDescent="0.4">
      <c r="A41">
        <v>375</v>
      </c>
      <c r="B41">
        <v>1367</v>
      </c>
      <c r="C41">
        <v>21</v>
      </c>
      <c r="D41">
        <v>0</v>
      </c>
      <c r="E41">
        <v>51</v>
      </c>
      <c r="F41">
        <v>61</v>
      </c>
    </row>
    <row r="42" spans="1:6" x14ac:dyDescent="0.4">
      <c r="A42">
        <v>1620</v>
      </c>
      <c r="B42">
        <v>2022</v>
      </c>
      <c r="C42">
        <v>17</v>
      </c>
      <c r="D42">
        <v>0</v>
      </c>
      <c r="E42">
        <v>52</v>
      </c>
      <c r="F42">
        <v>71</v>
      </c>
    </row>
    <row r="43" spans="1:6" x14ac:dyDescent="0.4">
      <c r="A43">
        <v>713</v>
      </c>
      <c r="B43">
        <v>1629</v>
      </c>
      <c r="C43">
        <v>17</v>
      </c>
      <c r="D43">
        <v>0</v>
      </c>
      <c r="E43">
        <v>51</v>
      </c>
      <c r="F43">
        <v>64</v>
      </c>
    </row>
    <row r="44" spans="1:6" x14ac:dyDescent="0.4">
      <c r="A44">
        <v>1064</v>
      </c>
      <c r="B44">
        <v>1594</v>
      </c>
      <c r="C44">
        <v>21</v>
      </c>
      <c r="D44">
        <v>0</v>
      </c>
      <c r="E44">
        <v>61</v>
      </c>
      <c r="F44">
        <v>58</v>
      </c>
    </row>
    <row r="45" spans="1:6" x14ac:dyDescent="0.4">
      <c r="A45">
        <v>735</v>
      </c>
      <c r="B45">
        <v>1484</v>
      </c>
      <c r="C45">
        <v>18</v>
      </c>
      <c r="D45">
        <v>0</v>
      </c>
      <c r="E45">
        <v>47</v>
      </c>
      <c r="F45">
        <v>59</v>
      </c>
    </row>
    <row r="46" spans="1:6" x14ac:dyDescent="0.4">
      <c r="A46">
        <v>1039</v>
      </c>
      <c r="B46">
        <v>1445</v>
      </c>
      <c r="C46">
        <v>22</v>
      </c>
      <c r="D46">
        <v>0</v>
      </c>
      <c r="E46">
        <v>54</v>
      </c>
      <c r="F46">
        <v>55</v>
      </c>
    </row>
    <row r="47" spans="1:6" x14ac:dyDescent="0.4">
      <c r="A47">
        <v>1415</v>
      </c>
      <c r="B47">
        <v>1202</v>
      </c>
      <c r="C47">
        <v>23</v>
      </c>
      <c r="D47">
        <v>0</v>
      </c>
      <c r="E47">
        <v>55</v>
      </c>
      <c r="F47">
        <v>55</v>
      </c>
    </row>
    <row r="48" spans="1:6" x14ac:dyDescent="0.4">
      <c r="A48">
        <v>876</v>
      </c>
      <c r="B48">
        <v>1047</v>
      </c>
      <c r="C48">
        <v>19</v>
      </c>
      <c r="D48">
        <v>0</v>
      </c>
      <c r="E48">
        <v>76</v>
      </c>
      <c r="F48">
        <v>44</v>
      </c>
    </row>
    <row r="49" spans="1:6" x14ac:dyDescent="0.4">
      <c r="A49">
        <v>1088</v>
      </c>
      <c r="B49">
        <v>1621</v>
      </c>
      <c r="C49">
        <v>15</v>
      </c>
      <c r="D49">
        <v>0</v>
      </c>
      <c r="E49">
        <v>48</v>
      </c>
      <c r="F49">
        <v>67</v>
      </c>
    </row>
    <row r="50" spans="1:6" x14ac:dyDescent="0.4">
      <c r="A50">
        <v>1603</v>
      </c>
      <c r="B50">
        <v>1540</v>
      </c>
      <c r="C50">
        <v>23</v>
      </c>
      <c r="D50">
        <v>0</v>
      </c>
      <c r="E50">
        <v>53</v>
      </c>
      <c r="F50">
        <v>57</v>
      </c>
    </row>
    <row r="51" spans="1:6" x14ac:dyDescent="0.4">
      <c r="A51">
        <v>782</v>
      </c>
      <c r="B51">
        <v>1572</v>
      </c>
      <c r="C51">
        <v>19</v>
      </c>
      <c r="D51">
        <v>0</v>
      </c>
      <c r="E51">
        <v>59</v>
      </c>
      <c r="F51">
        <v>56</v>
      </c>
    </row>
    <row r="52" spans="1:6" x14ac:dyDescent="0.4">
      <c r="A52">
        <v>1053</v>
      </c>
      <c r="B52">
        <v>1618</v>
      </c>
      <c r="C52">
        <v>15</v>
      </c>
      <c r="D52">
        <v>0</v>
      </c>
      <c r="E52">
        <v>50</v>
      </c>
      <c r="F52">
        <v>67</v>
      </c>
    </row>
    <row r="53" spans="1:6" x14ac:dyDescent="0.4">
      <c r="A53">
        <v>1054</v>
      </c>
      <c r="B53">
        <v>1415</v>
      </c>
      <c r="C53">
        <v>20</v>
      </c>
      <c r="D53">
        <v>0</v>
      </c>
      <c r="E53">
        <v>54</v>
      </c>
      <c r="F53">
        <v>57</v>
      </c>
    </row>
    <row r="54" spans="1:6" x14ac:dyDescent="0.4">
      <c r="A54">
        <v>873</v>
      </c>
      <c r="B54">
        <v>1561</v>
      </c>
      <c r="C54">
        <v>19</v>
      </c>
      <c r="D54">
        <v>0</v>
      </c>
      <c r="E54">
        <v>59</v>
      </c>
      <c r="F54">
        <v>58</v>
      </c>
    </row>
    <row r="55" spans="1:6" x14ac:dyDescent="0.4">
      <c r="A55">
        <v>1099</v>
      </c>
      <c r="B55">
        <v>1829</v>
      </c>
      <c r="C55">
        <v>16</v>
      </c>
      <c r="D55">
        <v>0</v>
      </c>
      <c r="E55">
        <v>55</v>
      </c>
      <c r="F55">
        <v>63</v>
      </c>
    </row>
    <row r="56" spans="1:6" x14ac:dyDescent="0.4">
      <c r="A56">
        <v>672</v>
      </c>
      <c r="B56">
        <v>1509</v>
      </c>
      <c r="C56">
        <v>20</v>
      </c>
      <c r="D56">
        <v>0</v>
      </c>
      <c r="E56">
        <v>53</v>
      </c>
      <c r="F56">
        <v>59</v>
      </c>
    </row>
    <row r="57" spans="1:6" x14ac:dyDescent="0.4">
      <c r="A57">
        <v>1567</v>
      </c>
      <c r="B57">
        <v>1370</v>
      </c>
      <c r="C57">
        <v>19</v>
      </c>
      <c r="D57">
        <v>0</v>
      </c>
      <c r="E57">
        <v>47</v>
      </c>
      <c r="F57">
        <v>60</v>
      </c>
    </row>
    <row r="58" spans="1:6" x14ac:dyDescent="0.4">
      <c r="A58">
        <v>1008</v>
      </c>
      <c r="B58">
        <v>1686</v>
      </c>
      <c r="C58">
        <v>15</v>
      </c>
      <c r="D58">
        <v>0</v>
      </c>
      <c r="E58">
        <v>45</v>
      </c>
      <c r="F58">
        <v>64</v>
      </c>
    </row>
    <row r="59" spans="1:6" x14ac:dyDescent="0.4">
      <c r="A59">
        <v>743</v>
      </c>
      <c r="B59">
        <v>1396</v>
      </c>
      <c r="C59">
        <v>19</v>
      </c>
      <c r="D59">
        <v>0</v>
      </c>
      <c r="E59">
        <v>43</v>
      </c>
      <c r="F59">
        <v>75</v>
      </c>
    </row>
    <row r="60" spans="1:6" x14ac:dyDescent="0.4">
      <c r="A60">
        <v>1637</v>
      </c>
      <c r="B60">
        <v>1450</v>
      </c>
      <c r="C60">
        <v>19</v>
      </c>
      <c r="D60">
        <v>0</v>
      </c>
      <c r="E60">
        <v>56</v>
      </c>
      <c r="F60">
        <v>51</v>
      </c>
    </row>
    <row r="61" spans="1:6" x14ac:dyDescent="0.4">
      <c r="A61">
        <v>1623</v>
      </c>
      <c r="B61">
        <v>1518</v>
      </c>
      <c r="C61">
        <v>21</v>
      </c>
      <c r="D61">
        <v>0</v>
      </c>
      <c r="E61">
        <v>55</v>
      </c>
      <c r="F61">
        <v>60</v>
      </c>
    </row>
    <row r="62" spans="1:6" x14ac:dyDescent="0.4">
      <c r="A62">
        <v>1361</v>
      </c>
      <c r="B62">
        <v>1683</v>
      </c>
      <c r="C62">
        <v>20</v>
      </c>
      <c r="D62">
        <v>0</v>
      </c>
      <c r="E62">
        <v>53</v>
      </c>
      <c r="F62">
        <v>59</v>
      </c>
    </row>
    <row r="63" spans="1:6" x14ac:dyDescent="0.4">
      <c r="A63">
        <v>1303</v>
      </c>
      <c r="B63">
        <v>1700</v>
      </c>
      <c r="C63">
        <v>13</v>
      </c>
      <c r="D63">
        <v>0</v>
      </c>
      <c r="E63">
        <v>44</v>
      </c>
      <c r="F63">
        <v>70</v>
      </c>
    </row>
    <row r="64" spans="1:6" x14ac:dyDescent="0.4">
      <c r="A64">
        <v>1169</v>
      </c>
      <c r="B64">
        <v>1570</v>
      </c>
      <c r="C64">
        <v>19</v>
      </c>
      <c r="D64">
        <v>0</v>
      </c>
      <c r="E64">
        <v>56</v>
      </c>
      <c r="F64">
        <v>57</v>
      </c>
    </row>
    <row r="65" spans="1:6" x14ac:dyDescent="0.4">
      <c r="A65">
        <v>1159</v>
      </c>
      <c r="B65">
        <v>1262</v>
      </c>
      <c r="C65">
        <v>18</v>
      </c>
      <c r="D65">
        <v>0</v>
      </c>
      <c r="E65">
        <v>54</v>
      </c>
      <c r="F65">
        <v>54</v>
      </c>
    </row>
    <row r="66" spans="1:6" x14ac:dyDescent="0.4">
      <c r="A66">
        <v>907</v>
      </c>
      <c r="B66">
        <v>1759</v>
      </c>
      <c r="C66">
        <v>24</v>
      </c>
      <c r="D66">
        <v>0</v>
      </c>
      <c r="E66">
        <v>54</v>
      </c>
      <c r="F66">
        <v>67</v>
      </c>
    </row>
    <row r="67" spans="1:6" x14ac:dyDescent="0.4">
      <c r="A67">
        <v>1253</v>
      </c>
      <c r="B67">
        <v>1413</v>
      </c>
      <c r="C67">
        <v>18</v>
      </c>
      <c r="D67">
        <v>0</v>
      </c>
      <c r="E67">
        <v>53</v>
      </c>
      <c r="F67">
        <v>57</v>
      </c>
    </row>
    <row r="68" spans="1:6" x14ac:dyDescent="0.4">
      <c r="A68">
        <v>1256</v>
      </c>
      <c r="B68">
        <v>1787</v>
      </c>
      <c r="C68">
        <v>19</v>
      </c>
      <c r="D68">
        <v>0</v>
      </c>
      <c r="E68">
        <v>52</v>
      </c>
      <c r="F68">
        <v>69</v>
      </c>
    </row>
    <row r="69" spans="1:6" x14ac:dyDescent="0.4">
      <c r="A69">
        <v>1255</v>
      </c>
      <c r="B69">
        <v>1698</v>
      </c>
      <c r="C69">
        <v>21</v>
      </c>
      <c r="D69">
        <v>0</v>
      </c>
      <c r="E69">
        <v>46</v>
      </c>
      <c r="F69">
        <v>67</v>
      </c>
    </row>
    <row r="70" spans="1:6" x14ac:dyDescent="0.4">
      <c r="A70">
        <v>896</v>
      </c>
      <c r="B70">
        <v>1300</v>
      </c>
      <c r="C70">
        <v>21</v>
      </c>
      <c r="D70">
        <v>0</v>
      </c>
      <c r="E70">
        <v>52</v>
      </c>
      <c r="F70">
        <v>60</v>
      </c>
    </row>
    <row r="71" spans="1:6" x14ac:dyDescent="0.4">
      <c r="A71">
        <v>1035</v>
      </c>
      <c r="B71">
        <v>1647</v>
      </c>
      <c r="C71">
        <v>18</v>
      </c>
      <c r="D71">
        <v>0</v>
      </c>
      <c r="E71">
        <v>55</v>
      </c>
      <c r="F71">
        <v>70</v>
      </c>
    </row>
    <row r="72" spans="1:6" x14ac:dyDescent="0.4">
      <c r="A72">
        <v>1040</v>
      </c>
      <c r="B72">
        <v>1485</v>
      </c>
      <c r="C72">
        <v>20</v>
      </c>
      <c r="D72">
        <v>0</v>
      </c>
      <c r="E72">
        <v>52</v>
      </c>
      <c r="F72">
        <v>65</v>
      </c>
    </row>
    <row r="73" spans="1:6" x14ac:dyDescent="0.4">
      <c r="A73">
        <v>1513</v>
      </c>
      <c r="B73">
        <v>1590</v>
      </c>
      <c r="C73">
        <v>20</v>
      </c>
      <c r="D73">
        <v>0</v>
      </c>
      <c r="E73">
        <v>56</v>
      </c>
      <c r="F73">
        <v>61</v>
      </c>
    </row>
    <row r="74" spans="1:6" x14ac:dyDescent="0.4">
      <c r="A74">
        <v>1393</v>
      </c>
      <c r="B74">
        <v>1482</v>
      </c>
      <c r="C74">
        <v>18</v>
      </c>
      <c r="D74">
        <v>0</v>
      </c>
      <c r="E74">
        <v>53</v>
      </c>
      <c r="F74">
        <v>71</v>
      </c>
    </row>
    <row r="75" spans="1:6" x14ac:dyDescent="0.4">
      <c r="A75">
        <v>1035</v>
      </c>
      <c r="B75">
        <v>1950</v>
      </c>
      <c r="C75">
        <v>19</v>
      </c>
      <c r="D75">
        <v>0</v>
      </c>
      <c r="E75">
        <v>47</v>
      </c>
      <c r="F75">
        <v>83</v>
      </c>
    </row>
    <row r="76" spans="1:6" x14ac:dyDescent="0.4">
      <c r="A76">
        <v>1153</v>
      </c>
      <c r="B76">
        <v>1035</v>
      </c>
      <c r="C76">
        <v>20</v>
      </c>
      <c r="D76">
        <v>0</v>
      </c>
      <c r="E76">
        <v>57</v>
      </c>
      <c r="F76">
        <v>53</v>
      </c>
    </row>
    <row r="77" spans="1:6" x14ac:dyDescent="0.4">
      <c r="A77">
        <v>1057</v>
      </c>
      <c r="B77">
        <v>1664</v>
      </c>
      <c r="C77">
        <v>18</v>
      </c>
      <c r="D77">
        <v>0</v>
      </c>
      <c r="E77">
        <v>58</v>
      </c>
      <c r="F77">
        <v>62</v>
      </c>
    </row>
    <row r="78" spans="1:6" x14ac:dyDescent="0.4">
      <c r="A78">
        <v>1394</v>
      </c>
      <c r="B78">
        <v>2006</v>
      </c>
      <c r="C78">
        <v>20</v>
      </c>
      <c r="D78">
        <v>0</v>
      </c>
      <c r="E78">
        <v>52</v>
      </c>
      <c r="F78">
        <v>71</v>
      </c>
    </row>
    <row r="79" spans="1:6" x14ac:dyDescent="0.4">
      <c r="A79">
        <v>1284</v>
      </c>
      <c r="B79">
        <v>1520</v>
      </c>
      <c r="C79">
        <v>20</v>
      </c>
      <c r="D79">
        <v>0</v>
      </c>
      <c r="E79">
        <v>56</v>
      </c>
      <c r="F79">
        <v>64</v>
      </c>
    </row>
    <row r="80" spans="1:6" x14ac:dyDescent="0.4">
      <c r="A80">
        <v>1603</v>
      </c>
      <c r="B80">
        <v>1543</v>
      </c>
      <c r="C80">
        <v>20</v>
      </c>
      <c r="D80">
        <v>0</v>
      </c>
      <c r="E80">
        <v>63</v>
      </c>
      <c r="F80">
        <v>61</v>
      </c>
    </row>
    <row r="81" spans="1:6" x14ac:dyDescent="0.4">
      <c r="A81">
        <v>1460</v>
      </c>
      <c r="B81">
        <v>1316</v>
      </c>
      <c r="C81">
        <v>15</v>
      </c>
      <c r="D81">
        <v>0</v>
      </c>
      <c r="E81">
        <v>52</v>
      </c>
      <c r="F81">
        <v>60</v>
      </c>
    </row>
    <row r="82" spans="1:6" x14ac:dyDescent="0.4">
      <c r="A82">
        <v>1293</v>
      </c>
      <c r="B82">
        <v>1748</v>
      </c>
      <c r="C82">
        <v>19</v>
      </c>
      <c r="D82">
        <v>0</v>
      </c>
      <c r="E82">
        <v>62</v>
      </c>
      <c r="F82">
        <v>57</v>
      </c>
    </row>
    <row r="83" spans="1:6" x14ac:dyDescent="0.4">
      <c r="A83">
        <v>1293</v>
      </c>
      <c r="B83">
        <v>1411</v>
      </c>
      <c r="C83">
        <v>19</v>
      </c>
      <c r="D83">
        <v>0</v>
      </c>
      <c r="E83">
        <v>53</v>
      </c>
      <c r="F83">
        <v>62</v>
      </c>
    </row>
    <row r="84" spans="1:6" x14ac:dyDescent="0.4">
      <c r="A84">
        <v>1188</v>
      </c>
      <c r="B84">
        <v>1987</v>
      </c>
      <c r="C84">
        <v>20</v>
      </c>
      <c r="D84">
        <v>0</v>
      </c>
      <c r="E84">
        <v>53</v>
      </c>
      <c r="F84">
        <v>66</v>
      </c>
    </row>
    <row r="85" spans="1:6" x14ac:dyDescent="0.4">
      <c r="A85">
        <v>1483</v>
      </c>
      <c r="B85">
        <v>1250</v>
      </c>
      <c r="C85">
        <v>16</v>
      </c>
      <c r="D85">
        <v>0</v>
      </c>
      <c r="E85">
        <v>53</v>
      </c>
      <c r="F85">
        <v>59</v>
      </c>
    </row>
    <row r="86" spans="1:6" x14ac:dyDescent="0.4">
      <c r="A86">
        <v>1021</v>
      </c>
      <c r="B86">
        <v>1554</v>
      </c>
      <c r="C86">
        <v>19</v>
      </c>
      <c r="D86">
        <v>0</v>
      </c>
      <c r="E86">
        <v>60</v>
      </c>
      <c r="F86">
        <v>65</v>
      </c>
    </row>
    <row r="87" spans="1:6" x14ac:dyDescent="0.4">
      <c r="A87">
        <v>1091</v>
      </c>
      <c r="B87">
        <v>1877</v>
      </c>
      <c r="C87">
        <v>20</v>
      </c>
      <c r="D87">
        <v>0</v>
      </c>
      <c r="E87">
        <v>48</v>
      </c>
      <c r="F87">
        <v>69</v>
      </c>
    </row>
    <row r="88" spans="1:6" x14ac:dyDescent="0.4">
      <c r="A88">
        <v>1059</v>
      </c>
      <c r="B88">
        <v>1314</v>
      </c>
      <c r="C88">
        <v>19</v>
      </c>
      <c r="D88">
        <v>0</v>
      </c>
      <c r="E88">
        <v>53</v>
      </c>
      <c r="F88">
        <v>64</v>
      </c>
    </row>
    <row r="89" spans="1:6" x14ac:dyDescent="0.4">
      <c r="A89">
        <v>925</v>
      </c>
      <c r="B89">
        <v>1368</v>
      </c>
      <c r="C89">
        <v>17</v>
      </c>
      <c r="D89">
        <v>0</v>
      </c>
      <c r="E89">
        <v>51</v>
      </c>
      <c r="F89">
        <v>58</v>
      </c>
    </row>
    <row r="90" spans="1:6" x14ac:dyDescent="0.4">
      <c r="A90">
        <v>751</v>
      </c>
      <c r="B90">
        <v>1184</v>
      </c>
      <c r="C90">
        <v>14</v>
      </c>
      <c r="D90">
        <v>0</v>
      </c>
      <c r="E90">
        <v>50</v>
      </c>
      <c r="F90">
        <v>60</v>
      </c>
    </row>
    <row r="91" spans="1:6" x14ac:dyDescent="0.4">
      <c r="A91">
        <v>1655</v>
      </c>
      <c r="B91">
        <v>1855</v>
      </c>
      <c r="C91">
        <v>15</v>
      </c>
      <c r="D91">
        <v>0</v>
      </c>
      <c r="E91">
        <v>42</v>
      </c>
      <c r="F91">
        <v>77</v>
      </c>
    </row>
    <row r="92" spans="1:6" x14ac:dyDescent="0.4">
      <c r="A92">
        <v>1293</v>
      </c>
      <c r="B92">
        <v>1803</v>
      </c>
      <c r="C92">
        <v>19</v>
      </c>
      <c r="D92">
        <v>0</v>
      </c>
      <c r="E92">
        <v>41</v>
      </c>
      <c r="F92">
        <v>69</v>
      </c>
    </row>
    <row r="93" spans="1:6" x14ac:dyDescent="0.4">
      <c r="A93">
        <v>1191</v>
      </c>
      <c r="B93">
        <v>1806</v>
      </c>
      <c r="C93">
        <v>18</v>
      </c>
      <c r="D93">
        <v>0</v>
      </c>
      <c r="E93">
        <v>45</v>
      </c>
      <c r="F93">
        <v>59</v>
      </c>
    </row>
    <row r="94" spans="1:6" x14ac:dyDescent="0.4">
      <c r="A94">
        <v>1463</v>
      </c>
      <c r="B94">
        <v>1206</v>
      </c>
      <c r="C94">
        <v>22</v>
      </c>
      <c r="D94">
        <v>0</v>
      </c>
      <c r="E94">
        <v>51</v>
      </c>
      <c r="F94">
        <v>59</v>
      </c>
    </row>
    <row r="95" spans="1:6" x14ac:dyDescent="0.4">
      <c r="A95">
        <v>1392</v>
      </c>
      <c r="B95">
        <v>1790</v>
      </c>
      <c r="C95">
        <v>15</v>
      </c>
      <c r="D95">
        <v>0</v>
      </c>
      <c r="E95">
        <v>54</v>
      </c>
      <c r="F95">
        <v>74</v>
      </c>
    </row>
    <row r="96" spans="1:6" x14ac:dyDescent="0.4">
      <c r="A96">
        <v>1237</v>
      </c>
      <c r="B96">
        <v>1401</v>
      </c>
      <c r="C96">
        <v>19</v>
      </c>
      <c r="D96">
        <v>0</v>
      </c>
      <c r="E96">
        <v>56</v>
      </c>
      <c r="F96">
        <v>59</v>
      </c>
    </row>
    <row r="97" spans="1:6" x14ac:dyDescent="0.4">
      <c r="A97">
        <v>726</v>
      </c>
      <c r="B97">
        <v>1798</v>
      </c>
      <c r="C97">
        <v>16</v>
      </c>
      <c r="D97">
        <v>0</v>
      </c>
      <c r="E97">
        <v>54</v>
      </c>
      <c r="F97">
        <v>53</v>
      </c>
    </row>
    <row r="98" spans="1:6" x14ac:dyDescent="0.4">
      <c r="A98">
        <v>944</v>
      </c>
      <c r="B98">
        <v>1542</v>
      </c>
      <c r="C98">
        <v>17</v>
      </c>
      <c r="D98">
        <v>0</v>
      </c>
      <c r="E98">
        <v>54</v>
      </c>
      <c r="F98">
        <v>62</v>
      </c>
    </row>
    <row r="99" spans="1:6" x14ac:dyDescent="0.4">
      <c r="A99">
        <v>1291</v>
      </c>
      <c r="B99">
        <v>1822</v>
      </c>
      <c r="C99">
        <v>14</v>
      </c>
      <c r="D99">
        <v>0</v>
      </c>
      <c r="E99">
        <v>40</v>
      </c>
      <c r="F99">
        <v>80</v>
      </c>
    </row>
    <row r="100" spans="1:6" x14ac:dyDescent="0.4">
      <c r="A100">
        <v>1251</v>
      </c>
      <c r="B100">
        <v>1190</v>
      </c>
      <c r="C100">
        <v>16</v>
      </c>
      <c r="D100">
        <v>0</v>
      </c>
      <c r="E100">
        <v>57</v>
      </c>
      <c r="F100">
        <v>54</v>
      </c>
    </row>
    <row r="101" spans="1:6" x14ac:dyDescent="0.4">
      <c r="A101">
        <v>1120</v>
      </c>
      <c r="B101">
        <v>1707</v>
      </c>
      <c r="C101">
        <v>21</v>
      </c>
      <c r="D101">
        <v>0</v>
      </c>
      <c r="E101">
        <v>50</v>
      </c>
      <c r="F101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641A-AEB8-47F2-BDB0-3EA9711BC950}">
  <dimension ref="A1:Q101"/>
  <sheetViews>
    <sheetView topLeftCell="B1" workbookViewId="0">
      <selection activeCell="Q9" sqref="Q9"/>
    </sheetView>
  </sheetViews>
  <sheetFormatPr defaultRowHeight="14.6" x14ac:dyDescent="0.4"/>
  <cols>
    <col min="1" max="5" width="10.4609375" bestFit="1" customWidth="1"/>
  </cols>
  <sheetData>
    <row r="1" spans="1:17" ht="15" thickBot="1" x14ac:dyDescent="0.45">
      <c r="A1" t="s">
        <v>4</v>
      </c>
      <c r="B1" t="s">
        <v>10</v>
      </c>
      <c r="C1" t="s">
        <v>2</v>
      </c>
      <c r="D1" t="s">
        <v>12</v>
      </c>
      <c r="E1" t="s">
        <v>9</v>
      </c>
    </row>
    <row r="2" spans="1:17" x14ac:dyDescent="0.4">
      <c r="A2">
        <v>1589</v>
      </c>
      <c r="B2">
        <v>212</v>
      </c>
      <c r="C2">
        <v>15</v>
      </c>
      <c r="D2">
        <v>62</v>
      </c>
      <c r="E2">
        <v>0</v>
      </c>
      <c r="N2" s="3" t="s">
        <v>0</v>
      </c>
      <c r="O2" s="3"/>
    </row>
    <row r="3" spans="1:17" x14ac:dyDescent="0.4">
      <c r="A3">
        <v>1849</v>
      </c>
      <c r="B3">
        <v>174</v>
      </c>
      <c r="C3">
        <v>13</v>
      </c>
      <c r="D3">
        <v>55</v>
      </c>
      <c r="E3">
        <v>0</v>
      </c>
      <c r="N3" s="1"/>
      <c r="O3" s="1"/>
    </row>
    <row r="4" spans="1:17" x14ac:dyDescent="0.4">
      <c r="A4">
        <v>1593</v>
      </c>
      <c r="B4">
        <v>179</v>
      </c>
      <c r="C4">
        <v>21</v>
      </c>
      <c r="D4">
        <v>61</v>
      </c>
      <c r="E4">
        <v>2</v>
      </c>
      <c r="N4" s="1" t="s">
        <v>14</v>
      </c>
      <c r="O4" s="1">
        <v>1379.4</v>
      </c>
      <c r="P4" t="s">
        <v>14</v>
      </c>
      <c r="Q4" s="1">
        <v>1379.4</v>
      </c>
    </row>
    <row r="5" spans="1:17" x14ac:dyDescent="0.4">
      <c r="A5">
        <v>1032</v>
      </c>
      <c r="B5">
        <v>310</v>
      </c>
      <c r="C5">
        <v>18</v>
      </c>
      <c r="D5">
        <v>60</v>
      </c>
      <c r="E5">
        <v>0</v>
      </c>
      <c r="N5" s="1" t="s">
        <v>15</v>
      </c>
      <c r="O5" s="1">
        <v>46.274296375531257</v>
      </c>
      <c r="P5" t="s">
        <v>28</v>
      </c>
      <c r="Q5" s="1">
        <f>1379.4-O17</f>
        <v>1287.5817567089371</v>
      </c>
    </row>
    <row r="6" spans="1:17" x14ac:dyDescent="0.4">
      <c r="A6">
        <v>1145</v>
      </c>
      <c r="B6">
        <v>490</v>
      </c>
      <c r="C6">
        <v>16</v>
      </c>
      <c r="D6">
        <v>57</v>
      </c>
      <c r="E6">
        <v>0</v>
      </c>
      <c r="N6" s="1" t="s">
        <v>16</v>
      </c>
      <c r="O6" s="1">
        <v>1402.5</v>
      </c>
      <c r="Q6">
        <f>O4+O17</f>
        <v>1471.2182432910631</v>
      </c>
    </row>
    <row r="7" spans="1:17" x14ac:dyDescent="0.4">
      <c r="A7">
        <v>1387</v>
      </c>
      <c r="B7">
        <v>395</v>
      </c>
      <c r="C7">
        <v>15</v>
      </c>
      <c r="D7">
        <v>60</v>
      </c>
      <c r="E7">
        <v>2</v>
      </c>
      <c r="N7" s="1" t="s">
        <v>17</v>
      </c>
      <c r="O7" s="1">
        <v>1575</v>
      </c>
    </row>
    <row r="8" spans="1:17" x14ac:dyDescent="0.4">
      <c r="A8">
        <v>2686</v>
      </c>
      <c r="B8">
        <v>248</v>
      </c>
      <c r="C8">
        <v>18</v>
      </c>
      <c r="D8">
        <v>47</v>
      </c>
      <c r="E8">
        <v>4</v>
      </c>
      <c r="N8" s="1" t="s">
        <v>18</v>
      </c>
      <c r="O8" s="1">
        <v>462.74296375531259</v>
      </c>
      <c r="P8" t="s">
        <v>31</v>
      </c>
      <c r="Q8">
        <f>AVERAGE(base_record__6[Shop Capacity])</f>
        <v>18.62</v>
      </c>
    </row>
    <row r="9" spans="1:17" x14ac:dyDescent="0.4">
      <c r="A9">
        <v>936</v>
      </c>
      <c r="B9">
        <v>349</v>
      </c>
      <c r="C9">
        <v>17</v>
      </c>
      <c r="D9">
        <v>59</v>
      </c>
      <c r="E9">
        <v>2</v>
      </c>
      <c r="N9" s="1" t="s">
        <v>19</v>
      </c>
      <c r="O9" s="1">
        <v>214131.05050505052</v>
      </c>
    </row>
    <row r="10" spans="1:17" x14ac:dyDescent="0.4">
      <c r="A10">
        <v>1451</v>
      </c>
      <c r="B10">
        <v>199</v>
      </c>
      <c r="C10">
        <v>18</v>
      </c>
      <c r="D10">
        <v>54</v>
      </c>
      <c r="E10">
        <v>3</v>
      </c>
      <c r="N10" s="1" t="s">
        <v>20</v>
      </c>
      <c r="O10" s="1">
        <v>0.47285331414724441</v>
      </c>
    </row>
    <row r="11" spans="1:17" x14ac:dyDescent="0.4">
      <c r="A11">
        <v>1083</v>
      </c>
      <c r="B11">
        <v>238</v>
      </c>
      <c r="C11">
        <v>24</v>
      </c>
      <c r="D11">
        <v>52</v>
      </c>
      <c r="E11">
        <v>5</v>
      </c>
      <c r="N11" s="1" t="s">
        <v>21</v>
      </c>
      <c r="O11" s="1">
        <v>0.18613083074367873</v>
      </c>
    </row>
    <row r="12" spans="1:17" x14ac:dyDescent="0.4">
      <c r="A12">
        <v>705</v>
      </c>
      <c r="B12">
        <v>357</v>
      </c>
      <c r="C12">
        <v>19</v>
      </c>
      <c r="D12">
        <v>55</v>
      </c>
      <c r="E12">
        <v>1</v>
      </c>
      <c r="N12" s="1" t="s">
        <v>22</v>
      </c>
      <c r="O12" s="1">
        <v>2630</v>
      </c>
    </row>
    <row r="13" spans="1:17" x14ac:dyDescent="0.4">
      <c r="A13">
        <v>497</v>
      </c>
      <c r="B13">
        <v>164</v>
      </c>
      <c r="C13">
        <v>18</v>
      </c>
      <c r="D13">
        <v>60</v>
      </c>
      <c r="E13">
        <v>1</v>
      </c>
      <c r="N13" s="1" t="s">
        <v>23</v>
      </c>
      <c r="O13" s="1">
        <v>56</v>
      </c>
    </row>
    <row r="14" spans="1:17" x14ac:dyDescent="0.4">
      <c r="A14">
        <v>1719</v>
      </c>
      <c r="B14">
        <v>322</v>
      </c>
      <c r="C14">
        <v>20</v>
      </c>
      <c r="D14">
        <v>59</v>
      </c>
      <c r="E14">
        <v>0</v>
      </c>
      <c r="N14" s="1" t="s">
        <v>24</v>
      </c>
      <c r="O14" s="1">
        <v>2686</v>
      </c>
    </row>
    <row r="15" spans="1:17" x14ac:dyDescent="0.4">
      <c r="A15">
        <v>1321</v>
      </c>
      <c r="B15">
        <v>244</v>
      </c>
      <c r="C15">
        <v>16</v>
      </c>
      <c r="D15">
        <v>62</v>
      </c>
      <c r="E15">
        <v>0</v>
      </c>
      <c r="N15" s="1" t="s">
        <v>25</v>
      </c>
      <c r="O15" s="1">
        <v>137940</v>
      </c>
    </row>
    <row r="16" spans="1:17" x14ac:dyDescent="0.4">
      <c r="A16">
        <v>1474</v>
      </c>
      <c r="B16">
        <v>277</v>
      </c>
      <c r="C16">
        <v>19</v>
      </c>
      <c r="D16">
        <v>60</v>
      </c>
      <c r="E16">
        <v>0</v>
      </c>
      <c r="N16" s="1" t="s">
        <v>26</v>
      </c>
      <c r="O16" s="1">
        <v>100</v>
      </c>
    </row>
    <row r="17" spans="1:15" ht="15" thickBot="1" x14ac:dyDescent="0.45">
      <c r="A17">
        <v>1250</v>
      </c>
      <c r="B17">
        <v>284</v>
      </c>
      <c r="C17">
        <v>21</v>
      </c>
      <c r="D17">
        <v>65</v>
      </c>
      <c r="E17">
        <v>0</v>
      </c>
      <c r="N17" s="2" t="s">
        <v>27</v>
      </c>
      <c r="O17" s="2">
        <v>91.818243291062998</v>
      </c>
    </row>
    <row r="18" spans="1:15" x14ac:dyDescent="0.4">
      <c r="A18">
        <v>1227</v>
      </c>
      <c r="B18">
        <v>283</v>
      </c>
      <c r="C18">
        <v>20</v>
      </c>
      <c r="D18">
        <v>53</v>
      </c>
      <c r="E18">
        <v>0</v>
      </c>
    </row>
    <row r="19" spans="1:15" x14ac:dyDescent="0.4">
      <c r="A19">
        <v>1254</v>
      </c>
      <c r="B19">
        <v>277</v>
      </c>
      <c r="C19">
        <v>18</v>
      </c>
      <c r="D19">
        <v>62</v>
      </c>
      <c r="E19">
        <v>1</v>
      </c>
    </row>
    <row r="20" spans="1:15" x14ac:dyDescent="0.4">
      <c r="A20">
        <v>1494</v>
      </c>
      <c r="B20">
        <v>355</v>
      </c>
      <c r="C20">
        <v>22</v>
      </c>
      <c r="D20">
        <v>60</v>
      </c>
      <c r="E20">
        <v>0</v>
      </c>
    </row>
    <row r="21" spans="1:15" x14ac:dyDescent="0.4">
      <c r="A21">
        <v>1871</v>
      </c>
      <c r="B21">
        <v>333</v>
      </c>
      <c r="C21">
        <v>19</v>
      </c>
      <c r="D21">
        <v>55</v>
      </c>
      <c r="E21">
        <v>3</v>
      </c>
    </row>
    <row r="22" spans="1:15" x14ac:dyDescent="0.4">
      <c r="A22">
        <v>2560</v>
      </c>
      <c r="B22">
        <v>283</v>
      </c>
      <c r="C22">
        <v>20</v>
      </c>
      <c r="D22">
        <v>60</v>
      </c>
      <c r="E22">
        <v>0</v>
      </c>
    </row>
    <row r="23" spans="1:15" x14ac:dyDescent="0.4">
      <c r="A23">
        <v>1428</v>
      </c>
      <c r="B23">
        <v>368</v>
      </c>
      <c r="C23">
        <v>19</v>
      </c>
      <c r="D23">
        <v>57</v>
      </c>
      <c r="E23">
        <v>0</v>
      </c>
    </row>
    <row r="24" spans="1:15" x14ac:dyDescent="0.4">
      <c r="A24">
        <v>2086</v>
      </c>
      <c r="B24">
        <v>333</v>
      </c>
      <c r="C24">
        <v>20</v>
      </c>
      <c r="D24">
        <v>61</v>
      </c>
      <c r="E24">
        <v>0</v>
      </c>
    </row>
    <row r="25" spans="1:15" x14ac:dyDescent="0.4">
      <c r="A25">
        <v>1178</v>
      </c>
      <c r="B25">
        <v>449</v>
      </c>
      <c r="C25">
        <v>16</v>
      </c>
      <c r="D25">
        <v>60</v>
      </c>
      <c r="E25">
        <v>3</v>
      </c>
    </row>
    <row r="26" spans="1:15" x14ac:dyDescent="0.4">
      <c r="A26">
        <v>779</v>
      </c>
      <c r="B26">
        <v>402</v>
      </c>
      <c r="C26">
        <v>19</v>
      </c>
      <c r="D26">
        <v>54</v>
      </c>
      <c r="E26">
        <v>4</v>
      </c>
    </row>
    <row r="27" spans="1:15" x14ac:dyDescent="0.4">
      <c r="A27">
        <v>1575</v>
      </c>
      <c r="B27">
        <v>291</v>
      </c>
      <c r="C27">
        <v>20</v>
      </c>
      <c r="D27">
        <v>67</v>
      </c>
      <c r="E27">
        <v>0</v>
      </c>
    </row>
    <row r="28" spans="1:15" x14ac:dyDescent="0.4">
      <c r="A28">
        <v>1886</v>
      </c>
      <c r="B28">
        <v>271</v>
      </c>
      <c r="C28">
        <v>20</v>
      </c>
      <c r="D28">
        <v>52</v>
      </c>
      <c r="E28">
        <v>2</v>
      </c>
    </row>
    <row r="29" spans="1:15" x14ac:dyDescent="0.4">
      <c r="A29">
        <v>919</v>
      </c>
      <c r="B29">
        <v>375</v>
      </c>
      <c r="C29">
        <v>19</v>
      </c>
      <c r="D29">
        <v>57</v>
      </c>
      <c r="E29">
        <v>0</v>
      </c>
    </row>
    <row r="30" spans="1:15" x14ac:dyDescent="0.4">
      <c r="A30">
        <v>790</v>
      </c>
      <c r="B30">
        <v>88</v>
      </c>
      <c r="C30">
        <v>16</v>
      </c>
      <c r="D30">
        <v>60</v>
      </c>
      <c r="E30">
        <v>0</v>
      </c>
    </row>
    <row r="31" spans="1:15" x14ac:dyDescent="0.4">
      <c r="A31">
        <v>1200</v>
      </c>
      <c r="B31">
        <v>255</v>
      </c>
      <c r="C31">
        <v>18</v>
      </c>
      <c r="D31">
        <v>59</v>
      </c>
      <c r="E31">
        <v>0</v>
      </c>
    </row>
    <row r="32" spans="1:15" x14ac:dyDescent="0.4">
      <c r="A32">
        <v>1764</v>
      </c>
      <c r="B32">
        <v>253</v>
      </c>
      <c r="C32">
        <v>21</v>
      </c>
      <c r="D32">
        <v>61</v>
      </c>
      <c r="E32">
        <v>0</v>
      </c>
    </row>
    <row r="33" spans="1:5" x14ac:dyDescent="0.4">
      <c r="A33">
        <v>2540</v>
      </c>
      <c r="B33">
        <v>164</v>
      </c>
      <c r="C33">
        <v>19</v>
      </c>
      <c r="D33">
        <v>60</v>
      </c>
      <c r="E33">
        <v>0</v>
      </c>
    </row>
    <row r="34" spans="1:5" x14ac:dyDescent="0.4">
      <c r="A34">
        <v>1723</v>
      </c>
      <c r="B34">
        <v>320</v>
      </c>
      <c r="C34">
        <v>18</v>
      </c>
      <c r="D34">
        <v>58</v>
      </c>
      <c r="E34">
        <v>3</v>
      </c>
    </row>
    <row r="35" spans="1:5" x14ac:dyDescent="0.4">
      <c r="A35">
        <v>1332</v>
      </c>
      <c r="B35">
        <v>283</v>
      </c>
      <c r="C35">
        <v>18</v>
      </c>
      <c r="D35">
        <v>52</v>
      </c>
      <c r="E35">
        <v>2</v>
      </c>
    </row>
    <row r="36" spans="1:5" x14ac:dyDescent="0.4">
      <c r="A36">
        <v>1310</v>
      </c>
      <c r="B36">
        <v>365</v>
      </c>
      <c r="C36">
        <v>16</v>
      </c>
      <c r="D36">
        <v>68</v>
      </c>
      <c r="E36">
        <v>0</v>
      </c>
    </row>
    <row r="37" spans="1:5" x14ac:dyDescent="0.4">
      <c r="A37">
        <v>2062</v>
      </c>
      <c r="B37">
        <v>223</v>
      </c>
      <c r="C37">
        <v>21</v>
      </c>
      <c r="D37">
        <v>62</v>
      </c>
      <c r="E37">
        <v>0</v>
      </c>
    </row>
    <row r="38" spans="1:5" x14ac:dyDescent="0.4">
      <c r="A38">
        <v>1134</v>
      </c>
      <c r="B38">
        <v>248</v>
      </c>
      <c r="C38">
        <v>19</v>
      </c>
      <c r="D38">
        <v>57</v>
      </c>
      <c r="E38">
        <v>1</v>
      </c>
    </row>
    <row r="39" spans="1:5" x14ac:dyDescent="0.4">
      <c r="A39">
        <v>56</v>
      </c>
      <c r="B39">
        <v>205</v>
      </c>
      <c r="C39">
        <v>20</v>
      </c>
      <c r="D39">
        <v>63</v>
      </c>
      <c r="E39">
        <v>0</v>
      </c>
    </row>
    <row r="40" spans="1:5" x14ac:dyDescent="0.4">
      <c r="A40">
        <v>1233</v>
      </c>
      <c r="B40">
        <v>197</v>
      </c>
      <c r="C40">
        <v>19</v>
      </c>
      <c r="D40">
        <v>54</v>
      </c>
      <c r="E40">
        <v>1</v>
      </c>
    </row>
    <row r="41" spans="1:5" x14ac:dyDescent="0.4">
      <c r="A41">
        <v>1604</v>
      </c>
      <c r="B41">
        <v>212</v>
      </c>
      <c r="C41">
        <v>19</v>
      </c>
      <c r="D41">
        <v>61</v>
      </c>
      <c r="E41">
        <v>0</v>
      </c>
    </row>
    <row r="42" spans="1:5" x14ac:dyDescent="0.4">
      <c r="A42">
        <v>1760</v>
      </c>
      <c r="B42">
        <v>187</v>
      </c>
      <c r="C42">
        <v>16</v>
      </c>
      <c r="D42">
        <v>54</v>
      </c>
      <c r="E42">
        <v>0</v>
      </c>
    </row>
    <row r="43" spans="1:5" x14ac:dyDescent="0.4">
      <c r="A43">
        <v>1712</v>
      </c>
      <c r="B43">
        <v>394</v>
      </c>
      <c r="C43">
        <v>22</v>
      </c>
      <c r="D43">
        <v>60</v>
      </c>
      <c r="E43">
        <v>1</v>
      </c>
    </row>
    <row r="44" spans="1:5" x14ac:dyDescent="0.4">
      <c r="A44">
        <v>1106</v>
      </c>
      <c r="B44">
        <v>469</v>
      </c>
      <c r="C44">
        <v>19</v>
      </c>
      <c r="D44">
        <v>65</v>
      </c>
      <c r="E44">
        <v>0</v>
      </c>
    </row>
    <row r="45" spans="1:5" x14ac:dyDescent="0.4">
      <c r="A45">
        <v>1423</v>
      </c>
      <c r="B45">
        <v>260</v>
      </c>
      <c r="C45">
        <v>18</v>
      </c>
      <c r="D45">
        <v>57</v>
      </c>
      <c r="E45">
        <v>1</v>
      </c>
    </row>
    <row r="46" spans="1:5" x14ac:dyDescent="0.4">
      <c r="A46">
        <v>1957</v>
      </c>
      <c r="B46">
        <v>430</v>
      </c>
      <c r="C46">
        <v>21</v>
      </c>
      <c r="D46">
        <v>60</v>
      </c>
      <c r="E46">
        <v>0</v>
      </c>
    </row>
    <row r="47" spans="1:5" x14ac:dyDescent="0.4">
      <c r="A47">
        <v>736</v>
      </c>
      <c r="B47">
        <v>363</v>
      </c>
      <c r="C47">
        <v>19</v>
      </c>
      <c r="D47">
        <v>54</v>
      </c>
      <c r="E47">
        <v>1</v>
      </c>
    </row>
    <row r="48" spans="1:5" x14ac:dyDescent="0.4">
      <c r="A48">
        <v>1362</v>
      </c>
      <c r="B48">
        <v>140</v>
      </c>
      <c r="C48">
        <v>20</v>
      </c>
      <c r="D48">
        <v>66</v>
      </c>
      <c r="E48">
        <v>0</v>
      </c>
    </row>
    <row r="49" spans="1:5" x14ac:dyDescent="0.4">
      <c r="A49">
        <v>1355</v>
      </c>
      <c r="B49">
        <v>259</v>
      </c>
      <c r="C49">
        <v>19</v>
      </c>
      <c r="D49">
        <v>56</v>
      </c>
      <c r="E49">
        <v>1</v>
      </c>
    </row>
    <row r="50" spans="1:5" x14ac:dyDescent="0.4">
      <c r="A50">
        <v>956</v>
      </c>
      <c r="B50">
        <v>477</v>
      </c>
      <c r="C50">
        <v>22</v>
      </c>
      <c r="D50">
        <v>59</v>
      </c>
      <c r="E50">
        <v>1</v>
      </c>
    </row>
    <row r="51" spans="1:5" x14ac:dyDescent="0.4">
      <c r="A51">
        <v>1470</v>
      </c>
      <c r="B51">
        <v>378</v>
      </c>
      <c r="C51">
        <v>22</v>
      </c>
      <c r="D51">
        <v>65</v>
      </c>
      <c r="E51">
        <v>0</v>
      </c>
    </row>
    <row r="52" spans="1:5" x14ac:dyDescent="0.4">
      <c r="A52">
        <v>1019</v>
      </c>
      <c r="B52">
        <v>220</v>
      </c>
      <c r="C52">
        <v>17</v>
      </c>
      <c r="D52">
        <v>58</v>
      </c>
      <c r="E52">
        <v>0</v>
      </c>
    </row>
    <row r="53" spans="1:5" x14ac:dyDescent="0.4">
      <c r="A53">
        <v>729</v>
      </c>
      <c r="B53">
        <v>248</v>
      </c>
      <c r="C53">
        <v>19</v>
      </c>
      <c r="D53">
        <v>66</v>
      </c>
      <c r="E53">
        <v>0</v>
      </c>
    </row>
    <row r="54" spans="1:5" x14ac:dyDescent="0.4">
      <c r="A54">
        <v>878</v>
      </c>
      <c r="B54">
        <v>324</v>
      </c>
      <c r="C54">
        <v>19</v>
      </c>
      <c r="D54">
        <v>58</v>
      </c>
      <c r="E54">
        <v>2</v>
      </c>
    </row>
    <row r="55" spans="1:5" x14ac:dyDescent="0.4">
      <c r="A55">
        <v>1622</v>
      </c>
      <c r="B55">
        <v>267</v>
      </c>
      <c r="C55">
        <v>15</v>
      </c>
      <c r="D55">
        <v>56</v>
      </c>
      <c r="E55">
        <v>3</v>
      </c>
    </row>
    <row r="56" spans="1:5" x14ac:dyDescent="0.4">
      <c r="A56">
        <v>980</v>
      </c>
      <c r="B56">
        <v>394</v>
      </c>
      <c r="C56">
        <v>20</v>
      </c>
      <c r="D56">
        <v>62</v>
      </c>
      <c r="E56">
        <v>1</v>
      </c>
    </row>
    <row r="57" spans="1:5" x14ac:dyDescent="0.4">
      <c r="A57">
        <v>875</v>
      </c>
      <c r="B57">
        <v>397</v>
      </c>
      <c r="C57">
        <v>20</v>
      </c>
      <c r="D57">
        <v>52</v>
      </c>
      <c r="E57">
        <v>9</v>
      </c>
    </row>
    <row r="58" spans="1:5" x14ac:dyDescent="0.4">
      <c r="A58">
        <v>1765</v>
      </c>
      <c r="B58">
        <v>367</v>
      </c>
      <c r="C58">
        <v>19</v>
      </c>
      <c r="D58">
        <v>66</v>
      </c>
      <c r="E58">
        <v>2</v>
      </c>
    </row>
    <row r="59" spans="1:5" x14ac:dyDescent="0.4">
      <c r="A59">
        <v>1418</v>
      </c>
      <c r="B59">
        <v>243</v>
      </c>
      <c r="C59">
        <v>19</v>
      </c>
      <c r="D59">
        <v>65</v>
      </c>
      <c r="E59">
        <v>0</v>
      </c>
    </row>
    <row r="60" spans="1:5" x14ac:dyDescent="0.4">
      <c r="A60">
        <v>1657</v>
      </c>
      <c r="B60">
        <v>414</v>
      </c>
      <c r="C60">
        <v>17</v>
      </c>
      <c r="D60">
        <v>52</v>
      </c>
      <c r="E60">
        <v>3</v>
      </c>
    </row>
    <row r="61" spans="1:5" x14ac:dyDescent="0.4">
      <c r="A61">
        <v>1149</v>
      </c>
      <c r="B61">
        <v>327</v>
      </c>
      <c r="C61">
        <v>19</v>
      </c>
      <c r="D61">
        <v>57</v>
      </c>
      <c r="E61">
        <v>1</v>
      </c>
    </row>
    <row r="62" spans="1:5" x14ac:dyDescent="0.4">
      <c r="A62">
        <v>1479</v>
      </c>
      <c r="B62">
        <v>296</v>
      </c>
      <c r="C62">
        <v>21</v>
      </c>
      <c r="D62">
        <v>58</v>
      </c>
      <c r="E62">
        <v>0</v>
      </c>
    </row>
    <row r="63" spans="1:5" x14ac:dyDescent="0.4">
      <c r="A63">
        <v>899</v>
      </c>
      <c r="B63">
        <v>146</v>
      </c>
      <c r="C63">
        <v>17</v>
      </c>
      <c r="D63">
        <v>53</v>
      </c>
      <c r="E63">
        <v>0</v>
      </c>
    </row>
    <row r="64" spans="1:5" x14ac:dyDescent="0.4">
      <c r="A64">
        <v>1403</v>
      </c>
      <c r="B64">
        <v>477</v>
      </c>
      <c r="C64">
        <v>19</v>
      </c>
      <c r="D64">
        <v>63</v>
      </c>
      <c r="E64">
        <v>0</v>
      </c>
    </row>
    <row r="65" spans="1:5" x14ac:dyDescent="0.4">
      <c r="A65">
        <v>1236</v>
      </c>
      <c r="B65">
        <v>314</v>
      </c>
      <c r="C65">
        <v>17</v>
      </c>
      <c r="D65">
        <v>54</v>
      </c>
      <c r="E65">
        <v>1</v>
      </c>
    </row>
    <row r="66" spans="1:5" x14ac:dyDescent="0.4">
      <c r="A66">
        <v>1828</v>
      </c>
      <c r="B66">
        <v>201</v>
      </c>
      <c r="C66">
        <v>13</v>
      </c>
      <c r="D66">
        <v>62</v>
      </c>
      <c r="E66">
        <v>0</v>
      </c>
    </row>
    <row r="67" spans="1:5" x14ac:dyDescent="0.4">
      <c r="A67">
        <v>1622</v>
      </c>
      <c r="B67">
        <v>230</v>
      </c>
      <c r="C67">
        <v>17</v>
      </c>
      <c r="D67">
        <v>55</v>
      </c>
      <c r="E67">
        <v>1</v>
      </c>
    </row>
    <row r="68" spans="1:5" x14ac:dyDescent="0.4">
      <c r="A68">
        <v>1413</v>
      </c>
      <c r="B68">
        <v>294</v>
      </c>
      <c r="C68">
        <v>20</v>
      </c>
      <c r="D68">
        <v>53</v>
      </c>
      <c r="E68">
        <v>2</v>
      </c>
    </row>
    <row r="69" spans="1:5" x14ac:dyDescent="0.4">
      <c r="A69">
        <v>1658</v>
      </c>
      <c r="B69">
        <v>297</v>
      </c>
      <c r="C69">
        <v>18</v>
      </c>
      <c r="D69">
        <v>55</v>
      </c>
      <c r="E69">
        <v>1</v>
      </c>
    </row>
    <row r="70" spans="1:5" x14ac:dyDescent="0.4">
      <c r="A70">
        <v>1084</v>
      </c>
      <c r="B70">
        <v>232</v>
      </c>
      <c r="C70">
        <v>21</v>
      </c>
      <c r="D70">
        <v>60</v>
      </c>
      <c r="E70">
        <v>2</v>
      </c>
    </row>
    <row r="71" spans="1:5" x14ac:dyDescent="0.4">
      <c r="A71">
        <v>1348</v>
      </c>
      <c r="B71">
        <v>221</v>
      </c>
      <c r="C71">
        <v>22</v>
      </c>
      <c r="D71">
        <v>54</v>
      </c>
      <c r="E71">
        <v>0</v>
      </c>
    </row>
    <row r="72" spans="1:5" x14ac:dyDescent="0.4">
      <c r="A72">
        <v>1402</v>
      </c>
      <c r="B72">
        <v>157</v>
      </c>
      <c r="C72">
        <v>19</v>
      </c>
      <c r="D72">
        <v>60</v>
      </c>
      <c r="E72">
        <v>2</v>
      </c>
    </row>
    <row r="73" spans="1:5" x14ac:dyDescent="0.4">
      <c r="A73">
        <v>1687</v>
      </c>
      <c r="B73">
        <v>389</v>
      </c>
      <c r="C73">
        <v>16</v>
      </c>
      <c r="D73">
        <v>56</v>
      </c>
      <c r="E73">
        <v>3</v>
      </c>
    </row>
    <row r="74" spans="1:5" x14ac:dyDescent="0.4">
      <c r="A74">
        <v>722</v>
      </c>
      <c r="B74">
        <v>307</v>
      </c>
      <c r="C74">
        <v>19</v>
      </c>
      <c r="D74">
        <v>55</v>
      </c>
      <c r="E74">
        <v>0</v>
      </c>
    </row>
    <row r="75" spans="1:5" x14ac:dyDescent="0.4">
      <c r="A75">
        <v>970</v>
      </c>
      <c r="B75">
        <v>453</v>
      </c>
      <c r="C75">
        <v>19</v>
      </c>
      <c r="D75">
        <v>54</v>
      </c>
      <c r="E75">
        <v>2</v>
      </c>
    </row>
    <row r="76" spans="1:5" x14ac:dyDescent="0.4">
      <c r="A76">
        <v>555</v>
      </c>
      <c r="B76">
        <v>291</v>
      </c>
      <c r="C76">
        <v>17</v>
      </c>
      <c r="D76">
        <v>61</v>
      </c>
      <c r="E76">
        <v>1</v>
      </c>
    </row>
    <row r="77" spans="1:5" x14ac:dyDescent="0.4">
      <c r="A77">
        <v>1424</v>
      </c>
      <c r="B77">
        <v>334</v>
      </c>
      <c r="C77">
        <v>18</v>
      </c>
      <c r="D77">
        <v>57</v>
      </c>
      <c r="E77">
        <v>1</v>
      </c>
    </row>
    <row r="78" spans="1:5" x14ac:dyDescent="0.4">
      <c r="A78">
        <v>1077</v>
      </c>
      <c r="B78">
        <v>372</v>
      </c>
      <c r="C78">
        <v>21</v>
      </c>
      <c r="D78">
        <v>54</v>
      </c>
      <c r="E78">
        <v>5</v>
      </c>
    </row>
    <row r="79" spans="1:5" x14ac:dyDescent="0.4">
      <c r="A79">
        <v>998</v>
      </c>
      <c r="B79">
        <v>292</v>
      </c>
      <c r="C79">
        <v>18</v>
      </c>
      <c r="D79">
        <v>59</v>
      </c>
      <c r="E79">
        <v>1</v>
      </c>
    </row>
    <row r="80" spans="1:5" x14ac:dyDescent="0.4">
      <c r="A80">
        <v>1631</v>
      </c>
      <c r="B80">
        <v>369</v>
      </c>
      <c r="C80">
        <v>19</v>
      </c>
      <c r="D80">
        <v>56</v>
      </c>
      <c r="E80">
        <v>2</v>
      </c>
    </row>
    <row r="81" spans="1:5" x14ac:dyDescent="0.4">
      <c r="A81">
        <v>1654</v>
      </c>
      <c r="B81">
        <v>339</v>
      </c>
      <c r="C81">
        <v>23</v>
      </c>
      <c r="D81">
        <v>50</v>
      </c>
      <c r="E81">
        <v>1</v>
      </c>
    </row>
    <row r="82" spans="1:5" x14ac:dyDescent="0.4">
      <c r="A82">
        <v>2191</v>
      </c>
      <c r="B82">
        <v>270</v>
      </c>
      <c r="C82">
        <v>21</v>
      </c>
      <c r="D82">
        <v>58</v>
      </c>
      <c r="E82">
        <v>0</v>
      </c>
    </row>
    <row r="83" spans="1:5" x14ac:dyDescent="0.4">
      <c r="A83">
        <v>1951</v>
      </c>
      <c r="B83">
        <v>206</v>
      </c>
      <c r="C83">
        <v>17</v>
      </c>
      <c r="D83">
        <v>59</v>
      </c>
      <c r="E83">
        <v>0</v>
      </c>
    </row>
    <row r="84" spans="1:5" x14ac:dyDescent="0.4">
      <c r="A84">
        <v>1045</v>
      </c>
      <c r="B84">
        <v>377</v>
      </c>
      <c r="C84">
        <v>16</v>
      </c>
      <c r="D84">
        <v>63</v>
      </c>
      <c r="E84">
        <v>2</v>
      </c>
    </row>
    <row r="85" spans="1:5" x14ac:dyDescent="0.4">
      <c r="A85">
        <v>1684</v>
      </c>
      <c r="B85">
        <v>306</v>
      </c>
      <c r="C85">
        <v>19</v>
      </c>
      <c r="D85">
        <v>59</v>
      </c>
      <c r="E85">
        <v>0</v>
      </c>
    </row>
    <row r="86" spans="1:5" x14ac:dyDescent="0.4">
      <c r="A86">
        <v>2082</v>
      </c>
      <c r="B86">
        <v>341</v>
      </c>
      <c r="C86">
        <v>23</v>
      </c>
      <c r="D86">
        <v>54</v>
      </c>
      <c r="E86">
        <v>0</v>
      </c>
    </row>
    <row r="87" spans="1:5" x14ac:dyDescent="0.4">
      <c r="A87">
        <v>1298</v>
      </c>
      <c r="B87">
        <v>355</v>
      </c>
      <c r="C87">
        <v>15</v>
      </c>
      <c r="D87">
        <v>61</v>
      </c>
      <c r="E87">
        <v>1</v>
      </c>
    </row>
    <row r="88" spans="1:5" x14ac:dyDescent="0.4">
      <c r="A88">
        <v>1575</v>
      </c>
      <c r="B88">
        <v>520</v>
      </c>
      <c r="C88">
        <v>23</v>
      </c>
      <c r="D88">
        <v>60</v>
      </c>
      <c r="E88">
        <v>0</v>
      </c>
    </row>
    <row r="89" spans="1:5" x14ac:dyDescent="0.4">
      <c r="A89">
        <v>1930</v>
      </c>
      <c r="B89">
        <v>460</v>
      </c>
      <c r="C89">
        <v>21</v>
      </c>
      <c r="D89">
        <v>58</v>
      </c>
      <c r="E89">
        <v>0</v>
      </c>
    </row>
    <row r="90" spans="1:5" x14ac:dyDescent="0.4">
      <c r="A90">
        <v>1504</v>
      </c>
      <c r="B90">
        <v>233</v>
      </c>
      <c r="C90">
        <v>16</v>
      </c>
      <c r="D90">
        <v>60</v>
      </c>
      <c r="E90">
        <v>1</v>
      </c>
    </row>
    <row r="91" spans="1:5" x14ac:dyDescent="0.4">
      <c r="A91">
        <v>1812</v>
      </c>
      <c r="B91">
        <v>299</v>
      </c>
      <c r="C91">
        <v>16</v>
      </c>
      <c r="D91">
        <v>54</v>
      </c>
      <c r="E91">
        <v>1</v>
      </c>
    </row>
    <row r="92" spans="1:5" x14ac:dyDescent="0.4">
      <c r="A92">
        <v>2182</v>
      </c>
      <c r="B92">
        <v>372</v>
      </c>
      <c r="C92">
        <v>19</v>
      </c>
      <c r="D92">
        <v>60</v>
      </c>
      <c r="E92">
        <v>0</v>
      </c>
    </row>
    <row r="93" spans="1:5" x14ac:dyDescent="0.4">
      <c r="A93">
        <v>715</v>
      </c>
      <c r="B93">
        <v>102</v>
      </c>
      <c r="C93">
        <v>18</v>
      </c>
      <c r="D93">
        <v>58</v>
      </c>
      <c r="E93">
        <v>0</v>
      </c>
    </row>
    <row r="94" spans="1:5" x14ac:dyDescent="0.4">
      <c r="A94">
        <v>763</v>
      </c>
      <c r="B94">
        <v>273</v>
      </c>
      <c r="C94">
        <v>17</v>
      </c>
      <c r="D94">
        <v>58</v>
      </c>
      <c r="E94">
        <v>2</v>
      </c>
    </row>
    <row r="95" spans="1:5" x14ac:dyDescent="0.4">
      <c r="A95">
        <v>1422</v>
      </c>
      <c r="B95">
        <v>319</v>
      </c>
      <c r="C95">
        <v>18</v>
      </c>
      <c r="D95">
        <v>63</v>
      </c>
      <c r="E95">
        <v>1</v>
      </c>
    </row>
    <row r="96" spans="1:5" x14ac:dyDescent="0.4">
      <c r="A96">
        <v>694</v>
      </c>
      <c r="B96">
        <v>176</v>
      </c>
      <c r="C96">
        <v>18</v>
      </c>
      <c r="D96">
        <v>57</v>
      </c>
      <c r="E96">
        <v>1</v>
      </c>
    </row>
    <row r="97" spans="1:5" x14ac:dyDescent="0.4">
      <c r="A97">
        <v>776</v>
      </c>
      <c r="B97">
        <v>297</v>
      </c>
      <c r="C97">
        <v>15</v>
      </c>
      <c r="D97">
        <v>56</v>
      </c>
      <c r="E97">
        <v>1</v>
      </c>
    </row>
    <row r="98" spans="1:5" x14ac:dyDescent="0.4">
      <c r="A98">
        <v>1184</v>
      </c>
      <c r="B98">
        <v>315</v>
      </c>
      <c r="C98">
        <v>16</v>
      </c>
      <c r="D98">
        <v>58</v>
      </c>
      <c r="E98">
        <v>1</v>
      </c>
    </row>
    <row r="99" spans="1:5" x14ac:dyDescent="0.4">
      <c r="A99">
        <v>1358</v>
      </c>
      <c r="B99">
        <v>522</v>
      </c>
      <c r="C99">
        <v>16</v>
      </c>
      <c r="D99">
        <v>49</v>
      </c>
      <c r="E99">
        <v>8</v>
      </c>
    </row>
    <row r="100" spans="1:5" x14ac:dyDescent="0.4">
      <c r="A100">
        <v>1433</v>
      </c>
      <c r="B100">
        <v>343</v>
      </c>
      <c r="C100">
        <v>21</v>
      </c>
      <c r="D100">
        <v>58</v>
      </c>
      <c r="E100">
        <v>1</v>
      </c>
    </row>
    <row r="101" spans="1:5" x14ac:dyDescent="0.4">
      <c r="A101">
        <v>1600</v>
      </c>
      <c r="B101">
        <v>151</v>
      </c>
      <c r="C101">
        <v>17</v>
      </c>
      <c r="D101">
        <v>57</v>
      </c>
      <c r="E1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B7FA-F63C-4684-8C98-7EB2F2D9BD94}">
  <dimension ref="A1:S101"/>
  <sheetViews>
    <sheetView tabSelected="1" topLeftCell="C1" workbookViewId="0">
      <selection activeCell="S7" sqref="S7"/>
    </sheetView>
  </sheetViews>
  <sheetFormatPr defaultRowHeight="14.6" x14ac:dyDescent="0.4"/>
  <cols>
    <col min="1" max="6" width="10.4609375" bestFit="1" customWidth="1"/>
  </cols>
  <sheetData>
    <row r="1" spans="1:19" ht="15" thickBot="1" x14ac:dyDescent="0.45">
      <c r="A1" t="s">
        <v>4</v>
      </c>
      <c r="B1" t="s">
        <v>10</v>
      </c>
      <c r="C1" t="s">
        <v>2</v>
      </c>
      <c r="D1" t="s">
        <v>11</v>
      </c>
      <c r="E1" t="s">
        <v>13</v>
      </c>
      <c r="F1" t="s">
        <v>9</v>
      </c>
    </row>
    <row r="2" spans="1:19" x14ac:dyDescent="0.4">
      <c r="A2">
        <v>1765</v>
      </c>
      <c r="B2">
        <v>251</v>
      </c>
      <c r="C2">
        <v>11</v>
      </c>
      <c r="D2">
        <v>0</v>
      </c>
      <c r="E2">
        <v>35</v>
      </c>
      <c r="F2">
        <v>3</v>
      </c>
      <c r="P2" s="3" t="s">
        <v>0</v>
      </c>
      <c r="Q2" s="3"/>
    </row>
    <row r="3" spans="1:19" x14ac:dyDescent="0.4">
      <c r="A3">
        <v>1100</v>
      </c>
      <c r="B3">
        <v>308</v>
      </c>
      <c r="C3">
        <v>11</v>
      </c>
      <c r="D3">
        <v>0</v>
      </c>
      <c r="E3">
        <v>32</v>
      </c>
      <c r="F3">
        <v>4</v>
      </c>
      <c r="P3" s="1"/>
      <c r="Q3" s="1"/>
    </row>
    <row r="4" spans="1:19" x14ac:dyDescent="0.4">
      <c r="A4">
        <v>1458</v>
      </c>
      <c r="B4">
        <v>161</v>
      </c>
      <c r="C4">
        <v>15</v>
      </c>
      <c r="D4">
        <v>0</v>
      </c>
      <c r="E4">
        <v>36</v>
      </c>
      <c r="F4">
        <v>0</v>
      </c>
      <c r="P4" s="1" t="s">
        <v>14</v>
      </c>
      <c r="Q4" s="1">
        <v>1437.62</v>
      </c>
      <c r="R4" t="s">
        <v>14</v>
      </c>
      <c r="S4" s="1">
        <v>1437.62</v>
      </c>
    </row>
    <row r="5" spans="1:19" x14ac:dyDescent="0.4">
      <c r="A5">
        <v>1525</v>
      </c>
      <c r="B5">
        <v>206</v>
      </c>
      <c r="C5">
        <v>12</v>
      </c>
      <c r="D5">
        <v>0</v>
      </c>
      <c r="E5">
        <v>38</v>
      </c>
      <c r="F5">
        <v>0</v>
      </c>
      <c r="P5" s="1" t="s">
        <v>15</v>
      </c>
      <c r="Q5" s="1">
        <v>42.959442418742967</v>
      </c>
      <c r="R5" t="s">
        <v>28</v>
      </c>
      <c r="S5">
        <f>Q4-Q17</f>
        <v>1352.3791461220296</v>
      </c>
    </row>
    <row r="6" spans="1:19" x14ac:dyDescent="0.4">
      <c r="A6">
        <v>968</v>
      </c>
      <c r="B6">
        <v>148</v>
      </c>
      <c r="C6">
        <v>15</v>
      </c>
      <c r="D6">
        <v>0</v>
      </c>
      <c r="E6">
        <v>32</v>
      </c>
      <c r="F6">
        <v>0</v>
      </c>
      <c r="P6" s="1" t="s">
        <v>16</v>
      </c>
      <c r="Q6" s="1">
        <v>1469</v>
      </c>
      <c r="S6">
        <f>Q4+Q17</f>
        <v>1522.8608538779702</v>
      </c>
    </row>
    <row r="7" spans="1:19" x14ac:dyDescent="0.4">
      <c r="A7">
        <v>1338</v>
      </c>
      <c r="B7">
        <v>148</v>
      </c>
      <c r="C7">
        <v>14</v>
      </c>
      <c r="D7">
        <v>0</v>
      </c>
      <c r="E7">
        <v>40</v>
      </c>
      <c r="F7">
        <v>1</v>
      </c>
      <c r="P7" s="1" t="s">
        <v>17</v>
      </c>
      <c r="Q7" s="1">
        <v>1765</v>
      </c>
    </row>
    <row r="8" spans="1:19" x14ac:dyDescent="0.4">
      <c r="A8">
        <v>1515</v>
      </c>
      <c r="B8">
        <v>174</v>
      </c>
      <c r="C8">
        <v>13</v>
      </c>
      <c r="D8">
        <v>0</v>
      </c>
      <c r="E8">
        <v>28</v>
      </c>
      <c r="F8">
        <v>3</v>
      </c>
      <c r="P8" s="1" t="s">
        <v>18</v>
      </c>
      <c r="Q8" s="1">
        <v>429.59442418742969</v>
      </c>
      <c r="S8">
        <f>AVERAGE(base_record__7[Revenue Lost])</f>
        <v>212.71</v>
      </c>
    </row>
    <row r="9" spans="1:19" x14ac:dyDescent="0.4">
      <c r="A9">
        <v>1082</v>
      </c>
      <c r="B9">
        <v>196</v>
      </c>
      <c r="C9">
        <v>14</v>
      </c>
      <c r="D9">
        <v>0</v>
      </c>
      <c r="E9">
        <v>33</v>
      </c>
      <c r="F9">
        <v>0</v>
      </c>
      <c r="P9" s="1" t="s">
        <v>19</v>
      </c>
      <c r="Q9" s="1">
        <v>184551.3692929293</v>
      </c>
    </row>
    <row r="10" spans="1:19" x14ac:dyDescent="0.4">
      <c r="A10">
        <v>1115</v>
      </c>
      <c r="B10">
        <v>193</v>
      </c>
      <c r="C10">
        <v>15</v>
      </c>
      <c r="D10">
        <v>0</v>
      </c>
      <c r="E10">
        <v>41</v>
      </c>
      <c r="F10">
        <v>0</v>
      </c>
      <c r="P10" s="1" t="s">
        <v>20</v>
      </c>
      <c r="Q10" s="1">
        <v>0.37196987051977537</v>
      </c>
    </row>
    <row r="11" spans="1:19" x14ac:dyDescent="0.4">
      <c r="A11">
        <v>1402</v>
      </c>
      <c r="B11">
        <v>150</v>
      </c>
      <c r="C11">
        <v>14</v>
      </c>
      <c r="D11">
        <v>0</v>
      </c>
      <c r="E11">
        <v>35</v>
      </c>
      <c r="F11">
        <v>0</v>
      </c>
      <c r="P11" s="1" t="s">
        <v>21</v>
      </c>
      <c r="Q11" s="1">
        <v>-3.3655065948414511E-2</v>
      </c>
    </row>
    <row r="12" spans="1:19" x14ac:dyDescent="0.4">
      <c r="A12">
        <v>1129</v>
      </c>
      <c r="B12">
        <v>109</v>
      </c>
      <c r="C12">
        <v>13</v>
      </c>
      <c r="D12">
        <v>0</v>
      </c>
      <c r="E12">
        <v>37</v>
      </c>
      <c r="F12">
        <v>0</v>
      </c>
      <c r="P12" s="1" t="s">
        <v>22</v>
      </c>
      <c r="Q12" s="1">
        <v>2327</v>
      </c>
    </row>
    <row r="13" spans="1:19" x14ac:dyDescent="0.4">
      <c r="A13">
        <v>2412</v>
      </c>
      <c r="B13">
        <v>215</v>
      </c>
      <c r="C13">
        <v>14</v>
      </c>
      <c r="D13">
        <v>0</v>
      </c>
      <c r="E13">
        <v>38</v>
      </c>
      <c r="F13">
        <v>0</v>
      </c>
      <c r="P13" s="1" t="s">
        <v>23</v>
      </c>
      <c r="Q13" s="1">
        <v>295</v>
      </c>
    </row>
    <row r="14" spans="1:19" x14ac:dyDescent="0.4">
      <c r="A14">
        <v>1053</v>
      </c>
      <c r="B14">
        <v>269</v>
      </c>
      <c r="C14">
        <v>17</v>
      </c>
      <c r="D14">
        <v>0</v>
      </c>
      <c r="E14">
        <v>31</v>
      </c>
      <c r="F14">
        <v>2</v>
      </c>
      <c r="P14" s="1" t="s">
        <v>24</v>
      </c>
      <c r="Q14" s="1">
        <v>2622</v>
      </c>
    </row>
    <row r="15" spans="1:19" x14ac:dyDescent="0.4">
      <c r="A15">
        <v>786</v>
      </c>
      <c r="B15">
        <v>160</v>
      </c>
      <c r="C15">
        <v>12</v>
      </c>
      <c r="D15">
        <v>0</v>
      </c>
      <c r="E15">
        <v>33</v>
      </c>
      <c r="F15">
        <v>0</v>
      </c>
      <c r="P15" s="1" t="s">
        <v>25</v>
      </c>
      <c r="Q15" s="1">
        <v>143762</v>
      </c>
    </row>
    <row r="16" spans="1:19" x14ac:dyDescent="0.4">
      <c r="A16">
        <v>623</v>
      </c>
      <c r="B16">
        <v>186</v>
      </c>
      <c r="C16">
        <v>14</v>
      </c>
      <c r="D16">
        <v>0</v>
      </c>
      <c r="E16">
        <v>37</v>
      </c>
      <c r="F16">
        <v>0</v>
      </c>
      <c r="P16" s="1" t="s">
        <v>26</v>
      </c>
      <c r="Q16" s="1">
        <v>100</v>
      </c>
    </row>
    <row r="17" spans="1:17" ht="15" thickBot="1" x14ac:dyDescent="0.45">
      <c r="A17">
        <v>1101</v>
      </c>
      <c r="B17">
        <v>209</v>
      </c>
      <c r="C17">
        <v>16</v>
      </c>
      <c r="D17">
        <v>0</v>
      </c>
      <c r="E17">
        <v>55</v>
      </c>
      <c r="F17">
        <v>0</v>
      </c>
      <c r="P17" s="2" t="s">
        <v>27</v>
      </c>
      <c r="Q17" s="2">
        <v>85.240853877970366</v>
      </c>
    </row>
    <row r="18" spans="1:17" x14ac:dyDescent="0.4">
      <c r="A18">
        <v>1624</v>
      </c>
      <c r="B18">
        <v>208</v>
      </c>
      <c r="C18">
        <v>12</v>
      </c>
      <c r="D18">
        <v>0</v>
      </c>
      <c r="E18">
        <v>29</v>
      </c>
      <c r="F18">
        <v>1</v>
      </c>
    </row>
    <row r="19" spans="1:17" x14ac:dyDescent="0.4">
      <c r="A19">
        <v>2320</v>
      </c>
      <c r="B19">
        <v>155</v>
      </c>
      <c r="C19">
        <v>17</v>
      </c>
      <c r="D19">
        <v>0</v>
      </c>
      <c r="E19">
        <v>45</v>
      </c>
      <c r="F19">
        <v>0</v>
      </c>
    </row>
    <row r="20" spans="1:17" x14ac:dyDescent="0.4">
      <c r="A20">
        <v>1567</v>
      </c>
      <c r="B20">
        <v>258</v>
      </c>
      <c r="C20">
        <v>17</v>
      </c>
      <c r="D20">
        <v>0</v>
      </c>
      <c r="E20">
        <v>41</v>
      </c>
      <c r="F20">
        <v>0</v>
      </c>
    </row>
    <row r="21" spans="1:17" x14ac:dyDescent="0.4">
      <c r="A21">
        <v>932</v>
      </c>
      <c r="B21">
        <v>207</v>
      </c>
      <c r="C21">
        <v>14</v>
      </c>
      <c r="D21">
        <v>0</v>
      </c>
      <c r="E21">
        <v>45</v>
      </c>
      <c r="F21">
        <v>0</v>
      </c>
    </row>
    <row r="22" spans="1:17" x14ac:dyDescent="0.4">
      <c r="A22">
        <v>1726</v>
      </c>
      <c r="B22">
        <v>248</v>
      </c>
      <c r="C22">
        <v>15</v>
      </c>
      <c r="D22">
        <v>0</v>
      </c>
      <c r="E22">
        <v>46</v>
      </c>
      <c r="F22">
        <v>0</v>
      </c>
    </row>
    <row r="23" spans="1:17" x14ac:dyDescent="0.4">
      <c r="A23">
        <v>2322</v>
      </c>
      <c r="B23">
        <v>293</v>
      </c>
      <c r="C23">
        <v>12</v>
      </c>
      <c r="D23">
        <v>0</v>
      </c>
      <c r="E23">
        <v>37</v>
      </c>
      <c r="F23">
        <v>4</v>
      </c>
    </row>
    <row r="24" spans="1:17" x14ac:dyDescent="0.4">
      <c r="A24">
        <v>537</v>
      </c>
      <c r="B24">
        <v>157</v>
      </c>
      <c r="C24">
        <v>12</v>
      </c>
      <c r="D24">
        <v>0</v>
      </c>
      <c r="E24">
        <v>33</v>
      </c>
      <c r="F24">
        <v>2</v>
      </c>
    </row>
    <row r="25" spans="1:17" x14ac:dyDescent="0.4">
      <c r="A25">
        <v>1877</v>
      </c>
      <c r="B25">
        <v>310</v>
      </c>
      <c r="C25">
        <v>13</v>
      </c>
      <c r="D25">
        <v>0</v>
      </c>
      <c r="E25">
        <v>38</v>
      </c>
      <c r="F25">
        <v>0</v>
      </c>
    </row>
    <row r="26" spans="1:17" x14ac:dyDescent="0.4">
      <c r="A26">
        <v>1353</v>
      </c>
      <c r="B26">
        <v>333</v>
      </c>
      <c r="C26">
        <v>11</v>
      </c>
      <c r="D26">
        <v>0</v>
      </c>
      <c r="E26">
        <v>45</v>
      </c>
      <c r="F26">
        <v>1</v>
      </c>
    </row>
    <row r="27" spans="1:17" x14ac:dyDescent="0.4">
      <c r="A27">
        <v>2007</v>
      </c>
      <c r="B27">
        <v>223</v>
      </c>
      <c r="C27">
        <v>18</v>
      </c>
      <c r="D27">
        <v>0</v>
      </c>
      <c r="E27">
        <v>46</v>
      </c>
      <c r="F27">
        <v>0</v>
      </c>
    </row>
    <row r="28" spans="1:17" x14ac:dyDescent="0.4">
      <c r="A28">
        <v>1838</v>
      </c>
      <c r="B28">
        <v>232</v>
      </c>
      <c r="C28">
        <v>15</v>
      </c>
      <c r="D28">
        <v>0</v>
      </c>
      <c r="E28">
        <v>36</v>
      </c>
      <c r="F28">
        <v>0</v>
      </c>
    </row>
    <row r="29" spans="1:17" x14ac:dyDescent="0.4">
      <c r="A29">
        <v>393</v>
      </c>
      <c r="B29">
        <v>251</v>
      </c>
      <c r="C29">
        <v>14</v>
      </c>
      <c r="D29">
        <v>0</v>
      </c>
      <c r="E29">
        <v>39</v>
      </c>
      <c r="F29">
        <v>0</v>
      </c>
    </row>
    <row r="30" spans="1:17" x14ac:dyDescent="0.4">
      <c r="A30">
        <v>1205</v>
      </c>
      <c r="B30">
        <v>238</v>
      </c>
      <c r="C30">
        <v>16</v>
      </c>
      <c r="D30">
        <v>0</v>
      </c>
      <c r="E30">
        <v>39</v>
      </c>
      <c r="F30">
        <v>0</v>
      </c>
    </row>
    <row r="31" spans="1:17" x14ac:dyDescent="0.4">
      <c r="A31">
        <v>1480</v>
      </c>
      <c r="B31">
        <v>170</v>
      </c>
      <c r="C31">
        <v>13</v>
      </c>
      <c r="D31">
        <v>0</v>
      </c>
      <c r="E31">
        <v>36</v>
      </c>
      <c r="F31">
        <v>0</v>
      </c>
    </row>
    <row r="32" spans="1:17" x14ac:dyDescent="0.4">
      <c r="A32">
        <v>1291</v>
      </c>
      <c r="B32">
        <v>271</v>
      </c>
      <c r="C32">
        <v>18</v>
      </c>
      <c r="D32">
        <v>0</v>
      </c>
      <c r="E32">
        <v>38</v>
      </c>
      <c r="F32">
        <v>0</v>
      </c>
    </row>
    <row r="33" spans="1:6" x14ac:dyDescent="0.4">
      <c r="A33">
        <v>910</v>
      </c>
      <c r="B33">
        <v>162</v>
      </c>
      <c r="C33">
        <v>13</v>
      </c>
      <c r="D33">
        <v>0</v>
      </c>
      <c r="E33">
        <v>39</v>
      </c>
      <c r="F33">
        <v>0</v>
      </c>
    </row>
    <row r="34" spans="1:6" x14ac:dyDescent="0.4">
      <c r="A34">
        <v>859</v>
      </c>
      <c r="B34">
        <v>122</v>
      </c>
      <c r="C34">
        <v>14</v>
      </c>
      <c r="D34">
        <v>0</v>
      </c>
      <c r="E34">
        <v>48</v>
      </c>
      <c r="F34">
        <v>0</v>
      </c>
    </row>
    <row r="35" spans="1:6" x14ac:dyDescent="0.4">
      <c r="A35">
        <v>1676</v>
      </c>
      <c r="B35">
        <v>147</v>
      </c>
      <c r="C35">
        <v>14</v>
      </c>
      <c r="D35">
        <v>0</v>
      </c>
      <c r="E35">
        <v>28</v>
      </c>
      <c r="F35">
        <v>3</v>
      </c>
    </row>
    <row r="36" spans="1:6" x14ac:dyDescent="0.4">
      <c r="A36">
        <v>1579</v>
      </c>
      <c r="B36">
        <v>332</v>
      </c>
      <c r="C36">
        <v>11</v>
      </c>
      <c r="D36">
        <v>0</v>
      </c>
      <c r="E36">
        <v>50</v>
      </c>
      <c r="F36">
        <v>0</v>
      </c>
    </row>
    <row r="37" spans="1:6" x14ac:dyDescent="0.4">
      <c r="A37">
        <v>1765</v>
      </c>
      <c r="B37">
        <v>263</v>
      </c>
      <c r="C37">
        <v>15</v>
      </c>
      <c r="D37">
        <v>0</v>
      </c>
      <c r="E37">
        <v>33</v>
      </c>
      <c r="F37">
        <v>4</v>
      </c>
    </row>
    <row r="38" spans="1:6" x14ac:dyDescent="0.4">
      <c r="A38">
        <v>1236</v>
      </c>
      <c r="B38">
        <v>257</v>
      </c>
      <c r="C38">
        <v>19</v>
      </c>
      <c r="D38">
        <v>0</v>
      </c>
      <c r="E38">
        <v>49</v>
      </c>
      <c r="F38">
        <v>0</v>
      </c>
    </row>
    <row r="39" spans="1:6" x14ac:dyDescent="0.4">
      <c r="A39">
        <v>295</v>
      </c>
      <c r="B39">
        <v>283</v>
      </c>
      <c r="C39">
        <v>14</v>
      </c>
      <c r="D39">
        <v>0</v>
      </c>
      <c r="E39">
        <v>41</v>
      </c>
      <c r="F39">
        <v>1</v>
      </c>
    </row>
    <row r="40" spans="1:6" x14ac:dyDescent="0.4">
      <c r="A40">
        <v>1765</v>
      </c>
      <c r="B40">
        <v>327</v>
      </c>
      <c r="C40">
        <v>13</v>
      </c>
      <c r="D40">
        <v>0</v>
      </c>
      <c r="E40">
        <v>42</v>
      </c>
      <c r="F40">
        <v>2</v>
      </c>
    </row>
    <row r="41" spans="1:6" x14ac:dyDescent="0.4">
      <c r="A41">
        <v>1339</v>
      </c>
      <c r="B41">
        <v>192</v>
      </c>
      <c r="C41">
        <v>16</v>
      </c>
      <c r="D41">
        <v>0</v>
      </c>
      <c r="E41">
        <v>39</v>
      </c>
      <c r="F41">
        <v>0</v>
      </c>
    </row>
    <row r="42" spans="1:6" x14ac:dyDescent="0.4">
      <c r="A42">
        <v>1752</v>
      </c>
      <c r="B42">
        <v>248</v>
      </c>
      <c r="C42">
        <v>15</v>
      </c>
      <c r="D42">
        <v>0</v>
      </c>
      <c r="E42">
        <v>46</v>
      </c>
      <c r="F42">
        <v>0</v>
      </c>
    </row>
    <row r="43" spans="1:6" x14ac:dyDescent="0.4">
      <c r="A43">
        <v>1583</v>
      </c>
      <c r="B43">
        <v>206</v>
      </c>
      <c r="C43">
        <v>13</v>
      </c>
      <c r="D43">
        <v>0</v>
      </c>
      <c r="E43">
        <v>34</v>
      </c>
      <c r="F43">
        <v>0</v>
      </c>
    </row>
    <row r="44" spans="1:6" x14ac:dyDescent="0.4">
      <c r="A44">
        <v>553</v>
      </c>
      <c r="B44">
        <v>194</v>
      </c>
      <c r="C44">
        <v>15</v>
      </c>
      <c r="D44">
        <v>0</v>
      </c>
      <c r="E44">
        <v>41</v>
      </c>
      <c r="F44">
        <v>0</v>
      </c>
    </row>
    <row r="45" spans="1:6" x14ac:dyDescent="0.4">
      <c r="A45">
        <v>967</v>
      </c>
      <c r="B45">
        <v>285</v>
      </c>
      <c r="C45">
        <v>9</v>
      </c>
      <c r="D45">
        <v>0</v>
      </c>
      <c r="E45">
        <v>29</v>
      </c>
      <c r="F45">
        <v>5</v>
      </c>
    </row>
    <row r="46" spans="1:6" x14ac:dyDescent="0.4">
      <c r="A46">
        <v>2207</v>
      </c>
      <c r="B46">
        <v>273</v>
      </c>
      <c r="C46">
        <v>13</v>
      </c>
      <c r="D46">
        <v>0</v>
      </c>
      <c r="E46">
        <v>32</v>
      </c>
      <c r="F46">
        <v>0</v>
      </c>
    </row>
    <row r="47" spans="1:6" x14ac:dyDescent="0.4">
      <c r="A47">
        <v>1667</v>
      </c>
      <c r="B47">
        <v>213</v>
      </c>
      <c r="C47">
        <v>15</v>
      </c>
      <c r="D47">
        <v>0</v>
      </c>
      <c r="E47">
        <v>33</v>
      </c>
      <c r="F47">
        <v>0</v>
      </c>
    </row>
    <row r="48" spans="1:6" x14ac:dyDescent="0.4">
      <c r="A48">
        <v>1265</v>
      </c>
      <c r="B48">
        <v>296</v>
      </c>
      <c r="C48">
        <v>16</v>
      </c>
      <c r="D48">
        <v>0</v>
      </c>
      <c r="E48">
        <v>41</v>
      </c>
      <c r="F48">
        <v>0</v>
      </c>
    </row>
    <row r="49" spans="1:6" x14ac:dyDescent="0.4">
      <c r="A49">
        <v>1964</v>
      </c>
      <c r="B49">
        <v>152</v>
      </c>
      <c r="C49">
        <v>12</v>
      </c>
      <c r="D49">
        <v>0</v>
      </c>
      <c r="E49">
        <v>33</v>
      </c>
      <c r="F49">
        <v>0</v>
      </c>
    </row>
    <row r="50" spans="1:6" x14ac:dyDescent="0.4">
      <c r="A50">
        <v>1024</v>
      </c>
      <c r="B50">
        <v>151</v>
      </c>
      <c r="C50">
        <v>14</v>
      </c>
      <c r="D50">
        <v>0</v>
      </c>
      <c r="E50">
        <v>36</v>
      </c>
      <c r="F50">
        <v>0</v>
      </c>
    </row>
    <row r="51" spans="1:6" x14ac:dyDescent="0.4">
      <c r="A51">
        <v>1193</v>
      </c>
      <c r="B51">
        <v>216</v>
      </c>
      <c r="C51">
        <v>12</v>
      </c>
      <c r="D51">
        <v>0</v>
      </c>
      <c r="E51">
        <v>38</v>
      </c>
      <c r="F51">
        <v>0</v>
      </c>
    </row>
    <row r="52" spans="1:6" x14ac:dyDescent="0.4">
      <c r="A52">
        <v>1572</v>
      </c>
      <c r="B52">
        <v>169</v>
      </c>
      <c r="C52">
        <v>14</v>
      </c>
      <c r="D52">
        <v>0</v>
      </c>
      <c r="E52">
        <v>35</v>
      </c>
      <c r="F52">
        <v>0</v>
      </c>
    </row>
    <row r="53" spans="1:6" x14ac:dyDescent="0.4">
      <c r="A53">
        <v>1825</v>
      </c>
      <c r="B53">
        <v>226</v>
      </c>
      <c r="C53">
        <v>15</v>
      </c>
      <c r="D53">
        <v>0</v>
      </c>
      <c r="E53">
        <v>31</v>
      </c>
      <c r="F53">
        <v>3</v>
      </c>
    </row>
    <row r="54" spans="1:6" x14ac:dyDescent="0.4">
      <c r="A54">
        <v>1042</v>
      </c>
      <c r="B54">
        <v>334</v>
      </c>
      <c r="C54">
        <v>17</v>
      </c>
      <c r="D54">
        <v>0</v>
      </c>
      <c r="E54">
        <v>39</v>
      </c>
      <c r="F54">
        <v>2</v>
      </c>
    </row>
    <row r="55" spans="1:6" x14ac:dyDescent="0.4">
      <c r="A55">
        <v>1706</v>
      </c>
      <c r="B55">
        <v>169</v>
      </c>
      <c r="C55">
        <v>13</v>
      </c>
      <c r="D55">
        <v>0</v>
      </c>
      <c r="E55">
        <v>34</v>
      </c>
      <c r="F55">
        <v>3</v>
      </c>
    </row>
    <row r="56" spans="1:6" x14ac:dyDescent="0.4">
      <c r="A56">
        <v>1990</v>
      </c>
      <c r="B56">
        <v>245</v>
      </c>
      <c r="C56">
        <v>13</v>
      </c>
      <c r="D56">
        <v>0</v>
      </c>
      <c r="E56">
        <v>26</v>
      </c>
      <c r="F56">
        <v>3</v>
      </c>
    </row>
    <row r="57" spans="1:6" x14ac:dyDescent="0.4">
      <c r="A57">
        <v>1739</v>
      </c>
      <c r="B57">
        <v>164</v>
      </c>
      <c r="C57">
        <v>17</v>
      </c>
      <c r="D57">
        <v>0</v>
      </c>
      <c r="E57">
        <v>48</v>
      </c>
      <c r="F57">
        <v>0</v>
      </c>
    </row>
    <row r="58" spans="1:6" x14ac:dyDescent="0.4">
      <c r="A58">
        <v>1561</v>
      </c>
      <c r="B58">
        <v>191</v>
      </c>
      <c r="C58">
        <v>14</v>
      </c>
      <c r="D58">
        <v>0</v>
      </c>
      <c r="E58">
        <v>34</v>
      </c>
      <c r="F58">
        <v>0</v>
      </c>
    </row>
    <row r="59" spans="1:6" x14ac:dyDescent="0.4">
      <c r="A59">
        <v>1626</v>
      </c>
      <c r="B59">
        <v>236</v>
      </c>
      <c r="C59">
        <v>12</v>
      </c>
      <c r="D59">
        <v>0</v>
      </c>
      <c r="E59">
        <v>36</v>
      </c>
      <c r="F59">
        <v>2</v>
      </c>
    </row>
    <row r="60" spans="1:6" x14ac:dyDescent="0.4">
      <c r="A60">
        <v>1173</v>
      </c>
      <c r="B60">
        <v>199</v>
      </c>
      <c r="C60">
        <v>15</v>
      </c>
      <c r="D60">
        <v>0</v>
      </c>
      <c r="E60">
        <v>31</v>
      </c>
      <c r="F60">
        <v>1</v>
      </c>
    </row>
    <row r="61" spans="1:6" x14ac:dyDescent="0.4">
      <c r="A61">
        <v>1330</v>
      </c>
      <c r="B61">
        <v>288</v>
      </c>
      <c r="C61">
        <v>13</v>
      </c>
      <c r="D61">
        <v>0</v>
      </c>
      <c r="E61">
        <v>38</v>
      </c>
      <c r="F61">
        <v>4</v>
      </c>
    </row>
    <row r="62" spans="1:6" x14ac:dyDescent="0.4">
      <c r="A62">
        <v>1663</v>
      </c>
      <c r="B62">
        <v>158</v>
      </c>
      <c r="C62">
        <v>11</v>
      </c>
      <c r="D62">
        <v>0</v>
      </c>
      <c r="E62">
        <v>35</v>
      </c>
      <c r="F62">
        <v>0</v>
      </c>
    </row>
    <row r="63" spans="1:6" x14ac:dyDescent="0.4">
      <c r="A63">
        <v>1691</v>
      </c>
      <c r="B63">
        <v>173</v>
      </c>
      <c r="C63">
        <v>14</v>
      </c>
      <c r="D63">
        <v>0</v>
      </c>
      <c r="E63">
        <v>35</v>
      </c>
      <c r="F63">
        <v>0</v>
      </c>
    </row>
    <row r="64" spans="1:6" x14ac:dyDescent="0.4">
      <c r="A64">
        <v>984</v>
      </c>
      <c r="B64">
        <v>152</v>
      </c>
      <c r="C64">
        <v>16</v>
      </c>
      <c r="D64">
        <v>0</v>
      </c>
      <c r="E64">
        <v>37</v>
      </c>
      <c r="F64">
        <v>0</v>
      </c>
    </row>
    <row r="65" spans="1:6" x14ac:dyDescent="0.4">
      <c r="A65">
        <v>1092</v>
      </c>
      <c r="B65">
        <v>227</v>
      </c>
      <c r="C65">
        <v>11</v>
      </c>
      <c r="D65">
        <v>0</v>
      </c>
      <c r="E65">
        <v>40</v>
      </c>
      <c r="F65">
        <v>0</v>
      </c>
    </row>
    <row r="66" spans="1:6" x14ac:dyDescent="0.4">
      <c r="A66">
        <v>1560</v>
      </c>
      <c r="B66">
        <v>207</v>
      </c>
      <c r="C66">
        <v>18</v>
      </c>
      <c r="D66">
        <v>0</v>
      </c>
      <c r="E66">
        <v>37</v>
      </c>
      <c r="F66">
        <v>0</v>
      </c>
    </row>
    <row r="67" spans="1:6" x14ac:dyDescent="0.4">
      <c r="A67">
        <v>2103</v>
      </c>
      <c r="B67">
        <v>205</v>
      </c>
      <c r="C67">
        <v>21</v>
      </c>
      <c r="D67">
        <v>0</v>
      </c>
      <c r="E67">
        <v>49</v>
      </c>
      <c r="F67">
        <v>0</v>
      </c>
    </row>
    <row r="68" spans="1:6" x14ac:dyDescent="0.4">
      <c r="A68">
        <v>1427</v>
      </c>
      <c r="B68">
        <v>184</v>
      </c>
      <c r="C68">
        <v>11</v>
      </c>
      <c r="D68">
        <v>0</v>
      </c>
      <c r="E68">
        <v>42</v>
      </c>
      <c r="F68">
        <v>0</v>
      </c>
    </row>
    <row r="69" spans="1:6" x14ac:dyDescent="0.4">
      <c r="A69">
        <v>1145</v>
      </c>
      <c r="B69">
        <v>262</v>
      </c>
      <c r="C69">
        <v>17</v>
      </c>
      <c r="D69">
        <v>0</v>
      </c>
      <c r="E69">
        <v>36</v>
      </c>
      <c r="F69">
        <v>0</v>
      </c>
    </row>
    <row r="70" spans="1:6" x14ac:dyDescent="0.4">
      <c r="A70">
        <v>1261</v>
      </c>
      <c r="B70">
        <v>294</v>
      </c>
      <c r="C70">
        <v>14</v>
      </c>
      <c r="D70">
        <v>0</v>
      </c>
      <c r="E70">
        <v>39</v>
      </c>
      <c r="F70">
        <v>0</v>
      </c>
    </row>
    <row r="71" spans="1:6" x14ac:dyDescent="0.4">
      <c r="A71">
        <v>1569</v>
      </c>
      <c r="B71">
        <v>180</v>
      </c>
      <c r="C71">
        <v>15</v>
      </c>
      <c r="D71">
        <v>0</v>
      </c>
      <c r="E71">
        <v>39</v>
      </c>
      <c r="F71">
        <v>0</v>
      </c>
    </row>
    <row r="72" spans="1:6" x14ac:dyDescent="0.4">
      <c r="A72">
        <v>1238</v>
      </c>
      <c r="B72">
        <v>231</v>
      </c>
      <c r="C72">
        <v>15</v>
      </c>
      <c r="D72">
        <v>0</v>
      </c>
      <c r="E72">
        <v>41</v>
      </c>
      <c r="F72">
        <v>3</v>
      </c>
    </row>
    <row r="73" spans="1:6" x14ac:dyDescent="0.4">
      <c r="A73">
        <v>1382</v>
      </c>
      <c r="B73">
        <v>152</v>
      </c>
      <c r="C73">
        <v>14</v>
      </c>
      <c r="D73">
        <v>0</v>
      </c>
      <c r="E73">
        <v>50</v>
      </c>
      <c r="F73">
        <v>0</v>
      </c>
    </row>
    <row r="74" spans="1:6" x14ac:dyDescent="0.4">
      <c r="A74">
        <v>1183</v>
      </c>
      <c r="B74">
        <v>183</v>
      </c>
      <c r="C74">
        <v>14</v>
      </c>
      <c r="D74">
        <v>0</v>
      </c>
      <c r="E74">
        <v>26</v>
      </c>
      <c r="F74">
        <v>2</v>
      </c>
    </row>
    <row r="75" spans="1:6" x14ac:dyDescent="0.4">
      <c r="A75">
        <v>1458</v>
      </c>
      <c r="B75">
        <v>265</v>
      </c>
      <c r="C75">
        <v>14</v>
      </c>
      <c r="D75">
        <v>0</v>
      </c>
      <c r="E75">
        <v>37</v>
      </c>
      <c r="F75">
        <v>0</v>
      </c>
    </row>
    <row r="76" spans="1:6" x14ac:dyDescent="0.4">
      <c r="A76">
        <v>1771</v>
      </c>
      <c r="B76">
        <v>169</v>
      </c>
      <c r="C76">
        <v>16</v>
      </c>
      <c r="D76">
        <v>0</v>
      </c>
      <c r="E76">
        <v>35</v>
      </c>
      <c r="F76">
        <v>0</v>
      </c>
    </row>
    <row r="77" spans="1:6" x14ac:dyDescent="0.4">
      <c r="A77">
        <v>1209</v>
      </c>
      <c r="B77">
        <v>148</v>
      </c>
      <c r="C77">
        <v>15</v>
      </c>
      <c r="D77">
        <v>0</v>
      </c>
      <c r="E77">
        <v>37</v>
      </c>
      <c r="F77">
        <v>0</v>
      </c>
    </row>
    <row r="78" spans="1:6" x14ac:dyDescent="0.4">
      <c r="A78">
        <v>944</v>
      </c>
      <c r="B78">
        <v>307</v>
      </c>
      <c r="C78">
        <v>14</v>
      </c>
      <c r="D78">
        <v>0</v>
      </c>
      <c r="E78">
        <v>35</v>
      </c>
      <c r="F78">
        <v>0</v>
      </c>
    </row>
    <row r="79" spans="1:6" x14ac:dyDescent="0.4">
      <c r="A79">
        <v>1372</v>
      </c>
      <c r="B79">
        <v>374</v>
      </c>
      <c r="C79">
        <v>12</v>
      </c>
      <c r="D79">
        <v>0</v>
      </c>
      <c r="E79">
        <v>33</v>
      </c>
      <c r="F79">
        <v>4</v>
      </c>
    </row>
    <row r="80" spans="1:6" x14ac:dyDescent="0.4">
      <c r="A80">
        <v>1617</v>
      </c>
      <c r="B80">
        <v>254</v>
      </c>
      <c r="C80">
        <v>12</v>
      </c>
      <c r="D80">
        <v>0</v>
      </c>
      <c r="E80">
        <v>40</v>
      </c>
      <c r="F80">
        <v>0</v>
      </c>
    </row>
    <row r="81" spans="1:6" x14ac:dyDescent="0.4">
      <c r="A81">
        <v>1135</v>
      </c>
      <c r="B81">
        <v>256</v>
      </c>
      <c r="C81">
        <v>14</v>
      </c>
      <c r="D81">
        <v>0</v>
      </c>
      <c r="E81">
        <v>45</v>
      </c>
      <c r="F81">
        <v>0</v>
      </c>
    </row>
    <row r="82" spans="1:6" x14ac:dyDescent="0.4">
      <c r="A82">
        <v>1630</v>
      </c>
      <c r="B82">
        <v>252</v>
      </c>
      <c r="C82">
        <v>16</v>
      </c>
      <c r="D82">
        <v>0</v>
      </c>
      <c r="E82">
        <v>31</v>
      </c>
      <c r="F82">
        <v>0</v>
      </c>
    </row>
    <row r="83" spans="1:6" x14ac:dyDescent="0.4">
      <c r="A83">
        <v>1736</v>
      </c>
      <c r="B83">
        <v>177</v>
      </c>
      <c r="C83">
        <v>16</v>
      </c>
      <c r="D83">
        <v>0</v>
      </c>
      <c r="E83">
        <v>47</v>
      </c>
      <c r="F83">
        <v>0</v>
      </c>
    </row>
    <row r="84" spans="1:6" x14ac:dyDescent="0.4">
      <c r="A84">
        <v>981</v>
      </c>
      <c r="B84">
        <v>209</v>
      </c>
      <c r="C84">
        <v>15</v>
      </c>
      <c r="D84">
        <v>0</v>
      </c>
      <c r="E84">
        <v>39</v>
      </c>
      <c r="F84">
        <v>1</v>
      </c>
    </row>
    <row r="85" spans="1:6" x14ac:dyDescent="0.4">
      <c r="A85">
        <v>2622</v>
      </c>
      <c r="B85">
        <v>150</v>
      </c>
      <c r="C85">
        <v>10</v>
      </c>
      <c r="D85">
        <v>0</v>
      </c>
      <c r="E85">
        <v>34</v>
      </c>
      <c r="F85">
        <v>2</v>
      </c>
    </row>
    <row r="86" spans="1:6" x14ac:dyDescent="0.4">
      <c r="A86">
        <v>1681</v>
      </c>
      <c r="B86">
        <v>187</v>
      </c>
      <c r="C86">
        <v>13</v>
      </c>
      <c r="D86">
        <v>0</v>
      </c>
      <c r="E86">
        <v>31</v>
      </c>
      <c r="F86">
        <v>4</v>
      </c>
    </row>
    <row r="87" spans="1:6" x14ac:dyDescent="0.4">
      <c r="A87">
        <v>1329</v>
      </c>
      <c r="B87">
        <v>186</v>
      </c>
      <c r="C87">
        <v>15</v>
      </c>
      <c r="D87">
        <v>0</v>
      </c>
      <c r="E87">
        <v>39</v>
      </c>
      <c r="F87">
        <v>1</v>
      </c>
    </row>
    <row r="88" spans="1:6" x14ac:dyDescent="0.4">
      <c r="A88">
        <v>1696</v>
      </c>
      <c r="B88">
        <v>271</v>
      </c>
      <c r="C88">
        <v>16</v>
      </c>
      <c r="D88">
        <v>0</v>
      </c>
      <c r="E88">
        <v>34</v>
      </c>
      <c r="F88">
        <v>4</v>
      </c>
    </row>
    <row r="89" spans="1:6" x14ac:dyDescent="0.4">
      <c r="A89">
        <v>1336</v>
      </c>
      <c r="B89">
        <v>156</v>
      </c>
      <c r="C89">
        <v>10</v>
      </c>
      <c r="D89">
        <v>0</v>
      </c>
      <c r="E89">
        <v>40</v>
      </c>
      <c r="F89">
        <v>0</v>
      </c>
    </row>
    <row r="90" spans="1:6" x14ac:dyDescent="0.4">
      <c r="A90">
        <v>1779</v>
      </c>
      <c r="B90">
        <v>257</v>
      </c>
      <c r="C90">
        <v>15</v>
      </c>
      <c r="D90">
        <v>0</v>
      </c>
      <c r="E90">
        <v>39</v>
      </c>
      <c r="F90">
        <v>0</v>
      </c>
    </row>
    <row r="91" spans="1:6" x14ac:dyDescent="0.4">
      <c r="A91">
        <v>1625</v>
      </c>
      <c r="B91">
        <v>181</v>
      </c>
      <c r="C91">
        <v>14</v>
      </c>
      <c r="D91">
        <v>0</v>
      </c>
      <c r="E91">
        <v>39</v>
      </c>
      <c r="F91">
        <v>0</v>
      </c>
    </row>
    <row r="92" spans="1:6" x14ac:dyDescent="0.4">
      <c r="A92">
        <v>928</v>
      </c>
      <c r="B92">
        <v>153</v>
      </c>
      <c r="C92">
        <v>14</v>
      </c>
      <c r="D92">
        <v>0</v>
      </c>
      <c r="E92">
        <v>35</v>
      </c>
      <c r="F92">
        <v>0</v>
      </c>
    </row>
    <row r="93" spans="1:6" x14ac:dyDescent="0.4">
      <c r="A93">
        <v>1737</v>
      </c>
      <c r="B93">
        <v>109</v>
      </c>
      <c r="C93">
        <v>12</v>
      </c>
      <c r="D93">
        <v>0</v>
      </c>
      <c r="E93">
        <v>32</v>
      </c>
      <c r="F93">
        <v>0</v>
      </c>
    </row>
    <row r="94" spans="1:6" x14ac:dyDescent="0.4">
      <c r="A94">
        <v>1883</v>
      </c>
      <c r="B94">
        <v>298</v>
      </c>
      <c r="C94">
        <v>14</v>
      </c>
      <c r="D94">
        <v>0</v>
      </c>
      <c r="E94">
        <v>37</v>
      </c>
      <c r="F94">
        <v>2</v>
      </c>
    </row>
    <row r="95" spans="1:6" x14ac:dyDescent="0.4">
      <c r="A95">
        <v>1400</v>
      </c>
      <c r="B95">
        <v>186</v>
      </c>
      <c r="C95">
        <v>12</v>
      </c>
      <c r="D95">
        <v>0</v>
      </c>
      <c r="E95">
        <v>46</v>
      </c>
      <c r="F95">
        <v>0</v>
      </c>
    </row>
    <row r="96" spans="1:6" x14ac:dyDescent="0.4">
      <c r="A96">
        <v>1785</v>
      </c>
      <c r="B96">
        <v>220</v>
      </c>
      <c r="C96">
        <v>11</v>
      </c>
      <c r="D96">
        <v>0</v>
      </c>
      <c r="E96">
        <v>34</v>
      </c>
      <c r="F96">
        <v>2</v>
      </c>
    </row>
    <row r="97" spans="1:6" x14ac:dyDescent="0.4">
      <c r="A97">
        <v>1538</v>
      </c>
      <c r="B97">
        <v>163</v>
      </c>
      <c r="C97">
        <v>19</v>
      </c>
      <c r="D97">
        <v>0</v>
      </c>
      <c r="E97">
        <v>46</v>
      </c>
      <c r="F97">
        <v>0</v>
      </c>
    </row>
    <row r="98" spans="1:6" x14ac:dyDescent="0.4">
      <c r="A98">
        <v>1583</v>
      </c>
      <c r="B98">
        <v>169</v>
      </c>
      <c r="C98">
        <v>15</v>
      </c>
      <c r="D98">
        <v>0</v>
      </c>
      <c r="E98">
        <v>43</v>
      </c>
      <c r="F98">
        <v>0</v>
      </c>
    </row>
    <row r="99" spans="1:6" x14ac:dyDescent="0.4">
      <c r="A99">
        <v>1505</v>
      </c>
      <c r="B99">
        <v>98</v>
      </c>
      <c r="C99">
        <v>18</v>
      </c>
      <c r="D99">
        <v>0</v>
      </c>
      <c r="E99">
        <v>38</v>
      </c>
      <c r="F99">
        <v>0</v>
      </c>
    </row>
    <row r="100" spans="1:6" x14ac:dyDescent="0.4">
      <c r="A100">
        <v>2140</v>
      </c>
      <c r="B100">
        <v>104</v>
      </c>
      <c r="C100">
        <v>15</v>
      </c>
      <c r="D100">
        <v>0</v>
      </c>
      <c r="E100">
        <v>32</v>
      </c>
      <c r="F100">
        <v>0</v>
      </c>
    </row>
    <row r="101" spans="1:6" x14ac:dyDescent="0.4">
      <c r="A101">
        <v>1037</v>
      </c>
      <c r="B101">
        <v>187</v>
      </c>
      <c r="C101">
        <v>15</v>
      </c>
      <c r="D101">
        <v>0</v>
      </c>
      <c r="E101">
        <v>27</v>
      </c>
      <c r="F101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8 J Q W U z Q v M N 2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p G Z k B n W S j D x O z 8 c 3 M Q 8 g b A e V A s k i C N s 6 l O S W l R a l 2 q X m 6 n q 4 2 + j C u j T 7 U C 3 Y A U E s D B B Q A A g A I A P C U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l B Z T 1 b z 7 W k I B A A C a D Q A A E w A c A E Z v c m 1 1 b G F z L 1 N l Y 3 R p b 2 4 x L m 0 g o h g A K K A U A A A A A A A A A A A A A A A A A A A A A A A A A A A A 7 d F B S 8 M w F A f w e 6 H f I W S X F k J h X V d F 6 U E 6 R S + C b J 6 s S N Y + t 0 C a N 5 J U H W P f 3 Y w y N s H d P N T R X J K X f 0 j y + B k o r U B F p u 0 8 v P Y 9 3 z N L r q E i c 2 7 g T U O J u i I Z k W B 9 j 7 g x x U a X 4 H Z y 8 x F N s G x q U D a 4 E x K i H J V 1 h Q l o f l U 8 G 9 C m 0 D g H X U z w U 0 n k l S l y y Y 0 B U 9 y j J R Z X o j R E K H K j u F x b V x R H j 0 b 2 y 9 K Q v U x A i l p Y 0 B l l l J E c Z V M r k y W M 3 K o S K 6 E W 2 T A e x 4 w 8 N W h h a t c S s s M y e k Q F r y F r P z + g + Z K r h e t u t l 4 B d V 3 M + N w d m m m u z D v q u r 1 9 F 5 q g 7 Z R t N r T d H b r X H 5 R N k 2 i X b x n Z B / G p Y H Q q S H 4 G 2 9 D 3 h P r 1 i 8 c i A 3 p s E s Q h 7 W G 6 C D P q Y b o J k / Q w 3 Y Q Z d x M m P S O Y Q z A + F a R / Q Z n 2 l O d C e d F T n g v l Z U / 5 v y i / A V B L A Q I t A B Q A A g A I A P C U F l M 0 L z D d p Q A A A P U A A A A S A A A A A A A A A A A A A A A A A A A A A A B D b 2 5 m a W c v U G F j a 2 F n Z S 5 4 b W x Q S w E C L Q A U A A I A C A D w l B Z T D 8 r p q 6 Q A A A D p A A A A E w A A A A A A A A A A A A A A A A D x A A A A W 0 N v b n R l b n R f V H l w Z X N d L n h t b F B L A Q I t A B Q A A g A I A P C U F l P V v P t a Q g E A A J o N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Z J A A A A A A A A F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V f c m V j b 3 J k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0 1 E Q X c 9 P S I g L z 4 8 R W 5 0 c n k g V H l w Z T 0 i R m l s b E x h c 3 R V c G R h d G V k I i B W Y W x 1 Z T 0 i Z D I w M j E t M D g t M j J U M T Y 6 M D M 6 M j U u M j M 5 M z k 1 N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c m V j b 3 J k L 0 F 1 d G 9 S Z W 1 v d m V k Q 2 9 s d W 1 u c z E u e 0 N v b H V t b j E s M H 0 m c X V v d D s s J n F 1 b 3 Q 7 U 2 V j d G l v b j E v Y m F z Z V 9 y Z W N v c m Q v Q X V 0 b 1 J l b W 9 2 Z W R D b 2 x 1 b W 5 z M S 5 7 Q 2 9 s d W 1 u M i w x f S Z x d W 9 0 O y w m c X V v d D t T Z W N 0 a W 9 u M S 9 i Y X N l X 3 J l Y 2 9 y Z C 9 B d X R v U m V t b 3 Z l Z E N v b H V t b n M x L n t D b 2 x 1 b W 4 z L D J 9 J n F 1 b 3 Q 7 L C Z x d W 9 0 O 1 N l Y 3 R p b 2 4 x L 2 J h c 2 V f c m V j b 3 J k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z Z V 9 y Z W N v c m Q v Q X V 0 b 1 J l b W 9 2 Z W R D b 2 x 1 b W 5 z M S 5 7 Q 2 9 s d W 1 u M S w w f S Z x d W 9 0 O y w m c X V v d D t T Z W N 0 a W 9 u M S 9 i Y X N l X 3 J l Y 2 9 y Z C 9 B d X R v U m V t b 3 Z l Z E N v b H V t b n M x L n t D b 2 x 1 b W 4 y L D F 9 J n F 1 b 3 Q 7 L C Z x d W 9 0 O 1 N l Y 3 R p b 2 4 x L 2 J h c 2 V f c m V j b 3 J k L 0 F 1 d G 9 S Z W 1 v d m V k Q 2 9 s d W 1 u c z E u e 0 N v b H V t b j M s M n 0 m c X V v d D s s J n F 1 b 3 Q 7 U 2 V j d G l v b j E v Y m F z Z V 9 y Z W N v c m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y Z W N v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y Z W N v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l Q x N j o 0 M j o w M i 4 x N z Y z N D Y 3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J l Y 2 9 y Z C A o M i k v Q X V 0 b 1 J l b W 9 2 Z W R D b 2 x 1 b W 5 z M S 5 7 Q 2 9 s d W 1 u M S w w f S Z x d W 9 0 O y w m c X V v d D t T Z W N 0 a W 9 u M S 9 i Y X N l X 3 J l Y 2 9 y Z C A o M i k v Q X V 0 b 1 J l b W 9 2 Z W R D b 2 x 1 b W 5 z M S 5 7 Q 2 9 s d W 1 u M i w x f S Z x d W 9 0 O y w m c X V v d D t T Z W N 0 a W 9 u M S 9 i Y X N l X 3 J l Y 2 9 y Z C A o M i k v Q X V 0 b 1 J l b W 9 2 Z W R D b 2 x 1 b W 5 z M S 5 7 Q 2 9 s d W 1 u M y w y f S Z x d W 9 0 O y w m c X V v d D t T Z W N 0 a W 9 u M S 9 i Y X N l X 3 J l Y 2 9 y Z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X N l X 3 J l Y 2 9 y Z C A o M i k v Q X V 0 b 1 J l b W 9 2 Z W R D b 2 x 1 b W 5 z M S 5 7 Q 2 9 s d W 1 u M S w w f S Z x d W 9 0 O y w m c X V v d D t T Z W N 0 a W 9 u M S 9 i Y X N l X 3 J l Y 2 9 y Z C A o M i k v Q X V 0 b 1 J l b W 9 2 Z W R D b 2 x 1 b W 5 z M S 5 7 Q 2 9 s d W 1 u M i w x f S Z x d W 9 0 O y w m c X V v d D t T Z W N 0 a W 9 u M S 9 i Y X N l X 3 J l Y 2 9 y Z C A o M i k v Q X V 0 b 1 J l b W 9 2 Z W R D b 2 x 1 b W 5 z M S 5 7 Q 2 9 s d W 1 u M y w y f S Z x d W 9 0 O y w m c X V v d D t T Z W N 0 a W 9 u M S 9 i Y X N l X 3 J l Y 2 9 y Z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y Z W N v c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y Z W N v c m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h c 2 V f c m V j b 3 J k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J U M T Y 6 N D I 6 M D I u M T c 2 M z Q 2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y Z W N v c m Q g K D I p L 0 F 1 d G 9 S Z W 1 v d m V k Q 2 9 s d W 1 u c z E u e 0 N v b H V t b j E s M H 0 m c X V v d D s s J n F 1 b 3 Q 7 U 2 V j d G l v b j E v Y m F z Z V 9 y Z W N v c m Q g K D I p L 0 F 1 d G 9 S Z W 1 v d m V k Q 2 9 s d W 1 u c z E u e 0 N v b H V t b j I s M X 0 m c X V v d D s s J n F 1 b 3 Q 7 U 2 V j d G l v b j E v Y m F z Z V 9 y Z W N v c m Q g K D I p L 0 F 1 d G 9 S Z W 1 v d m V k Q 2 9 s d W 1 u c z E u e 0 N v b H V t b j M s M n 0 m c X V v d D s s J n F 1 b 3 Q 7 U 2 V j d G l v b j E v Y m F z Z V 9 y Z W N v c m Q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z Z V 9 y Z W N v c m Q g K D I p L 0 F 1 d G 9 S Z W 1 v d m V k Q 2 9 s d W 1 u c z E u e 0 N v b H V t b j E s M H 0 m c X V v d D s s J n F 1 b 3 Q 7 U 2 V j d G l v b j E v Y m F z Z V 9 y Z W N v c m Q g K D I p L 0 F 1 d G 9 S Z W 1 v d m V k Q 2 9 s d W 1 u c z E u e 0 N v b H V t b j I s M X 0 m c X V v d D s s J n F 1 b 3 Q 7 U 2 V j d G l v b j E v Y m F z Z V 9 y Z W N v c m Q g K D I p L 0 F 1 d G 9 S Z W 1 v d m V k Q 2 9 s d W 1 u c z E u e 0 N v b H V t b j M s M n 0 m c X V v d D s s J n F 1 b 3 Q 7 U 2 V j d G l v b j E v Y m F z Z V 9 y Z W N v c m Q g K D I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N l X 3 J l Y 2 9 y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c m V j b 3 J k J T I w K D Q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c m V j b 3 J k I C g y K S 9 B d X R v U m V t b 3 Z l Z E N v b H V t b n M x L n t D b 2 x 1 b W 4 x L D B 9 J n F 1 b 3 Q 7 L C Z x d W 9 0 O 1 N l Y 3 R p b 2 4 x L 2 J h c 2 V f c m V j b 3 J k I C g y K S 9 B d X R v U m V t b 3 Z l Z E N v b H V t b n M x L n t D b 2 x 1 b W 4 y L D F 9 J n F 1 b 3 Q 7 L C Z x d W 9 0 O 1 N l Y 3 R p b 2 4 x L 2 J h c 2 V f c m V j b 3 J k I C g y K S 9 B d X R v U m V t b 3 Z l Z E N v b H V t b n M x L n t D b 2 x 1 b W 4 z L D J 9 J n F 1 b 3 Q 7 L C Z x d W 9 0 O 1 N l Y 3 R p b 2 4 x L 2 J h c 2 V f c m V j b 3 J k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c 2 V f c m V j b 3 J k I C g y K S 9 B d X R v U m V t b 3 Z l Z E N v b H V t b n M x L n t D b 2 x 1 b W 4 x L D B 9 J n F 1 b 3 Q 7 L C Z x d W 9 0 O 1 N l Y 3 R p b 2 4 x L 2 J h c 2 V f c m V j b 3 J k I C g y K S 9 B d X R v U m V t b 3 Z l Z E N v b H V t b n M x L n t D b 2 x 1 b W 4 y L D F 9 J n F 1 b 3 Q 7 L C Z x d W 9 0 O 1 N l Y 3 R p b 2 4 x L 2 J h c 2 V f c m V j b 3 J k I C g y K S 9 B d X R v U m V t b 3 Z l Z E N v b H V t b n M x L n t D b 2 x 1 b W 4 z L D J 9 J n F 1 b 3 Q 7 L C Z x d W 9 0 O 1 N l Y 3 R p b 2 4 x L 2 J h c 2 V f c m V j b 3 J k I C g y K S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3 T U R B d z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S 0 w O C 0 y M l Q x N j o 0 M j o w M i 4 x N z Y z N D Y 3 W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z Z V 9 y Z W N v c m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y Z W N v c m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f c m V j b 3 J k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l Q x N z o w M D o z O S 4 5 N j c 5 O D g 4 W i I g L z 4 8 R W 5 0 c n k g V H l w Z T 0 i R m l s b E N v b H V t b l R 5 c G V z I i B W Y W x 1 Z T 0 i c 0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y Z W N v c m Q g K D U p L 0 F 1 d G 9 S Z W 1 v d m V k Q 2 9 s d W 1 u c z E u e 0 N v b H V t b j E s M H 0 m c X V v d D s s J n F 1 b 3 Q 7 U 2 V j d G l v b j E v Y m F z Z V 9 y Z W N v c m Q g K D U p L 0 F 1 d G 9 S Z W 1 v d m V k Q 2 9 s d W 1 u c z E u e 0 N v b H V t b j I s M X 0 m c X V v d D s s J n F 1 b 3 Q 7 U 2 V j d G l v b j E v Y m F z Z V 9 y Z W N v c m Q g K D U p L 0 F 1 d G 9 S Z W 1 v d m V k Q 2 9 s d W 1 u c z E u e 0 N v b H V t b j M s M n 0 m c X V v d D s s J n F 1 b 3 Q 7 U 2 V j d G l v b j E v Y m F z Z V 9 y Z W N v c m Q g K D U p L 0 F 1 d G 9 S Z W 1 v d m V k Q 2 9 s d W 1 u c z E u e 0 N v b H V t b j Q s M 3 0 m c X V v d D s s J n F 1 b 3 Q 7 U 2 V j d G l v b j E v Y m F z Z V 9 y Z W N v c m Q g K D U p L 0 F 1 d G 9 S Z W 1 v d m V k Q 2 9 s d W 1 u c z E u e 0 N v b H V t b j U s N H 0 m c X V v d D s s J n F 1 b 3 Q 7 U 2 V j d G l v b j E v Y m F z Z V 9 y Z W N v c m Q g K D U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y Z W N v c m Q g K D U p L 0 F 1 d G 9 S Z W 1 v d m V k Q 2 9 s d W 1 u c z E u e 0 N v b H V t b j E s M H 0 m c X V v d D s s J n F 1 b 3 Q 7 U 2 V j d G l v b j E v Y m F z Z V 9 y Z W N v c m Q g K D U p L 0 F 1 d G 9 S Z W 1 v d m V k Q 2 9 s d W 1 u c z E u e 0 N v b H V t b j I s M X 0 m c X V v d D s s J n F 1 b 3 Q 7 U 2 V j d G l v b j E v Y m F z Z V 9 y Z W N v c m Q g K D U p L 0 F 1 d G 9 S Z W 1 v d m V k Q 2 9 s d W 1 u c z E u e 0 N v b H V t b j M s M n 0 m c X V v d D s s J n F 1 b 3 Q 7 U 2 V j d G l v b j E v Y m F z Z V 9 y Z W N v c m Q g K D U p L 0 F 1 d G 9 S Z W 1 v d m V k Q 2 9 s d W 1 u c z E u e 0 N v b H V t b j Q s M 3 0 m c X V v d D s s J n F 1 b 3 Q 7 U 2 V j d G l v b j E v Y m F z Z V 9 y Z W N v c m Q g K D U p L 0 F 1 d G 9 S Z W 1 v d m V k Q 2 9 s d W 1 u c z E u e 0 N v b H V t b j U s N H 0 m c X V v d D s s J n F 1 b 3 Q 7 U 2 V j d G l v b j E v Y m F z Z V 9 y Z W N v c m Q g K D U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c m V j b 3 J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c m V j b 3 J k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y Z W N v c m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X 3 J l Y 2 9 y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J U M T c 6 M T Y 6 M z c u N D U z N z Q 5 M V o i I C 8 + P E V u d H J 5 I F R 5 c G U 9 I k Z p b G x D b 2 x 1 b W 5 U e X B l c y I g V m F s d W U 9 I n N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c m V j b 3 J k I C g 2 K S 9 B d X R v U m V t b 3 Z l Z E N v b H V t b n M x L n t D b 2 x 1 b W 4 x L D B 9 J n F 1 b 3 Q 7 L C Z x d W 9 0 O 1 N l Y 3 R p b 2 4 x L 2 J h c 2 V f c m V j b 3 J k I C g 2 K S 9 B d X R v U m V t b 3 Z l Z E N v b H V t b n M x L n t D b 2 x 1 b W 4 y L D F 9 J n F 1 b 3 Q 7 L C Z x d W 9 0 O 1 N l Y 3 R p b 2 4 x L 2 J h c 2 V f c m V j b 3 J k I C g 2 K S 9 B d X R v U m V t b 3 Z l Z E N v b H V t b n M x L n t D b 2 x 1 b W 4 z L D J 9 J n F 1 b 3 Q 7 L C Z x d W 9 0 O 1 N l Y 3 R p b 2 4 x L 2 J h c 2 V f c m V j b 3 J k I C g 2 K S 9 B d X R v U m V t b 3 Z l Z E N v b H V t b n M x L n t D b 2 x 1 b W 4 0 L D N 9 J n F 1 b 3 Q 7 L C Z x d W 9 0 O 1 N l Y 3 R p b 2 4 x L 2 J h c 2 V f c m V j b 3 J k I C g 2 K S 9 B d X R v U m V t b 3 Z l Z E N v b H V t b n M x L n t D b 2 x 1 b W 4 1 L D R 9 J n F 1 b 3 Q 7 L C Z x d W 9 0 O 1 N l Y 3 R p b 2 4 x L 2 J h c 2 V f c m V j b 3 J k I C g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h c 2 V f c m V j b 3 J k I C g 2 K S 9 B d X R v U m V t b 3 Z l Z E N v b H V t b n M x L n t D b 2 x 1 b W 4 x L D B 9 J n F 1 b 3 Q 7 L C Z x d W 9 0 O 1 N l Y 3 R p b 2 4 x L 2 J h c 2 V f c m V j b 3 J k I C g 2 K S 9 B d X R v U m V t b 3 Z l Z E N v b H V t b n M x L n t D b 2 x 1 b W 4 y L D F 9 J n F 1 b 3 Q 7 L C Z x d W 9 0 O 1 N l Y 3 R p b 2 4 x L 2 J h c 2 V f c m V j b 3 J k I C g 2 K S 9 B d X R v U m V t b 3 Z l Z E N v b H V t b n M x L n t D b 2 x 1 b W 4 z L D J 9 J n F 1 b 3 Q 7 L C Z x d W 9 0 O 1 N l Y 3 R p b 2 4 x L 2 J h c 2 V f c m V j b 3 J k I C g 2 K S 9 B d X R v U m V t b 3 Z l Z E N v b H V t b n M x L n t D b 2 x 1 b W 4 0 L D N 9 J n F 1 b 3 Q 7 L C Z x d W 9 0 O 1 N l Y 3 R p b 2 4 x L 2 J h c 2 V f c m V j b 3 J k I C g 2 K S 9 B d X R v U m V t b 3 Z l Z E N v b H V t b n M x L n t D b 2 x 1 b W 4 1 L D R 9 J n F 1 b 3 Q 7 L C Z x d W 9 0 O 1 N l Y 3 R p b 2 4 x L 2 J h c 2 V f c m V j b 3 J k I C g 2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J l Y 2 9 y Z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c m V j b 3 J k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V 9 y Z W N v c m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y V D E 3 O j I 5 O j I 1 L j I 3 M j A 2 N T B a I i A v P j x F b n R y e S B U e X B l P S J G a W x s Q 2 9 s d W 1 u V H l w Z X M i I F Z h b H V l P S J z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J l Y 2 9 y Z C A o N y k v Q X V 0 b 1 J l b W 9 2 Z W R D b 2 x 1 b W 5 z M S 5 7 Q 2 9 s d W 1 u M S w w f S Z x d W 9 0 O y w m c X V v d D t T Z W N 0 a W 9 u M S 9 i Y X N l X 3 J l Y 2 9 y Z C A o N y k v Q X V 0 b 1 J l b W 9 2 Z W R D b 2 x 1 b W 5 z M S 5 7 Q 2 9 s d W 1 u M i w x f S Z x d W 9 0 O y w m c X V v d D t T Z W N 0 a W 9 u M S 9 i Y X N l X 3 J l Y 2 9 y Z C A o N y k v Q X V 0 b 1 J l b W 9 2 Z W R D b 2 x 1 b W 5 z M S 5 7 Q 2 9 s d W 1 u M y w y f S Z x d W 9 0 O y w m c X V v d D t T Z W N 0 a W 9 u M S 9 i Y X N l X 3 J l Y 2 9 y Z C A o N y k v Q X V 0 b 1 J l b W 9 2 Z W R D b 2 x 1 b W 5 z M S 5 7 Q 2 9 s d W 1 u N C w z f S Z x d W 9 0 O y w m c X V v d D t T Z W N 0 a W 9 u M S 9 i Y X N l X 3 J l Y 2 9 y Z C A o N y k v Q X V 0 b 1 J l b W 9 2 Z W R D b 2 x 1 b W 5 z M S 5 7 Q 2 9 s d W 1 u N S w 0 f S Z x d W 9 0 O y w m c X V v d D t T Z W N 0 a W 9 u M S 9 i Y X N l X 3 J l Y 2 9 y Z C A o N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Y X N l X 3 J l Y 2 9 y Z C A o N y k v Q X V 0 b 1 J l b W 9 2 Z W R D b 2 x 1 b W 5 z M S 5 7 Q 2 9 s d W 1 u M S w w f S Z x d W 9 0 O y w m c X V v d D t T Z W N 0 a W 9 u M S 9 i Y X N l X 3 J l Y 2 9 y Z C A o N y k v Q X V 0 b 1 J l b W 9 2 Z W R D b 2 x 1 b W 5 z M S 5 7 Q 2 9 s d W 1 u M i w x f S Z x d W 9 0 O y w m c X V v d D t T Z W N 0 a W 9 u M S 9 i Y X N l X 3 J l Y 2 9 y Z C A o N y k v Q X V 0 b 1 J l b W 9 2 Z W R D b 2 x 1 b W 5 z M S 5 7 Q 2 9 s d W 1 u M y w y f S Z x d W 9 0 O y w m c X V v d D t T Z W N 0 a W 9 u M S 9 i Y X N l X 3 J l Y 2 9 y Z C A o N y k v Q X V 0 b 1 J l b W 9 2 Z W R D b 2 x 1 b W 5 z M S 5 7 Q 2 9 s d W 1 u N C w z f S Z x d W 9 0 O y w m c X V v d D t T Z W N 0 a W 9 u M S 9 i Y X N l X 3 J l Y 2 9 y Z C A o N y k v Q X V 0 b 1 J l b W 9 2 Z W R D b 2 x 1 b W 5 z M S 5 7 Q 2 9 s d W 1 u N S w 0 f S Z x d W 9 0 O y w m c X V v d D t T Z W N 0 a W 9 u M S 9 i Y X N l X 3 J l Y 2 9 y Z C A o N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y Z W N v c m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y Z W N v c m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J l Y 2 9 y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l Q x N z o z O D o z M C 4 x N D Y w M z k w W i I g L z 4 8 R W 5 0 c n k g V H l w Z T 0 i R m l s b E N v b H V t b l R 5 c G V z I i B W Y W x 1 Z T 0 i c 0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y Z W N v c m Q g K D g p L 0 F 1 d G 9 S Z W 1 v d m V k Q 2 9 s d W 1 u c z E u e 0 N v b H V t b j E s M H 0 m c X V v d D s s J n F 1 b 3 Q 7 U 2 V j d G l v b j E v Y m F z Z V 9 y Z W N v c m Q g K D g p L 0 F 1 d G 9 S Z W 1 v d m V k Q 2 9 s d W 1 u c z E u e 0 N v b H V t b j I s M X 0 m c X V v d D s s J n F 1 b 3 Q 7 U 2 V j d G l v b j E v Y m F z Z V 9 y Z W N v c m Q g K D g p L 0 F 1 d G 9 S Z W 1 v d m V k Q 2 9 s d W 1 u c z E u e 0 N v b H V t b j M s M n 0 m c X V v d D s s J n F 1 b 3 Q 7 U 2 V j d G l v b j E v Y m F z Z V 9 y Z W N v c m Q g K D g p L 0 F 1 d G 9 S Z W 1 v d m V k Q 2 9 s d W 1 u c z E u e 0 N v b H V t b j Q s M 3 0 m c X V v d D s s J n F 1 b 3 Q 7 U 2 V j d G l v b j E v Y m F z Z V 9 y Z W N v c m Q g K D g p L 0 F 1 d G 9 S Z W 1 v d m V k Q 2 9 s d W 1 u c z E u e 0 N v b H V t b j U s N H 0 m c X V v d D s s J n F 1 b 3 Q 7 U 2 V j d G l v b j E v Y m F z Z V 9 y Z W N v c m Q g K D g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y Z W N v c m Q g K D g p L 0 F 1 d G 9 S Z W 1 v d m V k Q 2 9 s d W 1 u c z E u e 0 N v b H V t b j E s M H 0 m c X V v d D s s J n F 1 b 3 Q 7 U 2 V j d G l v b j E v Y m F z Z V 9 y Z W N v c m Q g K D g p L 0 F 1 d G 9 S Z W 1 v d m V k Q 2 9 s d W 1 u c z E u e 0 N v b H V t b j I s M X 0 m c X V v d D s s J n F 1 b 3 Q 7 U 2 V j d G l v b j E v Y m F z Z V 9 y Z W N v c m Q g K D g p L 0 F 1 d G 9 S Z W 1 v d m V k Q 2 9 s d W 1 u c z E u e 0 N v b H V t b j M s M n 0 m c X V v d D s s J n F 1 b 3 Q 7 U 2 V j d G l v b j E v Y m F z Z V 9 y Z W N v c m Q g K D g p L 0 F 1 d G 9 S Z W 1 v d m V k Q 2 9 s d W 1 u c z E u e 0 N v b H V t b j Q s M 3 0 m c X V v d D s s J n F 1 b 3 Q 7 U 2 V j d G l v b j E v Y m F z Z V 9 y Z W N v c m Q g K D g p L 0 F 1 d G 9 S Z W 1 v d m V k Q 2 9 s d W 1 u c z E u e 0 N v b H V t b j U s N H 0 m c X V v d D s s J n F 1 b 3 Q 7 U 2 V j d G l v b j E v Y m F z Z V 9 y Z W N v c m Q g K D g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c m V j b 3 J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c m V j b 3 J k J T I w K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k 9 5 G 6 Z 9 t G v F b m g Z l X I 5 Q A A A A A A g A A A A A A E G Y A A A A B A A A g A A A A 0 r O B T Y l A v Y Z U F a 3 7 h F h 9 s w H s / i 3 t t B 7 t a 7 0 h a U g p H I E A A A A A D o A A A A A C A A A g A A A A g k E S H G O 4 H 8 b 0 t B k y m c r R n s H y r Y 5 T B h + 1 o E D z o h g K q d 1 Q A A A A 7 8 z D c 2 i E s 1 a S e l N 1 f A Y N + D R t A r y O L I x H 6 Z Z 9 Y w S O u 3 n u w J H K H W u b C y 0 O x 1 d p + r M I W 8 N 2 G X N p l c 5 / p 1 J i h K c l f 9 d h 1 Z h Z 0 j S j t o 5 P w k I C i u B A A A A A 2 W q 3 5 H r c o 9 / E B 2 a D T Q p M W O + b g O Y E L m U W J F m l t h t z N 8 U l 5 5 e 4 I d 9 v Z v O q p U B c / g z k B z r 2 x Y b Z C m l y 8 I o A Q 1 D A t w = = < / D a t a M a s h u p > 
</file>

<file path=customXml/itemProps1.xml><?xml version="1.0" encoding="utf-8"?>
<ds:datastoreItem xmlns:ds="http://schemas.openxmlformats.org/officeDocument/2006/customXml" ds:itemID="{B6C1923F-A34A-4EC5-9128-ECFD236F2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base_record</vt:lpstr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Tuke</dc:creator>
  <cp:lastModifiedBy>Robert Tuke</cp:lastModifiedBy>
  <dcterms:created xsi:type="dcterms:W3CDTF">2021-08-22T16:02:42Z</dcterms:created>
  <dcterms:modified xsi:type="dcterms:W3CDTF">2021-08-22T22:39:41Z</dcterms:modified>
</cp:coreProperties>
</file>